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workbookProtection workbookAlgorithmName="SHA-512" workbookHashValue="WNSYR0ej1fLcAI2oma2TAcLgOeCsTKAzOHWkE6+kPymagBqAgpYZ5uk37MRq+xmb9+rZa6Hmu/AjPLjKmnXbcw==" workbookSaltValue="lnoekXdR8oGJGo5uX1u56g==" workbookSpinCount="100000" lockStructure="1"/>
  <bookViews>
    <workbookView xWindow="480" yWindow="60" windowWidth="13275" windowHeight="7170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'DC30'!$A$1:$X$127</definedName>
    <definedName name="_xlnm.Print_Area" localSheetId="2">'DC31'!$A$1:$X$127</definedName>
    <definedName name="_xlnm.Print_Area" localSheetId="3">'DC32'!$A$1:$X$127</definedName>
    <definedName name="_xlnm.Print_Area" localSheetId="4">'MP301'!$A$1:$X$127</definedName>
    <definedName name="_xlnm.Print_Area" localSheetId="5">'MP302'!$A$1:$X$127</definedName>
    <definedName name="_xlnm.Print_Area" localSheetId="6">'MP303'!$A$1:$X$127</definedName>
    <definedName name="_xlnm.Print_Area" localSheetId="7">'MP304'!$A$1:$X$127</definedName>
    <definedName name="_xlnm.Print_Area" localSheetId="8">'MP305'!$A$1:$X$127</definedName>
    <definedName name="_xlnm.Print_Area" localSheetId="9">'MP306'!$A$1:$X$127</definedName>
    <definedName name="_xlnm.Print_Area" localSheetId="10">'MP307'!$A$1:$X$127</definedName>
    <definedName name="_xlnm.Print_Area" localSheetId="11">'MP311'!$A$1:$X$127</definedName>
    <definedName name="_xlnm.Print_Area" localSheetId="12">'MP312'!$A$1:$X$127</definedName>
    <definedName name="_xlnm.Print_Area" localSheetId="13">'MP313'!$A$1:$X$127</definedName>
    <definedName name="_xlnm.Print_Area" localSheetId="14">'MP314'!$A$1:$X$127</definedName>
    <definedName name="_xlnm.Print_Area" localSheetId="15">'MP315'!$A$1:$X$127</definedName>
    <definedName name="_xlnm.Print_Area" localSheetId="16">'MP316'!$A$1:$X$127</definedName>
    <definedName name="_xlnm.Print_Area" localSheetId="17">'MP321'!$A$1:$X$127</definedName>
    <definedName name="_xlnm.Print_Area" localSheetId="18">'MP324'!$A$1:$X$127</definedName>
    <definedName name="_xlnm.Print_Area" localSheetId="19">'MP325'!$A$1:$X$127</definedName>
    <definedName name="_xlnm.Print_Area" localSheetId="20">'MP326'!$A$1:$X$127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T97" i="2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T103" i="4"/>
  <c r="S103" i="4"/>
  <c r="R103" i="4"/>
  <c r="E103" i="4"/>
  <c r="U103" i="4" s="1"/>
  <c r="S102" i="4"/>
  <c r="R102" i="4"/>
  <c r="E102" i="4"/>
  <c r="U102" i="4" s="1"/>
  <c r="U101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T103" i="5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8" i="6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R113" i="7"/>
  <c r="Q113" i="7"/>
  <c r="P113" i="7"/>
  <c r="O113" i="7"/>
  <c r="N113" i="7"/>
  <c r="M113" i="7"/>
  <c r="S113" i="7" s="1"/>
  <c r="L113" i="7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U98" i="7" s="1"/>
  <c r="S97" i="7"/>
  <c r="R97" i="7"/>
  <c r="E97" i="7"/>
  <c r="T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T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S95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R113" i="11"/>
  <c r="Q113" i="11"/>
  <c r="P113" i="11"/>
  <c r="O113" i="11"/>
  <c r="N113" i="11"/>
  <c r="M113" i="11"/>
  <c r="S113" i="11" s="1"/>
  <c r="L113" i="1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S95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D113" i="13"/>
  <c r="C113" i="13"/>
  <c r="B113" i="13"/>
  <c r="Q112" i="13"/>
  <c r="P112" i="13"/>
  <c r="O112" i="13"/>
  <c r="N112" i="13"/>
  <c r="U111" i="13"/>
  <c r="T111" i="13"/>
  <c r="S111" i="13"/>
  <c r="R111" i="13"/>
  <c r="T110" i="13"/>
  <c r="S110" i="13"/>
  <c r="R110" i="13"/>
  <c r="E110" i="13"/>
  <c r="U110" i="13" s="1"/>
  <c r="S109" i="13"/>
  <c r="R109" i="13"/>
  <c r="E109" i="13"/>
  <c r="T109" i="13" s="1"/>
  <c r="T108" i="13"/>
  <c r="S108" i="13"/>
  <c r="R108" i="13"/>
  <c r="E108" i="13"/>
  <c r="U108" i="13" s="1"/>
  <c r="S107" i="13"/>
  <c r="R107" i="13"/>
  <c r="E107" i="13"/>
  <c r="T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T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R95" i="14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R113" i="15"/>
  <c r="Q113" i="15"/>
  <c r="P113" i="15"/>
  <c r="O113" i="15"/>
  <c r="N113" i="15"/>
  <c r="M113" i="15"/>
  <c r="S113" i="15" s="1"/>
  <c r="L113" i="15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T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T107" i="19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R113" i="20"/>
  <c r="Q113" i="20"/>
  <c r="P113" i="20"/>
  <c r="O113" i="20"/>
  <c r="N113" i="20"/>
  <c r="M113" i="20"/>
  <c r="S113" i="20" s="1"/>
  <c r="L113" i="20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T99" i="1" s="1"/>
  <c r="S98" i="1"/>
  <c r="R98" i="1"/>
  <c r="E98" i="1"/>
  <c r="U98" i="1" s="1"/>
  <c r="S97" i="1"/>
  <c r="R97" i="1"/>
  <c r="E97" i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E79" i="10" s="1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79" i="16" s="1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E79" i="18" s="1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79" i="19" s="1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1"/>
  <c r="R93" i="21"/>
  <c r="Q93" i="21"/>
  <c r="P93" i="21"/>
  <c r="E93" i="21"/>
  <c r="U93" i="21" s="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T88" i="21" s="1"/>
  <c r="S87" i="21"/>
  <c r="R87" i="21"/>
  <c r="Q87" i="21"/>
  <c r="P87" i="21"/>
  <c r="E87" i="21"/>
  <c r="T87" i="21" s="1"/>
  <c r="T86" i="2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S72" i="21" s="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R71" i="21" s="1"/>
  <c r="I71" i="21"/>
  <c r="H71" i="21"/>
  <c r="G71" i="21"/>
  <c r="F71" i="21"/>
  <c r="C71" i="21"/>
  <c r="B71" i="21"/>
  <c r="W70" i="21"/>
  <c r="V70" i="21"/>
  <c r="O70" i="21"/>
  <c r="N70" i="21"/>
  <c r="M70" i="21"/>
  <c r="L70" i="21"/>
  <c r="K70" i="21"/>
  <c r="S70" i="21" s="1"/>
  <c r="J70" i="21"/>
  <c r="R70" i="21" s="1"/>
  <c r="I70" i="21"/>
  <c r="H70" i="21"/>
  <c r="P70" i="21" s="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S67" i="21" s="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S66" i="21" s="1"/>
  <c r="J66" i="21"/>
  <c r="R66" i="21" s="1"/>
  <c r="I66" i="21"/>
  <c r="Q66" i="21" s="1"/>
  <c r="H66" i="21"/>
  <c r="G66" i="21"/>
  <c r="F66" i="21"/>
  <c r="C66" i="21"/>
  <c r="B66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U63" i="21"/>
  <c r="S63" i="21"/>
  <c r="R63" i="21"/>
  <c r="Q63" i="21"/>
  <c r="P63" i="21"/>
  <c r="E63" i="21"/>
  <c r="T63" i="21" s="1"/>
  <c r="T62" i="2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S59" i="21" s="1"/>
  <c r="J59" i="21"/>
  <c r="R59" i="21" s="1"/>
  <c r="I59" i="21"/>
  <c r="Q59" i="21" s="1"/>
  <c r="H59" i="21"/>
  <c r="G59" i="21"/>
  <c r="F59" i="21"/>
  <c r="E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S56" i="21"/>
  <c r="R56" i="21"/>
  <c r="Q56" i="21"/>
  <c r="P56" i="21"/>
  <c r="E56" i="21"/>
  <c r="U56" i="21" s="1"/>
  <c r="U55" i="21"/>
  <c r="S55" i="21"/>
  <c r="R55" i="21"/>
  <c r="Q55" i="21"/>
  <c r="P55" i="21"/>
  <c r="E55" i="21"/>
  <c r="T55" i="21" s="1"/>
  <c r="W53" i="21"/>
  <c r="V53" i="21"/>
  <c r="O53" i="21"/>
  <c r="N53" i="21"/>
  <c r="M53" i="21"/>
  <c r="L53" i="21"/>
  <c r="K53" i="21"/>
  <c r="S53" i="21" s="1"/>
  <c r="J53" i="21"/>
  <c r="R53" i="21" s="1"/>
  <c r="I53" i="2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T51" i="21" s="1"/>
  <c r="E51" i="21"/>
  <c r="U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T45" i="21"/>
  <c r="S45" i="21"/>
  <c r="R45" i="21"/>
  <c r="Q45" i="21"/>
  <c r="P45" i="21"/>
  <c r="E45" i="21"/>
  <c r="U45" i="21" s="1"/>
  <c r="S44" i="21"/>
  <c r="R44" i="21"/>
  <c r="Q44" i="21"/>
  <c r="P44" i="21"/>
  <c r="E44" i="21"/>
  <c r="U44" i="21" s="1"/>
  <c r="S43" i="21"/>
  <c r="R43" i="21"/>
  <c r="Q43" i="21"/>
  <c r="P43" i="21"/>
  <c r="E43" i="21"/>
  <c r="U42" i="21"/>
  <c r="S42" i="21"/>
  <c r="R42" i="21"/>
  <c r="Q42" i="21"/>
  <c r="P42" i="21"/>
  <c r="E42" i="21"/>
  <c r="T42" i="21" s="1"/>
  <c r="W40" i="21"/>
  <c r="V40" i="21"/>
  <c r="O40" i="21"/>
  <c r="N40" i="21"/>
  <c r="M40" i="21"/>
  <c r="L40" i="21"/>
  <c r="K40" i="21"/>
  <c r="S40" i="21" s="1"/>
  <c r="J40" i="21"/>
  <c r="R40" i="21" s="1"/>
  <c r="I40" i="21"/>
  <c r="H40" i="21"/>
  <c r="P40" i="21" s="1"/>
  <c r="G40" i="21"/>
  <c r="F40" i="21"/>
  <c r="C40" i="21"/>
  <c r="B40" i="21"/>
  <c r="S39" i="21"/>
  <c r="R39" i="21"/>
  <c r="Q39" i="21"/>
  <c r="P39" i="21"/>
  <c r="E39" i="21"/>
  <c r="U39" i="21" s="1"/>
  <c r="S38" i="21"/>
  <c r="R38" i="21"/>
  <c r="Q38" i="21"/>
  <c r="P38" i="21"/>
  <c r="T38" i="21" s="1"/>
  <c r="E38" i="21"/>
  <c r="U38" i="21" s="1"/>
  <c r="U37" i="21"/>
  <c r="S37" i="21"/>
  <c r="R37" i="21"/>
  <c r="Q37" i="21"/>
  <c r="P37" i="21"/>
  <c r="E37" i="21"/>
  <c r="T37" i="21" s="1"/>
  <c r="S36" i="21"/>
  <c r="R36" i="21"/>
  <c r="Q36" i="21"/>
  <c r="P36" i="21"/>
  <c r="E36" i="21"/>
  <c r="U36" i="21" s="1"/>
  <c r="S35" i="21"/>
  <c r="R35" i="21"/>
  <c r="Q35" i="21"/>
  <c r="P35" i="21"/>
  <c r="E35" i="21"/>
  <c r="U35" i="21" s="1"/>
  <c r="W33" i="21"/>
  <c r="V33" i="21"/>
  <c r="O33" i="21"/>
  <c r="N33" i="21"/>
  <c r="M33" i="21"/>
  <c r="L33" i="21"/>
  <c r="K33" i="21"/>
  <c r="S33" i="21" s="1"/>
  <c r="J33" i="21"/>
  <c r="R33" i="21" s="1"/>
  <c r="I33" i="21"/>
  <c r="H33" i="21"/>
  <c r="P33" i="21" s="1"/>
  <c r="G33" i="21"/>
  <c r="F33" i="21"/>
  <c r="C33" i="21"/>
  <c r="E33" i="21" s="1"/>
  <c r="B33" i="21"/>
  <c r="S32" i="21"/>
  <c r="R32" i="21"/>
  <c r="Q32" i="21"/>
  <c r="P32" i="21"/>
  <c r="E32" i="21"/>
  <c r="T32" i="21" s="1"/>
  <c r="W30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E30" i="21" s="1"/>
  <c r="B30" i="2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S27" i="21"/>
  <c r="R27" i="21"/>
  <c r="Q27" i="21"/>
  <c r="P27" i="21"/>
  <c r="E27" i="21"/>
  <c r="T27" i="21" s="1"/>
  <c r="T26" i="2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E24" i="21" s="1"/>
  <c r="S23" i="21"/>
  <c r="R23" i="21"/>
  <c r="Q23" i="21"/>
  <c r="P23" i="21"/>
  <c r="E23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U20" i="21" s="1"/>
  <c r="S19" i="21"/>
  <c r="R19" i="21"/>
  <c r="Q19" i="21"/>
  <c r="P19" i="21"/>
  <c r="E19" i="21"/>
  <c r="U18" i="21"/>
  <c r="S18" i="21"/>
  <c r="R18" i="21"/>
  <c r="Q18" i="21"/>
  <c r="P18" i="21"/>
  <c r="E18" i="21"/>
  <c r="T18" i="21" s="1"/>
  <c r="W16" i="21"/>
  <c r="V16" i="21"/>
  <c r="O16" i="21"/>
  <c r="N16" i="21"/>
  <c r="M16" i="21"/>
  <c r="L16" i="21"/>
  <c r="K16" i="21"/>
  <c r="S16" i="21" s="1"/>
  <c r="J16" i="21"/>
  <c r="I16" i="21"/>
  <c r="H16" i="21"/>
  <c r="P16" i="21" s="1"/>
  <c r="G16" i="21"/>
  <c r="F16" i="21"/>
  <c r="C16" i="21"/>
  <c r="B16" i="21"/>
  <c r="S15" i="21"/>
  <c r="R15" i="21"/>
  <c r="Q15" i="21"/>
  <c r="P15" i="21"/>
  <c r="E15" i="21"/>
  <c r="S14" i="21"/>
  <c r="R14" i="21"/>
  <c r="Q14" i="21"/>
  <c r="P14" i="21"/>
  <c r="T14" i="21" s="1"/>
  <c r="E14" i="21"/>
  <c r="U14" i="21" s="1"/>
  <c r="S13" i="21"/>
  <c r="R13" i="21"/>
  <c r="Q13" i="21"/>
  <c r="P13" i="21"/>
  <c r="E13" i="21"/>
  <c r="T13" i="21" s="1"/>
  <c r="S12" i="21"/>
  <c r="R12" i="21"/>
  <c r="Q12" i="21"/>
  <c r="P12" i="21"/>
  <c r="E12" i="2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S91" i="20"/>
  <c r="R91" i="20"/>
  <c r="Q91" i="20"/>
  <c r="P91" i="20"/>
  <c r="E91" i="20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W72" i="20"/>
  <c r="V72" i="20"/>
  <c r="O72" i="20"/>
  <c r="N72" i="20"/>
  <c r="M72" i="20"/>
  <c r="L72" i="20"/>
  <c r="R72" i="20" s="1"/>
  <c r="K72" i="20"/>
  <c r="S72" i="20" s="1"/>
  <c r="J72" i="20"/>
  <c r="I72" i="20"/>
  <c r="H72" i="20"/>
  <c r="G72" i="20"/>
  <c r="F72" i="20"/>
  <c r="C72" i="20"/>
  <c r="B72" i="20"/>
  <c r="W71" i="20"/>
  <c r="V71" i="20"/>
  <c r="S71" i="20"/>
  <c r="O71" i="20"/>
  <c r="N71" i="20"/>
  <c r="M71" i="20"/>
  <c r="L71" i="20"/>
  <c r="K71" i="20"/>
  <c r="J71" i="20"/>
  <c r="I71" i="20"/>
  <c r="H71" i="20"/>
  <c r="G71" i="20"/>
  <c r="F71" i="20"/>
  <c r="E71" i="20"/>
  <c r="C71" i="20"/>
  <c r="B71" i="20"/>
  <c r="W70" i="20"/>
  <c r="V70" i="20"/>
  <c r="O70" i="20"/>
  <c r="N70" i="20"/>
  <c r="M70" i="20"/>
  <c r="L70" i="20"/>
  <c r="K70" i="20"/>
  <c r="S70" i="20" s="1"/>
  <c r="J70" i="20"/>
  <c r="I70" i="20"/>
  <c r="H70" i="20"/>
  <c r="G70" i="20"/>
  <c r="F70" i="20"/>
  <c r="C70" i="20"/>
  <c r="B70" i="20"/>
  <c r="E70" i="20" s="1"/>
  <c r="S69" i="20"/>
  <c r="R69" i="20"/>
  <c r="Q69" i="20"/>
  <c r="P69" i="20"/>
  <c r="E69" i="20"/>
  <c r="W67" i="20"/>
  <c r="V67" i="20"/>
  <c r="O67" i="20"/>
  <c r="N67" i="20"/>
  <c r="M67" i="20"/>
  <c r="L67" i="20"/>
  <c r="K67" i="20"/>
  <c r="S67" i="20" s="1"/>
  <c r="J67" i="20"/>
  <c r="R67" i="20" s="1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S65" i="20"/>
  <c r="R65" i="20"/>
  <c r="Q65" i="20"/>
  <c r="P65" i="20"/>
  <c r="E65" i="20"/>
  <c r="T65" i="20" s="1"/>
  <c r="U64" i="20"/>
  <c r="T64" i="20"/>
  <c r="S64" i="20"/>
  <c r="R64" i="20"/>
  <c r="Q64" i="20"/>
  <c r="P64" i="20"/>
  <c r="E64" i="20"/>
  <c r="S63" i="20"/>
  <c r="R63" i="20"/>
  <c r="Q63" i="20"/>
  <c r="P63" i="20"/>
  <c r="E63" i="20"/>
  <c r="U63" i="20" s="1"/>
  <c r="S62" i="20"/>
  <c r="R62" i="20"/>
  <c r="Q62" i="20"/>
  <c r="P62" i="20"/>
  <c r="E62" i="20"/>
  <c r="U62" i="20" s="1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U56" i="20"/>
  <c r="S56" i="20"/>
  <c r="R56" i="20"/>
  <c r="Q56" i="20"/>
  <c r="P56" i="20"/>
  <c r="E56" i="20"/>
  <c r="T56" i="20" s="1"/>
  <c r="U55" i="20"/>
  <c r="T55" i="20"/>
  <c r="S55" i="20"/>
  <c r="R55" i="20"/>
  <c r="Q55" i="20"/>
  <c r="P55" i="20"/>
  <c r="E55" i="20"/>
  <c r="W53" i="20"/>
  <c r="V53" i="20"/>
  <c r="O53" i="20"/>
  <c r="N53" i="20"/>
  <c r="M53" i="20"/>
  <c r="L53" i="20"/>
  <c r="K53" i="20"/>
  <c r="S53" i="20" s="1"/>
  <c r="J53" i="20"/>
  <c r="I53" i="20"/>
  <c r="H53" i="20"/>
  <c r="G53" i="20"/>
  <c r="F53" i="20"/>
  <c r="C53" i="20"/>
  <c r="B53" i="20"/>
  <c r="S52" i="20"/>
  <c r="R52" i="20"/>
  <c r="Q52" i="20"/>
  <c r="P52" i="20"/>
  <c r="E52" i="20"/>
  <c r="T52" i="20" s="1"/>
  <c r="S51" i="20"/>
  <c r="R51" i="20"/>
  <c r="Q51" i="20"/>
  <c r="U51" i="20" s="1"/>
  <c r="P51" i="20"/>
  <c r="E51" i="20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S47" i="20"/>
  <c r="R47" i="20"/>
  <c r="Q47" i="20"/>
  <c r="P47" i="20"/>
  <c r="E47" i="20"/>
  <c r="T47" i="20" s="1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Q44" i="20"/>
  <c r="P44" i="20"/>
  <c r="E44" i="20"/>
  <c r="T44" i="20" s="1"/>
  <c r="S43" i="20"/>
  <c r="R43" i="20"/>
  <c r="Q43" i="20"/>
  <c r="P43" i="20"/>
  <c r="E43" i="20"/>
  <c r="U42" i="20"/>
  <c r="T42" i="20"/>
  <c r="S42" i="20"/>
  <c r="R42" i="20"/>
  <c r="Q42" i="20"/>
  <c r="P42" i="20"/>
  <c r="E42" i="20"/>
  <c r="W40" i="20"/>
  <c r="V40" i="20"/>
  <c r="O40" i="20"/>
  <c r="N40" i="20"/>
  <c r="M40" i="20"/>
  <c r="L40" i="20"/>
  <c r="K40" i="20"/>
  <c r="S40" i="20" s="1"/>
  <c r="J40" i="20"/>
  <c r="R40" i="20" s="1"/>
  <c r="I40" i="20"/>
  <c r="Q40" i="20" s="1"/>
  <c r="H40" i="20"/>
  <c r="G40" i="20"/>
  <c r="F40" i="20"/>
  <c r="C40" i="20"/>
  <c r="B40" i="20"/>
  <c r="E40" i="20" s="1"/>
  <c r="S39" i="20"/>
  <c r="R39" i="20"/>
  <c r="Q39" i="20"/>
  <c r="P39" i="20"/>
  <c r="E39" i="20"/>
  <c r="T39" i="20" s="1"/>
  <c r="S38" i="20"/>
  <c r="R38" i="20"/>
  <c r="Q38" i="20"/>
  <c r="U38" i="20" s="1"/>
  <c r="P38" i="20"/>
  <c r="E38" i="20"/>
  <c r="U37" i="20"/>
  <c r="T37" i="20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U35" i="20" s="1"/>
  <c r="W33" i="20"/>
  <c r="V33" i="20"/>
  <c r="O33" i="20"/>
  <c r="N33" i="20"/>
  <c r="M33" i="20"/>
  <c r="L33" i="20"/>
  <c r="K33" i="20"/>
  <c r="S33" i="20" s="1"/>
  <c r="J33" i="20"/>
  <c r="R33" i="20" s="1"/>
  <c r="I33" i="20"/>
  <c r="H33" i="20"/>
  <c r="G33" i="20"/>
  <c r="F33" i="20"/>
  <c r="E33" i="20"/>
  <c r="C33" i="20"/>
  <c r="B33" i="20"/>
  <c r="S32" i="20"/>
  <c r="R32" i="20"/>
  <c r="Q32" i="20"/>
  <c r="U32" i="20" s="1"/>
  <c r="P32" i="20"/>
  <c r="T32" i="20" s="1"/>
  <c r="E32" i="20"/>
  <c r="W30" i="20"/>
  <c r="V30" i="20"/>
  <c r="O30" i="20"/>
  <c r="N30" i="20"/>
  <c r="M30" i="20"/>
  <c r="L30" i="20"/>
  <c r="K30" i="20"/>
  <c r="S30" i="20" s="1"/>
  <c r="J30" i="20"/>
  <c r="R30" i="20" s="1"/>
  <c r="I30" i="20"/>
  <c r="Q30" i="20" s="1"/>
  <c r="H30" i="20"/>
  <c r="G30" i="20"/>
  <c r="F30" i="20"/>
  <c r="C30" i="20"/>
  <c r="B30" i="20"/>
  <c r="S29" i="20"/>
  <c r="R29" i="20"/>
  <c r="Q29" i="20"/>
  <c r="P29" i="20"/>
  <c r="E29" i="20"/>
  <c r="T29" i="20" s="1"/>
  <c r="S28" i="20"/>
  <c r="R28" i="20"/>
  <c r="Q28" i="20"/>
  <c r="P28" i="20"/>
  <c r="E28" i="20"/>
  <c r="T28" i="20" s="1"/>
  <c r="U27" i="20"/>
  <c r="T27" i="20"/>
  <c r="S27" i="20"/>
  <c r="R27" i="20"/>
  <c r="Q27" i="20"/>
  <c r="P27" i="20"/>
  <c r="E27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S23" i="20"/>
  <c r="R23" i="20"/>
  <c r="Q23" i="20"/>
  <c r="P23" i="20"/>
  <c r="E23" i="20"/>
  <c r="T23" i="20" s="1"/>
  <c r="U22" i="20"/>
  <c r="T22" i="20"/>
  <c r="S22" i="20"/>
  <c r="R22" i="20"/>
  <c r="Q22" i="20"/>
  <c r="P22" i="20"/>
  <c r="E22" i="20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U19" i="20"/>
  <c r="S19" i="20"/>
  <c r="R19" i="20"/>
  <c r="Q19" i="20"/>
  <c r="P19" i="20"/>
  <c r="E19" i="20"/>
  <c r="T19" i="20" s="1"/>
  <c r="U18" i="20"/>
  <c r="T18" i="20"/>
  <c r="S18" i="20"/>
  <c r="R18" i="20"/>
  <c r="Q18" i="20"/>
  <c r="P18" i="20"/>
  <c r="E18" i="20"/>
  <c r="W16" i="20"/>
  <c r="V16" i="20"/>
  <c r="O16" i="20"/>
  <c r="N16" i="20"/>
  <c r="M16" i="20"/>
  <c r="L16" i="20"/>
  <c r="K16" i="20"/>
  <c r="S16" i="20" s="1"/>
  <c r="J16" i="20"/>
  <c r="I16" i="20"/>
  <c r="H16" i="20"/>
  <c r="P16" i="20" s="1"/>
  <c r="G16" i="20"/>
  <c r="F16" i="20"/>
  <c r="C16" i="20"/>
  <c r="B16" i="20"/>
  <c r="E16" i="20" s="1"/>
  <c r="S15" i="20"/>
  <c r="R15" i="20"/>
  <c r="Q15" i="20"/>
  <c r="P15" i="20"/>
  <c r="E15" i="20"/>
  <c r="T15" i="20" s="1"/>
  <c r="U14" i="20"/>
  <c r="S14" i="20"/>
  <c r="R14" i="20"/>
  <c r="Q14" i="20"/>
  <c r="P14" i="20"/>
  <c r="E14" i="20"/>
  <c r="T14" i="20" s="1"/>
  <c r="U13" i="20"/>
  <c r="T13" i="20"/>
  <c r="S13" i="20"/>
  <c r="R13" i="20"/>
  <c r="Q13" i="20"/>
  <c r="P13" i="20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T11" i="20" s="1"/>
  <c r="S10" i="20"/>
  <c r="R10" i="20"/>
  <c r="Q10" i="20"/>
  <c r="U10" i="20" s="1"/>
  <c r="P10" i="20"/>
  <c r="E10" i="20"/>
  <c r="S9" i="20"/>
  <c r="R9" i="20"/>
  <c r="Q9" i="20"/>
  <c r="P9" i="20"/>
  <c r="E9" i="20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T88" i="19" s="1"/>
  <c r="S87" i="19"/>
  <c r="R87" i="19"/>
  <c r="Q87" i="19"/>
  <c r="P87" i="19"/>
  <c r="E87" i="19"/>
  <c r="U86" i="19"/>
  <c r="T86" i="19"/>
  <c r="S86" i="19"/>
  <c r="R86" i="19"/>
  <c r="Q86" i="19"/>
  <c r="P86" i="19"/>
  <c r="E86" i="19"/>
  <c r="W72" i="19"/>
  <c r="V72" i="19"/>
  <c r="O72" i="19"/>
  <c r="N72" i="19"/>
  <c r="M72" i="19"/>
  <c r="L72" i="19"/>
  <c r="K72" i="19"/>
  <c r="S72" i="19" s="1"/>
  <c r="J72" i="19"/>
  <c r="I72" i="19"/>
  <c r="Q72" i="19" s="1"/>
  <c r="H72" i="19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S71" i="19" s="1"/>
  <c r="J71" i="19"/>
  <c r="R71" i="19" s="1"/>
  <c r="I71" i="19"/>
  <c r="H71" i="19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H70" i="19"/>
  <c r="G70" i="19"/>
  <c r="F70" i="19"/>
  <c r="E70" i="19"/>
  <c r="C70" i="19"/>
  <c r="B70" i="19"/>
  <c r="S69" i="19"/>
  <c r="R69" i="19"/>
  <c r="Q69" i="19"/>
  <c r="U69" i="19" s="1"/>
  <c r="P69" i="19"/>
  <c r="T69" i="19" s="1"/>
  <c r="E69" i="19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E67" i="19" s="1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Q59" i="19" s="1"/>
  <c r="H59" i="19"/>
  <c r="G59" i="19"/>
  <c r="F59" i="19"/>
  <c r="C59" i="19"/>
  <c r="B59" i="19"/>
  <c r="E59" i="19" s="1"/>
  <c r="S58" i="19"/>
  <c r="R58" i="19"/>
  <c r="Q58" i="19"/>
  <c r="P58" i="19"/>
  <c r="E58" i="19"/>
  <c r="T58" i="19" s="1"/>
  <c r="S57" i="19"/>
  <c r="R57" i="19"/>
  <c r="Q57" i="19"/>
  <c r="P57" i="19"/>
  <c r="E57" i="19"/>
  <c r="U56" i="19"/>
  <c r="T56" i="19"/>
  <c r="S56" i="19"/>
  <c r="R56" i="19"/>
  <c r="Q56" i="19"/>
  <c r="P56" i="19"/>
  <c r="E56" i="19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J53" i="19"/>
  <c r="R53" i="19" s="1"/>
  <c r="I53" i="19"/>
  <c r="H53" i="19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U44" i="19" s="1"/>
  <c r="P44" i="19"/>
  <c r="E44" i="19"/>
  <c r="S43" i="19"/>
  <c r="R43" i="19"/>
  <c r="Q43" i="19"/>
  <c r="U43" i="19" s="1"/>
  <c r="P43" i="19"/>
  <c r="T43" i="19" s="1"/>
  <c r="E43" i="19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S40" i="19" s="1"/>
  <c r="J40" i="19"/>
  <c r="R40" i="19" s="1"/>
  <c r="I40" i="19"/>
  <c r="Q40" i="19" s="1"/>
  <c r="H40" i="19"/>
  <c r="G40" i="19"/>
  <c r="F40" i="19"/>
  <c r="C40" i="19"/>
  <c r="B40" i="19"/>
  <c r="S39" i="19"/>
  <c r="R39" i="19"/>
  <c r="Q39" i="19"/>
  <c r="P39" i="19"/>
  <c r="E39" i="19"/>
  <c r="U38" i="19"/>
  <c r="T38" i="19"/>
  <c r="S38" i="19"/>
  <c r="R38" i="19"/>
  <c r="Q38" i="19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U35" i="19" s="1"/>
  <c r="P35" i="19"/>
  <c r="E35" i="19"/>
  <c r="W33" i="19"/>
  <c r="V33" i="19"/>
  <c r="O33" i="19"/>
  <c r="N33" i="19"/>
  <c r="M33" i="19"/>
  <c r="L33" i="19"/>
  <c r="K33" i="19"/>
  <c r="S33" i="19" s="1"/>
  <c r="J33" i="19"/>
  <c r="I33" i="19"/>
  <c r="H33" i="19"/>
  <c r="P33" i="19" s="1"/>
  <c r="G33" i="19"/>
  <c r="F33" i="19"/>
  <c r="C33" i="19"/>
  <c r="B33" i="19"/>
  <c r="S32" i="19"/>
  <c r="R32" i="19"/>
  <c r="Q32" i="19"/>
  <c r="P32" i="19"/>
  <c r="E32" i="19"/>
  <c r="U32" i="19" s="1"/>
  <c r="W30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C30" i="19"/>
  <c r="B30" i="19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S24" i="19" s="1"/>
  <c r="J24" i="19"/>
  <c r="R24" i="19" s="1"/>
  <c r="I24" i="19"/>
  <c r="H24" i="19"/>
  <c r="P24" i="19" s="1"/>
  <c r="G24" i="19"/>
  <c r="F24" i="19"/>
  <c r="C24" i="19"/>
  <c r="B24" i="19"/>
  <c r="E24" i="19" s="1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T21" i="19" s="1"/>
  <c r="S20" i="19"/>
  <c r="R20" i="19"/>
  <c r="Q20" i="19"/>
  <c r="P20" i="19"/>
  <c r="E20" i="19"/>
  <c r="T20" i="19" s="1"/>
  <c r="U19" i="19"/>
  <c r="T19" i="19"/>
  <c r="S19" i="19"/>
  <c r="R19" i="19"/>
  <c r="Q19" i="19"/>
  <c r="P19" i="19"/>
  <c r="E19" i="19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J16" i="19"/>
  <c r="R16" i="19" s="1"/>
  <c r="I16" i="19"/>
  <c r="Q16" i="19" s="1"/>
  <c r="H16" i="19"/>
  <c r="G16" i="19"/>
  <c r="F16" i="19"/>
  <c r="C16" i="19"/>
  <c r="B16" i="19"/>
  <c r="S15" i="19"/>
  <c r="R15" i="19"/>
  <c r="Q15" i="19"/>
  <c r="P15" i="19"/>
  <c r="E15" i="19"/>
  <c r="T15" i="19" s="1"/>
  <c r="U14" i="19"/>
  <c r="T14" i="19"/>
  <c r="S14" i="19"/>
  <c r="R14" i="19"/>
  <c r="Q14" i="19"/>
  <c r="P14" i="19"/>
  <c r="E14" i="19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U11" i="19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S93" i="18"/>
  <c r="R93" i="18"/>
  <c r="Q93" i="18"/>
  <c r="P93" i="18"/>
  <c r="E93" i="18"/>
  <c r="T93" i="18" s="1"/>
  <c r="S92" i="18"/>
  <c r="R92" i="18"/>
  <c r="Q92" i="18"/>
  <c r="P92" i="18"/>
  <c r="E92" i="18"/>
  <c r="U91" i="18"/>
  <c r="T91" i="18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T89" i="18" s="1"/>
  <c r="U88" i="18"/>
  <c r="S88" i="18"/>
  <c r="R88" i="18"/>
  <c r="Q88" i="18"/>
  <c r="P88" i="18"/>
  <c r="E88" i="18"/>
  <c r="T88" i="18" s="1"/>
  <c r="U87" i="18"/>
  <c r="T87" i="18"/>
  <c r="S87" i="18"/>
  <c r="R87" i="18"/>
  <c r="Q87" i="18"/>
  <c r="P87" i="18"/>
  <c r="E87" i="18"/>
  <c r="S86" i="18"/>
  <c r="R86" i="18"/>
  <c r="Q86" i="18"/>
  <c r="P86" i="18"/>
  <c r="E86" i="18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R70" i="18" s="1"/>
  <c r="I70" i="18"/>
  <c r="Q70" i="18" s="1"/>
  <c r="H70" i="18"/>
  <c r="G70" i="18"/>
  <c r="F70" i="18"/>
  <c r="C70" i="18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B66" i="18"/>
  <c r="E66" i="18" s="1"/>
  <c r="T65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S63" i="18"/>
  <c r="R63" i="18"/>
  <c r="Q63" i="18"/>
  <c r="P63" i="18"/>
  <c r="E63" i="18"/>
  <c r="S62" i="18"/>
  <c r="R62" i="18"/>
  <c r="Q62" i="18"/>
  <c r="P62" i="18"/>
  <c r="E62" i="18"/>
  <c r="T61" i="18"/>
  <c r="S61" i="18"/>
  <c r="R61" i="18"/>
  <c r="Q61" i="18"/>
  <c r="P61" i="18"/>
  <c r="E61" i="18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R53" i="18" s="1"/>
  <c r="I53" i="18"/>
  <c r="H53" i="18"/>
  <c r="G53" i="18"/>
  <c r="F53" i="18"/>
  <c r="C53" i="18"/>
  <c r="B53" i="18"/>
  <c r="E53" i="18" s="1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T48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T44" i="18"/>
  <c r="S44" i="18"/>
  <c r="R44" i="18"/>
  <c r="Q44" i="18"/>
  <c r="P44" i="18"/>
  <c r="E44" i="18"/>
  <c r="U44" i="18" s="1"/>
  <c r="S43" i="18"/>
  <c r="R43" i="18"/>
  <c r="Q43" i="18"/>
  <c r="P43" i="18"/>
  <c r="E43" i="18"/>
  <c r="S42" i="18"/>
  <c r="R42" i="18"/>
  <c r="Q42" i="18"/>
  <c r="P42" i="18"/>
  <c r="E42" i="18"/>
  <c r="W40" i="18"/>
  <c r="V40" i="18"/>
  <c r="O40" i="18"/>
  <c r="N40" i="18"/>
  <c r="M40" i="18"/>
  <c r="L40" i="18"/>
  <c r="K40" i="18"/>
  <c r="S40" i="18" s="1"/>
  <c r="J40" i="18"/>
  <c r="R40" i="18" s="1"/>
  <c r="I40" i="18"/>
  <c r="H40" i="18"/>
  <c r="G40" i="18"/>
  <c r="F40" i="18"/>
  <c r="C40" i="18"/>
  <c r="B40" i="18"/>
  <c r="E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T36" i="18" s="1"/>
  <c r="E36" i="18"/>
  <c r="T35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S32" i="18"/>
  <c r="R32" i="18"/>
  <c r="Q32" i="18"/>
  <c r="U32" i="18" s="1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Q30" i="18" s="1"/>
  <c r="H30" i="18"/>
  <c r="P30" i="18" s="1"/>
  <c r="G30" i="18"/>
  <c r="F30" i="18"/>
  <c r="C30" i="18"/>
  <c r="B30" i="18"/>
  <c r="E30" i="18" s="1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P24" i="18" s="1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T20" i="18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S16" i="18" s="1"/>
  <c r="J16" i="18"/>
  <c r="I16" i="18"/>
  <c r="Q16" i="18" s="1"/>
  <c r="H16" i="18"/>
  <c r="G16" i="18"/>
  <c r="F16" i="18"/>
  <c r="C16" i="18"/>
  <c r="B16" i="18"/>
  <c r="E16" i="18" s="1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U12" i="18"/>
  <c r="T12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S9" i="18"/>
  <c r="R9" i="18"/>
  <c r="Q9" i="18"/>
  <c r="P9" i="18"/>
  <c r="E9" i="18"/>
  <c r="U9" i="18" s="1"/>
  <c r="U93" i="17"/>
  <c r="T93" i="17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S72" i="17" s="1"/>
  <c r="J72" i="17"/>
  <c r="I72" i="17"/>
  <c r="H72" i="17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S71" i="17" s="1"/>
  <c r="J71" i="17"/>
  <c r="R71" i="17" s="1"/>
  <c r="I71" i="17"/>
  <c r="H71" i="17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S70" i="17" s="1"/>
  <c r="J70" i="17"/>
  <c r="I70" i="17"/>
  <c r="H70" i="17"/>
  <c r="P70" i="17" s="1"/>
  <c r="G70" i="17"/>
  <c r="F70" i="17"/>
  <c r="C70" i="17"/>
  <c r="B70" i="17"/>
  <c r="E70" i="17" s="1"/>
  <c r="S69" i="17"/>
  <c r="R69" i="17"/>
  <c r="Q69" i="17"/>
  <c r="U69" i="17" s="1"/>
  <c r="P69" i="17"/>
  <c r="E69" i="17"/>
  <c r="W67" i="17"/>
  <c r="V67" i="17"/>
  <c r="O67" i="17"/>
  <c r="N67" i="17"/>
  <c r="M67" i="17"/>
  <c r="L67" i="17"/>
  <c r="K67" i="17"/>
  <c r="S67" i="17" s="1"/>
  <c r="J67" i="17"/>
  <c r="I67" i="17"/>
  <c r="H67" i="17"/>
  <c r="G67" i="17"/>
  <c r="F67" i="17"/>
  <c r="C67" i="17"/>
  <c r="B67" i="17"/>
  <c r="E67" i="17" s="1"/>
  <c r="W66" i="17"/>
  <c r="V66" i="17"/>
  <c r="O66" i="17"/>
  <c r="N66" i="17"/>
  <c r="M66" i="17"/>
  <c r="L66" i="17"/>
  <c r="K66" i="17"/>
  <c r="S66" i="17" s="1"/>
  <c r="J66" i="17"/>
  <c r="R66" i="17" s="1"/>
  <c r="I66" i="17"/>
  <c r="Q66" i="17" s="1"/>
  <c r="H66" i="17"/>
  <c r="G66" i="17"/>
  <c r="F66" i="17"/>
  <c r="C66" i="17"/>
  <c r="B66" i="17"/>
  <c r="S65" i="17"/>
  <c r="R65" i="17"/>
  <c r="Q65" i="17"/>
  <c r="P65" i="17"/>
  <c r="E65" i="17"/>
  <c r="U65" i="17" s="1"/>
  <c r="U64" i="17"/>
  <c r="T64" i="17"/>
  <c r="S64" i="17"/>
  <c r="R64" i="17"/>
  <c r="Q64" i="17"/>
  <c r="P64" i="17"/>
  <c r="E64" i="17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Q59" i="17" s="1"/>
  <c r="H59" i="17"/>
  <c r="G59" i="17"/>
  <c r="F59" i="17"/>
  <c r="C59" i="17"/>
  <c r="E59" i="17" s="1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U55" i="17"/>
  <c r="T55" i="17"/>
  <c r="S55" i="17"/>
  <c r="R55" i="17"/>
  <c r="Q55" i="17"/>
  <c r="P55" i="17"/>
  <c r="E55" i="17"/>
  <c r="W53" i="17"/>
  <c r="V53" i="17"/>
  <c r="O53" i="17"/>
  <c r="N53" i="17"/>
  <c r="M53" i="17"/>
  <c r="L53" i="17"/>
  <c r="K53" i="17"/>
  <c r="S53" i="17" s="1"/>
  <c r="J53" i="17"/>
  <c r="R53" i="17" s="1"/>
  <c r="I53" i="17"/>
  <c r="H53" i="17"/>
  <c r="P53" i="17" s="1"/>
  <c r="G53" i="17"/>
  <c r="F53" i="17"/>
  <c r="C53" i="17"/>
  <c r="B53" i="17"/>
  <c r="E53" i="17" s="1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T49" i="17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U43" i="17"/>
  <c r="T43" i="17"/>
  <c r="S43" i="17"/>
  <c r="R43" i="17"/>
  <c r="Q43" i="17"/>
  <c r="P43" i="17"/>
  <c r="E43" i="17"/>
  <c r="S42" i="17"/>
  <c r="R42" i="17"/>
  <c r="Q42" i="17"/>
  <c r="P42" i="17"/>
  <c r="E42" i="17"/>
  <c r="W40" i="17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U39" i="17" s="1"/>
  <c r="U38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S33" i="17" s="1"/>
  <c r="J33" i="17"/>
  <c r="R33" i="17" s="1"/>
  <c r="I33" i="17"/>
  <c r="H33" i="17"/>
  <c r="G33" i="17"/>
  <c r="F33" i="17"/>
  <c r="E33" i="17"/>
  <c r="C33" i="17"/>
  <c r="B33" i="17"/>
  <c r="S32" i="17"/>
  <c r="R32" i="17"/>
  <c r="Q32" i="17"/>
  <c r="P32" i="17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Q30" i="17" s="1"/>
  <c r="H30" i="17"/>
  <c r="G30" i="17"/>
  <c r="F30" i="17"/>
  <c r="C30" i="17"/>
  <c r="B30" i="17"/>
  <c r="S29" i="17"/>
  <c r="R29" i="17"/>
  <c r="Q29" i="17"/>
  <c r="P29" i="17"/>
  <c r="E29" i="17"/>
  <c r="U29" i="17" s="1"/>
  <c r="U28" i="17"/>
  <c r="T28" i="17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Q24" i="17" s="1"/>
  <c r="H24" i="17"/>
  <c r="P24" i="17" s="1"/>
  <c r="G24" i="17"/>
  <c r="F24" i="17"/>
  <c r="C24" i="17"/>
  <c r="B24" i="17"/>
  <c r="E24" i="17" s="1"/>
  <c r="U23" i="17"/>
  <c r="S23" i="17"/>
  <c r="R23" i="17"/>
  <c r="Q23" i="17"/>
  <c r="P23" i="17"/>
  <c r="E23" i="17"/>
  <c r="T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S20" i="17"/>
  <c r="R20" i="17"/>
  <c r="Q20" i="17"/>
  <c r="P20" i="17"/>
  <c r="E20" i="17"/>
  <c r="U20" i="17" s="1"/>
  <c r="U19" i="17"/>
  <c r="T19" i="17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S16" i="17" s="1"/>
  <c r="J16" i="17"/>
  <c r="I16" i="17"/>
  <c r="H16" i="17"/>
  <c r="G16" i="17"/>
  <c r="F16" i="17"/>
  <c r="C16" i="17"/>
  <c r="B16" i="17"/>
  <c r="E16" i="17" s="1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U10" i="17" s="1"/>
  <c r="P10" i="17"/>
  <c r="T10" i="17" s="1"/>
  <c r="E10" i="17"/>
  <c r="U9" i="17"/>
  <c r="S9" i="17"/>
  <c r="R9" i="17"/>
  <c r="Q9" i="17"/>
  <c r="P9" i="17"/>
  <c r="E9" i="17"/>
  <c r="T9" i="17" s="1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T91" i="16" s="1"/>
  <c r="U90" i="16"/>
  <c r="S90" i="16"/>
  <c r="R90" i="16"/>
  <c r="Q90" i="16"/>
  <c r="P90" i="16"/>
  <c r="E90" i="16"/>
  <c r="T90" i="16" s="1"/>
  <c r="S89" i="16"/>
  <c r="R89" i="16"/>
  <c r="Q89" i="16"/>
  <c r="P89" i="16"/>
  <c r="E89" i="16"/>
  <c r="S88" i="16"/>
  <c r="R88" i="16"/>
  <c r="Q88" i="16"/>
  <c r="P88" i="16"/>
  <c r="E88" i="16"/>
  <c r="U88" i="16" s="1"/>
  <c r="S87" i="16"/>
  <c r="R87" i="16"/>
  <c r="Q87" i="16"/>
  <c r="P87" i="16"/>
  <c r="E87" i="16"/>
  <c r="T87" i="16" s="1"/>
  <c r="U86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S72" i="16" s="1"/>
  <c r="J72" i="16"/>
  <c r="I72" i="16"/>
  <c r="H72" i="16"/>
  <c r="G72" i="16"/>
  <c r="F72" i="16"/>
  <c r="C72" i="16"/>
  <c r="B72" i="16"/>
  <c r="W71" i="16"/>
  <c r="V71" i="16"/>
  <c r="O71" i="16"/>
  <c r="N71" i="16"/>
  <c r="M71" i="16"/>
  <c r="L71" i="16"/>
  <c r="K71" i="16"/>
  <c r="S71" i="16" s="1"/>
  <c r="J71" i="16"/>
  <c r="R71" i="16" s="1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S70" i="16" s="1"/>
  <c r="J70" i="16"/>
  <c r="I70" i="16"/>
  <c r="Q70" i="16" s="1"/>
  <c r="H70" i="16"/>
  <c r="P70" i="16" s="1"/>
  <c r="G70" i="16"/>
  <c r="F70" i="16"/>
  <c r="C70" i="16"/>
  <c r="B70" i="16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L67" i="16"/>
  <c r="K67" i="16"/>
  <c r="S67" i="16" s="1"/>
  <c r="J67" i="16"/>
  <c r="I67" i="16"/>
  <c r="H67" i="16"/>
  <c r="P67" i="16" s="1"/>
  <c r="G67" i="16"/>
  <c r="F67" i="16"/>
  <c r="C67" i="16"/>
  <c r="B67" i="16"/>
  <c r="E67" i="16" s="1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U64" i="16" s="1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U56" i="16"/>
  <c r="T56" i="16"/>
  <c r="S56" i="16"/>
  <c r="R56" i="16"/>
  <c r="Q56" i="16"/>
  <c r="P56" i="16"/>
  <c r="E56" i="16"/>
  <c r="S55" i="16"/>
  <c r="R55" i="16"/>
  <c r="Q55" i="16"/>
  <c r="P55" i="16"/>
  <c r="E55" i="16"/>
  <c r="W53" i="16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E53" i="16" s="1"/>
  <c r="U52" i="16"/>
  <c r="S52" i="16"/>
  <c r="R52" i="16"/>
  <c r="Q52" i="16"/>
  <c r="P52" i="16"/>
  <c r="E52" i="16"/>
  <c r="T52" i="16" s="1"/>
  <c r="S51" i="16"/>
  <c r="R51" i="16"/>
  <c r="Q51" i="16"/>
  <c r="U51" i="16" s="1"/>
  <c r="P51" i="16"/>
  <c r="T51" i="16" s="1"/>
  <c r="E51" i="16"/>
  <c r="S50" i="16"/>
  <c r="R50" i="16"/>
  <c r="Q50" i="16"/>
  <c r="P50" i="16"/>
  <c r="E50" i="16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T47" i="16"/>
  <c r="S47" i="16"/>
  <c r="R47" i="16"/>
  <c r="Q47" i="16"/>
  <c r="P47" i="16"/>
  <c r="E47" i="16"/>
  <c r="U47" i="16" s="1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U44" i="16" s="1"/>
  <c r="P44" i="16"/>
  <c r="E44" i="16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S40" i="16" s="1"/>
  <c r="J40" i="16"/>
  <c r="I40" i="16"/>
  <c r="Q40" i="16" s="1"/>
  <c r="H40" i="16"/>
  <c r="P40" i="16" s="1"/>
  <c r="G40" i="16"/>
  <c r="F40" i="16"/>
  <c r="C40" i="16"/>
  <c r="B40" i="16"/>
  <c r="E40" i="16" s="1"/>
  <c r="S39" i="16"/>
  <c r="R39" i="16"/>
  <c r="Q39" i="16"/>
  <c r="P39" i="16"/>
  <c r="E39" i="16"/>
  <c r="T39" i="16" s="1"/>
  <c r="S38" i="16"/>
  <c r="R38" i="16"/>
  <c r="Q38" i="16"/>
  <c r="P38" i="16"/>
  <c r="E38" i="16"/>
  <c r="T37" i="16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U35" i="16" s="1"/>
  <c r="W33" i="16"/>
  <c r="V33" i="16"/>
  <c r="O33" i="16"/>
  <c r="N33" i="16"/>
  <c r="M33" i="16"/>
  <c r="L33" i="16"/>
  <c r="K33" i="16"/>
  <c r="S33" i="16" s="1"/>
  <c r="J33" i="16"/>
  <c r="R33" i="16" s="1"/>
  <c r="I33" i="16"/>
  <c r="H33" i="16"/>
  <c r="G33" i="16"/>
  <c r="F33" i="16"/>
  <c r="C33" i="16"/>
  <c r="B33" i="16"/>
  <c r="E33" i="16" s="1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S29" i="16"/>
  <c r="R29" i="16"/>
  <c r="Q29" i="16"/>
  <c r="P29" i="16"/>
  <c r="E29" i="16"/>
  <c r="S28" i="16"/>
  <c r="R28" i="16"/>
  <c r="Q28" i="16"/>
  <c r="P28" i="16"/>
  <c r="E28" i="16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H24" i="16"/>
  <c r="P24" i="16" s="1"/>
  <c r="G24" i="16"/>
  <c r="F24" i="16"/>
  <c r="E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S16" i="16" s="1"/>
  <c r="J16" i="16"/>
  <c r="I16" i="16"/>
  <c r="Q16" i="16" s="1"/>
  <c r="H16" i="16"/>
  <c r="G16" i="16"/>
  <c r="F16" i="16"/>
  <c r="C16" i="16"/>
  <c r="B16" i="16"/>
  <c r="E16" i="16" s="1"/>
  <c r="U15" i="16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T9" i="16"/>
  <c r="S9" i="16"/>
  <c r="R9" i="16"/>
  <c r="Q9" i="16"/>
  <c r="P9" i="16"/>
  <c r="E9" i="16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T86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S72" i="15" s="1"/>
  <c r="J72" i="15"/>
  <c r="R72" i="15" s="1"/>
  <c r="I72" i="15"/>
  <c r="H72" i="15"/>
  <c r="P72" i="15" s="1"/>
  <c r="G72" i="15"/>
  <c r="F72" i="15"/>
  <c r="C72" i="15"/>
  <c r="B72" i="15"/>
  <c r="W71" i="15"/>
  <c r="V71" i="15"/>
  <c r="O71" i="15"/>
  <c r="N71" i="15"/>
  <c r="M71" i="15"/>
  <c r="L71" i="15"/>
  <c r="K71" i="15"/>
  <c r="J71" i="15"/>
  <c r="R71" i="15" s="1"/>
  <c r="I71" i="15"/>
  <c r="Q71" i="15" s="1"/>
  <c r="H71" i="15"/>
  <c r="G71" i="15"/>
  <c r="F71" i="15"/>
  <c r="E71" i="15"/>
  <c r="C71" i="15"/>
  <c r="B71" i="15"/>
  <c r="W70" i="15"/>
  <c r="V70" i="15"/>
  <c r="O70" i="15"/>
  <c r="N70" i="15"/>
  <c r="M70" i="15"/>
  <c r="L70" i="15"/>
  <c r="K70" i="15"/>
  <c r="J70" i="15"/>
  <c r="I70" i="15"/>
  <c r="H70" i="15"/>
  <c r="P70" i="15" s="1"/>
  <c r="G70" i="15"/>
  <c r="F70" i="15"/>
  <c r="E70" i="15"/>
  <c r="C70" i="15"/>
  <c r="B70" i="15"/>
  <c r="S69" i="15"/>
  <c r="R69" i="15"/>
  <c r="Q69" i="15"/>
  <c r="P69" i="15"/>
  <c r="T69" i="15" s="1"/>
  <c r="E69" i="15"/>
  <c r="W67" i="15"/>
  <c r="V67" i="15"/>
  <c r="O67" i="15"/>
  <c r="N67" i="15"/>
  <c r="M67" i="15"/>
  <c r="L67" i="15"/>
  <c r="K67" i="15"/>
  <c r="J67" i="15"/>
  <c r="I67" i="15"/>
  <c r="Q67" i="15" s="1"/>
  <c r="H67" i="15"/>
  <c r="P67" i="15" s="1"/>
  <c r="G67" i="15"/>
  <c r="F67" i="15"/>
  <c r="C67" i="15"/>
  <c r="B67" i="15"/>
  <c r="E67" i="15" s="1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E66" i="15" s="1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S63" i="15"/>
  <c r="R63" i="15"/>
  <c r="Q63" i="15"/>
  <c r="P63" i="15"/>
  <c r="E63" i="15"/>
  <c r="U63" i="15" s="1"/>
  <c r="S62" i="15"/>
  <c r="R62" i="15"/>
  <c r="Q62" i="15"/>
  <c r="P62" i="15"/>
  <c r="E62" i="15"/>
  <c r="T62" i="15" s="1"/>
  <c r="U61" i="15"/>
  <c r="S61" i="15"/>
  <c r="R61" i="15"/>
  <c r="Q61" i="15"/>
  <c r="P61" i="15"/>
  <c r="E61" i="15"/>
  <c r="T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U58" i="15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S56" i="15"/>
  <c r="R56" i="15"/>
  <c r="Q56" i="15"/>
  <c r="P56" i="15"/>
  <c r="E56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S53" i="15" s="1"/>
  <c r="J53" i="15"/>
  <c r="I53" i="15"/>
  <c r="H53" i="15"/>
  <c r="P53" i="15" s="1"/>
  <c r="G53" i="15"/>
  <c r="F53" i="15"/>
  <c r="C53" i="15"/>
  <c r="B53" i="15"/>
  <c r="E53" i="15" s="1"/>
  <c r="U52" i="15"/>
  <c r="S52" i="15"/>
  <c r="R52" i="15"/>
  <c r="Q52" i="15"/>
  <c r="P52" i="15"/>
  <c r="E52" i="15"/>
  <c r="T52" i="15" s="1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T48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U45" i="15"/>
  <c r="S45" i="15"/>
  <c r="R45" i="15"/>
  <c r="Q45" i="15"/>
  <c r="P45" i="15"/>
  <c r="E45" i="15"/>
  <c r="T45" i="15" s="1"/>
  <c r="S44" i="15"/>
  <c r="R44" i="15"/>
  <c r="Q44" i="15"/>
  <c r="P44" i="15"/>
  <c r="E44" i="15"/>
  <c r="T43" i="15"/>
  <c r="S43" i="15"/>
  <c r="R43" i="15"/>
  <c r="Q43" i="15"/>
  <c r="P43" i="15"/>
  <c r="E43" i="15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J40" i="15"/>
  <c r="I40" i="15"/>
  <c r="H40" i="15"/>
  <c r="G40" i="15"/>
  <c r="F40" i="15"/>
  <c r="E40" i="15"/>
  <c r="C40" i="15"/>
  <c r="B40" i="15"/>
  <c r="T39" i="15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U37" i="15" s="1"/>
  <c r="S36" i="15"/>
  <c r="R36" i="15"/>
  <c r="Q36" i="15"/>
  <c r="U36" i="15" s="1"/>
  <c r="P36" i="15"/>
  <c r="T36" i="15" s="1"/>
  <c r="E36" i="15"/>
  <c r="S35" i="15"/>
  <c r="R35" i="15"/>
  <c r="Q35" i="15"/>
  <c r="U35" i="15" s="1"/>
  <c r="P35" i="15"/>
  <c r="T35" i="15" s="1"/>
  <c r="E35" i="15"/>
  <c r="W33" i="15"/>
  <c r="V33" i="15"/>
  <c r="O33" i="15"/>
  <c r="N33" i="15"/>
  <c r="M33" i="15"/>
  <c r="L33" i="15"/>
  <c r="K33" i="15"/>
  <c r="J33" i="15"/>
  <c r="I33" i="15"/>
  <c r="Q33" i="15" s="1"/>
  <c r="H33" i="15"/>
  <c r="G33" i="15"/>
  <c r="F33" i="15"/>
  <c r="C33" i="15"/>
  <c r="B33" i="15"/>
  <c r="E33" i="15" s="1"/>
  <c r="S32" i="15"/>
  <c r="R32" i="15"/>
  <c r="Q32" i="15"/>
  <c r="P32" i="15"/>
  <c r="E32" i="15"/>
  <c r="W30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T26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C24" i="15"/>
  <c r="B24" i="15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I16" i="15"/>
  <c r="Q16" i="15" s="1"/>
  <c r="H16" i="15"/>
  <c r="G16" i="15"/>
  <c r="F16" i="15"/>
  <c r="E16" i="15"/>
  <c r="C16" i="15"/>
  <c r="B16" i="15"/>
  <c r="T15" i="15"/>
  <c r="S15" i="15"/>
  <c r="R15" i="15"/>
  <c r="Q15" i="15"/>
  <c r="P15" i="15"/>
  <c r="E15" i="15"/>
  <c r="U15" i="15" s="1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T12" i="15" s="1"/>
  <c r="T11" i="15"/>
  <c r="S11" i="15"/>
  <c r="R11" i="15"/>
  <c r="Q11" i="15"/>
  <c r="P11" i="15"/>
  <c r="E11" i="15"/>
  <c r="U11" i="15" s="1"/>
  <c r="S10" i="15"/>
  <c r="R10" i="15"/>
  <c r="Q10" i="15"/>
  <c r="P10" i="15"/>
  <c r="T10" i="15" s="1"/>
  <c r="E10" i="15"/>
  <c r="S9" i="15"/>
  <c r="R9" i="15"/>
  <c r="Q9" i="15"/>
  <c r="P9" i="15"/>
  <c r="E9" i="15"/>
  <c r="S93" i="14"/>
  <c r="R93" i="14"/>
  <c r="Q93" i="14"/>
  <c r="P93" i="14"/>
  <c r="E93" i="14"/>
  <c r="T93" i="14" s="1"/>
  <c r="S92" i="14"/>
  <c r="R92" i="14"/>
  <c r="Q92" i="14"/>
  <c r="P92" i="14"/>
  <c r="E92" i="14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S89" i="14"/>
  <c r="R89" i="14"/>
  <c r="Q89" i="14"/>
  <c r="P89" i="14"/>
  <c r="E89" i="14"/>
  <c r="S88" i="14"/>
  <c r="R88" i="14"/>
  <c r="Q88" i="14"/>
  <c r="P88" i="14"/>
  <c r="E88" i="14"/>
  <c r="T87" i="14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S72" i="14" s="1"/>
  <c r="J72" i="14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S70" i="14" s="1"/>
  <c r="J70" i="14"/>
  <c r="R70" i="14" s="1"/>
  <c r="I70" i="14"/>
  <c r="H70" i="14"/>
  <c r="G70" i="14"/>
  <c r="F70" i="14"/>
  <c r="C70" i="14"/>
  <c r="B70" i="14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E66" i="14" s="1"/>
  <c r="S65" i="14"/>
  <c r="R65" i="14"/>
  <c r="Q65" i="14"/>
  <c r="P65" i="14"/>
  <c r="E65" i="14"/>
  <c r="T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E59" i="14" s="1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S56" i="14"/>
  <c r="R56" i="14"/>
  <c r="Q56" i="14"/>
  <c r="P56" i="14"/>
  <c r="E56" i="14"/>
  <c r="S55" i="14"/>
  <c r="R55" i="14"/>
  <c r="Q55" i="14"/>
  <c r="P55" i="14"/>
  <c r="E55" i="14"/>
  <c r="W53" i="14"/>
  <c r="V53" i="14"/>
  <c r="O53" i="14"/>
  <c r="N53" i="14"/>
  <c r="M53" i="14"/>
  <c r="L53" i="14"/>
  <c r="K53" i="14"/>
  <c r="S53" i="14" s="1"/>
  <c r="J53" i="14"/>
  <c r="I53" i="14"/>
  <c r="H53" i="14"/>
  <c r="G53" i="14"/>
  <c r="F53" i="14"/>
  <c r="C53" i="14"/>
  <c r="B53" i="14"/>
  <c r="S52" i="14"/>
  <c r="R52" i="14"/>
  <c r="Q52" i="14"/>
  <c r="P52" i="14"/>
  <c r="E52" i="14"/>
  <c r="T52" i="14" s="1"/>
  <c r="S51" i="14"/>
  <c r="R51" i="14"/>
  <c r="Q51" i="14"/>
  <c r="P51" i="14"/>
  <c r="E51" i="14"/>
  <c r="T51" i="14" s="1"/>
  <c r="U50" i="14"/>
  <c r="T50" i="14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T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T43" i="14" s="1"/>
  <c r="U42" i="14"/>
  <c r="S42" i="14"/>
  <c r="R42" i="14"/>
  <c r="Q42" i="14"/>
  <c r="P42" i="14"/>
  <c r="E42" i="14"/>
  <c r="T42" i="14" s="1"/>
  <c r="W40" i="14"/>
  <c r="V40" i="14"/>
  <c r="O40" i="14"/>
  <c r="N40" i="14"/>
  <c r="M40" i="14"/>
  <c r="L40" i="14"/>
  <c r="K40" i="14"/>
  <c r="S40" i="14" s="1"/>
  <c r="J40" i="14"/>
  <c r="I40" i="14"/>
  <c r="Q40" i="14" s="1"/>
  <c r="H40" i="14"/>
  <c r="G40" i="14"/>
  <c r="F40" i="14"/>
  <c r="C40" i="14"/>
  <c r="B40" i="14"/>
  <c r="E40" i="14" s="1"/>
  <c r="S39" i="14"/>
  <c r="R39" i="14"/>
  <c r="Q39" i="14"/>
  <c r="P39" i="14"/>
  <c r="E39" i="14"/>
  <c r="T39" i="14" s="1"/>
  <c r="S38" i="14"/>
  <c r="R38" i="14"/>
  <c r="Q38" i="14"/>
  <c r="P38" i="14"/>
  <c r="E38" i="14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U36" i="14" s="1"/>
  <c r="S35" i="14"/>
  <c r="R35" i="14"/>
  <c r="Q35" i="14"/>
  <c r="P35" i="14"/>
  <c r="E35" i="14"/>
  <c r="U35" i="14" s="1"/>
  <c r="W33" i="14"/>
  <c r="V33" i="14"/>
  <c r="O33" i="14"/>
  <c r="N33" i="14"/>
  <c r="M33" i="14"/>
  <c r="L33" i="14"/>
  <c r="K33" i="14"/>
  <c r="S33" i="14" s="1"/>
  <c r="J33" i="14"/>
  <c r="R33" i="14" s="1"/>
  <c r="I33" i="14"/>
  <c r="H33" i="14"/>
  <c r="G33" i="14"/>
  <c r="F33" i="14"/>
  <c r="C33" i="14"/>
  <c r="B33" i="14"/>
  <c r="E33" i="14" s="1"/>
  <c r="S32" i="14"/>
  <c r="R32" i="14"/>
  <c r="Q32" i="14"/>
  <c r="P32" i="14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T29" i="14" s="1"/>
  <c r="U28" i="14"/>
  <c r="S28" i="14"/>
  <c r="R28" i="14"/>
  <c r="Q28" i="14"/>
  <c r="P28" i="14"/>
  <c r="E28" i="14"/>
  <c r="T28" i="14" s="1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H24" i="14"/>
  <c r="P24" i="14" s="1"/>
  <c r="G24" i="14"/>
  <c r="F24" i="14"/>
  <c r="C24" i="14"/>
  <c r="B24" i="14"/>
  <c r="E24" i="14" s="1"/>
  <c r="U23" i="14"/>
  <c r="S23" i="14"/>
  <c r="R23" i="14"/>
  <c r="Q23" i="14"/>
  <c r="P23" i="14"/>
  <c r="E23" i="14"/>
  <c r="T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T20" i="14" s="1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W16" i="14"/>
  <c r="V16" i="14"/>
  <c r="O16" i="14"/>
  <c r="N16" i="14"/>
  <c r="M16" i="14"/>
  <c r="L16" i="14"/>
  <c r="K16" i="14"/>
  <c r="S16" i="14" s="1"/>
  <c r="J16" i="14"/>
  <c r="R16" i="14" s="1"/>
  <c r="I16" i="14"/>
  <c r="H16" i="14"/>
  <c r="G16" i="14"/>
  <c r="F16" i="14"/>
  <c r="C16" i="14"/>
  <c r="B16" i="14"/>
  <c r="S15" i="14"/>
  <c r="R15" i="14"/>
  <c r="Q15" i="14"/>
  <c r="P15" i="14"/>
  <c r="E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U10" i="14" s="1"/>
  <c r="P10" i="14"/>
  <c r="E10" i="14"/>
  <c r="T10" i="14" s="1"/>
  <c r="U9" i="14"/>
  <c r="T9" i="14"/>
  <c r="S9" i="14"/>
  <c r="R9" i="14"/>
  <c r="Q9" i="14"/>
  <c r="P9" i="14"/>
  <c r="E9" i="14"/>
  <c r="S93" i="13"/>
  <c r="R93" i="13"/>
  <c r="Q93" i="13"/>
  <c r="P93" i="13"/>
  <c r="E93" i="13"/>
  <c r="U93" i="13" s="1"/>
  <c r="S92" i="13"/>
  <c r="R92" i="13"/>
  <c r="Q92" i="13"/>
  <c r="P92" i="13"/>
  <c r="E92" i="13"/>
  <c r="T92" i="13" s="1"/>
  <c r="U91" i="13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T88" i="13" s="1"/>
  <c r="U87" i="13"/>
  <c r="S87" i="13"/>
  <c r="R87" i="13"/>
  <c r="Q87" i="13"/>
  <c r="P87" i="13"/>
  <c r="E87" i="13"/>
  <c r="T87" i="13" s="1"/>
  <c r="S86" i="13"/>
  <c r="R86" i="13"/>
  <c r="Q86" i="13"/>
  <c r="P86" i="13"/>
  <c r="E86" i="13"/>
  <c r="W72" i="13"/>
  <c r="V72" i="13"/>
  <c r="O72" i="13"/>
  <c r="N72" i="13"/>
  <c r="M72" i="13"/>
  <c r="L72" i="13"/>
  <c r="K72" i="13"/>
  <c r="S72" i="13" s="1"/>
  <c r="J72" i="13"/>
  <c r="I72" i="13"/>
  <c r="Q72" i="13" s="1"/>
  <c r="H72" i="13"/>
  <c r="G72" i="13"/>
  <c r="F72" i="13"/>
  <c r="C72" i="13"/>
  <c r="B72" i="13"/>
  <c r="W71" i="13"/>
  <c r="V71" i="13"/>
  <c r="O71" i="13"/>
  <c r="N71" i="13"/>
  <c r="M71" i="13"/>
  <c r="L71" i="13"/>
  <c r="K71" i="13"/>
  <c r="S71" i="13" s="1"/>
  <c r="J71" i="13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S70" i="13" s="1"/>
  <c r="J70" i="13"/>
  <c r="R70" i="13" s="1"/>
  <c r="I70" i="13"/>
  <c r="H70" i="13"/>
  <c r="G70" i="13"/>
  <c r="F70" i="13"/>
  <c r="E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S67" i="13" s="1"/>
  <c r="J67" i="13"/>
  <c r="I67" i="13"/>
  <c r="Q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U61" i="13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U57" i="13"/>
  <c r="S57" i="13"/>
  <c r="R57" i="13"/>
  <c r="Q57" i="13"/>
  <c r="P57" i="13"/>
  <c r="E57" i="13"/>
  <c r="T57" i="13" s="1"/>
  <c r="S56" i="13"/>
  <c r="R56" i="13"/>
  <c r="Q56" i="13"/>
  <c r="P56" i="13"/>
  <c r="E56" i="13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S52" i="13"/>
  <c r="R52" i="13"/>
  <c r="Q52" i="13"/>
  <c r="P52" i="13"/>
  <c r="E52" i="13"/>
  <c r="T52" i="13" s="1"/>
  <c r="S51" i="13"/>
  <c r="R51" i="13"/>
  <c r="Q51" i="13"/>
  <c r="P51" i="13"/>
  <c r="E51" i="13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S48" i="13"/>
  <c r="R48" i="13"/>
  <c r="Q48" i="13"/>
  <c r="P48" i="13"/>
  <c r="E48" i="13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T45" i="13" s="1"/>
  <c r="S44" i="13"/>
  <c r="R44" i="13"/>
  <c r="Q44" i="13"/>
  <c r="P44" i="13"/>
  <c r="E44" i="13"/>
  <c r="T44" i="13" s="1"/>
  <c r="U43" i="13"/>
  <c r="T43" i="13"/>
  <c r="S43" i="13"/>
  <c r="R43" i="13"/>
  <c r="Q43" i="13"/>
  <c r="P43" i="13"/>
  <c r="E43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R40" i="13" s="1"/>
  <c r="I40" i="13"/>
  <c r="Q40" i="13" s="1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U38" i="13"/>
  <c r="T38" i="13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T36" i="13" s="1"/>
  <c r="S35" i="13"/>
  <c r="R35" i="13"/>
  <c r="Q35" i="13"/>
  <c r="P35" i="13"/>
  <c r="E35" i="13"/>
  <c r="W33" i="13"/>
  <c r="V33" i="13"/>
  <c r="O33" i="13"/>
  <c r="N33" i="13"/>
  <c r="M33" i="13"/>
  <c r="L33" i="13"/>
  <c r="K33" i="13"/>
  <c r="S33" i="13" s="1"/>
  <c r="J33" i="13"/>
  <c r="R33" i="13" s="1"/>
  <c r="I33" i="13"/>
  <c r="H33" i="13"/>
  <c r="G33" i="13"/>
  <c r="F33" i="13"/>
  <c r="C33" i="13"/>
  <c r="E33" i="13" s="1"/>
  <c r="B33" i="13"/>
  <c r="S32" i="13"/>
  <c r="R32" i="13"/>
  <c r="Q32" i="13"/>
  <c r="P32" i="13"/>
  <c r="E32" i="13"/>
  <c r="U32" i="13" s="1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S29" i="13"/>
  <c r="R29" i="13"/>
  <c r="Q29" i="13"/>
  <c r="P29" i="13"/>
  <c r="E29" i="13"/>
  <c r="U28" i="13"/>
  <c r="T28" i="13"/>
  <c r="S28" i="13"/>
  <c r="R28" i="13"/>
  <c r="Q28" i="13"/>
  <c r="P28" i="13"/>
  <c r="E28" i="13"/>
  <c r="S27" i="13"/>
  <c r="R27" i="13"/>
  <c r="Q27" i="13"/>
  <c r="P27" i="13"/>
  <c r="E27" i="13"/>
  <c r="U27" i="13" s="1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B24" i="13"/>
  <c r="E24" i="13" s="1"/>
  <c r="U23" i="13"/>
  <c r="T23" i="13"/>
  <c r="S23" i="13"/>
  <c r="R23" i="13"/>
  <c r="Q23" i="13"/>
  <c r="P23" i="13"/>
  <c r="E23" i="13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U20" i="13"/>
  <c r="S20" i="13"/>
  <c r="R20" i="13"/>
  <c r="Q20" i="13"/>
  <c r="P20" i="13"/>
  <c r="E20" i="13"/>
  <c r="T20" i="13" s="1"/>
  <c r="U19" i="13"/>
  <c r="T19" i="13"/>
  <c r="S19" i="13"/>
  <c r="R19" i="13"/>
  <c r="Q19" i="13"/>
  <c r="P19" i="13"/>
  <c r="E19" i="13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S16" i="13" s="1"/>
  <c r="J16" i="13"/>
  <c r="I16" i="13"/>
  <c r="H16" i="13"/>
  <c r="P16" i="13" s="1"/>
  <c r="G16" i="13"/>
  <c r="F16" i="13"/>
  <c r="C16" i="13"/>
  <c r="B16" i="13"/>
  <c r="E16" i="13" s="1"/>
  <c r="U15" i="13"/>
  <c r="S15" i="13"/>
  <c r="R15" i="13"/>
  <c r="Q15" i="13"/>
  <c r="P15" i="13"/>
  <c r="E15" i="13"/>
  <c r="T15" i="13" s="1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S93" i="12"/>
  <c r="R93" i="12"/>
  <c r="Q93" i="12"/>
  <c r="P93" i="12"/>
  <c r="E93" i="12"/>
  <c r="T93" i="12" s="1"/>
  <c r="S92" i="12"/>
  <c r="R92" i="12"/>
  <c r="Q92" i="12"/>
  <c r="P92" i="12"/>
  <c r="E92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S88" i="12"/>
  <c r="R88" i="12"/>
  <c r="Q88" i="12"/>
  <c r="P88" i="12"/>
  <c r="E88" i="12"/>
  <c r="U87" i="12"/>
  <c r="S87" i="12"/>
  <c r="R87" i="12"/>
  <c r="Q87" i="12"/>
  <c r="P87" i="12"/>
  <c r="E87" i="12"/>
  <c r="T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R72" i="12" s="1"/>
  <c r="I72" i="12"/>
  <c r="Q72" i="12" s="1"/>
  <c r="H72" i="12"/>
  <c r="G72" i="12"/>
  <c r="F72" i="12"/>
  <c r="C72" i="12"/>
  <c r="B72" i="12"/>
  <c r="W71" i="12"/>
  <c r="V71" i="12"/>
  <c r="O71" i="12"/>
  <c r="N71" i="12"/>
  <c r="M71" i="12"/>
  <c r="L71" i="12"/>
  <c r="K71" i="12"/>
  <c r="S71" i="12" s="1"/>
  <c r="J71" i="12"/>
  <c r="I71" i="12"/>
  <c r="H71" i="12"/>
  <c r="G71" i="12"/>
  <c r="F71" i="12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H70" i="12"/>
  <c r="G70" i="12"/>
  <c r="F70" i="12"/>
  <c r="C70" i="12"/>
  <c r="E70" i="12" s="1"/>
  <c r="B70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S67" i="12" s="1"/>
  <c r="J67" i="12"/>
  <c r="R67" i="12" s="1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S62" i="12"/>
  <c r="R62" i="12"/>
  <c r="Q62" i="12"/>
  <c r="P62" i="12"/>
  <c r="E62" i="12"/>
  <c r="U61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S59" i="12" s="1"/>
  <c r="J59" i="12"/>
  <c r="R59" i="12" s="1"/>
  <c r="I59" i="12"/>
  <c r="H59" i="12"/>
  <c r="P59" i="12" s="1"/>
  <c r="G59" i="12"/>
  <c r="F59" i="12"/>
  <c r="C59" i="12"/>
  <c r="B59" i="12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T45" i="12" s="1"/>
  <c r="U44" i="12"/>
  <c r="T44" i="12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E40" i="12"/>
  <c r="C40" i="12"/>
  <c r="B40" i="12"/>
  <c r="U39" i="12"/>
  <c r="T39" i="12"/>
  <c r="S39" i="12"/>
  <c r="R39" i="12"/>
  <c r="Q39" i="12"/>
  <c r="P39" i="12"/>
  <c r="E39" i="12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R33" i="12" s="1"/>
  <c r="I33" i="12"/>
  <c r="H33" i="12"/>
  <c r="G33" i="12"/>
  <c r="F33" i="12"/>
  <c r="C33" i="12"/>
  <c r="B33" i="12"/>
  <c r="S32" i="12"/>
  <c r="R32" i="12"/>
  <c r="Q32" i="12"/>
  <c r="P32" i="12"/>
  <c r="E32" i="12"/>
  <c r="T32" i="12" s="1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P30" i="12" s="1"/>
  <c r="G30" i="12"/>
  <c r="F30" i="12"/>
  <c r="E30" i="12"/>
  <c r="C30" i="12"/>
  <c r="B30" i="12"/>
  <c r="S29" i="12"/>
  <c r="R29" i="12"/>
  <c r="Q29" i="12"/>
  <c r="P29" i="12"/>
  <c r="E29" i="12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S26" i="12"/>
  <c r="R26" i="12"/>
  <c r="Q26" i="12"/>
  <c r="P26" i="12"/>
  <c r="E26" i="12"/>
  <c r="W24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E24" i="12" s="1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S16" i="12" s="1"/>
  <c r="J16" i="12"/>
  <c r="R16" i="12" s="1"/>
  <c r="I16" i="12"/>
  <c r="H16" i="12"/>
  <c r="G16" i="12"/>
  <c r="F16" i="12"/>
  <c r="E16" i="12"/>
  <c r="C16" i="12"/>
  <c r="B16" i="12"/>
  <c r="U15" i="12"/>
  <c r="T15" i="12"/>
  <c r="S15" i="12"/>
  <c r="R15" i="12"/>
  <c r="Q15" i="12"/>
  <c r="P15" i="12"/>
  <c r="E15" i="12"/>
  <c r="S14" i="12"/>
  <c r="R14" i="12"/>
  <c r="Q14" i="12"/>
  <c r="P14" i="12"/>
  <c r="E14" i="12"/>
  <c r="U14" i="12" s="1"/>
  <c r="S13" i="12"/>
  <c r="R13" i="12"/>
  <c r="Q13" i="12"/>
  <c r="P13" i="12"/>
  <c r="E13" i="12"/>
  <c r="T13" i="12" s="1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" i="12" s="1"/>
  <c r="U93" i="11"/>
  <c r="S93" i="11"/>
  <c r="R93" i="11"/>
  <c r="Q93" i="11"/>
  <c r="P93" i="11"/>
  <c r="E93" i="11"/>
  <c r="T93" i="11" s="1"/>
  <c r="S92" i="11"/>
  <c r="R92" i="11"/>
  <c r="Q92" i="11"/>
  <c r="P92" i="11"/>
  <c r="E92" i="1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S89" i="11"/>
  <c r="R89" i="11"/>
  <c r="Q89" i="11"/>
  <c r="P89" i="11"/>
  <c r="E89" i="11"/>
  <c r="U88" i="11"/>
  <c r="S88" i="11"/>
  <c r="R88" i="11"/>
  <c r="Q88" i="11"/>
  <c r="P88" i="11"/>
  <c r="E88" i="11"/>
  <c r="T88" i="11" s="1"/>
  <c r="S87" i="11"/>
  <c r="R87" i="11"/>
  <c r="Q87" i="11"/>
  <c r="P87" i="11"/>
  <c r="E87" i="11"/>
  <c r="U87" i="11" s="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S72" i="11" s="1"/>
  <c r="J72" i="11"/>
  <c r="R72" i="11" s="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L71" i="11"/>
  <c r="K71" i="11"/>
  <c r="J71" i="11"/>
  <c r="I71" i="11"/>
  <c r="H71" i="11"/>
  <c r="G71" i="11"/>
  <c r="F71" i="11"/>
  <c r="C71" i="11"/>
  <c r="E71" i="11" s="1"/>
  <c r="B71" i="11"/>
  <c r="W70" i="11"/>
  <c r="V70" i="11"/>
  <c r="S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E70" i="11" s="1"/>
  <c r="S69" i="11"/>
  <c r="R69" i="11"/>
  <c r="Q69" i="11"/>
  <c r="P69" i="1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E66" i="11" s="1"/>
  <c r="B66" i="11"/>
  <c r="S65" i="11"/>
  <c r="R65" i="11"/>
  <c r="Q65" i="11"/>
  <c r="P65" i="11"/>
  <c r="E65" i="11"/>
  <c r="S64" i="11"/>
  <c r="R64" i="11"/>
  <c r="Q64" i="11"/>
  <c r="P64" i="11"/>
  <c r="E64" i="11"/>
  <c r="U63" i="11"/>
  <c r="S63" i="11"/>
  <c r="R63" i="11"/>
  <c r="Q63" i="11"/>
  <c r="P63" i="11"/>
  <c r="E63" i="11"/>
  <c r="T63" i="11" s="1"/>
  <c r="S62" i="11"/>
  <c r="R62" i="11"/>
  <c r="Q62" i="11"/>
  <c r="P62" i="11"/>
  <c r="E62" i="11"/>
  <c r="T61" i="11"/>
  <c r="S61" i="11"/>
  <c r="R61" i="11"/>
  <c r="Q61" i="11"/>
  <c r="P61" i="11"/>
  <c r="E61" i="1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E59" i="11" s="1"/>
  <c r="U58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S56" i="11"/>
  <c r="R56" i="11"/>
  <c r="Q56" i="11"/>
  <c r="P56" i="11"/>
  <c r="E56" i="11"/>
  <c r="S55" i="11"/>
  <c r="R55" i="11"/>
  <c r="Q55" i="11"/>
  <c r="P55" i="11"/>
  <c r="E55" i="11"/>
  <c r="T55" i="11" s="1"/>
  <c r="W53" i="11"/>
  <c r="V53" i="11"/>
  <c r="O53" i="11"/>
  <c r="N53" i="11"/>
  <c r="M53" i="11"/>
  <c r="L53" i="11"/>
  <c r="K53" i="11"/>
  <c r="J53" i="11"/>
  <c r="R53" i="11" s="1"/>
  <c r="I53" i="11"/>
  <c r="Q53" i="11" s="1"/>
  <c r="H53" i="11"/>
  <c r="G53" i="11"/>
  <c r="F53" i="11"/>
  <c r="C53" i="11"/>
  <c r="B53" i="1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U50" i="11"/>
  <c r="S50" i="11"/>
  <c r="R50" i="11"/>
  <c r="Q50" i="11"/>
  <c r="P50" i="11"/>
  <c r="E50" i="11"/>
  <c r="T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U46" i="1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R44" i="11"/>
  <c r="Q44" i="11"/>
  <c r="P44" i="11"/>
  <c r="E44" i="11"/>
  <c r="U44" i="11" s="1"/>
  <c r="S43" i="11"/>
  <c r="R43" i="11"/>
  <c r="Q43" i="11"/>
  <c r="P43" i="11"/>
  <c r="E43" i="11"/>
  <c r="S42" i="11"/>
  <c r="R42" i="11"/>
  <c r="Q42" i="11"/>
  <c r="P42" i="11"/>
  <c r="E42" i="11"/>
  <c r="W40" i="11"/>
  <c r="V40" i="11"/>
  <c r="O40" i="11"/>
  <c r="N40" i="11"/>
  <c r="M40" i="11"/>
  <c r="L40" i="11"/>
  <c r="K40" i="11"/>
  <c r="J40" i="11"/>
  <c r="I40" i="11"/>
  <c r="Q40" i="11" s="1"/>
  <c r="H40" i="11"/>
  <c r="G40" i="11"/>
  <c r="F40" i="11"/>
  <c r="C40" i="11"/>
  <c r="E40" i="11" s="1"/>
  <c r="B40" i="1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T37" i="11" s="1"/>
  <c r="S36" i="11"/>
  <c r="R36" i="11"/>
  <c r="Q36" i="11"/>
  <c r="P36" i="11"/>
  <c r="E36" i="11"/>
  <c r="S35" i="11"/>
  <c r="R35" i="11"/>
  <c r="Q35" i="11"/>
  <c r="P35" i="11"/>
  <c r="T35" i="11" s="1"/>
  <c r="E35" i="11"/>
  <c r="W33" i="11"/>
  <c r="V33" i="11"/>
  <c r="O33" i="11"/>
  <c r="N33" i="11"/>
  <c r="M33" i="11"/>
  <c r="L33" i="11"/>
  <c r="K33" i="11"/>
  <c r="S33" i="11" s="1"/>
  <c r="J33" i="11"/>
  <c r="R33" i="11" s="1"/>
  <c r="I33" i="11"/>
  <c r="H33" i="11"/>
  <c r="G33" i="11"/>
  <c r="F33" i="11"/>
  <c r="C33" i="11"/>
  <c r="B33" i="11"/>
  <c r="E33" i="11" s="1"/>
  <c r="U32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U29" i="11" s="1"/>
  <c r="S28" i="11"/>
  <c r="R28" i="11"/>
  <c r="Q28" i="11"/>
  <c r="P28" i="11"/>
  <c r="E28" i="11"/>
  <c r="S27" i="11"/>
  <c r="R27" i="11"/>
  <c r="Q27" i="11"/>
  <c r="P27" i="11"/>
  <c r="E27" i="11"/>
  <c r="U26" i="11"/>
  <c r="T26" i="11"/>
  <c r="S26" i="11"/>
  <c r="R26" i="11"/>
  <c r="Q26" i="11"/>
  <c r="P26" i="11"/>
  <c r="E26" i="11"/>
  <c r="W24" i="11"/>
  <c r="V24" i="11"/>
  <c r="O24" i="11"/>
  <c r="N24" i="11"/>
  <c r="M24" i="11"/>
  <c r="L24" i="11"/>
  <c r="K24" i="11"/>
  <c r="S24" i="11" s="1"/>
  <c r="J24" i="11"/>
  <c r="R24" i="11" s="1"/>
  <c r="I24" i="11"/>
  <c r="Q24" i="11" s="1"/>
  <c r="H24" i="11"/>
  <c r="P24" i="11" s="1"/>
  <c r="G24" i="11"/>
  <c r="F24" i="11"/>
  <c r="C24" i="11"/>
  <c r="B24" i="11"/>
  <c r="E24" i="11" s="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U21" i="11"/>
  <c r="T21" i="11"/>
  <c r="S21" i="11"/>
  <c r="R21" i="11"/>
  <c r="Q21" i="11"/>
  <c r="P21" i="11"/>
  <c r="E21" i="11"/>
  <c r="U20" i="11"/>
  <c r="T20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W16" i="11"/>
  <c r="V16" i="11"/>
  <c r="O16" i="11"/>
  <c r="N16" i="11"/>
  <c r="M16" i="11"/>
  <c r="L16" i="11"/>
  <c r="K16" i="11"/>
  <c r="S16" i="11" s="1"/>
  <c r="J16" i="11"/>
  <c r="R16" i="11" s="1"/>
  <c r="I16" i="11"/>
  <c r="H16" i="11"/>
  <c r="G16" i="11"/>
  <c r="F16" i="11"/>
  <c r="C16" i="11"/>
  <c r="B16" i="11"/>
  <c r="E16" i="11" s="1"/>
  <c r="U15" i="11"/>
  <c r="T15" i="11"/>
  <c r="S15" i="11"/>
  <c r="R15" i="11"/>
  <c r="Q15" i="11"/>
  <c r="P15" i="11"/>
  <c r="E15" i="1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T10" i="11" s="1"/>
  <c r="E10" i="11"/>
  <c r="S9" i="11"/>
  <c r="R9" i="11"/>
  <c r="Q9" i="11"/>
  <c r="P9" i="11"/>
  <c r="E9" i="11"/>
  <c r="U93" i="10"/>
  <c r="T93" i="10"/>
  <c r="S93" i="10"/>
  <c r="R93" i="10"/>
  <c r="Q93" i="10"/>
  <c r="P93" i="10"/>
  <c r="E93" i="10"/>
  <c r="U92" i="10"/>
  <c r="T92" i="10"/>
  <c r="S92" i="10"/>
  <c r="R92" i="10"/>
  <c r="Q92" i="10"/>
  <c r="P92" i="10"/>
  <c r="E92" i="10"/>
  <c r="S91" i="10"/>
  <c r="R91" i="10"/>
  <c r="Q91" i="10"/>
  <c r="P91" i="10"/>
  <c r="E91" i="10"/>
  <c r="U91" i="10" s="1"/>
  <c r="U90" i="10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E72" i="10" s="1"/>
  <c r="B72" i="10"/>
  <c r="W71" i="10"/>
  <c r="V71" i="10"/>
  <c r="O71" i="10"/>
  <c r="N71" i="10"/>
  <c r="M71" i="10"/>
  <c r="L71" i="10"/>
  <c r="K71" i="10"/>
  <c r="S71" i="10" s="1"/>
  <c r="J71" i="10"/>
  <c r="I71" i="10"/>
  <c r="H71" i="10"/>
  <c r="G71" i="10"/>
  <c r="F71" i="10"/>
  <c r="C71" i="10"/>
  <c r="B71" i="10"/>
  <c r="E71" i="10" s="1"/>
  <c r="W70" i="10"/>
  <c r="V70" i="10"/>
  <c r="R70" i="10"/>
  <c r="O70" i="10"/>
  <c r="N70" i="10"/>
  <c r="M70" i="10"/>
  <c r="L70" i="10"/>
  <c r="K70" i="10"/>
  <c r="S70" i="10" s="1"/>
  <c r="J70" i="10"/>
  <c r="I70" i="10"/>
  <c r="H70" i="10"/>
  <c r="P70" i="10" s="1"/>
  <c r="G70" i="10"/>
  <c r="F70" i="10"/>
  <c r="C70" i="10"/>
  <c r="B70" i="10"/>
  <c r="S69" i="10"/>
  <c r="R69" i="10"/>
  <c r="Q69" i="10"/>
  <c r="U69" i="10" s="1"/>
  <c r="P69" i="10"/>
  <c r="T69" i="10" s="1"/>
  <c r="E69" i="10"/>
  <c r="W67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S66" i="10" s="1"/>
  <c r="J66" i="10"/>
  <c r="R66" i="10" s="1"/>
  <c r="I66" i="10"/>
  <c r="Q66" i="10" s="1"/>
  <c r="H66" i="10"/>
  <c r="G66" i="10"/>
  <c r="F66" i="10"/>
  <c r="C66" i="10"/>
  <c r="B66" i="10"/>
  <c r="T65" i="10"/>
  <c r="S65" i="10"/>
  <c r="R65" i="10"/>
  <c r="Q65" i="10"/>
  <c r="P65" i="10"/>
  <c r="E65" i="10"/>
  <c r="U65" i="10" s="1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T62" i="10" s="1"/>
  <c r="T61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S59" i="10" s="1"/>
  <c r="J59" i="10"/>
  <c r="R59" i="10" s="1"/>
  <c r="I59" i="10"/>
  <c r="Q59" i="10" s="1"/>
  <c r="H59" i="10"/>
  <c r="G59" i="10"/>
  <c r="F59" i="10"/>
  <c r="C59" i="10"/>
  <c r="B59" i="10"/>
  <c r="S58" i="10"/>
  <c r="R58" i="10"/>
  <c r="Q58" i="10"/>
  <c r="P58" i="10"/>
  <c r="E58" i="10"/>
  <c r="T58" i="10" s="1"/>
  <c r="U57" i="10"/>
  <c r="T57" i="10"/>
  <c r="S57" i="10"/>
  <c r="R57" i="10"/>
  <c r="Q57" i="10"/>
  <c r="P57" i="10"/>
  <c r="E57" i="10"/>
  <c r="S56" i="10"/>
  <c r="R56" i="10"/>
  <c r="Q56" i="10"/>
  <c r="P56" i="10"/>
  <c r="E56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S53" i="10" s="1"/>
  <c r="J53" i="10"/>
  <c r="R53" i="10" s="1"/>
  <c r="I53" i="10"/>
  <c r="H53" i="10"/>
  <c r="P53" i="10" s="1"/>
  <c r="G53" i="10"/>
  <c r="F53" i="10"/>
  <c r="C53" i="10"/>
  <c r="B53" i="10"/>
  <c r="E53" i="10" s="1"/>
  <c r="U52" i="10"/>
  <c r="S52" i="10"/>
  <c r="R52" i="10"/>
  <c r="Q52" i="10"/>
  <c r="P52" i="10"/>
  <c r="E52" i="10"/>
  <c r="T52" i="10" s="1"/>
  <c r="U51" i="10"/>
  <c r="T51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U47" i="10"/>
  <c r="T47" i="10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S44" i="10"/>
  <c r="R44" i="10"/>
  <c r="Q44" i="10"/>
  <c r="P44" i="10"/>
  <c r="T44" i="10" s="1"/>
  <c r="E44" i="10"/>
  <c r="S43" i="10"/>
  <c r="R43" i="10"/>
  <c r="Q43" i="10"/>
  <c r="P43" i="10"/>
  <c r="E43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E40" i="10" s="1"/>
  <c r="U39" i="10"/>
  <c r="T39" i="10"/>
  <c r="S39" i="10"/>
  <c r="R39" i="10"/>
  <c r="Q39" i="10"/>
  <c r="P39" i="10"/>
  <c r="E39" i="10"/>
  <c r="S38" i="10"/>
  <c r="R38" i="10"/>
  <c r="Q38" i="10"/>
  <c r="U38" i="10" s="1"/>
  <c r="P38" i="10"/>
  <c r="T38" i="10" s="1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T36" i="10" s="1"/>
  <c r="S35" i="10"/>
  <c r="R35" i="10"/>
  <c r="Q35" i="10"/>
  <c r="U35" i="10" s="1"/>
  <c r="P35" i="10"/>
  <c r="T35" i="10" s="1"/>
  <c r="E35" i="10"/>
  <c r="W33" i="10"/>
  <c r="V33" i="10"/>
  <c r="O33" i="10"/>
  <c r="N33" i="10"/>
  <c r="M33" i="10"/>
  <c r="L33" i="10"/>
  <c r="K33" i="10"/>
  <c r="S33" i="10" s="1"/>
  <c r="J33" i="10"/>
  <c r="I33" i="10"/>
  <c r="H33" i="10"/>
  <c r="G33" i="10"/>
  <c r="F33" i="10"/>
  <c r="C33" i="10"/>
  <c r="B33" i="10"/>
  <c r="S32" i="10"/>
  <c r="R32" i="10"/>
  <c r="Q32" i="10"/>
  <c r="P32" i="10"/>
  <c r="E32" i="10"/>
  <c r="U32" i="10" s="1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U29" i="10"/>
  <c r="T29" i="10"/>
  <c r="S29" i="10"/>
  <c r="R29" i="10"/>
  <c r="Q29" i="10"/>
  <c r="P29" i="10"/>
  <c r="E29" i="10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Q24" i="10" s="1"/>
  <c r="H24" i="10"/>
  <c r="G24" i="10"/>
  <c r="F24" i="10"/>
  <c r="C24" i="10"/>
  <c r="E24" i="10" s="1"/>
  <c r="B24" i="10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S16" i="10" s="1"/>
  <c r="J16" i="10"/>
  <c r="I16" i="10"/>
  <c r="H16" i="10"/>
  <c r="P16" i="10" s="1"/>
  <c r="G16" i="10"/>
  <c r="F16" i="10"/>
  <c r="C16" i="10"/>
  <c r="B16" i="10"/>
  <c r="E16" i="10" s="1"/>
  <c r="U15" i="10"/>
  <c r="T15" i="10"/>
  <c r="S15" i="10"/>
  <c r="R15" i="10"/>
  <c r="Q15" i="10"/>
  <c r="P15" i="10"/>
  <c r="E15" i="10"/>
  <c r="U14" i="10"/>
  <c r="T14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S9" i="10"/>
  <c r="R9" i="10"/>
  <c r="Q9" i="10"/>
  <c r="P9" i="10"/>
  <c r="E9" i="10"/>
  <c r="S93" i="9"/>
  <c r="R93" i="9"/>
  <c r="Q93" i="9"/>
  <c r="P93" i="9"/>
  <c r="E93" i="9"/>
  <c r="T93" i="9" s="1"/>
  <c r="S92" i="9"/>
  <c r="R92" i="9"/>
  <c r="Q92" i="9"/>
  <c r="P92" i="9"/>
  <c r="E92" i="9"/>
  <c r="U91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T89" i="9" s="1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S72" i="9" s="1"/>
  <c r="J72" i="9"/>
  <c r="I72" i="9"/>
  <c r="Q72" i="9" s="1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S70" i="9" s="1"/>
  <c r="J70" i="9"/>
  <c r="R70" i="9" s="1"/>
  <c r="I70" i="9"/>
  <c r="H70" i="9"/>
  <c r="G70" i="9"/>
  <c r="F70" i="9"/>
  <c r="C70" i="9"/>
  <c r="E70" i="9" s="1"/>
  <c r="B70" i="9"/>
  <c r="S69" i="9"/>
  <c r="R69" i="9"/>
  <c r="Q69" i="9"/>
  <c r="P69" i="9"/>
  <c r="E69" i="9"/>
  <c r="W67" i="9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U65" i="9"/>
  <c r="S65" i="9"/>
  <c r="R65" i="9"/>
  <c r="Q65" i="9"/>
  <c r="P65" i="9"/>
  <c r="E65" i="9"/>
  <c r="T65" i="9" s="1"/>
  <c r="S64" i="9"/>
  <c r="R64" i="9"/>
  <c r="Q64" i="9"/>
  <c r="P64" i="9"/>
  <c r="E64" i="9"/>
  <c r="U64" i="9" s="1"/>
  <c r="S63" i="9"/>
  <c r="R63" i="9"/>
  <c r="Q63" i="9"/>
  <c r="P63" i="9"/>
  <c r="E63" i="9"/>
  <c r="T63" i="9" s="1"/>
  <c r="S62" i="9"/>
  <c r="R62" i="9"/>
  <c r="Q62" i="9"/>
  <c r="P62" i="9"/>
  <c r="E62" i="9"/>
  <c r="T62" i="9" s="1"/>
  <c r="U61" i="9"/>
  <c r="T61" i="9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E59" i="9" s="1"/>
  <c r="S58" i="9"/>
  <c r="R58" i="9"/>
  <c r="Q58" i="9"/>
  <c r="P58" i="9"/>
  <c r="E58" i="9"/>
  <c r="T58" i="9" s="1"/>
  <c r="T57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S52" i="9"/>
  <c r="R52" i="9"/>
  <c r="Q52" i="9"/>
  <c r="U52" i="9" s="1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T50" i="9" s="1"/>
  <c r="U49" i="9"/>
  <c r="S49" i="9"/>
  <c r="R49" i="9"/>
  <c r="Q49" i="9"/>
  <c r="P49" i="9"/>
  <c r="E49" i="9"/>
  <c r="T49" i="9" s="1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T46" i="9" s="1"/>
  <c r="U45" i="9"/>
  <c r="S45" i="9"/>
  <c r="R45" i="9"/>
  <c r="Q45" i="9"/>
  <c r="P45" i="9"/>
  <c r="E45" i="9"/>
  <c r="T45" i="9" s="1"/>
  <c r="S44" i="9"/>
  <c r="R44" i="9"/>
  <c r="Q44" i="9"/>
  <c r="U44" i="9" s="1"/>
  <c r="P44" i="9"/>
  <c r="T44" i="9" s="1"/>
  <c r="E44" i="9"/>
  <c r="S43" i="9"/>
  <c r="R43" i="9"/>
  <c r="Q43" i="9"/>
  <c r="P43" i="9"/>
  <c r="E43" i="9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E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S37" i="9"/>
  <c r="R37" i="9"/>
  <c r="Q37" i="9"/>
  <c r="P37" i="9"/>
  <c r="E37" i="9"/>
  <c r="T37" i="9" s="1"/>
  <c r="S36" i="9"/>
  <c r="R36" i="9"/>
  <c r="Q36" i="9"/>
  <c r="U36" i="9" s="1"/>
  <c r="P36" i="9"/>
  <c r="E36" i="9"/>
  <c r="S35" i="9"/>
  <c r="R35" i="9"/>
  <c r="Q35" i="9"/>
  <c r="U35" i="9" s="1"/>
  <c r="P35" i="9"/>
  <c r="T35" i="9" s="1"/>
  <c r="E35" i="9"/>
  <c r="W33" i="9"/>
  <c r="V33" i="9"/>
  <c r="O33" i="9"/>
  <c r="N33" i="9"/>
  <c r="M33" i="9"/>
  <c r="L33" i="9"/>
  <c r="K33" i="9"/>
  <c r="S33" i="9" s="1"/>
  <c r="J33" i="9"/>
  <c r="I33" i="9"/>
  <c r="Q33" i="9" s="1"/>
  <c r="H33" i="9"/>
  <c r="P33" i="9" s="1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U28" i="9" s="1"/>
  <c r="S27" i="9"/>
  <c r="R27" i="9"/>
  <c r="Q27" i="9"/>
  <c r="P27" i="9"/>
  <c r="E27" i="9"/>
  <c r="T27" i="9" s="1"/>
  <c r="S26" i="9"/>
  <c r="R26" i="9"/>
  <c r="Q26" i="9"/>
  <c r="P26" i="9"/>
  <c r="E26" i="9"/>
  <c r="W24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E24" i="9" s="1"/>
  <c r="B24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S16" i="9" s="1"/>
  <c r="J16" i="9"/>
  <c r="I16" i="9"/>
  <c r="Q16" i="9" s="1"/>
  <c r="H16" i="9"/>
  <c r="G16" i="9"/>
  <c r="F16" i="9"/>
  <c r="E16" i="9"/>
  <c r="C16" i="9"/>
  <c r="B16" i="9"/>
  <c r="T15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E10" i="9"/>
  <c r="U10" i="9" s="1"/>
  <c r="S9" i="9"/>
  <c r="R9" i="9"/>
  <c r="Q9" i="9"/>
  <c r="P9" i="9"/>
  <c r="E9" i="9"/>
  <c r="U9" i="9" s="1"/>
  <c r="S93" i="8"/>
  <c r="R93" i="8"/>
  <c r="Q93" i="8"/>
  <c r="P93" i="8"/>
  <c r="E93" i="8"/>
  <c r="U92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T90" i="8" s="1"/>
  <c r="S89" i="8"/>
  <c r="R89" i="8"/>
  <c r="Q89" i="8"/>
  <c r="P89" i="8"/>
  <c r="E89" i="8"/>
  <c r="T89" i="8" s="1"/>
  <c r="U88" i="8"/>
  <c r="T88" i="8"/>
  <c r="S88" i="8"/>
  <c r="R88" i="8"/>
  <c r="Q88" i="8"/>
  <c r="P88" i="8"/>
  <c r="E88" i="8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S72" i="8" s="1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S71" i="8" s="1"/>
  <c r="J71" i="8"/>
  <c r="I71" i="8"/>
  <c r="H71" i="8"/>
  <c r="P71" i="8" s="1"/>
  <c r="G71" i="8"/>
  <c r="F71" i="8"/>
  <c r="C71" i="8"/>
  <c r="B71" i="8"/>
  <c r="W70" i="8"/>
  <c r="V70" i="8"/>
  <c r="O70" i="8"/>
  <c r="N70" i="8"/>
  <c r="M70" i="8"/>
  <c r="L70" i="8"/>
  <c r="K70" i="8"/>
  <c r="S70" i="8" s="1"/>
  <c r="J70" i="8"/>
  <c r="R70" i="8" s="1"/>
  <c r="I70" i="8"/>
  <c r="Q70" i="8" s="1"/>
  <c r="H70" i="8"/>
  <c r="G70" i="8"/>
  <c r="F70" i="8"/>
  <c r="C70" i="8"/>
  <c r="B70" i="8"/>
  <c r="S69" i="8"/>
  <c r="R69" i="8"/>
  <c r="Q69" i="8"/>
  <c r="P69" i="8"/>
  <c r="E69" i="8"/>
  <c r="W67" i="8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E66" i="8" s="1"/>
  <c r="B66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T63" i="8" s="1"/>
  <c r="U62" i="8"/>
  <c r="T62" i="8"/>
  <c r="S62" i="8"/>
  <c r="R62" i="8"/>
  <c r="Q62" i="8"/>
  <c r="P62" i="8"/>
  <c r="E62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P59" i="8" s="1"/>
  <c r="G59" i="8"/>
  <c r="F59" i="8"/>
  <c r="C59" i="8"/>
  <c r="B59" i="8"/>
  <c r="E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S55" i="8"/>
  <c r="R55" i="8"/>
  <c r="Q55" i="8"/>
  <c r="P55" i="8"/>
  <c r="E55" i="8"/>
  <c r="W53" i="8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E53" i="8" s="1"/>
  <c r="B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U50" i="8"/>
  <c r="S50" i="8"/>
  <c r="R50" i="8"/>
  <c r="Q50" i="8"/>
  <c r="P50" i="8"/>
  <c r="E50" i="8"/>
  <c r="T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U46" i="8"/>
  <c r="S46" i="8"/>
  <c r="R46" i="8"/>
  <c r="Q46" i="8"/>
  <c r="P46" i="8"/>
  <c r="E46" i="8"/>
  <c r="T46" i="8" s="1"/>
  <c r="T45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S43" i="8"/>
  <c r="R43" i="8"/>
  <c r="Q43" i="8"/>
  <c r="P43" i="8"/>
  <c r="E43" i="8"/>
  <c r="U43" i="8" s="1"/>
  <c r="U42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T38" i="8" s="1"/>
  <c r="U37" i="8"/>
  <c r="S37" i="8"/>
  <c r="R37" i="8"/>
  <c r="Q37" i="8"/>
  <c r="P37" i="8"/>
  <c r="E37" i="8"/>
  <c r="T37" i="8" s="1"/>
  <c r="S36" i="8"/>
  <c r="R36" i="8"/>
  <c r="Q36" i="8"/>
  <c r="P36" i="8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B33" i="8"/>
  <c r="S32" i="8"/>
  <c r="R32" i="8"/>
  <c r="Q32" i="8"/>
  <c r="P32" i="8"/>
  <c r="E32" i="8"/>
  <c r="T32" i="8" s="1"/>
  <c r="W30" i="8"/>
  <c r="V30" i="8"/>
  <c r="O30" i="8"/>
  <c r="N30" i="8"/>
  <c r="M30" i="8"/>
  <c r="L30" i="8"/>
  <c r="K30" i="8"/>
  <c r="S30" i="8" s="1"/>
  <c r="J30" i="8"/>
  <c r="R30" i="8" s="1"/>
  <c r="I30" i="8"/>
  <c r="Q30" i="8" s="1"/>
  <c r="H30" i="8"/>
  <c r="G30" i="8"/>
  <c r="F30" i="8"/>
  <c r="C30" i="8"/>
  <c r="E30" i="8" s="1"/>
  <c r="B30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U27" i="8"/>
  <c r="S27" i="8"/>
  <c r="R27" i="8"/>
  <c r="Q27" i="8"/>
  <c r="P27" i="8"/>
  <c r="E27" i="8"/>
  <c r="T27" i="8" s="1"/>
  <c r="T26" i="8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B24" i="8"/>
  <c r="E24" i="8" s="1"/>
  <c r="S23" i="8"/>
  <c r="R23" i="8"/>
  <c r="Q23" i="8"/>
  <c r="P23" i="8"/>
  <c r="E23" i="8"/>
  <c r="T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S20" i="8"/>
  <c r="R20" i="8"/>
  <c r="Q20" i="8"/>
  <c r="P20" i="8"/>
  <c r="E20" i="8"/>
  <c r="U20" i="8" s="1"/>
  <c r="S19" i="8"/>
  <c r="R19" i="8"/>
  <c r="Q19" i="8"/>
  <c r="P19" i="8"/>
  <c r="E19" i="8"/>
  <c r="T19" i="8" s="1"/>
  <c r="S18" i="8"/>
  <c r="R18" i="8"/>
  <c r="Q18" i="8"/>
  <c r="P18" i="8"/>
  <c r="E18" i="8"/>
  <c r="W16" i="8"/>
  <c r="V16" i="8"/>
  <c r="O16" i="8"/>
  <c r="N16" i="8"/>
  <c r="M16" i="8"/>
  <c r="L16" i="8"/>
  <c r="K16" i="8"/>
  <c r="S16" i="8" s="1"/>
  <c r="J16" i="8"/>
  <c r="R16" i="8" s="1"/>
  <c r="I16" i="8"/>
  <c r="H16" i="8"/>
  <c r="G16" i="8"/>
  <c r="F16" i="8"/>
  <c r="C16" i="8"/>
  <c r="E16" i="8" s="1"/>
  <c r="B16" i="8"/>
  <c r="S15" i="8"/>
  <c r="R15" i="8"/>
  <c r="Q15" i="8"/>
  <c r="P15" i="8"/>
  <c r="E15" i="8"/>
  <c r="U15" i="8" s="1"/>
  <c r="S14" i="8"/>
  <c r="R14" i="8"/>
  <c r="Q14" i="8"/>
  <c r="P14" i="8"/>
  <c r="E14" i="8"/>
  <c r="T14" i="8" s="1"/>
  <c r="U13" i="8"/>
  <c r="S13" i="8"/>
  <c r="R13" i="8"/>
  <c r="Q13" i="8"/>
  <c r="P13" i="8"/>
  <c r="E13" i="8"/>
  <c r="T13" i="8" s="1"/>
  <c r="U12" i="8"/>
  <c r="T12" i="8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T10" i="8" s="1"/>
  <c r="U9" i="8"/>
  <c r="S9" i="8"/>
  <c r="R9" i="8"/>
  <c r="Q9" i="8"/>
  <c r="P9" i="8"/>
  <c r="E9" i="8"/>
  <c r="T9" i="8" s="1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T91" i="7" s="1"/>
  <c r="S90" i="7"/>
  <c r="R90" i="7"/>
  <c r="Q90" i="7"/>
  <c r="P90" i="7"/>
  <c r="E90" i="7"/>
  <c r="T90" i="7" s="1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T87" i="7" s="1"/>
  <c r="S86" i="7"/>
  <c r="R86" i="7"/>
  <c r="Q86" i="7"/>
  <c r="P86" i="7"/>
  <c r="E86" i="7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E72" i="7" s="1"/>
  <c r="B72" i="7"/>
  <c r="W71" i="7"/>
  <c r="V71" i="7"/>
  <c r="O71" i="7"/>
  <c r="N71" i="7"/>
  <c r="M71" i="7"/>
  <c r="L71" i="7"/>
  <c r="K71" i="7"/>
  <c r="S71" i="7" s="1"/>
  <c r="J71" i="7"/>
  <c r="I71" i="7"/>
  <c r="H71" i="7"/>
  <c r="P71" i="7" s="1"/>
  <c r="G71" i="7"/>
  <c r="F71" i="7"/>
  <c r="C71" i="7"/>
  <c r="B71" i="7"/>
  <c r="E71" i="7" s="1"/>
  <c r="W70" i="7"/>
  <c r="V70" i="7"/>
  <c r="O70" i="7"/>
  <c r="N70" i="7"/>
  <c r="M70" i="7"/>
  <c r="L70" i="7"/>
  <c r="K70" i="7"/>
  <c r="J70" i="7"/>
  <c r="R70" i="7" s="1"/>
  <c r="I70" i="7"/>
  <c r="H70" i="7"/>
  <c r="G70" i="7"/>
  <c r="F70" i="7"/>
  <c r="C70" i="7"/>
  <c r="B70" i="7"/>
  <c r="S69" i="7"/>
  <c r="R69" i="7"/>
  <c r="Q69" i="7"/>
  <c r="U69" i="7" s="1"/>
  <c r="P69" i="7"/>
  <c r="E69" i="7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E66" i="7" s="1"/>
  <c r="S65" i="7"/>
  <c r="R65" i="7"/>
  <c r="Q65" i="7"/>
  <c r="P65" i="7"/>
  <c r="E65" i="7"/>
  <c r="T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U55" i="7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T52" i="7" s="1"/>
  <c r="S51" i="7"/>
  <c r="R51" i="7"/>
  <c r="Q51" i="7"/>
  <c r="U51" i="7" s="1"/>
  <c r="P51" i="7"/>
  <c r="E51" i="7"/>
  <c r="T51" i="7" s="1"/>
  <c r="U50" i="7"/>
  <c r="T50" i="7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T48" i="7" s="1"/>
  <c r="U47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T43" i="7" s="1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R40" i="7" s="1"/>
  <c r="I40" i="7"/>
  <c r="H40" i="7"/>
  <c r="G40" i="7"/>
  <c r="F40" i="7"/>
  <c r="C40" i="7"/>
  <c r="B40" i="7"/>
  <c r="S39" i="7"/>
  <c r="R39" i="7"/>
  <c r="Q39" i="7"/>
  <c r="P39" i="7"/>
  <c r="E39" i="7"/>
  <c r="T39" i="7" s="1"/>
  <c r="U38" i="7"/>
  <c r="S38" i="7"/>
  <c r="R38" i="7"/>
  <c r="Q38" i="7"/>
  <c r="P38" i="7"/>
  <c r="E38" i="7"/>
  <c r="T38" i="7" s="1"/>
  <c r="S37" i="7"/>
  <c r="R37" i="7"/>
  <c r="Q37" i="7"/>
  <c r="P37" i="7"/>
  <c r="E37" i="7"/>
  <c r="S36" i="7"/>
  <c r="R36" i="7"/>
  <c r="Q36" i="7"/>
  <c r="P36" i="7"/>
  <c r="E36" i="7"/>
  <c r="U36" i="7" s="1"/>
  <c r="S35" i="7"/>
  <c r="R35" i="7"/>
  <c r="Q35" i="7"/>
  <c r="P35" i="7"/>
  <c r="E35" i="7"/>
  <c r="W33" i="7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C33" i="7"/>
  <c r="B33" i="7"/>
  <c r="E33" i="7" s="1"/>
  <c r="S32" i="7"/>
  <c r="R32" i="7"/>
  <c r="Q32" i="7"/>
  <c r="U32" i="7" s="1"/>
  <c r="P32" i="7"/>
  <c r="T32" i="7" s="1"/>
  <c r="E32" i="7"/>
  <c r="W30" i="7"/>
  <c r="V30" i="7"/>
  <c r="O30" i="7"/>
  <c r="N30" i="7"/>
  <c r="M30" i="7"/>
  <c r="L30" i="7"/>
  <c r="K30" i="7"/>
  <c r="S30" i="7" s="1"/>
  <c r="J30" i="7"/>
  <c r="R30" i="7" s="1"/>
  <c r="I30" i="7"/>
  <c r="H30" i="7"/>
  <c r="P30" i="7" s="1"/>
  <c r="G30" i="7"/>
  <c r="F30" i="7"/>
  <c r="C30" i="7"/>
  <c r="B30" i="7"/>
  <c r="E30" i="7" s="1"/>
  <c r="S29" i="7"/>
  <c r="R29" i="7"/>
  <c r="Q29" i="7"/>
  <c r="P29" i="7"/>
  <c r="E29" i="7"/>
  <c r="T29" i="7" s="1"/>
  <c r="S28" i="7"/>
  <c r="R28" i="7"/>
  <c r="Q28" i="7"/>
  <c r="P28" i="7"/>
  <c r="E28" i="7"/>
  <c r="T28" i="7" s="1"/>
  <c r="U27" i="7"/>
  <c r="T27" i="7"/>
  <c r="S27" i="7"/>
  <c r="R27" i="7"/>
  <c r="Q27" i="7"/>
  <c r="P27" i="7"/>
  <c r="E27" i="7"/>
  <c r="S26" i="7"/>
  <c r="R26" i="7"/>
  <c r="Q26" i="7"/>
  <c r="P26" i="7"/>
  <c r="E26" i="7"/>
  <c r="W24" i="7"/>
  <c r="V24" i="7"/>
  <c r="O24" i="7"/>
  <c r="N24" i="7"/>
  <c r="M24" i="7"/>
  <c r="L24" i="7"/>
  <c r="K24" i="7"/>
  <c r="S24" i="7" s="1"/>
  <c r="J24" i="7"/>
  <c r="R24" i="7" s="1"/>
  <c r="I24" i="7"/>
  <c r="Q24" i="7" s="1"/>
  <c r="H24" i="7"/>
  <c r="G24" i="7"/>
  <c r="F24" i="7"/>
  <c r="C24" i="7"/>
  <c r="B24" i="7"/>
  <c r="S23" i="7"/>
  <c r="R23" i="7"/>
  <c r="Q23" i="7"/>
  <c r="P23" i="7"/>
  <c r="E23" i="7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19" i="7"/>
  <c r="S19" i="7"/>
  <c r="R19" i="7"/>
  <c r="Q19" i="7"/>
  <c r="P19" i="7"/>
  <c r="E19" i="7"/>
  <c r="T19" i="7" s="1"/>
  <c r="T18" i="7"/>
  <c r="S18" i="7"/>
  <c r="R18" i="7"/>
  <c r="Q18" i="7"/>
  <c r="P18" i="7"/>
  <c r="E18" i="7"/>
  <c r="U18" i="7" s="1"/>
  <c r="W16" i="7"/>
  <c r="V16" i="7"/>
  <c r="S16" i="7"/>
  <c r="O16" i="7"/>
  <c r="N16" i="7"/>
  <c r="M16" i="7"/>
  <c r="L16" i="7"/>
  <c r="K16" i="7"/>
  <c r="J16" i="7"/>
  <c r="I16" i="7"/>
  <c r="H16" i="7"/>
  <c r="P16" i="7" s="1"/>
  <c r="G16" i="7"/>
  <c r="F16" i="7"/>
  <c r="C16" i="7"/>
  <c r="E16" i="7" s="1"/>
  <c r="B16" i="7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U9" i="7" s="1"/>
  <c r="U93" i="6"/>
  <c r="T93" i="6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E91" i="6"/>
  <c r="U91" i="6" s="1"/>
  <c r="U90" i="6"/>
  <c r="S90" i="6"/>
  <c r="R90" i="6"/>
  <c r="Q90" i="6"/>
  <c r="P90" i="6"/>
  <c r="E90" i="6"/>
  <c r="T90" i="6" s="1"/>
  <c r="U89" i="6"/>
  <c r="T89" i="6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U86" i="6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S72" i="6" s="1"/>
  <c r="J72" i="6"/>
  <c r="I72" i="6"/>
  <c r="H72" i="6"/>
  <c r="P72" i="6" s="1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G71" i="6"/>
  <c r="F71" i="6"/>
  <c r="C71" i="6"/>
  <c r="B71" i="6"/>
  <c r="W70" i="6"/>
  <c r="V70" i="6"/>
  <c r="O70" i="6"/>
  <c r="N70" i="6"/>
  <c r="M70" i="6"/>
  <c r="L70" i="6"/>
  <c r="K70" i="6"/>
  <c r="S70" i="6" s="1"/>
  <c r="J70" i="6"/>
  <c r="I70" i="6"/>
  <c r="H70" i="6"/>
  <c r="G70" i="6"/>
  <c r="F70" i="6"/>
  <c r="C70" i="6"/>
  <c r="B70" i="6"/>
  <c r="E70" i="6" s="1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J67" i="6"/>
  <c r="R67" i="6" s="1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E59" i="6" s="1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S55" i="6"/>
  <c r="R55" i="6"/>
  <c r="Q55" i="6"/>
  <c r="P55" i="6"/>
  <c r="E55" i="6"/>
  <c r="W53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6" i="6"/>
  <c r="T46" i="6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T42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U39" i="6" s="1"/>
  <c r="U38" i="6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S33" i="6" s="1"/>
  <c r="J33" i="6"/>
  <c r="R33" i="6" s="1"/>
  <c r="I33" i="6"/>
  <c r="Q33" i="6" s="1"/>
  <c r="H33" i="6"/>
  <c r="P33" i="6" s="1"/>
  <c r="G33" i="6"/>
  <c r="F33" i="6"/>
  <c r="C33" i="6"/>
  <c r="B33" i="6"/>
  <c r="S32" i="6"/>
  <c r="R32" i="6"/>
  <c r="Q32" i="6"/>
  <c r="U32" i="6" s="1"/>
  <c r="P32" i="6"/>
  <c r="T32" i="6" s="1"/>
  <c r="E32" i="6"/>
  <c r="W30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U27" i="6"/>
  <c r="T27" i="6"/>
  <c r="S27" i="6"/>
  <c r="R27" i="6"/>
  <c r="Q27" i="6"/>
  <c r="P27" i="6"/>
  <c r="E27" i="6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Q24" i="6" s="1"/>
  <c r="H24" i="6"/>
  <c r="G24" i="6"/>
  <c r="F24" i="6"/>
  <c r="C24" i="6"/>
  <c r="B24" i="6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T18" i="6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S16" i="6" s="1"/>
  <c r="J16" i="6"/>
  <c r="I16" i="6"/>
  <c r="H16" i="6"/>
  <c r="G16" i="6"/>
  <c r="F16" i="6"/>
  <c r="C16" i="6"/>
  <c r="B16" i="6"/>
  <c r="E16" i="6" s="1"/>
  <c r="S15" i="6"/>
  <c r="R15" i="6"/>
  <c r="Q15" i="6"/>
  <c r="P15" i="6"/>
  <c r="E15" i="6"/>
  <c r="U15" i="6" s="1"/>
  <c r="U14" i="6"/>
  <c r="S14" i="6"/>
  <c r="R14" i="6"/>
  <c r="Q14" i="6"/>
  <c r="P14" i="6"/>
  <c r="E14" i="6"/>
  <c r="T14" i="6" s="1"/>
  <c r="T13" i="6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T10" i="6" s="1"/>
  <c r="S9" i="6"/>
  <c r="R9" i="6"/>
  <c r="Q9" i="6"/>
  <c r="P9" i="6"/>
  <c r="E9" i="6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U90" i="5"/>
  <c r="T90" i="5"/>
  <c r="S90" i="5"/>
  <c r="R90" i="5"/>
  <c r="Q90" i="5"/>
  <c r="P90" i="5"/>
  <c r="E90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U87" i="5"/>
  <c r="S87" i="5"/>
  <c r="R87" i="5"/>
  <c r="Q87" i="5"/>
  <c r="P87" i="5"/>
  <c r="E87" i="5"/>
  <c r="T87" i="5" s="1"/>
  <c r="U86" i="5"/>
  <c r="T86" i="5"/>
  <c r="S86" i="5"/>
  <c r="R86" i="5"/>
  <c r="Q86" i="5"/>
  <c r="P86" i="5"/>
  <c r="E86" i="5"/>
  <c r="W72" i="5"/>
  <c r="V72" i="5"/>
  <c r="O72" i="5"/>
  <c r="N72" i="5"/>
  <c r="M72" i="5"/>
  <c r="L72" i="5"/>
  <c r="K72" i="5"/>
  <c r="S72" i="5" s="1"/>
  <c r="J72" i="5"/>
  <c r="I72" i="5"/>
  <c r="H72" i="5"/>
  <c r="P72" i="5" s="1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H71" i="5"/>
  <c r="G71" i="5"/>
  <c r="F71" i="5"/>
  <c r="C71" i="5"/>
  <c r="B71" i="5"/>
  <c r="W70" i="5"/>
  <c r="V70" i="5"/>
  <c r="O70" i="5"/>
  <c r="N70" i="5"/>
  <c r="M70" i="5"/>
  <c r="L70" i="5"/>
  <c r="K70" i="5"/>
  <c r="S70" i="5" s="1"/>
  <c r="J70" i="5"/>
  <c r="I70" i="5"/>
  <c r="H70" i="5"/>
  <c r="G70" i="5"/>
  <c r="F70" i="5"/>
  <c r="C70" i="5"/>
  <c r="B70" i="5"/>
  <c r="S69" i="5"/>
  <c r="R69" i="5"/>
  <c r="Q69" i="5"/>
  <c r="P69" i="5"/>
  <c r="T69" i="5" s="1"/>
  <c r="E69" i="5"/>
  <c r="W67" i="5"/>
  <c r="V67" i="5"/>
  <c r="O67" i="5"/>
  <c r="N67" i="5"/>
  <c r="M67" i="5"/>
  <c r="L67" i="5"/>
  <c r="K67" i="5"/>
  <c r="S67" i="5" s="1"/>
  <c r="J67" i="5"/>
  <c r="I67" i="5"/>
  <c r="H67" i="5"/>
  <c r="P67" i="5" s="1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S65" i="5"/>
  <c r="R65" i="5"/>
  <c r="Q65" i="5"/>
  <c r="P65" i="5"/>
  <c r="E65" i="5"/>
  <c r="U64" i="5"/>
  <c r="T64" i="5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U61" i="5"/>
  <c r="S61" i="5"/>
  <c r="R61" i="5"/>
  <c r="Q61" i="5"/>
  <c r="P61" i="5"/>
  <c r="E61" i="5"/>
  <c r="V59" i="5"/>
  <c r="O59" i="5"/>
  <c r="N59" i="5"/>
  <c r="M59" i="5"/>
  <c r="L59" i="5"/>
  <c r="K59" i="5"/>
  <c r="S59" i="5" s="1"/>
  <c r="J59" i="5"/>
  <c r="R59" i="5" s="1"/>
  <c r="I59" i="5"/>
  <c r="H59" i="5"/>
  <c r="P59" i="5" s="1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T57" i="5" s="1"/>
  <c r="S56" i="5"/>
  <c r="R56" i="5"/>
  <c r="Q56" i="5"/>
  <c r="P56" i="5"/>
  <c r="E56" i="5"/>
  <c r="U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S53" i="5" s="1"/>
  <c r="J53" i="5"/>
  <c r="I53" i="5"/>
  <c r="H53" i="5"/>
  <c r="G53" i="5"/>
  <c r="F53" i="5"/>
  <c r="C53" i="5"/>
  <c r="B53" i="5"/>
  <c r="U52" i="5"/>
  <c r="S52" i="5"/>
  <c r="R52" i="5"/>
  <c r="Q52" i="5"/>
  <c r="P52" i="5"/>
  <c r="E52" i="5"/>
  <c r="T52" i="5" s="1"/>
  <c r="S51" i="5"/>
  <c r="R51" i="5"/>
  <c r="Q51" i="5"/>
  <c r="U51" i="5" s="1"/>
  <c r="P51" i="5"/>
  <c r="T51" i="5" s="1"/>
  <c r="E51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U48" i="5"/>
  <c r="S48" i="5"/>
  <c r="R48" i="5"/>
  <c r="Q48" i="5"/>
  <c r="P48" i="5"/>
  <c r="E48" i="5"/>
  <c r="T48" i="5" s="1"/>
  <c r="T47" i="5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U43" i="5" s="1"/>
  <c r="P43" i="5"/>
  <c r="T43" i="5" s="1"/>
  <c r="E43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J40" i="5"/>
  <c r="I40" i="5"/>
  <c r="Q40" i="5" s="1"/>
  <c r="H40" i="5"/>
  <c r="G40" i="5"/>
  <c r="F40" i="5"/>
  <c r="C40" i="5"/>
  <c r="B40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U35" i="5" s="1"/>
  <c r="P35" i="5"/>
  <c r="E35" i="5"/>
  <c r="W33" i="5"/>
  <c r="V33" i="5"/>
  <c r="O33" i="5"/>
  <c r="N33" i="5"/>
  <c r="M33" i="5"/>
  <c r="L33" i="5"/>
  <c r="K33" i="5"/>
  <c r="S33" i="5" s="1"/>
  <c r="J33" i="5"/>
  <c r="I33" i="5"/>
  <c r="Q33" i="5" s="1"/>
  <c r="H33" i="5"/>
  <c r="G33" i="5"/>
  <c r="F33" i="5"/>
  <c r="C33" i="5"/>
  <c r="E33" i="5" s="1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G30" i="5"/>
  <c r="F30" i="5"/>
  <c r="C30" i="5"/>
  <c r="B30" i="5"/>
  <c r="E30" i="5" s="1"/>
  <c r="U29" i="5"/>
  <c r="S29" i="5"/>
  <c r="R29" i="5"/>
  <c r="Q29" i="5"/>
  <c r="P29" i="5"/>
  <c r="E29" i="5"/>
  <c r="T29" i="5" s="1"/>
  <c r="T28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S24" i="5" s="1"/>
  <c r="J24" i="5"/>
  <c r="R24" i="5" s="1"/>
  <c r="I24" i="5"/>
  <c r="Q24" i="5" s="1"/>
  <c r="H24" i="5"/>
  <c r="G24" i="5"/>
  <c r="F24" i="5"/>
  <c r="E24" i="5"/>
  <c r="C24" i="5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S19" i="5"/>
  <c r="R19" i="5"/>
  <c r="Q19" i="5"/>
  <c r="P19" i="5"/>
  <c r="E19" i="5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R16" i="5" s="1"/>
  <c r="I16" i="5"/>
  <c r="H16" i="5"/>
  <c r="P16" i="5" s="1"/>
  <c r="G16" i="5"/>
  <c r="F16" i="5"/>
  <c r="C16" i="5"/>
  <c r="B16" i="5"/>
  <c r="E16" i="5" s="1"/>
  <c r="U15" i="5"/>
  <c r="S15" i="5"/>
  <c r="R15" i="5"/>
  <c r="Q15" i="5"/>
  <c r="P15" i="5"/>
  <c r="E15" i="5"/>
  <c r="T15" i="5" s="1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T10" i="5" s="1"/>
  <c r="E10" i="5"/>
  <c r="S9" i="5"/>
  <c r="R9" i="5"/>
  <c r="Q9" i="5"/>
  <c r="P9" i="5"/>
  <c r="E9" i="5"/>
  <c r="S93" i="4"/>
  <c r="R93" i="4"/>
  <c r="Q93" i="4"/>
  <c r="P93" i="4"/>
  <c r="E93" i="4"/>
  <c r="U93" i="4" s="1"/>
  <c r="U92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T88" i="4" s="1"/>
  <c r="U87" i="4"/>
  <c r="T87" i="4"/>
  <c r="S87" i="4"/>
  <c r="R87" i="4"/>
  <c r="Q87" i="4"/>
  <c r="P87" i="4"/>
  <c r="E87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S72" i="4" s="1"/>
  <c r="J72" i="4"/>
  <c r="I72" i="4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S71" i="4" s="1"/>
  <c r="J71" i="4"/>
  <c r="R71" i="4" s="1"/>
  <c r="I71" i="4"/>
  <c r="Q71" i="4" s="1"/>
  <c r="H71" i="4"/>
  <c r="G71" i="4"/>
  <c r="F71" i="4"/>
  <c r="C71" i="4"/>
  <c r="B71" i="4"/>
  <c r="W70" i="4"/>
  <c r="V70" i="4"/>
  <c r="O70" i="4"/>
  <c r="N70" i="4"/>
  <c r="M70" i="4"/>
  <c r="L70" i="4"/>
  <c r="K70" i="4"/>
  <c r="S70" i="4" s="1"/>
  <c r="J70" i="4"/>
  <c r="R70" i="4" s="1"/>
  <c r="I70" i="4"/>
  <c r="H70" i="4"/>
  <c r="P70" i="4" s="1"/>
  <c r="G70" i="4"/>
  <c r="F70" i="4"/>
  <c r="C70" i="4"/>
  <c r="E70" i="4" s="1"/>
  <c r="B70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E67" i="4" s="1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G66" i="4"/>
  <c r="F66" i="4"/>
  <c r="C66" i="4"/>
  <c r="B66" i="4"/>
  <c r="E66" i="4" s="1"/>
  <c r="T65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U61" i="4"/>
  <c r="T61" i="4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S53" i="4" s="1"/>
  <c r="J53" i="4"/>
  <c r="R53" i="4" s="1"/>
  <c r="I53" i="4"/>
  <c r="Q53" i="4" s="1"/>
  <c r="H53" i="4"/>
  <c r="G53" i="4"/>
  <c r="F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T44" i="4"/>
  <c r="S44" i="4"/>
  <c r="R44" i="4"/>
  <c r="Q44" i="4"/>
  <c r="P44" i="4"/>
  <c r="E44" i="4"/>
  <c r="U44" i="4" s="1"/>
  <c r="S43" i="4"/>
  <c r="R43" i="4"/>
  <c r="Q43" i="4"/>
  <c r="P43" i="4"/>
  <c r="E43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S40" i="4" s="1"/>
  <c r="J40" i="4"/>
  <c r="R40" i="4" s="1"/>
  <c r="I40" i="4"/>
  <c r="Q40" i="4" s="1"/>
  <c r="H40" i="4"/>
  <c r="G40" i="4"/>
  <c r="F40" i="4"/>
  <c r="E40" i="4"/>
  <c r="C40" i="4"/>
  <c r="B40" i="4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S35" i="4"/>
  <c r="R35" i="4"/>
  <c r="Q35" i="4"/>
  <c r="P35" i="4"/>
  <c r="E35" i="4"/>
  <c r="W33" i="4"/>
  <c r="V33" i="4"/>
  <c r="O33" i="4"/>
  <c r="N33" i="4"/>
  <c r="M33" i="4"/>
  <c r="L33" i="4"/>
  <c r="K33" i="4"/>
  <c r="S33" i="4" s="1"/>
  <c r="J33" i="4"/>
  <c r="R33" i="4" s="1"/>
  <c r="I33" i="4"/>
  <c r="H33" i="4"/>
  <c r="G33" i="4"/>
  <c r="F33" i="4"/>
  <c r="C33" i="4"/>
  <c r="B33" i="4"/>
  <c r="E33" i="4" s="1"/>
  <c r="S32" i="4"/>
  <c r="R32" i="4"/>
  <c r="Q32" i="4"/>
  <c r="P32" i="4"/>
  <c r="E32" i="4"/>
  <c r="W30" i="4"/>
  <c r="V30" i="4"/>
  <c r="O30" i="4"/>
  <c r="N30" i="4"/>
  <c r="M30" i="4"/>
  <c r="L30" i="4"/>
  <c r="K30" i="4"/>
  <c r="S30" i="4" s="1"/>
  <c r="J30" i="4"/>
  <c r="I30" i="4"/>
  <c r="H30" i="4"/>
  <c r="G30" i="4"/>
  <c r="F30" i="4"/>
  <c r="E30" i="4"/>
  <c r="C30" i="4"/>
  <c r="B30" i="4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W24" i="4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S16" i="4" s="1"/>
  <c r="J16" i="4"/>
  <c r="I16" i="4"/>
  <c r="Q16" i="4" s="1"/>
  <c r="H16" i="4"/>
  <c r="P16" i="4" s="1"/>
  <c r="G16" i="4"/>
  <c r="F16" i="4"/>
  <c r="C16" i="4"/>
  <c r="B16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3" i="3"/>
  <c r="S93" i="3"/>
  <c r="R93" i="3"/>
  <c r="Q93" i="3"/>
  <c r="P93" i="3"/>
  <c r="E93" i="3"/>
  <c r="T93" i="3" s="1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T88" i="3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R72" i="3" s="1"/>
  <c r="I72" i="3"/>
  <c r="Q72" i="3" s="1"/>
  <c r="H72" i="3"/>
  <c r="G72" i="3"/>
  <c r="F72" i="3"/>
  <c r="C72" i="3"/>
  <c r="B72" i="3"/>
  <c r="W71" i="3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B71" i="3"/>
  <c r="W70" i="3"/>
  <c r="V70" i="3"/>
  <c r="O70" i="3"/>
  <c r="N70" i="3"/>
  <c r="M70" i="3"/>
  <c r="L70" i="3"/>
  <c r="K70" i="3"/>
  <c r="S70" i="3" s="1"/>
  <c r="J70" i="3"/>
  <c r="R70" i="3" s="1"/>
  <c r="I70" i="3"/>
  <c r="H70" i="3"/>
  <c r="G70" i="3"/>
  <c r="F70" i="3"/>
  <c r="C70" i="3"/>
  <c r="B70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U62" i="3"/>
  <c r="T62" i="3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E59" i="3" s="1"/>
  <c r="U58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P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U50" i="3"/>
  <c r="S50" i="3"/>
  <c r="R50" i="3"/>
  <c r="Q50" i="3"/>
  <c r="P50" i="3"/>
  <c r="E50" i="3"/>
  <c r="T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T45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U42" i="3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S40" i="3" s="1"/>
  <c r="J40" i="3"/>
  <c r="R40" i="3" s="1"/>
  <c r="I40" i="3"/>
  <c r="H40" i="3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U36" i="3"/>
  <c r="T36" i="3"/>
  <c r="S36" i="3"/>
  <c r="R36" i="3"/>
  <c r="Q36" i="3"/>
  <c r="P36" i="3"/>
  <c r="E36" i="3"/>
  <c r="S35" i="3"/>
  <c r="R35" i="3"/>
  <c r="Q35" i="3"/>
  <c r="P35" i="3"/>
  <c r="E35" i="3"/>
  <c r="W33" i="3"/>
  <c r="V33" i="3"/>
  <c r="O33" i="3"/>
  <c r="N33" i="3"/>
  <c r="M33" i="3"/>
  <c r="L33" i="3"/>
  <c r="K33" i="3"/>
  <c r="S33" i="3" s="1"/>
  <c r="J33" i="3"/>
  <c r="R33" i="3" s="1"/>
  <c r="I33" i="3"/>
  <c r="Q33" i="3" s="1"/>
  <c r="H33" i="3"/>
  <c r="G33" i="3"/>
  <c r="F33" i="3"/>
  <c r="C33" i="3"/>
  <c r="B33" i="3"/>
  <c r="S32" i="3"/>
  <c r="R32" i="3"/>
  <c r="Q32" i="3"/>
  <c r="U32" i="3" s="1"/>
  <c r="P32" i="3"/>
  <c r="E32" i="3"/>
  <c r="W30" i="3"/>
  <c r="V30" i="3"/>
  <c r="O30" i="3"/>
  <c r="N30" i="3"/>
  <c r="M30" i="3"/>
  <c r="L30" i="3"/>
  <c r="K30" i="3"/>
  <c r="S30" i="3" s="1"/>
  <c r="J30" i="3"/>
  <c r="I30" i="3"/>
  <c r="Q30" i="3" s="1"/>
  <c r="H30" i="3"/>
  <c r="G30" i="3"/>
  <c r="F30" i="3"/>
  <c r="C30" i="3"/>
  <c r="B30" i="3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T27" i="3" s="1"/>
  <c r="U26" i="3"/>
  <c r="T26" i="3"/>
  <c r="S26" i="3"/>
  <c r="R26" i="3"/>
  <c r="Q26" i="3"/>
  <c r="P26" i="3"/>
  <c r="E26" i="3"/>
  <c r="W24" i="3"/>
  <c r="V24" i="3"/>
  <c r="O24" i="3"/>
  <c r="N24" i="3"/>
  <c r="M24" i="3"/>
  <c r="L24" i="3"/>
  <c r="K24" i="3"/>
  <c r="S24" i="3" s="1"/>
  <c r="J24" i="3"/>
  <c r="R24" i="3" s="1"/>
  <c r="I24" i="3"/>
  <c r="Q24" i="3" s="1"/>
  <c r="H24" i="3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R16" i="3" s="1"/>
  <c r="I16" i="3"/>
  <c r="Q16" i="3" s="1"/>
  <c r="H16" i="3"/>
  <c r="G16" i="3"/>
  <c r="F16" i="3"/>
  <c r="C16" i="3"/>
  <c r="E16" i="3" s="1"/>
  <c r="B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U9" i="3" s="1"/>
  <c r="S93" i="2"/>
  <c r="R93" i="2"/>
  <c r="Q93" i="2"/>
  <c r="P93" i="2"/>
  <c r="E93" i="2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S70" i="2" s="1"/>
  <c r="J70" i="2"/>
  <c r="R70" i="2" s="1"/>
  <c r="I70" i="2"/>
  <c r="H70" i="2"/>
  <c r="P70" i="2" s="1"/>
  <c r="G70" i="2"/>
  <c r="F70" i="2"/>
  <c r="C70" i="2"/>
  <c r="B70" i="2"/>
  <c r="U69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E66" i="2" s="1"/>
  <c r="S65" i="2"/>
  <c r="R65" i="2"/>
  <c r="Q65" i="2"/>
  <c r="P65" i="2"/>
  <c r="E65" i="2"/>
  <c r="U65" i="2" s="1"/>
  <c r="U64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U43" i="2"/>
  <c r="S43" i="2"/>
  <c r="R43" i="2"/>
  <c r="Q43" i="2"/>
  <c r="P43" i="2"/>
  <c r="E43" i="2"/>
  <c r="S42" i="2"/>
  <c r="R42" i="2"/>
  <c r="Q42" i="2"/>
  <c r="P42" i="2"/>
  <c r="E42" i="2"/>
  <c r="W40" i="2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O33" i="2"/>
  <c r="N33" i="2"/>
  <c r="M33" i="2"/>
  <c r="L33" i="2"/>
  <c r="K33" i="2"/>
  <c r="J33" i="2"/>
  <c r="I33" i="2"/>
  <c r="H33" i="2"/>
  <c r="P33" i="2" s="1"/>
  <c r="G33" i="2"/>
  <c r="F33" i="2"/>
  <c r="E33" i="2"/>
  <c r="C33" i="2"/>
  <c r="B33" i="2"/>
  <c r="S32" i="2"/>
  <c r="R32" i="2"/>
  <c r="Q32" i="2"/>
  <c r="U32" i="2" s="1"/>
  <c r="P32" i="2"/>
  <c r="T32" i="2" s="1"/>
  <c r="E32" i="2"/>
  <c r="W30" i="2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G30" i="2"/>
  <c r="F30" i="2"/>
  <c r="C30" i="2"/>
  <c r="B30" i="2"/>
  <c r="E30" i="2" s="1"/>
  <c r="S29" i="2"/>
  <c r="R29" i="2"/>
  <c r="Q29" i="2"/>
  <c r="P29" i="2"/>
  <c r="E29" i="2"/>
  <c r="S28" i="2"/>
  <c r="R28" i="2"/>
  <c r="Q28" i="2"/>
  <c r="P28" i="2"/>
  <c r="E28" i="2"/>
  <c r="U27" i="2"/>
  <c r="T27" i="2"/>
  <c r="S27" i="2"/>
  <c r="R27" i="2"/>
  <c r="Q27" i="2"/>
  <c r="P27" i="2"/>
  <c r="E27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S23" i="2"/>
  <c r="R23" i="2"/>
  <c r="Q23" i="2"/>
  <c r="P23" i="2"/>
  <c r="E23" i="2"/>
  <c r="U22" i="2"/>
  <c r="T22" i="2"/>
  <c r="S22" i="2"/>
  <c r="R22" i="2"/>
  <c r="Q22" i="2"/>
  <c r="P22" i="2"/>
  <c r="E22" i="2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8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I16" i="2"/>
  <c r="H16" i="2"/>
  <c r="G16" i="2"/>
  <c r="F16" i="2"/>
  <c r="C16" i="2"/>
  <c r="B16" i="2"/>
  <c r="E16" i="2" s="1"/>
  <c r="S15" i="2"/>
  <c r="R15" i="2"/>
  <c r="Q15" i="2"/>
  <c r="P15" i="2"/>
  <c r="E15" i="2"/>
  <c r="U15" i="2" s="1"/>
  <c r="U14" i="2"/>
  <c r="S14" i="2"/>
  <c r="R14" i="2"/>
  <c r="Q14" i="2"/>
  <c r="P14" i="2"/>
  <c r="E14" i="2"/>
  <c r="T14" i="2" s="1"/>
  <c r="T13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S9" i="2"/>
  <c r="R9" i="2"/>
  <c r="Q9" i="2"/>
  <c r="P9" i="2"/>
  <c r="E9" i="2"/>
  <c r="T9" i="2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0" i="1"/>
  <c r="T90" i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U86" i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R72" i="1" s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J71" i="1"/>
  <c r="R71" i="1" s="1"/>
  <c r="I71" i="1"/>
  <c r="H71" i="1"/>
  <c r="G71" i="1"/>
  <c r="F71" i="1"/>
  <c r="C71" i="1"/>
  <c r="B71" i="1"/>
  <c r="W70" i="1"/>
  <c r="V70" i="1"/>
  <c r="O70" i="1"/>
  <c r="N70" i="1"/>
  <c r="M70" i="1"/>
  <c r="L70" i="1"/>
  <c r="K70" i="1"/>
  <c r="S70" i="1" s="1"/>
  <c r="J70" i="1"/>
  <c r="I70" i="1"/>
  <c r="Q70" i="1" s="1"/>
  <c r="H70" i="1"/>
  <c r="G70" i="1"/>
  <c r="F70" i="1"/>
  <c r="C70" i="1"/>
  <c r="B70" i="1"/>
  <c r="E70" i="1" s="1"/>
  <c r="S69" i="1"/>
  <c r="R69" i="1"/>
  <c r="Q69" i="1"/>
  <c r="U69" i="1" s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E66" i="1" s="1"/>
  <c r="U65" i="1"/>
  <c r="S65" i="1"/>
  <c r="R65" i="1"/>
  <c r="Q65" i="1"/>
  <c r="P65" i="1"/>
  <c r="E65" i="1"/>
  <c r="T65" i="1" s="1"/>
  <c r="U64" i="1"/>
  <c r="T64" i="1"/>
  <c r="S64" i="1"/>
  <c r="R64" i="1"/>
  <c r="Q64" i="1"/>
  <c r="P64" i="1"/>
  <c r="E64" i="1"/>
  <c r="S63" i="1"/>
  <c r="R63" i="1"/>
  <c r="Q63" i="1"/>
  <c r="P63" i="1"/>
  <c r="E63" i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W53" i="1"/>
  <c r="V53" i="1"/>
  <c r="O53" i="1"/>
  <c r="N53" i="1"/>
  <c r="M53" i="1"/>
  <c r="L53" i="1"/>
  <c r="K53" i="1"/>
  <c r="S53" i="1" s="1"/>
  <c r="J53" i="1"/>
  <c r="R53" i="1" s="1"/>
  <c r="I53" i="1"/>
  <c r="H53" i="1"/>
  <c r="G53" i="1"/>
  <c r="F53" i="1"/>
  <c r="C53" i="1"/>
  <c r="B53" i="1"/>
  <c r="E53" i="1" s="1"/>
  <c r="S52" i="1"/>
  <c r="R52" i="1"/>
  <c r="Q52" i="1"/>
  <c r="U52" i="1" s="1"/>
  <c r="P52" i="1"/>
  <c r="E52" i="1"/>
  <c r="S51" i="1"/>
  <c r="R51" i="1"/>
  <c r="Q51" i="1"/>
  <c r="P51" i="1"/>
  <c r="E51" i="1"/>
  <c r="S50" i="1"/>
  <c r="R50" i="1"/>
  <c r="Q50" i="1"/>
  <c r="P50" i="1"/>
  <c r="E50" i="1"/>
  <c r="S49" i="1"/>
  <c r="R49" i="1"/>
  <c r="Q49" i="1"/>
  <c r="P49" i="1"/>
  <c r="E49" i="1"/>
  <c r="U49" i="1" s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U43" i="1" s="1"/>
  <c r="P43" i="1"/>
  <c r="T43" i="1" s="1"/>
  <c r="E43" i="1"/>
  <c r="S42" i="1"/>
  <c r="R42" i="1"/>
  <c r="Q42" i="1"/>
  <c r="P42" i="1"/>
  <c r="E42" i="1"/>
  <c r="W40" i="1"/>
  <c r="V40" i="1"/>
  <c r="O40" i="1"/>
  <c r="N40" i="1"/>
  <c r="M40" i="1"/>
  <c r="L40" i="1"/>
  <c r="K40" i="1"/>
  <c r="S40" i="1" s="1"/>
  <c r="J40" i="1"/>
  <c r="R40" i="1" s="1"/>
  <c r="I40" i="1"/>
  <c r="H40" i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U38" i="1" s="1"/>
  <c r="P38" i="1"/>
  <c r="T38" i="1" s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W33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S32" i="1"/>
  <c r="R32" i="1"/>
  <c r="Q32" i="1"/>
  <c r="P32" i="1"/>
  <c r="T32" i="1" s="1"/>
  <c r="E32" i="1"/>
  <c r="W30" i="1"/>
  <c r="V30" i="1"/>
  <c r="S30" i="1"/>
  <c r="O30" i="1"/>
  <c r="N30" i="1"/>
  <c r="M30" i="1"/>
  <c r="L30" i="1"/>
  <c r="K30" i="1"/>
  <c r="J30" i="1"/>
  <c r="R30" i="1" s="1"/>
  <c r="I30" i="1"/>
  <c r="H30" i="1"/>
  <c r="G30" i="1"/>
  <c r="F30" i="1"/>
  <c r="C30" i="1"/>
  <c r="B30" i="1"/>
  <c r="E30" i="1" s="1"/>
  <c r="S29" i="1"/>
  <c r="R29" i="1"/>
  <c r="Q29" i="1"/>
  <c r="P29" i="1"/>
  <c r="E29" i="1"/>
  <c r="S28" i="1"/>
  <c r="R28" i="1"/>
  <c r="Q28" i="1"/>
  <c r="P28" i="1"/>
  <c r="T28" i="1" s="1"/>
  <c r="E28" i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S24" i="1"/>
  <c r="O24" i="1"/>
  <c r="Q24" i="1" s="1"/>
  <c r="N24" i="1"/>
  <c r="M24" i="1"/>
  <c r="L24" i="1"/>
  <c r="K24" i="1"/>
  <c r="J24" i="1"/>
  <c r="R24" i="1" s="1"/>
  <c r="I24" i="1"/>
  <c r="H24" i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T20" i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S16" i="1" s="1"/>
  <c r="J16" i="1"/>
  <c r="R16" i="1" s="1"/>
  <c r="I16" i="1"/>
  <c r="Q16" i="1" s="1"/>
  <c r="H16" i="1"/>
  <c r="G16" i="1"/>
  <c r="F16" i="1"/>
  <c r="C16" i="1"/>
  <c r="B16" i="1"/>
  <c r="E16" i="1" s="1"/>
  <c r="T15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U12" i="1"/>
  <c r="S12" i="1"/>
  <c r="R12" i="1"/>
  <c r="Q12" i="1"/>
  <c r="P12" i="1"/>
  <c r="E12" i="1"/>
  <c r="T12" i="1" s="1"/>
  <c r="S11" i="1"/>
  <c r="R11" i="1"/>
  <c r="Q11" i="1"/>
  <c r="U11" i="1" s="1"/>
  <c r="P11" i="1"/>
  <c r="T11" i="1" s="1"/>
  <c r="E11" i="1"/>
  <c r="S10" i="1"/>
  <c r="R10" i="1"/>
  <c r="Q10" i="1"/>
  <c r="P10" i="1"/>
  <c r="E10" i="1"/>
  <c r="U10" i="1" s="1"/>
  <c r="S9" i="1"/>
  <c r="R9" i="1"/>
  <c r="Q9" i="1"/>
  <c r="P9" i="1"/>
  <c r="E9" i="1"/>
  <c r="T21" i="1" l="1"/>
  <c r="U21" i="1"/>
  <c r="U45" i="11"/>
  <c r="T45" i="11"/>
  <c r="U29" i="12"/>
  <c r="T29" i="12"/>
  <c r="T13" i="1"/>
  <c r="T23" i="2"/>
  <c r="U23" i="2"/>
  <c r="E71" i="4"/>
  <c r="U19" i="5"/>
  <c r="T19" i="5"/>
  <c r="E70" i="5"/>
  <c r="T91" i="5"/>
  <c r="U91" i="5"/>
  <c r="E30" i="6"/>
  <c r="T30" i="6" s="1"/>
  <c r="T27" i="11"/>
  <c r="U27" i="11"/>
  <c r="T42" i="11"/>
  <c r="U42" i="11"/>
  <c r="T26" i="12"/>
  <c r="U26" i="12"/>
  <c r="U109" i="6"/>
  <c r="T109" i="6"/>
  <c r="T18" i="8"/>
  <c r="U18" i="8"/>
  <c r="T91" i="1"/>
  <c r="U91" i="1"/>
  <c r="U93" i="2"/>
  <c r="T93" i="2"/>
  <c r="T51" i="1"/>
  <c r="Q24" i="2"/>
  <c r="U14" i="5"/>
  <c r="T14" i="5"/>
  <c r="U55" i="6"/>
  <c r="T55" i="6"/>
  <c r="U21" i="17"/>
  <c r="T21" i="17"/>
  <c r="T37" i="18"/>
  <c r="U37" i="18"/>
  <c r="T92" i="18"/>
  <c r="U92" i="18"/>
  <c r="T39" i="19"/>
  <c r="U39" i="19"/>
  <c r="U49" i="21"/>
  <c r="T49" i="21"/>
  <c r="P66" i="1"/>
  <c r="Q67" i="1"/>
  <c r="U67" i="1" s="1"/>
  <c r="U42" i="2"/>
  <c r="T42" i="2"/>
  <c r="P67" i="2"/>
  <c r="E70" i="2"/>
  <c r="P72" i="2"/>
  <c r="U22" i="3"/>
  <c r="U27" i="3"/>
  <c r="T37" i="3"/>
  <c r="U37" i="3"/>
  <c r="Q30" i="4"/>
  <c r="T11" i="5"/>
  <c r="U11" i="5"/>
  <c r="T56" i="5"/>
  <c r="Q71" i="5"/>
  <c r="E33" i="6"/>
  <c r="U33" i="6" s="1"/>
  <c r="P66" i="6"/>
  <c r="Q71" i="6"/>
  <c r="U37" i="7"/>
  <c r="T37" i="7"/>
  <c r="U43" i="7"/>
  <c r="T46" i="7"/>
  <c r="Q66" i="11"/>
  <c r="P70" i="11"/>
  <c r="T70" i="11" s="1"/>
  <c r="Q71" i="11"/>
  <c r="U71" i="11" s="1"/>
  <c r="Q16" i="14"/>
  <c r="U55" i="14"/>
  <c r="T55" i="14"/>
  <c r="T65" i="16"/>
  <c r="U65" i="16"/>
  <c r="U89" i="16"/>
  <c r="T89" i="16"/>
  <c r="T104" i="3"/>
  <c r="U104" i="3"/>
  <c r="T28" i="2"/>
  <c r="U28" i="2"/>
  <c r="T18" i="11"/>
  <c r="U18" i="11"/>
  <c r="P33" i="1"/>
  <c r="T90" i="2"/>
  <c r="U90" i="2"/>
  <c r="P30" i="3"/>
  <c r="U56" i="17"/>
  <c r="T56" i="17"/>
  <c r="U15" i="1"/>
  <c r="U19" i="1"/>
  <c r="U12" i="4"/>
  <c r="T15" i="4"/>
  <c r="P71" i="4"/>
  <c r="P30" i="5"/>
  <c r="Q66" i="5"/>
  <c r="P30" i="6"/>
  <c r="Q59" i="6"/>
  <c r="T13" i="7"/>
  <c r="U13" i="7"/>
  <c r="P67" i="8"/>
  <c r="T67" i="8" s="1"/>
  <c r="Q70" i="9"/>
  <c r="U70" i="9" s="1"/>
  <c r="U28" i="10"/>
  <c r="T28" i="10"/>
  <c r="T29" i="13"/>
  <c r="U29" i="13"/>
  <c r="T48" i="13"/>
  <c r="U48" i="13"/>
  <c r="T14" i="14"/>
  <c r="U14" i="14"/>
  <c r="U18" i="14"/>
  <c r="T18" i="14"/>
  <c r="T46" i="14"/>
  <c r="U88" i="14"/>
  <c r="T88" i="14"/>
  <c r="U38" i="15"/>
  <c r="T38" i="15"/>
  <c r="U56" i="15"/>
  <c r="T56" i="15"/>
  <c r="T88" i="15"/>
  <c r="U88" i="15"/>
  <c r="U91" i="15"/>
  <c r="T91" i="15"/>
  <c r="U35" i="4"/>
  <c r="T35" i="4"/>
  <c r="U9" i="6"/>
  <c r="T9" i="6"/>
  <c r="U12" i="7"/>
  <c r="T12" i="7"/>
  <c r="T26" i="4"/>
  <c r="U26" i="4"/>
  <c r="U89" i="7"/>
  <c r="T89" i="7"/>
  <c r="U91" i="12"/>
  <c r="T91" i="12"/>
  <c r="P24" i="1"/>
  <c r="T48" i="1"/>
  <c r="U48" i="1"/>
  <c r="P53" i="2"/>
  <c r="T65" i="5"/>
  <c r="U65" i="5"/>
  <c r="T86" i="7"/>
  <c r="U86" i="7"/>
  <c r="U56" i="10"/>
  <c r="T56" i="10"/>
  <c r="U42" i="17"/>
  <c r="T42" i="17"/>
  <c r="T50" i="18"/>
  <c r="U50" i="18"/>
  <c r="R16" i="2"/>
  <c r="U14" i="1"/>
  <c r="P16" i="1"/>
  <c r="T29" i="1"/>
  <c r="U29" i="1"/>
  <c r="U39" i="1"/>
  <c r="S67" i="1"/>
  <c r="P70" i="1"/>
  <c r="Q71" i="1"/>
  <c r="U9" i="2"/>
  <c r="P30" i="2"/>
  <c r="U37" i="2"/>
  <c r="T37" i="2"/>
  <c r="T63" i="2"/>
  <c r="U12" i="3"/>
  <c r="T12" i="3"/>
  <c r="Q70" i="3"/>
  <c r="E16" i="4"/>
  <c r="P66" i="4"/>
  <c r="U88" i="4"/>
  <c r="T91" i="4"/>
  <c r="T39" i="5"/>
  <c r="U39" i="5"/>
  <c r="U50" i="6"/>
  <c r="T50" i="6"/>
  <c r="Q70" i="7"/>
  <c r="P67" i="10"/>
  <c r="Q33" i="12"/>
  <c r="U52" i="13"/>
  <c r="T47" i="6"/>
  <c r="U47" i="6"/>
  <c r="U21" i="8"/>
  <c r="T21" i="8"/>
  <c r="T55" i="8"/>
  <c r="U55" i="8"/>
  <c r="U35" i="12"/>
  <c r="T35" i="12"/>
  <c r="T49" i="12"/>
  <c r="U49" i="12"/>
  <c r="T92" i="12"/>
  <c r="U92" i="12"/>
  <c r="P16" i="17"/>
  <c r="U27" i="17"/>
  <c r="T27" i="17"/>
  <c r="U47" i="17"/>
  <c r="T47" i="17"/>
  <c r="U50" i="17"/>
  <c r="T50" i="17"/>
  <c r="P16" i="18"/>
  <c r="T16" i="18" s="1"/>
  <c r="Q33" i="18"/>
  <c r="P67" i="18"/>
  <c r="Q66" i="20"/>
  <c r="P70" i="20"/>
  <c r="Q71" i="20"/>
  <c r="U35" i="1"/>
  <c r="U51" i="1"/>
  <c r="T56" i="1"/>
  <c r="R70" i="1"/>
  <c r="S71" i="1"/>
  <c r="U11" i="2"/>
  <c r="P16" i="2"/>
  <c r="E40" i="2"/>
  <c r="U51" i="2"/>
  <c r="U56" i="2"/>
  <c r="P66" i="2"/>
  <c r="P71" i="2"/>
  <c r="U18" i="3"/>
  <c r="R30" i="3"/>
  <c r="T32" i="3"/>
  <c r="E40" i="3"/>
  <c r="E71" i="3"/>
  <c r="R16" i="4"/>
  <c r="T29" i="4"/>
  <c r="Q70" i="4"/>
  <c r="Q16" i="5"/>
  <c r="U32" i="5"/>
  <c r="U36" i="5"/>
  <c r="U10" i="6"/>
  <c r="U23" i="6"/>
  <c r="U28" i="6"/>
  <c r="P40" i="6"/>
  <c r="T40" i="6" s="1"/>
  <c r="U51" i="6"/>
  <c r="E53" i="6"/>
  <c r="U64" i="6"/>
  <c r="T63" i="7"/>
  <c r="U90" i="7"/>
  <c r="T93" i="7"/>
  <c r="E30" i="9"/>
  <c r="U30" i="9" s="1"/>
  <c r="U62" i="11"/>
  <c r="T62" i="11"/>
  <c r="U92" i="11"/>
  <c r="T92" i="11"/>
  <c r="Q16" i="12"/>
  <c r="Q40" i="12"/>
  <c r="U65" i="12"/>
  <c r="T65" i="12"/>
  <c r="Q67" i="12"/>
  <c r="U67" i="12" s="1"/>
  <c r="P71" i="12"/>
  <c r="T10" i="13"/>
  <c r="Q30" i="13"/>
  <c r="Q59" i="13"/>
  <c r="P66" i="13"/>
  <c r="P71" i="13"/>
  <c r="U86" i="13"/>
  <c r="T86" i="13"/>
  <c r="E67" i="14"/>
  <c r="U14" i="15"/>
  <c r="T14" i="15"/>
  <c r="Q40" i="15"/>
  <c r="U19" i="16"/>
  <c r="T19" i="16"/>
  <c r="U50" i="16"/>
  <c r="T50" i="16"/>
  <c r="U64" i="19"/>
  <c r="T64" i="19"/>
  <c r="P70" i="19"/>
  <c r="U9" i="20"/>
  <c r="T9" i="20"/>
  <c r="E95" i="14"/>
  <c r="U95" i="14" s="1"/>
  <c r="U107" i="13"/>
  <c r="U109" i="13"/>
  <c r="U113" i="13"/>
  <c r="T113" i="13"/>
  <c r="T107" i="6"/>
  <c r="U107" i="6"/>
  <c r="Q30" i="1"/>
  <c r="E33" i="1"/>
  <c r="P67" i="1"/>
  <c r="T67" i="1" s="1"/>
  <c r="E71" i="1"/>
  <c r="T71" i="1" s="1"/>
  <c r="Q16" i="2"/>
  <c r="T19" i="2"/>
  <c r="P24" i="2"/>
  <c r="U47" i="2"/>
  <c r="Q66" i="2"/>
  <c r="S67" i="2"/>
  <c r="Q71" i="2"/>
  <c r="P16" i="3"/>
  <c r="T16" i="3" s="1"/>
  <c r="P24" i="3"/>
  <c r="P33" i="3"/>
  <c r="U46" i="3"/>
  <c r="E66" i="3"/>
  <c r="E70" i="3"/>
  <c r="U89" i="3"/>
  <c r="U29" i="4"/>
  <c r="P30" i="4"/>
  <c r="T30" i="4" s="1"/>
  <c r="P40" i="4"/>
  <c r="U45" i="4"/>
  <c r="P24" i="5"/>
  <c r="P33" i="5"/>
  <c r="P40" i="5"/>
  <c r="P66" i="5"/>
  <c r="P71" i="5"/>
  <c r="E24" i="6"/>
  <c r="T24" i="6" s="1"/>
  <c r="Q40" i="6"/>
  <c r="P71" i="6"/>
  <c r="E53" i="7"/>
  <c r="E70" i="10"/>
  <c r="P66" i="11"/>
  <c r="T69" i="11"/>
  <c r="P71" i="11"/>
  <c r="T71" i="11" s="1"/>
  <c r="T89" i="11"/>
  <c r="U89" i="11"/>
  <c r="T62" i="12"/>
  <c r="U62" i="12"/>
  <c r="P66" i="12"/>
  <c r="U13" i="14"/>
  <c r="T13" i="14"/>
  <c r="T46" i="18"/>
  <c r="U46" i="18"/>
  <c r="U49" i="18"/>
  <c r="T49" i="18"/>
  <c r="T61" i="19"/>
  <c r="U61" i="19"/>
  <c r="T91" i="19"/>
  <c r="U91" i="19"/>
  <c r="Q72" i="20"/>
  <c r="U72" i="20" s="1"/>
  <c r="E79" i="1"/>
  <c r="U28" i="1"/>
  <c r="U32" i="1"/>
  <c r="T52" i="1"/>
  <c r="Q66" i="1"/>
  <c r="T10" i="2"/>
  <c r="U19" i="2"/>
  <c r="Q33" i="2"/>
  <c r="U33" i="2" s="1"/>
  <c r="E67" i="2"/>
  <c r="Q70" i="2"/>
  <c r="E72" i="2"/>
  <c r="E30" i="3"/>
  <c r="P40" i="3"/>
  <c r="P71" i="3"/>
  <c r="R30" i="4"/>
  <c r="U32" i="4"/>
  <c r="E53" i="4"/>
  <c r="Q59" i="4"/>
  <c r="U10" i="5"/>
  <c r="R33" i="5"/>
  <c r="T38" i="5"/>
  <c r="R40" i="5"/>
  <c r="P53" i="5"/>
  <c r="U69" i="5"/>
  <c r="P70" i="5"/>
  <c r="T70" i="5" s="1"/>
  <c r="R71" i="5"/>
  <c r="P16" i="6"/>
  <c r="Q30" i="6"/>
  <c r="S40" i="6"/>
  <c r="U43" i="6"/>
  <c r="Q66" i="6"/>
  <c r="S67" i="6"/>
  <c r="P70" i="6"/>
  <c r="T70" i="6" s="1"/>
  <c r="R71" i="6"/>
  <c r="Q16" i="7"/>
  <c r="T23" i="7"/>
  <c r="U23" i="7"/>
  <c r="P33" i="7"/>
  <c r="Q24" i="9"/>
  <c r="U29" i="9"/>
  <c r="T29" i="9"/>
  <c r="Q67" i="9"/>
  <c r="P24" i="10"/>
  <c r="P33" i="10"/>
  <c r="U43" i="10"/>
  <c r="T43" i="10"/>
  <c r="P72" i="10"/>
  <c r="E53" i="11"/>
  <c r="Q30" i="12"/>
  <c r="T88" i="12"/>
  <c r="U88" i="12"/>
  <c r="Q16" i="13"/>
  <c r="P40" i="13"/>
  <c r="U56" i="13"/>
  <c r="T56" i="13"/>
  <c r="Q70" i="13"/>
  <c r="U70" i="13" s="1"/>
  <c r="T32" i="14"/>
  <c r="P40" i="14"/>
  <c r="T56" i="14"/>
  <c r="U56" i="14"/>
  <c r="P67" i="14"/>
  <c r="E24" i="15"/>
  <c r="U46" i="16"/>
  <c r="T46" i="16"/>
  <c r="R33" i="2"/>
  <c r="P40" i="2"/>
  <c r="U10" i="3"/>
  <c r="S16" i="3"/>
  <c r="Q40" i="3"/>
  <c r="P66" i="3"/>
  <c r="Q71" i="3"/>
  <c r="P33" i="4"/>
  <c r="P67" i="4"/>
  <c r="T67" i="4" s="1"/>
  <c r="U38" i="5"/>
  <c r="S40" i="5"/>
  <c r="Q70" i="5"/>
  <c r="S71" i="5"/>
  <c r="Q16" i="6"/>
  <c r="E40" i="6"/>
  <c r="U69" i="6"/>
  <c r="Q70" i="6"/>
  <c r="U70" i="6" s="1"/>
  <c r="S71" i="6"/>
  <c r="E72" i="6"/>
  <c r="P24" i="7"/>
  <c r="Q40" i="7"/>
  <c r="U11" i="9"/>
  <c r="T11" i="9"/>
  <c r="P16" i="9"/>
  <c r="T26" i="9"/>
  <c r="U26" i="9"/>
  <c r="P30" i="9"/>
  <c r="T92" i="9"/>
  <c r="U92" i="9"/>
  <c r="P71" i="10"/>
  <c r="U89" i="10"/>
  <c r="T89" i="10"/>
  <c r="T32" i="11"/>
  <c r="U39" i="11"/>
  <c r="T39" i="11"/>
  <c r="T36" i="12"/>
  <c r="E71" i="12"/>
  <c r="T11" i="13"/>
  <c r="U11" i="13"/>
  <c r="T35" i="13"/>
  <c r="T89" i="14"/>
  <c r="U89" i="14"/>
  <c r="U92" i="14"/>
  <c r="T92" i="14"/>
  <c r="U44" i="15"/>
  <c r="T44" i="15"/>
  <c r="U64" i="15"/>
  <c r="T64" i="15"/>
  <c r="T92" i="15"/>
  <c r="U92" i="15"/>
  <c r="U13" i="16"/>
  <c r="T13" i="16"/>
  <c r="U28" i="16"/>
  <c r="T28" i="16"/>
  <c r="U43" i="16"/>
  <c r="T43" i="16"/>
  <c r="U90" i="19"/>
  <c r="T90" i="19"/>
  <c r="E24" i="1"/>
  <c r="Q33" i="1"/>
  <c r="Q40" i="1"/>
  <c r="U44" i="1"/>
  <c r="T47" i="1"/>
  <c r="E67" i="1"/>
  <c r="T69" i="1"/>
  <c r="P71" i="1"/>
  <c r="Q72" i="1"/>
  <c r="U10" i="2"/>
  <c r="E24" i="2"/>
  <c r="U29" i="2"/>
  <c r="S33" i="2"/>
  <c r="Q40" i="2"/>
  <c r="U86" i="2"/>
  <c r="E24" i="3"/>
  <c r="U29" i="3"/>
  <c r="E33" i="3"/>
  <c r="U63" i="3"/>
  <c r="Q66" i="3"/>
  <c r="P70" i="3"/>
  <c r="E72" i="3"/>
  <c r="U19" i="4"/>
  <c r="P24" i="4"/>
  <c r="Q33" i="4"/>
  <c r="E40" i="5"/>
  <c r="E66" i="5"/>
  <c r="R70" i="5"/>
  <c r="E71" i="5"/>
  <c r="R16" i="6"/>
  <c r="P24" i="6"/>
  <c r="U36" i="6"/>
  <c r="R70" i="6"/>
  <c r="E71" i="6"/>
  <c r="U10" i="7"/>
  <c r="U42" i="7"/>
  <c r="T42" i="7"/>
  <c r="T56" i="7"/>
  <c r="U56" i="7"/>
  <c r="T93" i="8"/>
  <c r="U93" i="8"/>
  <c r="U64" i="10"/>
  <c r="T64" i="10"/>
  <c r="E66" i="12"/>
  <c r="U51" i="13"/>
  <c r="T51" i="13"/>
  <c r="T38" i="14"/>
  <c r="U38" i="14"/>
  <c r="U46" i="17"/>
  <c r="T46" i="17"/>
  <c r="T36" i="19"/>
  <c r="T65" i="19"/>
  <c r="U65" i="19"/>
  <c r="T87" i="19"/>
  <c r="U87" i="19"/>
  <c r="U97" i="1"/>
  <c r="E95" i="1"/>
  <c r="E112" i="1" s="1"/>
  <c r="Q30" i="7"/>
  <c r="S40" i="7"/>
  <c r="Q59" i="7"/>
  <c r="P66" i="7"/>
  <c r="R67" i="7"/>
  <c r="T69" i="7"/>
  <c r="Q71" i="7"/>
  <c r="S72" i="7"/>
  <c r="P16" i="8"/>
  <c r="P24" i="8"/>
  <c r="P33" i="8"/>
  <c r="T36" i="8"/>
  <c r="P40" i="8"/>
  <c r="P66" i="8"/>
  <c r="T69" i="8"/>
  <c r="Q71" i="8"/>
  <c r="Q30" i="9"/>
  <c r="P59" i="9"/>
  <c r="T10" i="10"/>
  <c r="Q16" i="10"/>
  <c r="P30" i="10"/>
  <c r="E33" i="10"/>
  <c r="U33" i="10" s="1"/>
  <c r="Q70" i="10"/>
  <c r="Q71" i="10"/>
  <c r="T36" i="11"/>
  <c r="Q70" i="11"/>
  <c r="R71" i="11"/>
  <c r="P24" i="12"/>
  <c r="T52" i="12"/>
  <c r="Q66" i="12"/>
  <c r="P70" i="12"/>
  <c r="Q71" i="12"/>
  <c r="T14" i="13"/>
  <c r="R16" i="13"/>
  <c r="P24" i="13"/>
  <c r="P33" i="13"/>
  <c r="Q66" i="13"/>
  <c r="T69" i="13"/>
  <c r="Q71" i="13"/>
  <c r="T15" i="14"/>
  <c r="P30" i="14"/>
  <c r="R40" i="14"/>
  <c r="U63" i="14"/>
  <c r="T63" i="14"/>
  <c r="P16" i="16"/>
  <c r="T16" i="16" s="1"/>
  <c r="T29" i="16"/>
  <c r="U29" i="16"/>
  <c r="Q59" i="16"/>
  <c r="U51" i="17"/>
  <c r="T51" i="17"/>
  <c r="P72" i="17"/>
  <c r="Q33" i="20"/>
  <c r="P40" i="20"/>
  <c r="T40" i="20" s="1"/>
  <c r="U46" i="20"/>
  <c r="T46" i="20"/>
  <c r="P53" i="20"/>
  <c r="U12" i="21"/>
  <c r="T12" i="21"/>
  <c r="U19" i="21"/>
  <c r="T19" i="21"/>
  <c r="Q71" i="21"/>
  <c r="U71" i="21" s="1"/>
  <c r="U113" i="15"/>
  <c r="T113" i="15"/>
  <c r="L112" i="8"/>
  <c r="R112" i="8" s="1"/>
  <c r="R95" i="8"/>
  <c r="U106" i="3"/>
  <c r="T106" i="3"/>
  <c r="E40" i="7"/>
  <c r="Q66" i="7"/>
  <c r="S67" i="7"/>
  <c r="P70" i="7"/>
  <c r="R71" i="7"/>
  <c r="Q16" i="8"/>
  <c r="Q24" i="8"/>
  <c r="U32" i="8"/>
  <c r="Q33" i="8"/>
  <c r="U36" i="8"/>
  <c r="Q40" i="8"/>
  <c r="U63" i="8"/>
  <c r="Q66" i="8"/>
  <c r="P70" i="8"/>
  <c r="R71" i="8"/>
  <c r="E72" i="8"/>
  <c r="P24" i="9"/>
  <c r="T32" i="9"/>
  <c r="T36" i="9"/>
  <c r="E53" i="9"/>
  <c r="U10" i="10"/>
  <c r="R16" i="10"/>
  <c r="Q30" i="10"/>
  <c r="E66" i="10"/>
  <c r="U11" i="11"/>
  <c r="T23" i="11"/>
  <c r="U36" i="11"/>
  <c r="U37" i="11"/>
  <c r="P40" i="11"/>
  <c r="R70" i="11"/>
  <c r="S71" i="11"/>
  <c r="U10" i="12"/>
  <c r="P16" i="12"/>
  <c r="U21" i="12"/>
  <c r="Q24" i="12"/>
  <c r="P33" i="12"/>
  <c r="U52" i="12"/>
  <c r="Q70" i="12"/>
  <c r="R71" i="12"/>
  <c r="U14" i="13"/>
  <c r="Q24" i="13"/>
  <c r="E30" i="13"/>
  <c r="U30" i="13" s="1"/>
  <c r="Q33" i="13"/>
  <c r="U33" i="13" s="1"/>
  <c r="Q53" i="13"/>
  <c r="E59" i="13"/>
  <c r="E67" i="13"/>
  <c r="U69" i="13"/>
  <c r="P70" i="13"/>
  <c r="R71" i="13"/>
  <c r="E72" i="13"/>
  <c r="P16" i="14"/>
  <c r="T16" i="14" s="1"/>
  <c r="Q30" i="14"/>
  <c r="U43" i="14"/>
  <c r="P53" i="14"/>
  <c r="U29" i="15"/>
  <c r="T29" i="15"/>
  <c r="U87" i="15"/>
  <c r="T87" i="15"/>
  <c r="E72" i="16"/>
  <c r="T14" i="17"/>
  <c r="T63" i="18"/>
  <c r="U63" i="18"/>
  <c r="U23" i="20"/>
  <c r="U28" i="20"/>
  <c r="T43" i="20"/>
  <c r="U43" i="20"/>
  <c r="U91" i="20"/>
  <c r="T91" i="20"/>
  <c r="Q33" i="7"/>
  <c r="T44" i="7"/>
  <c r="R53" i="7"/>
  <c r="E59" i="7"/>
  <c r="S70" i="7"/>
  <c r="E33" i="8"/>
  <c r="U33" i="8" s="1"/>
  <c r="E71" i="8"/>
  <c r="U71" i="8" s="1"/>
  <c r="R16" i="9"/>
  <c r="R33" i="9"/>
  <c r="P40" i="9"/>
  <c r="P66" i="9"/>
  <c r="R67" i="9"/>
  <c r="U69" i="9"/>
  <c r="P71" i="9"/>
  <c r="T71" i="9" s="1"/>
  <c r="R72" i="9"/>
  <c r="E30" i="10"/>
  <c r="Q33" i="10"/>
  <c r="P40" i="10"/>
  <c r="U44" i="10"/>
  <c r="U10" i="11"/>
  <c r="P16" i="11"/>
  <c r="P30" i="11"/>
  <c r="S40" i="11"/>
  <c r="U36" i="12"/>
  <c r="U10" i="13"/>
  <c r="U35" i="13"/>
  <c r="Q24" i="14"/>
  <c r="U32" i="14"/>
  <c r="P33" i="14"/>
  <c r="T36" i="14"/>
  <c r="U20" i="15"/>
  <c r="T20" i="15"/>
  <c r="U23" i="16"/>
  <c r="T23" i="16"/>
  <c r="U93" i="16"/>
  <c r="T93" i="16"/>
  <c r="T58" i="18"/>
  <c r="U58" i="18"/>
  <c r="U62" i="18"/>
  <c r="T62" i="18"/>
  <c r="T57" i="19"/>
  <c r="U57" i="19"/>
  <c r="T28" i="21"/>
  <c r="T36" i="21"/>
  <c r="T46" i="21"/>
  <c r="U46" i="21"/>
  <c r="E79" i="15"/>
  <c r="E79" i="12"/>
  <c r="E24" i="7"/>
  <c r="U28" i="7"/>
  <c r="U35" i="7"/>
  <c r="P40" i="7"/>
  <c r="S53" i="7"/>
  <c r="E70" i="7"/>
  <c r="U70" i="7" s="1"/>
  <c r="P72" i="7"/>
  <c r="T72" i="7" s="1"/>
  <c r="P30" i="8"/>
  <c r="Q53" i="8"/>
  <c r="E70" i="8"/>
  <c r="P72" i="8"/>
  <c r="U89" i="8"/>
  <c r="Q40" i="9"/>
  <c r="T52" i="9"/>
  <c r="U62" i="9"/>
  <c r="Q66" i="9"/>
  <c r="P70" i="9"/>
  <c r="Q71" i="9"/>
  <c r="U88" i="9"/>
  <c r="R33" i="10"/>
  <c r="Q40" i="10"/>
  <c r="P66" i="10"/>
  <c r="Q16" i="11"/>
  <c r="U16" i="11" s="1"/>
  <c r="Q30" i="11"/>
  <c r="U55" i="11"/>
  <c r="Q59" i="11"/>
  <c r="E33" i="12"/>
  <c r="P40" i="12"/>
  <c r="U45" i="12"/>
  <c r="P30" i="13"/>
  <c r="U39" i="13"/>
  <c r="U44" i="13"/>
  <c r="P59" i="13"/>
  <c r="P67" i="13"/>
  <c r="P72" i="13"/>
  <c r="E16" i="14"/>
  <c r="Q33" i="14"/>
  <c r="U51" i="14"/>
  <c r="P33" i="15"/>
  <c r="T33" i="15" s="1"/>
  <c r="U55" i="16"/>
  <c r="T55" i="16"/>
  <c r="E70" i="16"/>
  <c r="P72" i="16"/>
  <c r="Q33" i="17"/>
  <c r="T42" i="18"/>
  <c r="U42" i="18"/>
  <c r="U45" i="18"/>
  <c r="T45" i="18"/>
  <c r="T55" i="18"/>
  <c r="U55" i="18"/>
  <c r="U48" i="19"/>
  <c r="T52" i="19"/>
  <c r="U52" i="19"/>
  <c r="T63" i="20"/>
  <c r="U23" i="21"/>
  <c r="T23" i="21"/>
  <c r="Q53" i="21"/>
  <c r="U105" i="3"/>
  <c r="T105" i="3"/>
  <c r="U10" i="15"/>
  <c r="R33" i="15"/>
  <c r="T51" i="15"/>
  <c r="U62" i="15"/>
  <c r="P66" i="15"/>
  <c r="U69" i="15"/>
  <c r="T10" i="16"/>
  <c r="R16" i="16"/>
  <c r="P30" i="16"/>
  <c r="T38" i="16"/>
  <c r="R40" i="16"/>
  <c r="T64" i="16"/>
  <c r="R70" i="16"/>
  <c r="U87" i="16"/>
  <c r="U91" i="16"/>
  <c r="T13" i="17"/>
  <c r="T32" i="17"/>
  <c r="U36" i="17"/>
  <c r="T58" i="17"/>
  <c r="P71" i="17"/>
  <c r="R16" i="18"/>
  <c r="Q24" i="18"/>
  <c r="T32" i="18"/>
  <c r="S70" i="18"/>
  <c r="T10" i="19"/>
  <c r="U15" i="19"/>
  <c r="S16" i="19"/>
  <c r="U20" i="19"/>
  <c r="T23" i="19"/>
  <c r="Q24" i="19"/>
  <c r="T28" i="19"/>
  <c r="E30" i="19"/>
  <c r="Q33" i="19"/>
  <c r="P66" i="19"/>
  <c r="R67" i="19"/>
  <c r="P71" i="19"/>
  <c r="T71" i="19" s="1"/>
  <c r="R72" i="19"/>
  <c r="E24" i="20"/>
  <c r="T38" i="20"/>
  <c r="Q59" i="20"/>
  <c r="Q16" i="21"/>
  <c r="P24" i="21"/>
  <c r="U32" i="21"/>
  <c r="Q33" i="21"/>
  <c r="U33" i="21" s="1"/>
  <c r="Q40" i="21"/>
  <c r="T43" i="21"/>
  <c r="Q70" i="21"/>
  <c r="S71" i="21"/>
  <c r="U87" i="21"/>
  <c r="E70" i="14"/>
  <c r="U12" i="15"/>
  <c r="P16" i="15"/>
  <c r="T16" i="15" s="1"/>
  <c r="S33" i="15"/>
  <c r="P40" i="15"/>
  <c r="U49" i="15"/>
  <c r="Q66" i="15"/>
  <c r="P71" i="15"/>
  <c r="U10" i="16"/>
  <c r="Q30" i="16"/>
  <c r="U38" i="16"/>
  <c r="U39" i="16"/>
  <c r="U48" i="16"/>
  <c r="P59" i="16"/>
  <c r="E30" i="17"/>
  <c r="U32" i="17"/>
  <c r="P33" i="17"/>
  <c r="T36" i="17"/>
  <c r="T62" i="17"/>
  <c r="P66" i="17"/>
  <c r="T69" i="17"/>
  <c r="Q71" i="17"/>
  <c r="P33" i="18"/>
  <c r="E70" i="18"/>
  <c r="U10" i="19"/>
  <c r="E16" i="19"/>
  <c r="R33" i="19"/>
  <c r="T35" i="19"/>
  <c r="P40" i="19"/>
  <c r="T47" i="19"/>
  <c r="P53" i="19"/>
  <c r="Q66" i="19"/>
  <c r="Q71" i="19"/>
  <c r="P30" i="20"/>
  <c r="P66" i="20"/>
  <c r="T69" i="20"/>
  <c r="P71" i="20"/>
  <c r="P72" i="20"/>
  <c r="Q24" i="21"/>
  <c r="E66" i="21"/>
  <c r="E71" i="21"/>
  <c r="E79" i="14"/>
  <c r="P59" i="14"/>
  <c r="R16" i="15"/>
  <c r="P24" i="15"/>
  <c r="P30" i="15"/>
  <c r="R40" i="15"/>
  <c r="P59" i="15"/>
  <c r="Q70" i="15"/>
  <c r="Q24" i="16"/>
  <c r="T32" i="16"/>
  <c r="Q16" i="17"/>
  <c r="Q70" i="17"/>
  <c r="R33" i="18"/>
  <c r="U36" i="18"/>
  <c r="T51" i="19"/>
  <c r="Q70" i="19"/>
  <c r="Q16" i="20"/>
  <c r="U69" i="20"/>
  <c r="Q70" i="20"/>
  <c r="R71" i="20"/>
  <c r="E16" i="21"/>
  <c r="E40" i="21"/>
  <c r="P67" i="21"/>
  <c r="P72" i="21"/>
  <c r="T106" i="19"/>
  <c r="R95" i="17"/>
  <c r="T100" i="11"/>
  <c r="U102" i="5"/>
  <c r="T104" i="5"/>
  <c r="Q59" i="14"/>
  <c r="P66" i="14"/>
  <c r="P71" i="14"/>
  <c r="S16" i="15"/>
  <c r="Q24" i="15"/>
  <c r="Q30" i="15"/>
  <c r="S40" i="15"/>
  <c r="R70" i="15"/>
  <c r="S71" i="15"/>
  <c r="E30" i="16"/>
  <c r="P33" i="16"/>
  <c r="U36" i="16"/>
  <c r="P66" i="16"/>
  <c r="P71" i="16"/>
  <c r="R16" i="17"/>
  <c r="P40" i="17"/>
  <c r="U44" i="17"/>
  <c r="R70" i="17"/>
  <c r="S33" i="18"/>
  <c r="P40" i="18"/>
  <c r="U51" i="18"/>
  <c r="E59" i="18"/>
  <c r="P66" i="18"/>
  <c r="U69" i="18"/>
  <c r="P71" i="18"/>
  <c r="P30" i="19"/>
  <c r="E33" i="19"/>
  <c r="U51" i="19"/>
  <c r="S53" i="19"/>
  <c r="R70" i="19"/>
  <c r="R16" i="20"/>
  <c r="P24" i="20"/>
  <c r="U36" i="20"/>
  <c r="T51" i="20"/>
  <c r="R70" i="20"/>
  <c r="U10" i="21"/>
  <c r="P30" i="21"/>
  <c r="T30" i="21" s="1"/>
  <c r="E79" i="20"/>
  <c r="T102" i="4"/>
  <c r="Q66" i="14"/>
  <c r="P70" i="14"/>
  <c r="Q71" i="14"/>
  <c r="U32" i="15"/>
  <c r="S70" i="15"/>
  <c r="T18" i="16"/>
  <c r="T22" i="16"/>
  <c r="Q33" i="16"/>
  <c r="T42" i="16"/>
  <c r="T44" i="16"/>
  <c r="Q66" i="16"/>
  <c r="Q71" i="16"/>
  <c r="T26" i="17"/>
  <c r="P30" i="17"/>
  <c r="Q40" i="17"/>
  <c r="E66" i="17"/>
  <c r="U86" i="17"/>
  <c r="U90" i="17"/>
  <c r="U13" i="18"/>
  <c r="U18" i="18"/>
  <c r="U22" i="18"/>
  <c r="U27" i="18"/>
  <c r="E33" i="18"/>
  <c r="Q40" i="18"/>
  <c r="Q53" i="18"/>
  <c r="Q66" i="18"/>
  <c r="S67" i="18"/>
  <c r="P70" i="18"/>
  <c r="Q71" i="18"/>
  <c r="U71" i="18" s="1"/>
  <c r="S72" i="18"/>
  <c r="P16" i="19"/>
  <c r="Q30" i="19"/>
  <c r="E40" i="19"/>
  <c r="T44" i="19"/>
  <c r="S70" i="19"/>
  <c r="T10" i="20"/>
  <c r="Q24" i="20"/>
  <c r="E30" i="20"/>
  <c r="U30" i="20" s="1"/>
  <c r="P33" i="20"/>
  <c r="E66" i="20"/>
  <c r="E72" i="20"/>
  <c r="T87" i="20"/>
  <c r="T10" i="21"/>
  <c r="U22" i="21"/>
  <c r="U27" i="21"/>
  <c r="Q30" i="21"/>
  <c r="U30" i="21" s="1"/>
  <c r="P66" i="21"/>
  <c r="U69" i="21"/>
  <c r="P71" i="21"/>
  <c r="T47" i="21"/>
  <c r="E53" i="21"/>
  <c r="P53" i="21"/>
  <c r="R72" i="21"/>
  <c r="T58" i="21"/>
  <c r="E67" i="21"/>
  <c r="E72" i="21"/>
  <c r="Q67" i="21"/>
  <c r="Q72" i="21"/>
  <c r="P59" i="21"/>
  <c r="R67" i="21"/>
  <c r="T105" i="21"/>
  <c r="E79" i="21"/>
  <c r="U47" i="20"/>
  <c r="E53" i="20"/>
  <c r="Q53" i="20"/>
  <c r="R53" i="20"/>
  <c r="P59" i="20"/>
  <c r="P67" i="20"/>
  <c r="E59" i="20"/>
  <c r="U59" i="20" s="1"/>
  <c r="E67" i="20"/>
  <c r="Q67" i="20"/>
  <c r="T96" i="20"/>
  <c r="E53" i="19"/>
  <c r="Q53" i="19"/>
  <c r="Q67" i="19"/>
  <c r="S67" i="19"/>
  <c r="P59" i="19"/>
  <c r="P67" i="19"/>
  <c r="T67" i="19" s="1"/>
  <c r="P72" i="19"/>
  <c r="E95" i="19"/>
  <c r="E112" i="19" s="1"/>
  <c r="T98" i="19"/>
  <c r="T99" i="19"/>
  <c r="E67" i="18"/>
  <c r="S53" i="18"/>
  <c r="P53" i="18"/>
  <c r="T53" i="18" s="1"/>
  <c r="E72" i="18"/>
  <c r="P59" i="18"/>
  <c r="Q67" i="18"/>
  <c r="Q59" i="18"/>
  <c r="R67" i="18"/>
  <c r="R72" i="18"/>
  <c r="T109" i="18"/>
  <c r="T110" i="18"/>
  <c r="Q53" i="17"/>
  <c r="P67" i="17"/>
  <c r="Q72" i="17"/>
  <c r="Q67" i="17"/>
  <c r="P59" i="17"/>
  <c r="R67" i="17"/>
  <c r="R72" i="17"/>
  <c r="S95" i="17"/>
  <c r="T108" i="17"/>
  <c r="T109" i="17"/>
  <c r="T100" i="17"/>
  <c r="T101" i="17"/>
  <c r="E79" i="17"/>
  <c r="P53" i="16"/>
  <c r="Q53" i="16"/>
  <c r="U57" i="16"/>
  <c r="Q67" i="16"/>
  <c r="U67" i="16" s="1"/>
  <c r="Q72" i="16"/>
  <c r="R67" i="16"/>
  <c r="R72" i="16"/>
  <c r="E59" i="16"/>
  <c r="T96" i="16"/>
  <c r="T103" i="16"/>
  <c r="T104" i="16"/>
  <c r="T47" i="15"/>
  <c r="Q53" i="15"/>
  <c r="R53" i="15"/>
  <c r="T57" i="15"/>
  <c r="E59" i="15"/>
  <c r="E72" i="15"/>
  <c r="Q59" i="15"/>
  <c r="R67" i="15"/>
  <c r="Q72" i="15"/>
  <c r="U72" i="15" s="1"/>
  <c r="S67" i="15"/>
  <c r="E95" i="15"/>
  <c r="E112" i="15" s="1"/>
  <c r="U112" i="15" s="1"/>
  <c r="T98" i="15"/>
  <c r="T99" i="15"/>
  <c r="U47" i="14"/>
  <c r="E53" i="14"/>
  <c r="E72" i="14"/>
  <c r="Q53" i="14"/>
  <c r="Q67" i="14"/>
  <c r="R53" i="14"/>
  <c r="R67" i="14"/>
  <c r="Q72" i="14"/>
  <c r="R72" i="14"/>
  <c r="S95" i="14"/>
  <c r="E53" i="13"/>
  <c r="P53" i="13"/>
  <c r="R67" i="13"/>
  <c r="R72" i="13"/>
  <c r="R95" i="13"/>
  <c r="P53" i="12"/>
  <c r="Q53" i="12"/>
  <c r="T57" i="12"/>
  <c r="E59" i="12"/>
  <c r="U59" i="12" s="1"/>
  <c r="Q59" i="12"/>
  <c r="E67" i="12"/>
  <c r="P67" i="12"/>
  <c r="E72" i="12"/>
  <c r="P72" i="12"/>
  <c r="T103" i="12"/>
  <c r="P53" i="11"/>
  <c r="P67" i="11"/>
  <c r="T67" i="11" s="1"/>
  <c r="Q67" i="11"/>
  <c r="U67" i="11" s="1"/>
  <c r="P72" i="11"/>
  <c r="P59" i="11"/>
  <c r="R67" i="11"/>
  <c r="Q72" i="11"/>
  <c r="E95" i="11"/>
  <c r="E112" i="11" s="1"/>
  <c r="E79" i="11"/>
  <c r="Q72" i="10"/>
  <c r="Q53" i="10"/>
  <c r="Q67" i="10"/>
  <c r="R72" i="10"/>
  <c r="E59" i="10"/>
  <c r="P59" i="10"/>
  <c r="R67" i="10"/>
  <c r="T105" i="10"/>
  <c r="E95" i="10"/>
  <c r="E112" i="10" s="1"/>
  <c r="P53" i="9"/>
  <c r="Q53" i="9"/>
  <c r="E67" i="9"/>
  <c r="E72" i="9"/>
  <c r="Q59" i="9"/>
  <c r="P67" i="9"/>
  <c r="P72" i="9"/>
  <c r="U58" i="9"/>
  <c r="T96" i="9"/>
  <c r="T100" i="9"/>
  <c r="E79" i="9"/>
  <c r="E67" i="8"/>
  <c r="P53" i="8"/>
  <c r="T58" i="8"/>
  <c r="Q59" i="8"/>
  <c r="Q67" i="8"/>
  <c r="U67" i="8" s="1"/>
  <c r="Q72" i="8"/>
  <c r="U72" i="8" s="1"/>
  <c r="R67" i="8"/>
  <c r="R72" i="8"/>
  <c r="T103" i="8"/>
  <c r="P53" i="7"/>
  <c r="Q53" i="7"/>
  <c r="P67" i="7"/>
  <c r="Q72" i="7"/>
  <c r="U72" i="7" s="1"/>
  <c r="P59" i="7"/>
  <c r="E67" i="7"/>
  <c r="Q67" i="7"/>
  <c r="R72" i="7"/>
  <c r="T101" i="7"/>
  <c r="T102" i="7"/>
  <c r="P53" i="6"/>
  <c r="Q53" i="6"/>
  <c r="P67" i="6"/>
  <c r="T67" i="6" s="1"/>
  <c r="Q72" i="6"/>
  <c r="P59" i="6"/>
  <c r="E67" i="6"/>
  <c r="Q67" i="6"/>
  <c r="R72" i="6"/>
  <c r="E79" i="6"/>
  <c r="E53" i="5"/>
  <c r="Q53" i="5"/>
  <c r="U53" i="5" s="1"/>
  <c r="R53" i="5"/>
  <c r="R72" i="5"/>
  <c r="E59" i="5"/>
  <c r="E67" i="5"/>
  <c r="E72" i="5"/>
  <c r="Q59" i="5"/>
  <c r="Q67" i="5"/>
  <c r="U67" i="5" s="1"/>
  <c r="Q72" i="5"/>
  <c r="U72" i="5" s="1"/>
  <c r="U57" i="5"/>
  <c r="R67" i="5"/>
  <c r="P53" i="4"/>
  <c r="P72" i="4"/>
  <c r="U58" i="4"/>
  <c r="Q67" i="4"/>
  <c r="Q72" i="4"/>
  <c r="P59" i="4"/>
  <c r="R67" i="4"/>
  <c r="R72" i="4"/>
  <c r="R95" i="4"/>
  <c r="T98" i="4"/>
  <c r="T99" i="4"/>
  <c r="T110" i="4"/>
  <c r="E79" i="4"/>
  <c r="E53" i="3"/>
  <c r="Q53" i="3"/>
  <c r="R67" i="3"/>
  <c r="S72" i="3"/>
  <c r="S67" i="3"/>
  <c r="E67" i="3"/>
  <c r="P67" i="3"/>
  <c r="P72" i="3"/>
  <c r="T72" i="3" s="1"/>
  <c r="P59" i="3"/>
  <c r="Q59" i="3"/>
  <c r="Q67" i="3"/>
  <c r="T97" i="3"/>
  <c r="T98" i="3"/>
  <c r="U108" i="3"/>
  <c r="T109" i="3"/>
  <c r="T110" i="3"/>
  <c r="E53" i="2"/>
  <c r="Q53" i="2"/>
  <c r="R72" i="2"/>
  <c r="Q67" i="2"/>
  <c r="P59" i="2"/>
  <c r="Q72" i="2"/>
  <c r="E59" i="2"/>
  <c r="T59" i="2" s="1"/>
  <c r="Q59" i="2"/>
  <c r="R67" i="2"/>
  <c r="E95" i="2"/>
  <c r="P53" i="1"/>
  <c r="Q53" i="1"/>
  <c r="U57" i="1"/>
  <c r="R67" i="1"/>
  <c r="S72" i="1"/>
  <c r="E59" i="1"/>
  <c r="U59" i="1" s="1"/>
  <c r="P59" i="1"/>
  <c r="E72" i="1"/>
  <c r="P72" i="1"/>
  <c r="T109" i="1"/>
  <c r="T110" i="1"/>
  <c r="U24" i="1"/>
  <c r="T24" i="1"/>
  <c r="U33" i="1"/>
  <c r="T33" i="1"/>
  <c r="U72" i="1"/>
  <c r="T72" i="1"/>
  <c r="U16" i="1"/>
  <c r="T16" i="1"/>
  <c r="T14" i="1"/>
  <c r="U9" i="1"/>
  <c r="U13" i="1"/>
  <c r="U18" i="1"/>
  <c r="U22" i="1"/>
  <c r="U30" i="1"/>
  <c r="P30" i="1"/>
  <c r="T30" i="1" s="1"/>
  <c r="P40" i="1"/>
  <c r="U50" i="1"/>
  <c r="T50" i="1"/>
  <c r="U55" i="1"/>
  <c r="T55" i="1"/>
  <c r="Q59" i="1"/>
  <c r="U63" i="1"/>
  <c r="T63" i="1"/>
  <c r="U70" i="1"/>
  <c r="T70" i="1"/>
  <c r="U30" i="3"/>
  <c r="T30" i="3"/>
  <c r="U71" i="3"/>
  <c r="T71" i="3"/>
  <c r="U36" i="1"/>
  <c r="T36" i="1"/>
  <c r="U46" i="1"/>
  <c r="T46" i="1"/>
  <c r="U59" i="2"/>
  <c r="U71" i="2"/>
  <c r="T71" i="2"/>
  <c r="U70" i="3"/>
  <c r="T70" i="3"/>
  <c r="U33" i="4"/>
  <c r="T33" i="4"/>
  <c r="U59" i="4"/>
  <c r="T59" i="4"/>
  <c r="U30" i="5"/>
  <c r="T30" i="5"/>
  <c r="U33" i="5"/>
  <c r="T33" i="5"/>
  <c r="U71" i="5"/>
  <c r="T71" i="5"/>
  <c r="U24" i="6"/>
  <c r="U71" i="6"/>
  <c r="T71" i="6"/>
  <c r="T19" i="1"/>
  <c r="T23" i="1"/>
  <c r="U24" i="2"/>
  <c r="T24" i="2"/>
  <c r="U24" i="3"/>
  <c r="T24" i="3"/>
  <c r="U33" i="3"/>
  <c r="T33" i="3"/>
  <c r="U59" i="6"/>
  <c r="T59" i="6"/>
  <c r="T10" i="1"/>
  <c r="T9" i="1"/>
  <c r="T26" i="1"/>
  <c r="T37" i="1"/>
  <c r="U42" i="1"/>
  <c r="T42" i="1"/>
  <c r="T59" i="1"/>
  <c r="U30" i="2"/>
  <c r="T30" i="2"/>
  <c r="U70" i="2"/>
  <c r="T70" i="2"/>
  <c r="U24" i="4"/>
  <c r="T24" i="4"/>
  <c r="U70" i="4"/>
  <c r="T70" i="4"/>
  <c r="U59" i="5"/>
  <c r="T59" i="5"/>
  <c r="T33" i="2"/>
  <c r="U40" i="3"/>
  <c r="T40" i="3"/>
  <c r="U59" i="3"/>
  <c r="T59" i="3"/>
  <c r="U66" i="3"/>
  <c r="T66" i="3"/>
  <c r="U30" i="4"/>
  <c r="U53" i="4"/>
  <c r="T53" i="4"/>
  <c r="U71" i="4"/>
  <c r="T71" i="4"/>
  <c r="T72" i="5"/>
  <c r="U16" i="5"/>
  <c r="T16" i="5"/>
  <c r="T67" i="5"/>
  <c r="U24" i="5"/>
  <c r="T24" i="5"/>
  <c r="U70" i="5"/>
  <c r="U26" i="7"/>
  <c r="T26" i="7"/>
  <c r="U59" i="7"/>
  <c r="T59" i="7"/>
  <c r="U24" i="8"/>
  <c r="T24" i="8"/>
  <c r="T71" i="8"/>
  <c r="U59" i="9"/>
  <c r="T59" i="9"/>
  <c r="U30" i="10"/>
  <c r="T30" i="10"/>
  <c r="T89" i="1"/>
  <c r="T93" i="1"/>
  <c r="T12" i="2"/>
  <c r="T21" i="2"/>
  <c r="T26" i="2"/>
  <c r="U40" i="2"/>
  <c r="T40" i="2"/>
  <c r="T36" i="2"/>
  <c r="T45" i="2"/>
  <c r="T49" i="2"/>
  <c r="T58" i="2"/>
  <c r="U66" i="2"/>
  <c r="T66" i="2"/>
  <c r="T62" i="2"/>
  <c r="T88" i="2"/>
  <c r="T92" i="2"/>
  <c r="T11" i="3"/>
  <c r="T15" i="3"/>
  <c r="T20" i="3"/>
  <c r="T29" i="3"/>
  <c r="T35" i="3"/>
  <c r="T39" i="3"/>
  <c r="U53" i="3"/>
  <c r="T53" i="3"/>
  <c r="T44" i="3"/>
  <c r="T48" i="3"/>
  <c r="T52" i="3"/>
  <c r="T57" i="3"/>
  <c r="T61" i="3"/>
  <c r="T65" i="3"/>
  <c r="T87" i="3"/>
  <c r="T91" i="3"/>
  <c r="U72" i="4"/>
  <c r="T72" i="4"/>
  <c r="U67" i="4"/>
  <c r="U16" i="4"/>
  <c r="T16" i="4"/>
  <c r="T10" i="4"/>
  <c r="T14" i="4"/>
  <c r="T19" i="4"/>
  <c r="T23" i="4"/>
  <c r="T28" i="4"/>
  <c r="T38" i="4"/>
  <c r="T43" i="4"/>
  <c r="T47" i="4"/>
  <c r="T51" i="4"/>
  <c r="T56" i="4"/>
  <c r="T64" i="4"/>
  <c r="T69" i="4"/>
  <c r="T86" i="4"/>
  <c r="T90" i="4"/>
  <c r="T9" i="5"/>
  <c r="T13" i="5"/>
  <c r="T18" i="5"/>
  <c r="T22" i="5"/>
  <c r="T27" i="5"/>
  <c r="T32" i="5"/>
  <c r="T37" i="5"/>
  <c r="T42" i="5"/>
  <c r="T46" i="5"/>
  <c r="T50" i="5"/>
  <c r="T55" i="5"/>
  <c r="T63" i="5"/>
  <c r="T89" i="5"/>
  <c r="T93" i="5"/>
  <c r="T12" i="6"/>
  <c r="T21" i="6"/>
  <c r="T26" i="6"/>
  <c r="U40" i="6"/>
  <c r="T36" i="6"/>
  <c r="T45" i="6"/>
  <c r="T49" i="6"/>
  <c r="T58" i="6"/>
  <c r="U66" i="6"/>
  <c r="T66" i="6"/>
  <c r="T62" i="6"/>
  <c r="T88" i="6"/>
  <c r="T92" i="6"/>
  <c r="T11" i="7"/>
  <c r="T15" i="7"/>
  <c r="T20" i="7"/>
  <c r="U20" i="7"/>
  <c r="U24" i="7"/>
  <c r="T24" i="7"/>
  <c r="U70" i="8"/>
  <c r="T70" i="8"/>
  <c r="U59" i="10"/>
  <c r="T59" i="10"/>
  <c r="U40" i="1"/>
  <c r="T40" i="1"/>
  <c r="T45" i="1"/>
  <c r="T49" i="1"/>
  <c r="T58" i="1"/>
  <c r="U66" i="1"/>
  <c r="T66" i="1"/>
  <c r="T62" i="1"/>
  <c r="T88" i="1"/>
  <c r="T92" i="1"/>
  <c r="T11" i="2"/>
  <c r="T15" i="2"/>
  <c r="T20" i="2"/>
  <c r="T29" i="2"/>
  <c r="T35" i="2"/>
  <c r="T39" i="2"/>
  <c r="U53" i="2"/>
  <c r="T53" i="2"/>
  <c r="T44" i="2"/>
  <c r="T48" i="2"/>
  <c r="T52" i="2"/>
  <c r="T57" i="2"/>
  <c r="T61" i="2"/>
  <c r="T65" i="2"/>
  <c r="T87" i="2"/>
  <c r="T91" i="2"/>
  <c r="U72" i="3"/>
  <c r="U67" i="3"/>
  <c r="T67" i="3"/>
  <c r="U16" i="3"/>
  <c r="T10" i="3"/>
  <c r="T14" i="3"/>
  <c r="T19" i="3"/>
  <c r="T23" i="3"/>
  <c r="T28" i="3"/>
  <c r="U35" i="3"/>
  <c r="T38" i="3"/>
  <c r="T43" i="3"/>
  <c r="T47" i="3"/>
  <c r="T51" i="3"/>
  <c r="T56" i="3"/>
  <c r="U61" i="3"/>
  <c r="T64" i="3"/>
  <c r="T69" i="3"/>
  <c r="T86" i="3"/>
  <c r="T90" i="3"/>
  <c r="T9" i="4"/>
  <c r="T13" i="4"/>
  <c r="T18" i="4"/>
  <c r="T22" i="4"/>
  <c r="T27" i="4"/>
  <c r="T32" i="4"/>
  <c r="T37" i="4"/>
  <c r="T42" i="4"/>
  <c r="U43" i="4"/>
  <c r="T46" i="4"/>
  <c r="T50" i="4"/>
  <c r="T55" i="4"/>
  <c r="T63" i="4"/>
  <c r="T89" i="4"/>
  <c r="T93" i="4"/>
  <c r="U9" i="5"/>
  <c r="T12" i="5"/>
  <c r="T21" i="5"/>
  <c r="T26" i="5"/>
  <c r="U40" i="5"/>
  <c r="T40" i="5"/>
  <c r="T36" i="5"/>
  <c r="T45" i="5"/>
  <c r="T49" i="5"/>
  <c r="T58" i="5"/>
  <c r="U66" i="5"/>
  <c r="T66" i="5"/>
  <c r="T62" i="5"/>
  <c r="T88" i="5"/>
  <c r="T92" i="5"/>
  <c r="T11" i="6"/>
  <c r="T15" i="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U67" i="7"/>
  <c r="T67" i="7"/>
  <c r="U16" i="7"/>
  <c r="T16" i="7"/>
  <c r="T10" i="7"/>
  <c r="T14" i="7"/>
  <c r="R16" i="7"/>
  <c r="U30" i="8"/>
  <c r="T30" i="8"/>
  <c r="T70" i="9"/>
  <c r="U24" i="11"/>
  <c r="T24" i="11"/>
  <c r="T35" i="1"/>
  <c r="U53" i="1"/>
  <c r="T53" i="1"/>
  <c r="T61" i="1"/>
  <c r="U72" i="2"/>
  <c r="T72" i="2"/>
  <c r="U67" i="2"/>
  <c r="U16" i="2"/>
  <c r="T67" i="2"/>
  <c r="T16" i="2"/>
  <c r="U35" i="2"/>
  <c r="T43" i="2"/>
  <c r="U61" i="2"/>
  <c r="T9" i="3"/>
  <c r="U43" i="3"/>
  <c r="U9" i="4"/>
  <c r="U40" i="4"/>
  <c r="T40" i="4"/>
  <c r="U66" i="4"/>
  <c r="T66" i="4"/>
  <c r="T35" i="5"/>
  <c r="T53" i="5"/>
  <c r="T61" i="5"/>
  <c r="U72" i="6"/>
  <c r="T72" i="6"/>
  <c r="U67" i="6"/>
  <c r="U16" i="6"/>
  <c r="T16" i="6"/>
  <c r="U35" i="6"/>
  <c r="T43" i="6"/>
  <c r="U61" i="6"/>
  <c r="T9" i="7"/>
  <c r="T21" i="7"/>
  <c r="U30" i="7"/>
  <c r="T30" i="7"/>
  <c r="U71" i="7"/>
  <c r="T71" i="7"/>
  <c r="U24" i="9"/>
  <c r="T24" i="9"/>
  <c r="U33" i="9"/>
  <c r="T33" i="9"/>
  <c r="U71" i="10"/>
  <c r="T71" i="10"/>
  <c r="U29" i="7"/>
  <c r="U39" i="7"/>
  <c r="U44" i="7"/>
  <c r="U48" i="7"/>
  <c r="U52" i="7"/>
  <c r="U57" i="7"/>
  <c r="U65" i="7"/>
  <c r="U87" i="7"/>
  <c r="U91" i="7"/>
  <c r="U10" i="8"/>
  <c r="U14" i="8"/>
  <c r="U19" i="8"/>
  <c r="U23" i="8"/>
  <c r="U28" i="8"/>
  <c r="U38" i="8"/>
  <c r="U47" i="8"/>
  <c r="U51" i="8"/>
  <c r="U56" i="8"/>
  <c r="U64" i="8"/>
  <c r="U69" i="8"/>
  <c r="U86" i="8"/>
  <c r="U90" i="8"/>
  <c r="U13" i="9"/>
  <c r="U18" i="9"/>
  <c r="U22" i="9"/>
  <c r="U27" i="9"/>
  <c r="U32" i="9"/>
  <c r="U40" i="9"/>
  <c r="T40" i="9"/>
  <c r="U37" i="9"/>
  <c r="U42" i="9"/>
  <c r="U46" i="9"/>
  <c r="U50" i="9"/>
  <c r="U55" i="9"/>
  <c r="U66" i="9"/>
  <c r="T66" i="9"/>
  <c r="U63" i="9"/>
  <c r="U89" i="9"/>
  <c r="U93" i="9"/>
  <c r="U12" i="10"/>
  <c r="U21" i="10"/>
  <c r="U26" i="10"/>
  <c r="U36" i="10"/>
  <c r="U53" i="10"/>
  <c r="T53" i="10"/>
  <c r="U45" i="10"/>
  <c r="U49" i="10"/>
  <c r="U58" i="10"/>
  <c r="U62" i="10"/>
  <c r="R71" i="10"/>
  <c r="T87" i="10"/>
  <c r="Q33" i="11"/>
  <c r="U33" i="11" s="1"/>
  <c r="R40" i="11"/>
  <c r="U53" i="11"/>
  <c r="T53" i="11"/>
  <c r="T43" i="11"/>
  <c r="U43" i="11"/>
  <c r="T47" i="11"/>
  <c r="U47" i="11"/>
  <c r="T51" i="11"/>
  <c r="U51" i="11"/>
  <c r="T57" i="11"/>
  <c r="U66" i="11"/>
  <c r="T66" i="11"/>
  <c r="U61" i="11"/>
  <c r="U65" i="11"/>
  <c r="T65" i="11"/>
  <c r="S67" i="11"/>
  <c r="U70" i="12"/>
  <c r="T70" i="12"/>
  <c r="T33" i="13"/>
  <c r="U59" i="13"/>
  <c r="T59" i="13"/>
  <c r="U33" i="7"/>
  <c r="T33" i="7"/>
  <c r="U40" i="8"/>
  <c r="T40" i="8"/>
  <c r="U59" i="8"/>
  <c r="T59" i="8"/>
  <c r="U66" i="8"/>
  <c r="T66" i="8"/>
  <c r="U53" i="9"/>
  <c r="T53" i="9"/>
  <c r="U71" i="9"/>
  <c r="U72" i="10"/>
  <c r="T72" i="10"/>
  <c r="U67" i="10"/>
  <c r="U16" i="10"/>
  <c r="T67" i="10"/>
  <c r="T16" i="10"/>
  <c r="U24" i="10"/>
  <c r="T24" i="10"/>
  <c r="U70" i="10"/>
  <c r="T70" i="10"/>
  <c r="U72" i="11"/>
  <c r="T72" i="11"/>
  <c r="T16" i="11"/>
  <c r="T9" i="11"/>
  <c r="T28" i="11"/>
  <c r="U28" i="11"/>
  <c r="U70" i="11"/>
  <c r="U24" i="12"/>
  <c r="T24" i="12"/>
  <c r="U33" i="12"/>
  <c r="T33" i="12"/>
  <c r="U40" i="7"/>
  <c r="T40" i="7"/>
  <c r="T36" i="7"/>
  <c r="T45" i="7"/>
  <c r="T49" i="7"/>
  <c r="T58" i="7"/>
  <c r="U66" i="7"/>
  <c r="T66" i="7"/>
  <c r="T62" i="7"/>
  <c r="T88" i="7"/>
  <c r="T92" i="7"/>
  <c r="T11" i="8"/>
  <c r="T15" i="8"/>
  <c r="T20" i="8"/>
  <c r="T29" i="8"/>
  <c r="T35" i="8"/>
  <c r="T39" i="8"/>
  <c r="U53" i="8"/>
  <c r="T53" i="8"/>
  <c r="T44" i="8"/>
  <c r="T48" i="8"/>
  <c r="T52" i="8"/>
  <c r="T57" i="8"/>
  <c r="T61" i="8"/>
  <c r="T65" i="8"/>
  <c r="T87" i="8"/>
  <c r="T91" i="8"/>
  <c r="U72" i="9"/>
  <c r="U67" i="9"/>
  <c r="U16" i="9"/>
  <c r="T16" i="9"/>
  <c r="T72" i="9"/>
  <c r="T67" i="9"/>
  <c r="T10" i="9"/>
  <c r="T14" i="9"/>
  <c r="T19" i="9"/>
  <c r="T23" i="9"/>
  <c r="T28" i="9"/>
  <c r="T38" i="9"/>
  <c r="T43" i="9"/>
  <c r="T47" i="9"/>
  <c r="T51" i="9"/>
  <c r="T56" i="9"/>
  <c r="T64" i="9"/>
  <c r="T69" i="9"/>
  <c r="T86" i="9"/>
  <c r="T90" i="9"/>
  <c r="T9" i="10"/>
  <c r="T13" i="10"/>
  <c r="T18" i="10"/>
  <c r="T22" i="10"/>
  <c r="T27" i="10"/>
  <c r="T32" i="10"/>
  <c r="T37" i="10"/>
  <c r="T42" i="10"/>
  <c r="T46" i="10"/>
  <c r="T50" i="10"/>
  <c r="T55" i="10"/>
  <c r="T63" i="10"/>
  <c r="U86" i="10"/>
  <c r="T88" i="10"/>
  <c r="T91" i="10"/>
  <c r="U9" i="11"/>
  <c r="T11" i="11"/>
  <c r="T14" i="11"/>
  <c r="U30" i="11"/>
  <c r="T30" i="11"/>
  <c r="T38" i="11"/>
  <c r="U38" i="11"/>
  <c r="T44" i="11"/>
  <c r="T48" i="11"/>
  <c r="T56" i="11"/>
  <c r="U56" i="11"/>
  <c r="U59" i="11"/>
  <c r="T59" i="11"/>
  <c r="U71" i="13"/>
  <c r="T71" i="13"/>
  <c r="U24" i="14"/>
  <c r="T24" i="14"/>
  <c r="U70" i="14"/>
  <c r="T70" i="14"/>
  <c r="T35" i="7"/>
  <c r="U53" i="7"/>
  <c r="T53" i="7"/>
  <c r="T61" i="7"/>
  <c r="T72" i="8"/>
  <c r="U16" i="8"/>
  <c r="T16" i="8"/>
  <c r="U35" i="8"/>
  <c r="T43" i="8"/>
  <c r="U61" i="8"/>
  <c r="T9" i="9"/>
  <c r="U43" i="9"/>
  <c r="U9" i="10"/>
  <c r="U40" i="10"/>
  <c r="T40" i="10"/>
  <c r="U66" i="10"/>
  <c r="T66" i="10"/>
  <c r="S72" i="10"/>
  <c r="T19" i="11"/>
  <c r="U22" i="11"/>
  <c r="T29" i="11"/>
  <c r="P33" i="11"/>
  <c r="T33" i="11" s="1"/>
  <c r="U40" i="11"/>
  <c r="T40" i="11"/>
  <c r="U35" i="11"/>
  <c r="S53" i="11"/>
  <c r="T64" i="11"/>
  <c r="U64" i="11"/>
  <c r="U30" i="14"/>
  <c r="T30" i="14"/>
  <c r="U69" i="11"/>
  <c r="U86" i="11"/>
  <c r="U90" i="11"/>
  <c r="U13" i="12"/>
  <c r="U18" i="12"/>
  <c r="U22" i="12"/>
  <c r="U27" i="12"/>
  <c r="U32" i="12"/>
  <c r="U40" i="12"/>
  <c r="T40" i="12"/>
  <c r="U37" i="12"/>
  <c r="U42" i="12"/>
  <c r="U46" i="12"/>
  <c r="U50" i="12"/>
  <c r="U55" i="12"/>
  <c r="U66" i="12"/>
  <c r="T66" i="12"/>
  <c r="U63" i="12"/>
  <c r="U89" i="12"/>
  <c r="U93" i="12"/>
  <c r="U12" i="13"/>
  <c r="U21" i="13"/>
  <c r="U26" i="13"/>
  <c r="U36" i="13"/>
  <c r="U53" i="13"/>
  <c r="T53" i="13"/>
  <c r="U45" i="13"/>
  <c r="U49" i="13"/>
  <c r="U58" i="13"/>
  <c r="U62" i="13"/>
  <c r="U88" i="13"/>
  <c r="U92" i="13"/>
  <c r="U72" i="14"/>
  <c r="U67" i="14"/>
  <c r="U16" i="14"/>
  <c r="T67" i="14"/>
  <c r="U11" i="14"/>
  <c r="U15" i="14"/>
  <c r="U20" i="14"/>
  <c r="U29" i="14"/>
  <c r="U39" i="14"/>
  <c r="U44" i="14"/>
  <c r="U48" i="14"/>
  <c r="U52" i="14"/>
  <c r="U57" i="14"/>
  <c r="U65" i="14"/>
  <c r="T69" i="14"/>
  <c r="Q70" i="14"/>
  <c r="P72" i="14"/>
  <c r="T72" i="14" s="1"/>
  <c r="U33" i="15"/>
  <c r="U59" i="16"/>
  <c r="T59" i="16"/>
  <c r="U30" i="17"/>
  <c r="T30" i="17"/>
  <c r="U30" i="12"/>
  <c r="T30" i="12"/>
  <c r="U53" i="12"/>
  <c r="T53" i="12"/>
  <c r="U71" i="12"/>
  <c r="T71" i="12"/>
  <c r="U72" i="13"/>
  <c r="U67" i="13"/>
  <c r="T72" i="13"/>
  <c r="U16" i="13"/>
  <c r="T16" i="13"/>
  <c r="T67" i="13"/>
  <c r="U24" i="13"/>
  <c r="T24" i="13"/>
  <c r="T70" i="13"/>
  <c r="U33" i="14"/>
  <c r="T33" i="14"/>
  <c r="U71" i="14"/>
  <c r="T71" i="14"/>
  <c r="U59" i="15"/>
  <c r="T59" i="15"/>
  <c r="U24" i="17"/>
  <c r="T24" i="17"/>
  <c r="U71" i="17"/>
  <c r="T71" i="17"/>
  <c r="U24" i="18"/>
  <c r="T24" i="18"/>
  <c r="T87" i="11"/>
  <c r="T91" i="11"/>
  <c r="U72" i="12"/>
  <c r="T72" i="12"/>
  <c r="T67" i="12"/>
  <c r="U16" i="12"/>
  <c r="T16" i="12"/>
  <c r="T10" i="12"/>
  <c r="T14" i="12"/>
  <c r="T19" i="12"/>
  <c r="T23" i="12"/>
  <c r="T28" i="12"/>
  <c r="T38" i="12"/>
  <c r="T43" i="12"/>
  <c r="T47" i="12"/>
  <c r="T51" i="12"/>
  <c r="T56" i="12"/>
  <c r="T64" i="12"/>
  <c r="T69" i="12"/>
  <c r="T86" i="12"/>
  <c r="T90" i="12"/>
  <c r="T9" i="13"/>
  <c r="T13" i="13"/>
  <c r="T18" i="13"/>
  <c r="T22" i="13"/>
  <c r="T27" i="13"/>
  <c r="T32" i="13"/>
  <c r="T37" i="13"/>
  <c r="T42" i="13"/>
  <c r="T46" i="13"/>
  <c r="T50" i="13"/>
  <c r="T55" i="13"/>
  <c r="T63" i="13"/>
  <c r="T89" i="13"/>
  <c r="T93" i="13"/>
  <c r="T12" i="14"/>
  <c r="T21" i="14"/>
  <c r="T26" i="14"/>
  <c r="U40" i="14"/>
  <c r="T40" i="14"/>
  <c r="T45" i="14"/>
  <c r="T49" i="14"/>
  <c r="T58" i="14"/>
  <c r="U59" i="14"/>
  <c r="T59" i="14"/>
  <c r="U66" i="14"/>
  <c r="T66" i="14"/>
  <c r="T62" i="14"/>
  <c r="U30" i="16"/>
  <c r="T30" i="16"/>
  <c r="U70" i="18"/>
  <c r="T70" i="18"/>
  <c r="T9" i="12"/>
  <c r="U43" i="12"/>
  <c r="U9" i="13"/>
  <c r="U40" i="13"/>
  <c r="T40" i="13"/>
  <c r="U66" i="13"/>
  <c r="T66" i="13"/>
  <c r="T35" i="14"/>
  <c r="U53" i="14"/>
  <c r="T53" i="14"/>
  <c r="T61" i="14"/>
  <c r="U71" i="16"/>
  <c r="T71" i="16"/>
  <c r="U70" i="17"/>
  <c r="T70" i="17"/>
  <c r="U33" i="18"/>
  <c r="T33" i="18"/>
  <c r="U93" i="14"/>
  <c r="U30" i="15"/>
  <c r="T30" i="15"/>
  <c r="U53" i="15"/>
  <c r="T53" i="15"/>
  <c r="U71" i="15"/>
  <c r="T71" i="15"/>
  <c r="U72" i="16"/>
  <c r="T72" i="16"/>
  <c r="T67" i="16"/>
  <c r="U16" i="16"/>
  <c r="U24" i="16"/>
  <c r="T24" i="16"/>
  <c r="U70" i="16"/>
  <c r="T70" i="16"/>
  <c r="U33" i="17"/>
  <c r="T33" i="17"/>
  <c r="U40" i="18"/>
  <c r="T40" i="18"/>
  <c r="U59" i="18"/>
  <c r="T59" i="18"/>
  <c r="U66" i="18"/>
  <c r="T66" i="18"/>
  <c r="U90" i="18"/>
  <c r="T90" i="18"/>
  <c r="U59" i="19"/>
  <c r="T59" i="19"/>
  <c r="U67" i="15"/>
  <c r="T67" i="15"/>
  <c r="U16" i="15"/>
  <c r="T72" i="15"/>
  <c r="U24" i="15"/>
  <c r="T24" i="15"/>
  <c r="U70" i="15"/>
  <c r="T70" i="15"/>
  <c r="U33" i="16"/>
  <c r="T33" i="16"/>
  <c r="U40" i="17"/>
  <c r="T40" i="17"/>
  <c r="U59" i="17"/>
  <c r="T59" i="17"/>
  <c r="U66" i="17"/>
  <c r="T66" i="17"/>
  <c r="U30" i="18"/>
  <c r="T30" i="18"/>
  <c r="U53" i="18"/>
  <c r="T57" i="18"/>
  <c r="T71" i="18"/>
  <c r="U86" i="18"/>
  <c r="T86" i="18"/>
  <c r="U30" i="19"/>
  <c r="T30" i="19"/>
  <c r="U33" i="19"/>
  <c r="T33" i="19"/>
  <c r="U70" i="20"/>
  <c r="T70" i="20"/>
  <c r="T86" i="14"/>
  <c r="T90" i="14"/>
  <c r="T9" i="15"/>
  <c r="T13" i="15"/>
  <c r="T18" i="15"/>
  <c r="T22" i="15"/>
  <c r="T27" i="15"/>
  <c r="T32" i="15"/>
  <c r="T37" i="15"/>
  <c r="T42" i="15"/>
  <c r="U43" i="15"/>
  <c r="T46" i="15"/>
  <c r="T50" i="15"/>
  <c r="T55" i="15"/>
  <c r="T63" i="15"/>
  <c r="T89" i="15"/>
  <c r="T93" i="15"/>
  <c r="U9" i="16"/>
  <c r="T12" i="16"/>
  <c r="T21" i="16"/>
  <c r="T26" i="16"/>
  <c r="U40" i="16"/>
  <c r="T40" i="16"/>
  <c r="T36" i="16"/>
  <c r="T45" i="16"/>
  <c r="T49" i="16"/>
  <c r="T58" i="16"/>
  <c r="U66" i="16"/>
  <c r="T66" i="16"/>
  <c r="T62" i="16"/>
  <c r="T88" i="16"/>
  <c r="T92" i="16"/>
  <c r="T11" i="17"/>
  <c r="T15" i="17"/>
  <c r="T20" i="17"/>
  <c r="T29" i="17"/>
  <c r="T35" i="17"/>
  <c r="T39" i="17"/>
  <c r="U53" i="17"/>
  <c r="T53" i="17"/>
  <c r="T44" i="17"/>
  <c r="T48" i="17"/>
  <c r="T52" i="17"/>
  <c r="T57" i="17"/>
  <c r="T61" i="17"/>
  <c r="T65" i="17"/>
  <c r="T87" i="17"/>
  <c r="T91" i="17"/>
  <c r="U67" i="18"/>
  <c r="U16" i="18"/>
  <c r="T67" i="18"/>
  <c r="T10" i="18"/>
  <c r="T14" i="18"/>
  <c r="T19" i="18"/>
  <c r="T23" i="18"/>
  <c r="T28" i="18"/>
  <c r="U35" i="18"/>
  <c r="T38" i="18"/>
  <c r="T43" i="18"/>
  <c r="T47" i="18"/>
  <c r="T51" i="18"/>
  <c r="T56" i="18"/>
  <c r="U61" i="18"/>
  <c r="T64" i="18"/>
  <c r="T69" i="18"/>
  <c r="P72" i="18"/>
  <c r="T72" i="18" s="1"/>
  <c r="U71" i="19"/>
  <c r="U24" i="20"/>
  <c r="T24" i="20"/>
  <c r="U9" i="15"/>
  <c r="U40" i="15"/>
  <c r="T40" i="15"/>
  <c r="U66" i="15"/>
  <c r="T66" i="15"/>
  <c r="T35" i="16"/>
  <c r="U53" i="16"/>
  <c r="T53" i="16"/>
  <c r="T61" i="16"/>
  <c r="U72" i="17"/>
  <c r="U67" i="17"/>
  <c r="U16" i="17"/>
  <c r="T16" i="17"/>
  <c r="T72" i="17"/>
  <c r="T67" i="17"/>
  <c r="U35" i="17"/>
  <c r="U61" i="17"/>
  <c r="T9" i="18"/>
  <c r="U43" i="18"/>
  <c r="Q72" i="18"/>
  <c r="U72" i="18" s="1"/>
  <c r="U89" i="18"/>
  <c r="U93" i="18"/>
  <c r="U12" i="19"/>
  <c r="U21" i="19"/>
  <c r="U26" i="19"/>
  <c r="U36" i="19"/>
  <c r="U53" i="19"/>
  <c r="T53" i="19"/>
  <c r="U45" i="19"/>
  <c r="U49" i="19"/>
  <c r="U58" i="19"/>
  <c r="U62" i="19"/>
  <c r="U88" i="19"/>
  <c r="U92" i="19"/>
  <c r="T72" i="20"/>
  <c r="U67" i="20"/>
  <c r="T67" i="20"/>
  <c r="U16" i="20"/>
  <c r="T16" i="20"/>
  <c r="U11" i="20"/>
  <c r="U15" i="20"/>
  <c r="U20" i="20"/>
  <c r="U29" i="20"/>
  <c r="U39" i="20"/>
  <c r="U44" i="20"/>
  <c r="U48" i="20"/>
  <c r="U52" i="20"/>
  <c r="U57" i="20"/>
  <c r="U65" i="20"/>
  <c r="U15" i="21"/>
  <c r="T15" i="21"/>
  <c r="U72" i="19"/>
  <c r="U67" i="19"/>
  <c r="U16" i="19"/>
  <c r="T72" i="19"/>
  <c r="T16" i="19"/>
  <c r="U24" i="19"/>
  <c r="T24" i="19"/>
  <c r="U70" i="19"/>
  <c r="T70" i="19"/>
  <c r="U33" i="20"/>
  <c r="T33" i="20"/>
  <c r="U72" i="21"/>
  <c r="U67" i="21"/>
  <c r="T72" i="21"/>
  <c r="U16" i="21"/>
  <c r="T16" i="21"/>
  <c r="T67" i="21"/>
  <c r="T9" i="21"/>
  <c r="T9" i="19"/>
  <c r="T13" i="19"/>
  <c r="T18" i="19"/>
  <c r="T22" i="19"/>
  <c r="T27" i="19"/>
  <c r="T32" i="19"/>
  <c r="T37" i="19"/>
  <c r="T42" i="19"/>
  <c r="T46" i="19"/>
  <c r="T50" i="19"/>
  <c r="T55" i="19"/>
  <c r="T63" i="19"/>
  <c r="T89" i="19"/>
  <c r="T93" i="19"/>
  <c r="T12" i="20"/>
  <c r="T21" i="20"/>
  <c r="T26" i="20"/>
  <c r="U40" i="20"/>
  <c r="T36" i="20"/>
  <c r="T45" i="20"/>
  <c r="T49" i="20"/>
  <c r="T58" i="20"/>
  <c r="U66" i="20"/>
  <c r="T66" i="20"/>
  <c r="T62" i="20"/>
  <c r="U71" i="20"/>
  <c r="T71" i="20"/>
  <c r="U86" i="20"/>
  <c r="U88" i="20"/>
  <c r="U90" i="20"/>
  <c r="U92" i="20"/>
  <c r="U9" i="21"/>
  <c r="U11" i="21"/>
  <c r="U13" i="21"/>
  <c r="T71" i="21"/>
  <c r="U9" i="19"/>
  <c r="U40" i="19"/>
  <c r="T40" i="19"/>
  <c r="U66" i="19"/>
  <c r="T66" i="19"/>
  <c r="T35" i="20"/>
  <c r="U53" i="20"/>
  <c r="T53" i="20"/>
  <c r="T61" i="20"/>
  <c r="R16" i="21"/>
  <c r="U24" i="21"/>
  <c r="T24" i="21"/>
  <c r="T33" i="21"/>
  <c r="T20" i="21"/>
  <c r="T29" i="21"/>
  <c r="T35" i="21"/>
  <c r="T39" i="21"/>
  <c r="U53" i="21"/>
  <c r="T53" i="21"/>
  <c r="T44" i="21"/>
  <c r="T48" i="21"/>
  <c r="T52" i="21"/>
  <c r="T57" i="21"/>
  <c r="T61" i="21"/>
  <c r="T65" i="21"/>
  <c r="U88" i="21"/>
  <c r="T91" i="21"/>
  <c r="U92" i="21"/>
  <c r="T96" i="21"/>
  <c r="T97" i="21"/>
  <c r="T104" i="21"/>
  <c r="L112" i="20"/>
  <c r="R112" i="20" s="1"/>
  <c r="U113" i="14"/>
  <c r="R95" i="12"/>
  <c r="T99" i="12"/>
  <c r="T107" i="12"/>
  <c r="T96" i="11"/>
  <c r="T104" i="11"/>
  <c r="T110" i="11"/>
  <c r="T97" i="10"/>
  <c r="M112" i="10"/>
  <c r="S112" i="10" s="1"/>
  <c r="S95" i="9"/>
  <c r="T104" i="9"/>
  <c r="U113" i="9"/>
  <c r="T113" i="9"/>
  <c r="T56" i="21"/>
  <c r="T64" i="21"/>
  <c r="T69" i="21"/>
  <c r="U70" i="21"/>
  <c r="T70" i="21"/>
  <c r="T90" i="21"/>
  <c r="E79" i="7"/>
  <c r="T113" i="21"/>
  <c r="T103" i="20"/>
  <c r="T104" i="20"/>
  <c r="E95" i="18"/>
  <c r="E112" i="18" s="1"/>
  <c r="T101" i="18"/>
  <c r="T102" i="18"/>
  <c r="E95" i="16"/>
  <c r="E112" i="16" s="1"/>
  <c r="U112" i="16" s="1"/>
  <c r="T109" i="15"/>
  <c r="T110" i="15"/>
  <c r="T104" i="14"/>
  <c r="T105" i="14"/>
  <c r="U106" i="14"/>
  <c r="T107" i="14"/>
  <c r="T108" i="14"/>
  <c r="T109" i="14"/>
  <c r="T96" i="13"/>
  <c r="T97" i="12"/>
  <c r="T105" i="12"/>
  <c r="T102" i="11"/>
  <c r="T101" i="10"/>
  <c r="U43" i="21"/>
  <c r="T89" i="21"/>
  <c r="T93" i="21"/>
  <c r="E79" i="5"/>
  <c r="E79" i="3"/>
  <c r="T96" i="1"/>
  <c r="T97" i="1"/>
  <c r="T98" i="1"/>
  <c r="U104" i="1"/>
  <c r="T105" i="1"/>
  <c r="T106" i="1"/>
  <c r="S95" i="21"/>
  <c r="T100" i="21"/>
  <c r="T101" i="21"/>
  <c r="T108" i="21"/>
  <c r="T109" i="21"/>
  <c r="S95" i="18"/>
  <c r="T96" i="17"/>
  <c r="T97" i="17"/>
  <c r="T104" i="17"/>
  <c r="T105" i="17"/>
  <c r="R95" i="16"/>
  <c r="T99" i="16"/>
  <c r="T100" i="16"/>
  <c r="T107" i="16"/>
  <c r="T108" i="16"/>
  <c r="U108" i="9"/>
  <c r="T108" i="9"/>
  <c r="U40" i="21"/>
  <c r="T40" i="21"/>
  <c r="U59" i="21"/>
  <c r="T59" i="21"/>
  <c r="U66" i="21"/>
  <c r="T66" i="21"/>
  <c r="E79" i="13"/>
  <c r="E79" i="8"/>
  <c r="T102" i="1"/>
  <c r="T99" i="20"/>
  <c r="T100" i="20"/>
  <c r="T107" i="20"/>
  <c r="T108" i="20"/>
  <c r="T113" i="20"/>
  <c r="T102" i="19"/>
  <c r="T103" i="19"/>
  <c r="T110" i="19"/>
  <c r="T97" i="18"/>
  <c r="T98" i="18"/>
  <c r="T105" i="18"/>
  <c r="T106" i="18"/>
  <c r="T113" i="17"/>
  <c r="T101" i="15"/>
  <c r="T102" i="15"/>
  <c r="U103" i="15"/>
  <c r="T104" i="15"/>
  <c r="T105" i="15"/>
  <c r="T106" i="15"/>
  <c r="T96" i="14"/>
  <c r="T97" i="14"/>
  <c r="U98" i="14"/>
  <c r="T99" i="14"/>
  <c r="T100" i="14"/>
  <c r="T101" i="14"/>
  <c r="S95" i="13"/>
  <c r="T99" i="13"/>
  <c r="T100" i="13"/>
  <c r="U101" i="13"/>
  <c r="T102" i="13"/>
  <c r="T103" i="13"/>
  <c r="T104" i="13"/>
  <c r="T101" i="12"/>
  <c r="T109" i="12"/>
  <c r="T98" i="11"/>
  <c r="T106" i="11"/>
  <c r="T109" i="10"/>
  <c r="R95" i="9"/>
  <c r="T107" i="8"/>
  <c r="T106" i="7"/>
  <c r="U113" i="7"/>
  <c r="T97" i="6"/>
  <c r="T104" i="6"/>
  <c r="T105" i="6"/>
  <c r="T96" i="5"/>
  <c r="U106" i="5"/>
  <c r="T107" i="5"/>
  <c r="T108" i="5"/>
  <c r="M112" i="5"/>
  <c r="S112" i="5" s="1"/>
  <c r="U107" i="2"/>
  <c r="T108" i="2"/>
  <c r="T109" i="2"/>
  <c r="T113" i="2"/>
  <c r="E95" i="7"/>
  <c r="E112" i="7" s="1"/>
  <c r="T98" i="7"/>
  <c r="E95" i="6"/>
  <c r="T95" i="6" s="1"/>
  <c r="R95" i="5"/>
  <c r="T101" i="3"/>
  <c r="T102" i="3"/>
  <c r="S95" i="2"/>
  <c r="U103" i="2"/>
  <c r="T104" i="2"/>
  <c r="T105" i="2"/>
  <c r="T99" i="8"/>
  <c r="T109" i="7"/>
  <c r="T110" i="7"/>
  <c r="S95" i="6"/>
  <c r="T100" i="6"/>
  <c r="T101" i="6"/>
  <c r="T99" i="5"/>
  <c r="T100" i="5"/>
  <c r="T113" i="5"/>
  <c r="U105" i="4"/>
  <c r="T106" i="4"/>
  <c r="T107" i="4"/>
  <c r="U99" i="2"/>
  <c r="T100" i="2"/>
  <c r="T101" i="2"/>
  <c r="L112" i="1"/>
  <c r="R112" i="1" s="1"/>
  <c r="R95" i="1"/>
  <c r="U95" i="1"/>
  <c r="U99" i="1"/>
  <c r="U100" i="1"/>
  <c r="T101" i="1"/>
  <c r="T112" i="1"/>
  <c r="U112" i="1"/>
  <c r="S95" i="1"/>
  <c r="U112" i="19"/>
  <c r="T112" i="19"/>
  <c r="T95" i="18"/>
  <c r="T112" i="16"/>
  <c r="T95" i="1"/>
  <c r="T103" i="1"/>
  <c r="T107" i="1"/>
  <c r="E95" i="21"/>
  <c r="T98" i="21"/>
  <c r="T102" i="21"/>
  <c r="T106" i="21"/>
  <c r="T110" i="21"/>
  <c r="L112" i="21"/>
  <c r="R112" i="21" s="1"/>
  <c r="T97" i="20"/>
  <c r="T101" i="20"/>
  <c r="T105" i="20"/>
  <c r="T109" i="20"/>
  <c r="S95" i="19"/>
  <c r="T96" i="19"/>
  <c r="T100" i="19"/>
  <c r="T104" i="19"/>
  <c r="T108" i="19"/>
  <c r="T113" i="19"/>
  <c r="R95" i="18"/>
  <c r="T99" i="18"/>
  <c r="T103" i="18"/>
  <c r="T107" i="18"/>
  <c r="E95" i="17"/>
  <c r="T98" i="17"/>
  <c r="T102" i="17"/>
  <c r="T106" i="17"/>
  <c r="T110" i="17"/>
  <c r="T97" i="16"/>
  <c r="T101" i="16"/>
  <c r="T105" i="16"/>
  <c r="T109" i="16"/>
  <c r="S95" i="15"/>
  <c r="T96" i="15"/>
  <c r="T100" i="15"/>
  <c r="U107" i="15"/>
  <c r="T108" i="15"/>
  <c r="U102" i="14"/>
  <c r="T103" i="14"/>
  <c r="U110" i="14"/>
  <c r="U97" i="13"/>
  <c r="T98" i="13"/>
  <c r="U105" i="13"/>
  <c r="T106" i="13"/>
  <c r="T108" i="1"/>
  <c r="T113" i="1"/>
  <c r="T99" i="21"/>
  <c r="T103" i="21"/>
  <c r="T107" i="21"/>
  <c r="E95" i="20"/>
  <c r="T98" i="20"/>
  <c r="T102" i="20"/>
  <c r="T106" i="20"/>
  <c r="T110" i="20"/>
  <c r="T95" i="19"/>
  <c r="T97" i="19"/>
  <c r="T101" i="19"/>
  <c r="T105" i="19"/>
  <c r="T109" i="19"/>
  <c r="T96" i="18"/>
  <c r="T100" i="18"/>
  <c r="T104" i="18"/>
  <c r="T108" i="18"/>
  <c r="T113" i="18"/>
  <c r="T99" i="17"/>
  <c r="T103" i="17"/>
  <c r="T107" i="17"/>
  <c r="T98" i="16"/>
  <c r="T102" i="16"/>
  <c r="T106" i="16"/>
  <c r="T110" i="16"/>
  <c r="T95" i="15"/>
  <c r="T97" i="15"/>
  <c r="M112" i="20"/>
  <c r="S112" i="20" s="1"/>
  <c r="U95" i="19"/>
  <c r="L112" i="19"/>
  <c r="R112" i="19" s="1"/>
  <c r="U96" i="18"/>
  <c r="M112" i="16"/>
  <c r="S112" i="16" s="1"/>
  <c r="U95" i="15"/>
  <c r="T112" i="15"/>
  <c r="U96" i="14"/>
  <c r="R95" i="15"/>
  <c r="T95" i="14"/>
  <c r="E112" i="14"/>
  <c r="E95" i="13"/>
  <c r="U112" i="11"/>
  <c r="T112" i="11"/>
  <c r="E95" i="12"/>
  <c r="T98" i="12"/>
  <c r="T102" i="12"/>
  <c r="T106" i="12"/>
  <c r="T110" i="12"/>
  <c r="T95" i="11"/>
  <c r="T97" i="11"/>
  <c r="T101" i="11"/>
  <c r="T105" i="11"/>
  <c r="U108" i="11"/>
  <c r="T109" i="11"/>
  <c r="U113" i="11"/>
  <c r="T96" i="10"/>
  <c r="U99" i="10"/>
  <c r="T100" i="10"/>
  <c r="U103" i="10"/>
  <c r="T104" i="10"/>
  <c r="U107" i="10"/>
  <c r="T108" i="10"/>
  <c r="T113" i="10"/>
  <c r="U98" i="9"/>
  <c r="T99" i="9"/>
  <c r="U102" i="9"/>
  <c r="T103" i="9"/>
  <c r="U106" i="9"/>
  <c r="T107" i="9"/>
  <c r="U110" i="9"/>
  <c r="E95" i="8"/>
  <c r="U97" i="8"/>
  <c r="T98" i="8"/>
  <c r="U101" i="8"/>
  <c r="T102" i="8"/>
  <c r="U105" i="8"/>
  <c r="T106" i="8"/>
  <c r="U109" i="8"/>
  <c r="T110" i="8"/>
  <c r="U95" i="7"/>
  <c r="U97" i="7"/>
  <c r="U99" i="7"/>
  <c r="T100" i="7"/>
  <c r="U105" i="7"/>
  <c r="U107" i="7"/>
  <c r="T108" i="7"/>
  <c r="L112" i="7"/>
  <c r="R112" i="7" s="1"/>
  <c r="R95" i="3"/>
  <c r="L112" i="3"/>
  <c r="R112" i="3" s="1"/>
  <c r="E112" i="2"/>
  <c r="U95" i="2"/>
  <c r="T95" i="2"/>
  <c r="M112" i="12"/>
  <c r="S112" i="12" s="1"/>
  <c r="U95" i="11"/>
  <c r="L112" i="11"/>
  <c r="R112" i="11" s="1"/>
  <c r="U96" i="10"/>
  <c r="M112" i="8"/>
  <c r="S112" i="8" s="1"/>
  <c r="U112" i="7"/>
  <c r="T112" i="7"/>
  <c r="E112" i="6"/>
  <c r="U95" i="6"/>
  <c r="T96" i="3"/>
  <c r="E95" i="3"/>
  <c r="T96" i="12"/>
  <c r="T100" i="12"/>
  <c r="T104" i="12"/>
  <c r="T108" i="12"/>
  <c r="T113" i="12"/>
  <c r="T99" i="11"/>
  <c r="T103" i="11"/>
  <c r="T107" i="11"/>
  <c r="M112" i="11"/>
  <c r="S112" i="11" s="1"/>
  <c r="T98" i="10"/>
  <c r="T102" i="10"/>
  <c r="T106" i="10"/>
  <c r="T110" i="10"/>
  <c r="L112" i="10"/>
  <c r="R112" i="10" s="1"/>
  <c r="T97" i="9"/>
  <c r="T101" i="9"/>
  <c r="T105" i="9"/>
  <c r="T109" i="9"/>
  <c r="T96" i="8"/>
  <c r="T100" i="8"/>
  <c r="T104" i="8"/>
  <c r="T108" i="8"/>
  <c r="T113" i="8"/>
  <c r="S95" i="7"/>
  <c r="T96" i="7"/>
  <c r="U103" i="7"/>
  <c r="T104" i="7"/>
  <c r="U103" i="6"/>
  <c r="U97" i="4"/>
  <c r="E95" i="9"/>
  <c r="T95" i="7"/>
  <c r="U99" i="6"/>
  <c r="T98" i="5"/>
  <c r="E95" i="5"/>
  <c r="U110" i="5"/>
  <c r="E95" i="4"/>
  <c r="S95" i="4"/>
  <c r="M112" i="4"/>
  <c r="S112" i="4" s="1"/>
  <c r="U109" i="4"/>
  <c r="U100" i="3"/>
  <c r="U113" i="3"/>
  <c r="U96" i="6"/>
  <c r="U96" i="2"/>
  <c r="T98" i="6"/>
  <c r="T102" i="6"/>
  <c r="T106" i="6"/>
  <c r="T110" i="6"/>
  <c r="L112" i="6"/>
  <c r="R112" i="6" s="1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T59" i="12" l="1"/>
  <c r="T70" i="7"/>
  <c r="T33" i="10"/>
  <c r="T33" i="8"/>
  <c r="T33" i="6"/>
  <c r="U30" i="6"/>
  <c r="U71" i="1"/>
  <c r="T59" i="20"/>
  <c r="T95" i="10"/>
  <c r="T30" i="13"/>
  <c r="U95" i="10"/>
  <c r="T30" i="20"/>
  <c r="U95" i="18"/>
  <c r="T30" i="9"/>
  <c r="U95" i="16"/>
  <c r="T95" i="16"/>
  <c r="T95" i="8"/>
  <c r="E112" i="8"/>
  <c r="U95" i="8"/>
  <c r="T95" i="17"/>
  <c r="E112" i="17"/>
  <c r="U95" i="17"/>
  <c r="T95" i="21"/>
  <c r="E112" i="21"/>
  <c r="U95" i="21"/>
  <c r="U95" i="5"/>
  <c r="T95" i="5"/>
  <c r="E112" i="5"/>
  <c r="U95" i="9"/>
  <c r="T95" i="9"/>
  <c r="E112" i="9"/>
  <c r="U112" i="2"/>
  <c r="T112" i="2"/>
  <c r="T95" i="13"/>
  <c r="E112" i="13"/>
  <c r="U95" i="13"/>
  <c r="E112" i="20"/>
  <c r="U95" i="20"/>
  <c r="T95" i="20"/>
  <c r="U112" i="10"/>
  <c r="T112" i="10"/>
  <c r="T112" i="14"/>
  <c r="U112" i="14"/>
  <c r="T112" i="18"/>
  <c r="U112" i="18"/>
  <c r="T95" i="4"/>
  <c r="E112" i="4"/>
  <c r="U95" i="4"/>
  <c r="E112" i="3"/>
  <c r="U95" i="3"/>
  <c r="T95" i="3"/>
  <c r="U112" i="6"/>
  <c r="T112" i="6"/>
  <c r="T95" i="12"/>
  <c r="E112" i="12"/>
  <c r="U95" i="12"/>
  <c r="T112" i="13" l="1"/>
  <c r="U112" i="13"/>
  <c r="T112" i="5"/>
  <c r="U112" i="5"/>
  <c r="U112" i="21"/>
  <c r="T112" i="21"/>
  <c r="T112" i="9"/>
  <c r="U112" i="9"/>
  <c r="U112" i="8"/>
  <c r="T112" i="8"/>
  <c r="U112" i="12"/>
  <c r="T112" i="12"/>
  <c r="U112" i="4"/>
  <c r="T112" i="4"/>
  <c r="U112" i="3"/>
  <c r="T112" i="3"/>
  <c r="U112" i="20"/>
  <c r="T112" i="20"/>
  <c r="U112" i="17"/>
  <c r="T112" i="17"/>
</calcChain>
</file>

<file path=xl/sharedStrings.xml><?xml version="1.0" encoding="utf-8"?>
<sst xmlns="http://schemas.openxmlformats.org/spreadsheetml/2006/main" count="4158" uniqueCount="145">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</sst>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44410000</v>
      </c>
      <c r="C10" s="92">
        <v>0</v>
      </c>
      <c r="D10" s="92"/>
      <c r="E10" s="92">
        <f t="shared" ref="E10:E16" si="0">$B10      +$C10      +$D10</f>
        <v>44410000</v>
      </c>
      <c r="F10" s="93">
        <v>44410000</v>
      </c>
      <c r="G10" s="94">
        <v>44410000</v>
      </c>
      <c r="H10" s="93">
        <v>4997000</v>
      </c>
      <c r="I10" s="94">
        <v>2059218</v>
      </c>
      <c r="J10" s="93">
        <v>8303000</v>
      </c>
      <c r="K10" s="94">
        <v>1939711</v>
      </c>
      <c r="L10" s="93">
        <v>9963000</v>
      </c>
      <c r="M10" s="94">
        <v>2846218</v>
      </c>
      <c r="N10" s="93"/>
      <c r="O10" s="94"/>
      <c r="P10" s="93">
        <f t="shared" ref="P10:P16" si="1">$H10      +$J10      +$L10      +$N10</f>
        <v>23263000</v>
      </c>
      <c r="Q10" s="94">
        <f t="shared" ref="Q10:Q16" si="2">$I10      +$K10      +$M10      +$O10</f>
        <v>6845147</v>
      </c>
      <c r="R10" s="48">
        <f t="shared" ref="R10:R16" si="3">IF(($J10      =0),0,((($L10      -$J10      )/$J10      )*100))</f>
        <v>19.992773696254364</v>
      </c>
      <c r="S10" s="49">
        <f t="shared" ref="S10:S16" si="4">IF(($K10      =0),0,((($M10      -$K10      )/$K10      )*100))</f>
        <v>46.734126887974547</v>
      </c>
      <c r="T10" s="48">
        <f t="shared" ref="T10:T15" si="5">IF(($E10      =0),0,(($P10      /$E10      )*100))</f>
        <v>52.382346318396756</v>
      </c>
      <c r="U10" s="50">
        <f t="shared" ref="U10:U15" si="6">IF(($E10      =0),0,(($Q10      /$E10      )*100))</f>
        <v>15.413526232830444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38000000</v>
      </c>
      <c r="C11" s="92">
        <v>0</v>
      </c>
      <c r="D11" s="92"/>
      <c r="E11" s="92">
        <f t="shared" si="0"/>
        <v>38000000</v>
      </c>
      <c r="F11" s="93">
        <v>38000000</v>
      </c>
      <c r="G11" s="94">
        <v>38000000</v>
      </c>
      <c r="H11" s="93">
        <v>8420000</v>
      </c>
      <c r="I11" s="94">
        <v>2434236</v>
      </c>
      <c r="J11" s="93">
        <v>9595000</v>
      </c>
      <c r="K11" s="94">
        <v>3827425</v>
      </c>
      <c r="L11" s="93">
        <v>9348000</v>
      </c>
      <c r="M11" s="94">
        <v>3246247</v>
      </c>
      <c r="N11" s="93"/>
      <c r="O11" s="94"/>
      <c r="P11" s="93">
        <f t="shared" si="1"/>
        <v>27363000</v>
      </c>
      <c r="Q11" s="94">
        <f t="shared" si="2"/>
        <v>9507908</v>
      </c>
      <c r="R11" s="48">
        <f t="shared" si="3"/>
        <v>-2.5742574257425743</v>
      </c>
      <c r="S11" s="49">
        <f t="shared" si="4"/>
        <v>-15.184569260011626</v>
      </c>
      <c r="T11" s="48">
        <f t="shared" si="5"/>
        <v>72.007894736842104</v>
      </c>
      <c r="U11" s="50">
        <f t="shared" si="6"/>
        <v>25.020810526315788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/>
      <c r="O13" s="94"/>
      <c r="P13" s="93">
        <f t="shared" si="1"/>
        <v>9380000</v>
      </c>
      <c r="Q13" s="94">
        <f t="shared" si="2"/>
        <v>7661573</v>
      </c>
      <c r="R13" s="48">
        <f t="shared" si="3"/>
        <v>293.45284489477785</v>
      </c>
      <c r="S13" s="49">
        <f t="shared" si="4"/>
        <v>0</v>
      </c>
      <c r="T13" s="48">
        <f t="shared" si="5"/>
        <v>84.102931946561469</v>
      </c>
      <c r="U13" s="50">
        <f t="shared" si="6"/>
        <v>68.695176185779616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22000000</v>
      </c>
      <c r="C14" s="92">
        <v>0</v>
      </c>
      <c r="D14" s="92"/>
      <c r="E14" s="92">
        <f t="shared" si="0"/>
        <v>22000000</v>
      </c>
      <c r="F14" s="93">
        <v>22000000</v>
      </c>
      <c r="G14" s="94">
        <v>938000</v>
      </c>
      <c r="H14" s="93">
        <v>938000</v>
      </c>
      <c r="I14" s="94"/>
      <c r="J14" s="93"/>
      <c r="K14" s="94"/>
      <c r="L14" s="93"/>
      <c r="M14" s="94"/>
      <c r="N14" s="93"/>
      <c r="O14" s="94"/>
      <c r="P14" s="93">
        <f t="shared" si="1"/>
        <v>938000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4.2636363636363637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75218000</v>
      </c>
      <c r="H15" s="93">
        <v>23093000</v>
      </c>
      <c r="I15" s="94"/>
      <c r="J15" s="93">
        <v>16989000</v>
      </c>
      <c r="K15" s="94"/>
      <c r="L15" s="93">
        <v>13290000</v>
      </c>
      <c r="M15" s="94"/>
      <c r="N15" s="93"/>
      <c r="O15" s="94"/>
      <c r="P15" s="93">
        <f t="shared" si="1"/>
        <v>53372000</v>
      </c>
      <c r="Q15" s="94">
        <f t="shared" si="2"/>
        <v>0</v>
      </c>
      <c r="R15" s="48">
        <f t="shared" si="3"/>
        <v>-21.77291188416034</v>
      </c>
      <c r="S15" s="49">
        <f t="shared" si="4"/>
        <v>0</v>
      </c>
      <c r="T15" s="48">
        <f t="shared" si="5"/>
        <v>70.956420005849665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209628000</v>
      </c>
      <c r="C16" s="95">
        <f>SUM(C9:C15)</f>
        <v>-18847000</v>
      </c>
      <c r="D16" s="95"/>
      <c r="E16" s="95">
        <f t="shared" si="0"/>
        <v>190781000</v>
      </c>
      <c r="F16" s="96">
        <f t="shared" ref="F16:O16" si="7">SUM(F9:F15)</f>
        <v>190781000</v>
      </c>
      <c r="G16" s="97">
        <f t="shared" si="7"/>
        <v>169719000</v>
      </c>
      <c r="H16" s="96">
        <f t="shared" si="7"/>
        <v>40497000</v>
      </c>
      <c r="I16" s="97">
        <f t="shared" si="7"/>
        <v>4493454</v>
      </c>
      <c r="J16" s="96">
        <f t="shared" si="7"/>
        <v>36170000</v>
      </c>
      <c r="K16" s="97">
        <f t="shared" si="7"/>
        <v>5767136</v>
      </c>
      <c r="L16" s="96">
        <f t="shared" si="7"/>
        <v>37649000</v>
      </c>
      <c r="M16" s="97">
        <f t="shared" si="7"/>
        <v>13754038</v>
      </c>
      <c r="N16" s="96">
        <f t="shared" si="7"/>
        <v>0</v>
      </c>
      <c r="O16" s="97">
        <f t="shared" si="7"/>
        <v>0</v>
      </c>
      <c r="P16" s="96">
        <f t="shared" si="1"/>
        <v>114316000</v>
      </c>
      <c r="Q16" s="97">
        <f t="shared" si="2"/>
        <v>24014628</v>
      </c>
      <c r="R16" s="52">
        <f t="shared" si="3"/>
        <v>4.0890240530826656</v>
      </c>
      <c r="S16" s="53">
        <f t="shared" si="4"/>
        <v>138.4899194331467</v>
      </c>
      <c r="T16" s="52">
        <f>IF((SUM($E9:$E13)+$E15)=0,0,(P16/(SUM($E9:$E13)+$E15)*100))</f>
        <v>67.730372494534336</v>
      </c>
      <c r="U16" s="54">
        <f>IF((SUM($E9:$E13)+$E15)=0,0,(Q16/(SUM($E9:$E13)+$E15)*100))</f>
        <v>14.228276879506579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9875000</v>
      </c>
      <c r="C19" s="92">
        <v>0</v>
      </c>
      <c r="D19" s="92"/>
      <c r="E19" s="92">
        <f t="shared" si="8"/>
        <v>9875000</v>
      </c>
      <c r="F19" s="93">
        <v>9875000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9875000</v>
      </c>
      <c r="C24" s="95">
        <f>SUM(C18:C23)</f>
        <v>0</v>
      </c>
      <c r="D24" s="95"/>
      <c r="E24" s="95">
        <f t="shared" si="8"/>
        <v>9875000</v>
      </c>
      <c r="F24" s="96">
        <f t="shared" ref="F24:O24" si="15">SUM(F18:F23)</f>
        <v>9875000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6996000</v>
      </c>
      <c r="C29" s="92">
        <v>0</v>
      </c>
      <c r="D29" s="92"/>
      <c r="E29" s="92">
        <f>$B29      +$C29      +$D29</f>
        <v>6996000</v>
      </c>
      <c r="F29" s="93">
        <v>6996000</v>
      </c>
      <c r="G29" s="94">
        <v>6996000</v>
      </c>
      <c r="H29" s="93">
        <v>817000</v>
      </c>
      <c r="I29" s="94">
        <v>26352</v>
      </c>
      <c r="J29" s="93">
        <v>674000</v>
      </c>
      <c r="K29" s="94">
        <v>796272</v>
      </c>
      <c r="L29" s="93">
        <v>991000</v>
      </c>
      <c r="M29" s="94">
        <v>-193157</v>
      </c>
      <c r="N29" s="93"/>
      <c r="O29" s="94"/>
      <c r="P29" s="93">
        <f>$H29      +$J29      +$L29      +$N29</f>
        <v>2482000</v>
      </c>
      <c r="Q29" s="94">
        <f>$I29      +$K29      +$M29      +$O29</f>
        <v>629467</v>
      </c>
      <c r="R29" s="48">
        <f>IF(($J29      =0),0,((($L29      -$J29      )/$J29      )*100))</f>
        <v>47.032640949554896</v>
      </c>
      <c r="S29" s="49">
        <f>IF(($K29      =0),0,((($M29      -$K29      )/$K29      )*100))</f>
        <v>-124.25766572226576</v>
      </c>
      <c r="T29" s="48">
        <f>IF(($E29      =0),0,(($P29      /$E29      )*100))</f>
        <v>35.477415666094913</v>
      </c>
      <c r="U29" s="50">
        <f>IF(($E29      =0),0,(($Q29      /$E29      )*100))</f>
        <v>8.9975271583762151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6996000</v>
      </c>
      <c r="C30" s="95">
        <f>SUM(C26:C29)</f>
        <v>198256000</v>
      </c>
      <c r="D30" s="95"/>
      <c r="E30" s="95">
        <f>$B30      +$C30      +$D30</f>
        <v>205252000</v>
      </c>
      <c r="F30" s="96">
        <f t="shared" ref="F30:O30" si="16">SUM(F26:F29)</f>
        <v>205252000</v>
      </c>
      <c r="G30" s="97">
        <f t="shared" si="16"/>
        <v>205252000</v>
      </c>
      <c r="H30" s="96">
        <f t="shared" si="16"/>
        <v>817000</v>
      </c>
      <c r="I30" s="97">
        <f t="shared" si="16"/>
        <v>26352</v>
      </c>
      <c r="J30" s="96">
        <f t="shared" si="16"/>
        <v>674000</v>
      </c>
      <c r="K30" s="97">
        <f t="shared" si="16"/>
        <v>796272</v>
      </c>
      <c r="L30" s="96">
        <f t="shared" si="16"/>
        <v>991000</v>
      </c>
      <c r="M30" s="97">
        <f t="shared" si="16"/>
        <v>-193157</v>
      </c>
      <c r="N30" s="96">
        <f t="shared" si="16"/>
        <v>0</v>
      </c>
      <c r="O30" s="97">
        <f t="shared" si="16"/>
        <v>0</v>
      </c>
      <c r="P30" s="96">
        <f>$H30      +$J30      +$L30      +$N30</f>
        <v>2482000</v>
      </c>
      <c r="Q30" s="97">
        <f>$I30      +$K30      +$M30      +$O30</f>
        <v>629467</v>
      </c>
      <c r="R30" s="52">
        <f>IF(($J30      =0),0,((($L30      -$J30      )/$J30      )*100))</f>
        <v>47.032640949554896</v>
      </c>
      <c r="S30" s="53">
        <f>IF(($K30      =0),0,((($M30      -$K30      )/$K30      )*100))</f>
        <v>-124.25766572226576</v>
      </c>
      <c r="T30" s="52">
        <f>IF($E30   =0,0,($P30   /$E30   )*100)</f>
        <v>1.2092452205094226</v>
      </c>
      <c r="U30" s="54">
        <f>IF($E30   =0,0,($Q30   /$E30   )*100)</f>
        <v>0.30668008107107358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59874000</v>
      </c>
      <c r="C32" s="92">
        <v>0</v>
      </c>
      <c r="D32" s="92"/>
      <c r="E32" s="92">
        <f>$B32      +$C32      +$D32</f>
        <v>59874000</v>
      </c>
      <c r="F32" s="93">
        <v>59874000</v>
      </c>
      <c r="G32" s="94">
        <v>59874000</v>
      </c>
      <c r="H32" s="93">
        <v>24746000</v>
      </c>
      <c r="I32" s="94">
        <v>9713751</v>
      </c>
      <c r="J32" s="93">
        <v>17917000</v>
      </c>
      <c r="K32" s="94">
        <v>8511749</v>
      </c>
      <c r="L32" s="93">
        <v>5371000</v>
      </c>
      <c r="M32" s="94">
        <v>266041</v>
      </c>
      <c r="N32" s="93"/>
      <c r="O32" s="94"/>
      <c r="P32" s="93">
        <f>$H32      +$J32      +$L32      +$N32</f>
        <v>48034000</v>
      </c>
      <c r="Q32" s="94">
        <f>$I32      +$K32      +$M32      +$O32</f>
        <v>18491541</v>
      </c>
      <c r="R32" s="48">
        <f>IF(($J32      =0),0,((($L32      -$J32      )/$J32      )*100))</f>
        <v>-70.022883295194504</v>
      </c>
      <c r="S32" s="49">
        <f>IF(($K32      =0),0,((($M32      -$K32      )/$K32      )*100))</f>
        <v>-96.874426160827824</v>
      </c>
      <c r="T32" s="48">
        <f>IF(($E32      =0),0,(($P32      /$E32      )*100))</f>
        <v>80.225139459531675</v>
      </c>
      <c r="U32" s="50">
        <f>IF(($E32      =0),0,(($Q32      /$E32      )*100))</f>
        <v>30.884091592343921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59874000</v>
      </c>
      <c r="C33" s="95">
        <f>C32</f>
        <v>0</v>
      </c>
      <c r="D33" s="95"/>
      <c r="E33" s="95">
        <f>$B33      +$C33      +$D33</f>
        <v>59874000</v>
      </c>
      <c r="F33" s="96">
        <f t="shared" ref="F33:O33" si="17">F32</f>
        <v>59874000</v>
      </c>
      <c r="G33" s="97">
        <f t="shared" si="17"/>
        <v>59874000</v>
      </c>
      <c r="H33" s="96">
        <f t="shared" si="17"/>
        <v>24746000</v>
      </c>
      <c r="I33" s="97">
        <f t="shared" si="17"/>
        <v>9713751</v>
      </c>
      <c r="J33" s="96">
        <f t="shared" si="17"/>
        <v>17917000</v>
      </c>
      <c r="K33" s="97">
        <f t="shared" si="17"/>
        <v>8511749</v>
      </c>
      <c r="L33" s="96">
        <f t="shared" si="17"/>
        <v>5371000</v>
      </c>
      <c r="M33" s="97">
        <f t="shared" si="17"/>
        <v>266041</v>
      </c>
      <c r="N33" s="96">
        <f t="shared" si="17"/>
        <v>0</v>
      </c>
      <c r="O33" s="97">
        <f t="shared" si="17"/>
        <v>0</v>
      </c>
      <c r="P33" s="96">
        <f>$H33      +$J33      +$L33      +$N33</f>
        <v>48034000</v>
      </c>
      <c r="Q33" s="97">
        <f>$I33      +$K33      +$M33      +$O33</f>
        <v>18491541</v>
      </c>
      <c r="R33" s="52">
        <f>IF(($J33      =0),0,((($L33      -$J33      )/$J33      )*100))</f>
        <v>-70.022883295194504</v>
      </c>
      <c r="S33" s="53">
        <f>IF(($K33      =0),0,((($M33      -$K33      )/$K33      )*100))</f>
        <v>-96.874426160827824</v>
      </c>
      <c r="T33" s="52">
        <f>IF($E33   =0,0,($P33   /$E33   )*100)</f>
        <v>80.225139459531675</v>
      </c>
      <c r="U33" s="54">
        <f>IF($E33   =0,0,($Q33   /$E33   )*100)</f>
        <v>30.884091592343921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275381000</v>
      </c>
      <c r="C35" s="92">
        <v>-61000</v>
      </c>
      <c r="D35" s="92"/>
      <c r="E35" s="92">
        <f t="shared" ref="E35:E40" si="18">$B35      +$C35      +$D35</f>
        <v>275320000</v>
      </c>
      <c r="F35" s="93">
        <v>275320000</v>
      </c>
      <c r="G35" s="94">
        <v>275320000</v>
      </c>
      <c r="H35" s="93">
        <v>42200000</v>
      </c>
      <c r="I35" s="94">
        <v>16552270</v>
      </c>
      <c r="J35" s="93">
        <v>70446000</v>
      </c>
      <c r="K35" s="94">
        <v>43373387</v>
      </c>
      <c r="L35" s="93">
        <v>35531000</v>
      </c>
      <c r="M35" s="94">
        <v>18225403</v>
      </c>
      <c r="N35" s="93"/>
      <c r="O35" s="94"/>
      <c r="P35" s="93">
        <f t="shared" ref="P35:P40" si="19">$H35      +$J35      +$L35      +$N35</f>
        <v>148177000</v>
      </c>
      <c r="Q35" s="94">
        <f t="shared" ref="Q35:Q40" si="20">$I35      +$K35      +$M35      +$O35</f>
        <v>78151060</v>
      </c>
      <c r="R35" s="48">
        <f t="shared" ref="R35:R40" si="21">IF(($J35      =0),0,((($L35      -$J35      )/$J35      )*100))</f>
        <v>-49.562785679811491</v>
      </c>
      <c r="S35" s="49">
        <f t="shared" ref="S35:S40" si="22">IF(($K35      =0),0,((($M35      -$K35      )/$K35      )*100))</f>
        <v>-57.980217223985761</v>
      </c>
      <c r="T35" s="48">
        <f t="shared" ref="T35:T39" si="23">IF(($E35      =0),0,(($P35      /$E35      )*100))</f>
        <v>53.819918640127852</v>
      </c>
      <c r="U35" s="50">
        <f t="shared" ref="U35:U39" si="24">IF(($E35      =0),0,(($Q35      /$E35      )*100))</f>
        <v>28.385536829870695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285000000</v>
      </c>
      <c r="C36" s="92">
        <v>0</v>
      </c>
      <c r="D36" s="92"/>
      <c r="E36" s="92">
        <f t="shared" si="18"/>
        <v>285000000</v>
      </c>
      <c r="F36" s="93">
        <v>285000000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25200000</v>
      </c>
      <c r="C38" s="92">
        <v>0</v>
      </c>
      <c r="D38" s="92"/>
      <c r="E38" s="92">
        <f t="shared" si="18"/>
        <v>25200000</v>
      </c>
      <c r="F38" s="93">
        <v>25200000</v>
      </c>
      <c r="G38" s="94">
        <v>25200000</v>
      </c>
      <c r="H38" s="93"/>
      <c r="I38" s="94">
        <v>4921472</v>
      </c>
      <c r="J38" s="93">
        <v>9266000</v>
      </c>
      <c r="K38" s="94">
        <v>2764716</v>
      </c>
      <c r="L38" s="93">
        <v>7813000</v>
      </c>
      <c r="M38" s="94">
        <v>262080</v>
      </c>
      <c r="N38" s="93"/>
      <c r="O38" s="94"/>
      <c r="P38" s="93">
        <f t="shared" si="19"/>
        <v>17079000</v>
      </c>
      <c r="Q38" s="94">
        <f t="shared" si="20"/>
        <v>7948268</v>
      </c>
      <c r="R38" s="48">
        <f t="shared" si="21"/>
        <v>-15.680984243470753</v>
      </c>
      <c r="S38" s="49">
        <f t="shared" si="22"/>
        <v>-90.520545329068156</v>
      </c>
      <c r="T38" s="48">
        <f t="shared" si="23"/>
        <v>67.773809523809518</v>
      </c>
      <c r="U38" s="50">
        <f t="shared" si="24"/>
        <v>31.540746031746032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585581000</v>
      </c>
      <c r="C40" s="95">
        <f>SUM(C35:C39)</f>
        <v>-61000</v>
      </c>
      <c r="D40" s="95"/>
      <c r="E40" s="95">
        <f t="shared" si="18"/>
        <v>585520000</v>
      </c>
      <c r="F40" s="96">
        <f t="shared" ref="F40:O40" si="25">SUM(F35:F39)</f>
        <v>585520000</v>
      </c>
      <c r="G40" s="97">
        <f t="shared" si="25"/>
        <v>300520000</v>
      </c>
      <c r="H40" s="96">
        <f t="shared" si="25"/>
        <v>42200000</v>
      </c>
      <c r="I40" s="97">
        <f t="shared" si="25"/>
        <v>21473742</v>
      </c>
      <c r="J40" s="96">
        <f t="shared" si="25"/>
        <v>79712000</v>
      </c>
      <c r="K40" s="97">
        <f t="shared" si="25"/>
        <v>46138103</v>
      </c>
      <c r="L40" s="96">
        <f t="shared" si="25"/>
        <v>43344000</v>
      </c>
      <c r="M40" s="97">
        <f t="shared" si="25"/>
        <v>18487483</v>
      </c>
      <c r="N40" s="96">
        <f t="shared" si="25"/>
        <v>0</v>
      </c>
      <c r="O40" s="97">
        <f t="shared" si="25"/>
        <v>0</v>
      </c>
      <c r="P40" s="96">
        <f t="shared" si="19"/>
        <v>165256000</v>
      </c>
      <c r="Q40" s="97">
        <f t="shared" si="20"/>
        <v>86099328</v>
      </c>
      <c r="R40" s="52">
        <f t="shared" si="21"/>
        <v>-45.624247290244881</v>
      </c>
      <c r="S40" s="53">
        <f t="shared" si="22"/>
        <v>-59.93011893011726</v>
      </c>
      <c r="T40" s="52">
        <f>IF((+$E35+$E38) =0,0,(P40   /(+$E35+$E38) )*100)</f>
        <v>54.990017303340878</v>
      </c>
      <c r="U40" s="54">
        <f>IF((+$E35+$E38) =0,0,(Q40   /(+$E35+$E38) )*100)</f>
        <v>28.650115799281245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411080000</v>
      </c>
      <c r="C43" s="92">
        <v>150000000</v>
      </c>
      <c r="D43" s="92"/>
      <c r="E43" s="92">
        <f t="shared" si="26"/>
        <v>561080000</v>
      </c>
      <c r="F43" s="93">
        <v>561080000</v>
      </c>
      <c r="G43" s="94">
        <v>561080000</v>
      </c>
      <c r="H43" s="93">
        <v>127158000</v>
      </c>
      <c r="I43" s="94">
        <v>6857865</v>
      </c>
      <c r="J43" s="93">
        <v>100166000</v>
      </c>
      <c r="K43" s="94">
        <v>190751986</v>
      </c>
      <c r="L43" s="93">
        <v>2101000</v>
      </c>
      <c r="M43" s="94">
        <v>34639042</v>
      </c>
      <c r="N43" s="93"/>
      <c r="O43" s="94"/>
      <c r="P43" s="93">
        <f t="shared" si="27"/>
        <v>229425000</v>
      </c>
      <c r="Q43" s="94">
        <f t="shared" si="28"/>
        <v>232248893</v>
      </c>
      <c r="R43" s="48">
        <f t="shared" si="29"/>
        <v>-97.90248188007908</v>
      </c>
      <c r="S43" s="49">
        <f t="shared" si="30"/>
        <v>-81.840796142484194</v>
      </c>
      <c r="T43" s="48">
        <f t="shared" si="31"/>
        <v>40.889890924645329</v>
      </c>
      <c r="U43" s="50">
        <f t="shared" si="32"/>
        <v>41.393186889570117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332057000</v>
      </c>
      <c r="C44" s="92">
        <v>0</v>
      </c>
      <c r="D44" s="92"/>
      <c r="E44" s="92">
        <f t="shared" si="26"/>
        <v>332057000</v>
      </c>
      <c r="F44" s="93">
        <v>332057000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571000000</v>
      </c>
      <c r="C51" s="92">
        <v>-36000000</v>
      </c>
      <c r="D51" s="92"/>
      <c r="E51" s="92">
        <f t="shared" si="26"/>
        <v>535000000</v>
      </c>
      <c r="F51" s="93">
        <v>535000000</v>
      </c>
      <c r="G51" s="94">
        <v>535000000</v>
      </c>
      <c r="H51" s="93">
        <v>62062000</v>
      </c>
      <c r="I51" s="94">
        <v>7082022</v>
      </c>
      <c r="J51" s="93">
        <v>124881000</v>
      </c>
      <c r="K51" s="94">
        <v>84927459</v>
      </c>
      <c r="L51" s="93">
        <v>102423000</v>
      </c>
      <c r="M51" s="94">
        <v>17546473</v>
      </c>
      <c r="N51" s="93"/>
      <c r="O51" s="94"/>
      <c r="P51" s="93">
        <f t="shared" si="27"/>
        <v>289366000</v>
      </c>
      <c r="Q51" s="94">
        <f t="shared" si="28"/>
        <v>109555954</v>
      </c>
      <c r="R51" s="48">
        <f t="shared" si="29"/>
        <v>-17.983520311336392</v>
      </c>
      <c r="S51" s="49">
        <f t="shared" si="30"/>
        <v>-79.339458395899968</v>
      </c>
      <c r="T51" s="48">
        <f t="shared" si="31"/>
        <v>54.087102803738318</v>
      </c>
      <c r="U51" s="50">
        <f t="shared" si="32"/>
        <v>20.477748411214954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150000000</v>
      </c>
      <c r="C52" s="92">
        <v>-55000000</v>
      </c>
      <c r="D52" s="92"/>
      <c r="E52" s="92">
        <f t="shared" si="26"/>
        <v>95000000</v>
      </c>
      <c r="F52" s="93">
        <v>95000000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1464137000</v>
      </c>
      <c r="C53" s="95">
        <f>SUM(C42:C52)</f>
        <v>59000000</v>
      </c>
      <c r="D53" s="95"/>
      <c r="E53" s="95">
        <f t="shared" si="26"/>
        <v>1523137000</v>
      </c>
      <c r="F53" s="96">
        <f t="shared" ref="F53:O53" si="33">SUM(F42:F52)</f>
        <v>1523137000</v>
      </c>
      <c r="G53" s="97">
        <f t="shared" si="33"/>
        <v>1096080000</v>
      </c>
      <c r="H53" s="96">
        <f t="shared" si="33"/>
        <v>189220000</v>
      </c>
      <c r="I53" s="97">
        <f t="shared" si="33"/>
        <v>13939887</v>
      </c>
      <c r="J53" s="96">
        <f t="shared" si="33"/>
        <v>225047000</v>
      </c>
      <c r="K53" s="97">
        <f t="shared" si="33"/>
        <v>275679445</v>
      </c>
      <c r="L53" s="96">
        <f t="shared" si="33"/>
        <v>104524000</v>
      </c>
      <c r="M53" s="97">
        <f t="shared" si="33"/>
        <v>52185515</v>
      </c>
      <c r="N53" s="96">
        <f t="shared" si="33"/>
        <v>0</v>
      </c>
      <c r="O53" s="97">
        <f t="shared" si="33"/>
        <v>0</v>
      </c>
      <c r="P53" s="96">
        <f t="shared" si="27"/>
        <v>518791000</v>
      </c>
      <c r="Q53" s="97">
        <f t="shared" si="28"/>
        <v>341804847</v>
      </c>
      <c r="R53" s="52">
        <f t="shared" si="29"/>
        <v>-53.554590818806737</v>
      </c>
      <c r="S53" s="53">
        <f t="shared" si="30"/>
        <v>-81.070219072735</v>
      </c>
      <c r="T53" s="52">
        <f>IF((+$E43+$E45+$E47+$E48+$E51) =0,0,(P53   /(+$E43+$E45+$E47+$E48+$E51) )*100)</f>
        <v>47.331490402160426</v>
      </c>
      <c r="U53" s="54">
        <f>IF((+$E43+$E45+$E47+$E48+$E51) =0,0,(Q53   /(+$E43+$E45+$E47+$E48+$E51) )*100)</f>
        <v>31.184297405298882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2336091000</v>
      </c>
      <c r="C67" s="104">
        <f>SUM(C9:C15,C18:C23,C26:C29,C32,C35:C39,C42:C52,C55:C58,C61:C65)</f>
        <v>238348000</v>
      </c>
      <c r="D67" s="104"/>
      <c r="E67" s="104">
        <f t="shared" si="35"/>
        <v>2574439000</v>
      </c>
      <c r="F67" s="105">
        <f t="shared" ref="F67:O67" si="43">SUM(F9:F15,F18:F23,F26:F29,F32,F35:F39,F42:F52,F55:F58,F61:F65)</f>
        <v>2574439000</v>
      </c>
      <c r="G67" s="106">
        <f t="shared" si="43"/>
        <v>1831445000</v>
      </c>
      <c r="H67" s="105">
        <f t="shared" si="43"/>
        <v>297480000</v>
      </c>
      <c r="I67" s="106">
        <f t="shared" si="43"/>
        <v>49647186</v>
      </c>
      <c r="J67" s="105">
        <f t="shared" si="43"/>
        <v>359520000</v>
      </c>
      <c r="K67" s="106">
        <f t="shared" si="43"/>
        <v>336892705</v>
      </c>
      <c r="L67" s="105">
        <f t="shared" si="43"/>
        <v>191879000</v>
      </c>
      <c r="M67" s="106">
        <f t="shared" si="43"/>
        <v>84499920</v>
      </c>
      <c r="N67" s="105">
        <f t="shared" si="43"/>
        <v>0</v>
      </c>
      <c r="O67" s="106">
        <f t="shared" si="43"/>
        <v>0</v>
      </c>
      <c r="P67" s="105">
        <f t="shared" si="36"/>
        <v>848879000</v>
      </c>
      <c r="Q67" s="106">
        <f t="shared" si="37"/>
        <v>471039811</v>
      </c>
      <c r="R67" s="61">
        <f t="shared" si="38"/>
        <v>-46.629116599910994</v>
      </c>
      <c r="S67" s="62">
        <f t="shared" si="39"/>
        <v>-74.917854039018152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46.373982727189791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25.732751144901382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1843894000</v>
      </c>
      <c r="C69" s="92">
        <v>45736000</v>
      </c>
      <c r="D69" s="92"/>
      <c r="E69" s="92">
        <f>$B69      +$C69      +$D69</f>
        <v>1889630000</v>
      </c>
      <c r="F69" s="93">
        <v>1868100000</v>
      </c>
      <c r="G69" s="94">
        <v>1868100000</v>
      </c>
      <c r="H69" s="93">
        <v>447499000</v>
      </c>
      <c r="I69" s="94">
        <v>214902006</v>
      </c>
      <c r="J69" s="93">
        <v>516790000</v>
      </c>
      <c r="K69" s="94">
        <v>286303917</v>
      </c>
      <c r="L69" s="93">
        <v>291326000</v>
      </c>
      <c r="M69" s="94">
        <v>157173599</v>
      </c>
      <c r="N69" s="93"/>
      <c r="O69" s="94"/>
      <c r="P69" s="93">
        <f>$H69      +$J69      +$L69      +$N69</f>
        <v>1255615000</v>
      </c>
      <c r="Q69" s="94">
        <f>$I69      +$K69      +$M69      +$O69</f>
        <v>658379522</v>
      </c>
      <c r="R69" s="48">
        <f>IF(($J69      =0),0,((($L69      -$J69      )/$J69      )*100))</f>
        <v>-43.627779175293639</v>
      </c>
      <c r="S69" s="49">
        <f>IF(($K69      =0),0,((($M69      -$K69      )/$K69      )*100))</f>
        <v>-45.102532774638917</v>
      </c>
      <c r="T69" s="48">
        <f>IF(($E69      =0),0,(($P69      /$E69      )*100))</f>
        <v>66.447664357572648</v>
      </c>
      <c r="U69" s="50">
        <f>IF(($E69      =0),0,(($Q69      /$E69      )*100))</f>
        <v>34.841716208993297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1843894000</v>
      </c>
      <c r="C70" s="101">
        <f>C69</f>
        <v>45736000</v>
      </c>
      <c r="D70" s="101"/>
      <c r="E70" s="101">
        <f>$B70      +$C70      +$D70</f>
        <v>1889630000</v>
      </c>
      <c r="F70" s="102">
        <f t="shared" ref="F70:O70" si="44">F69</f>
        <v>1868100000</v>
      </c>
      <c r="G70" s="103">
        <f t="shared" si="44"/>
        <v>1868100000</v>
      </c>
      <c r="H70" s="102">
        <f t="shared" si="44"/>
        <v>447499000</v>
      </c>
      <c r="I70" s="103">
        <f t="shared" si="44"/>
        <v>214902006</v>
      </c>
      <c r="J70" s="102">
        <f t="shared" si="44"/>
        <v>516790000</v>
      </c>
      <c r="K70" s="103">
        <f t="shared" si="44"/>
        <v>286303917</v>
      </c>
      <c r="L70" s="102">
        <f t="shared" si="44"/>
        <v>291326000</v>
      </c>
      <c r="M70" s="103">
        <f t="shared" si="44"/>
        <v>157173599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1255615000</v>
      </c>
      <c r="Q70" s="103">
        <f>$I70      +$K70      +$M70      +$O70</f>
        <v>658379522</v>
      </c>
      <c r="R70" s="57">
        <f>IF(($J70      =0),0,((($L70      -$J70      )/$J70      )*100))</f>
        <v>-43.627779175293639</v>
      </c>
      <c r="S70" s="58">
        <f>IF(($K70      =0),0,((($M70      -$K70      )/$K70      )*100))</f>
        <v>-45.102532774638917</v>
      </c>
      <c r="T70" s="57">
        <f>IF($E70   =0,0,($P70   /$E70   )*100)</f>
        <v>66.447664357572648</v>
      </c>
      <c r="U70" s="59">
        <f>IF($E70   =0,0,($Q70   /$E70 )*100)</f>
        <v>34.841716208993297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1843894000</v>
      </c>
      <c r="C71" s="104">
        <f>C69</f>
        <v>45736000</v>
      </c>
      <c r="D71" s="104"/>
      <c r="E71" s="104">
        <f>$B71      +$C71      +$D71</f>
        <v>1889630000</v>
      </c>
      <c r="F71" s="105">
        <f t="shared" ref="F71:O71" si="45">F69</f>
        <v>1868100000</v>
      </c>
      <c r="G71" s="106">
        <f t="shared" si="45"/>
        <v>1868100000</v>
      </c>
      <c r="H71" s="105">
        <f t="shared" si="45"/>
        <v>447499000</v>
      </c>
      <c r="I71" s="106">
        <f t="shared" si="45"/>
        <v>214902006</v>
      </c>
      <c r="J71" s="105">
        <f t="shared" si="45"/>
        <v>516790000</v>
      </c>
      <c r="K71" s="106">
        <f t="shared" si="45"/>
        <v>286303917</v>
      </c>
      <c r="L71" s="105">
        <f t="shared" si="45"/>
        <v>291326000</v>
      </c>
      <c r="M71" s="106">
        <f t="shared" si="45"/>
        <v>157173599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1255615000</v>
      </c>
      <c r="Q71" s="106">
        <f>$I71      +$K71      +$M71      +$O71</f>
        <v>658379522</v>
      </c>
      <c r="R71" s="61">
        <f>IF(($J71      =0),0,((($L71      -$J71      )/$J71      )*100))</f>
        <v>-43.627779175293639</v>
      </c>
      <c r="S71" s="62">
        <f>IF(($K71      =0),0,((($M71      -$K71      )/$K71      )*100))</f>
        <v>-45.102532774638917</v>
      </c>
      <c r="T71" s="61">
        <f>IF($E71   =0,0,($P71   /$E71   )*100)</f>
        <v>66.447664357572648</v>
      </c>
      <c r="U71" s="65">
        <f>IF($E71   =0,0,($Q71   /$E71   )*100)</f>
        <v>34.841716208993297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4179985000</v>
      </c>
      <c r="C72" s="104">
        <f>SUM(C9:C15,C18:C23,C26:C29,C32,C35:C39,C42:C52,C55:C58,C61:C65,C69)</f>
        <v>284084000</v>
      </c>
      <c r="D72" s="104"/>
      <c r="E72" s="104">
        <f>$B72      +$C72      +$D72</f>
        <v>4464069000</v>
      </c>
      <c r="F72" s="105">
        <f t="shared" ref="F72:O72" si="46">SUM(F9:F15,F18:F23,F26:F29,F32,F35:F39,F42:F52,F55:F58,F61:F65,F69)</f>
        <v>4442539000</v>
      </c>
      <c r="G72" s="106">
        <f t="shared" si="46"/>
        <v>3699545000</v>
      </c>
      <c r="H72" s="105">
        <f t="shared" si="46"/>
        <v>744979000</v>
      </c>
      <c r="I72" s="106">
        <f t="shared" si="46"/>
        <v>264549192</v>
      </c>
      <c r="J72" s="105">
        <f t="shared" si="46"/>
        <v>876310000</v>
      </c>
      <c r="K72" s="106">
        <f t="shared" si="46"/>
        <v>623196622</v>
      </c>
      <c r="L72" s="105">
        <f t="shared" si="46"/>
        <v>483205000</v>
      </c>
      <c r="M72" s="106">
        <f t="shared" si="46"/>
        <v>241673519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2104494000</v>
      </c>
      <c r="Q72" s="106">
        <f>$I72      +$K72      +$M72      +$O72</f>
        <v>1129419333</v>
      </c>
      <c r="R72" s="61">
        <f>IF(($J72      =0),0,((($L72      -$J72      )/$J72      )*100))</f>
        <v>-44.859125195421711</v>
      </c>
      <c r="S72" s="62">
        <f>IF(($K72      =0),0,((($M72      -$K72      )/$K72      )*100))</f>
        <v>-61.220341948515888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56.57033598493819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30.986129815230463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aqpTIHw0glBJejTU9Cvi4dpr+EXJpHxmRXClolat02+HcyfQYeLDU3MC+qcSXdMx3GwWBuO7LlVq5Vh51VNXw==" saltValue="5rI8B+GMLDcIYhQBr46c9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259000</v>
      </c>
      <c r="I10" s="94">
        <v>182600</v>
      </c>
      <c r="J10" s="93">
        <v>742000</v>
      </c>
      <c r="K10" s="94"/>
      <c r="L10" s="93">
        <v>1712000</v>
      </c>
      <c r="M10" s="94">
        <v>373600</v>
      </c>
      <c r="N10" s="93"/>
      <c r="O10" s="94"/>
      <c r="P10" s="93">
        <f t="shared" ref="P10:P16" si="1">$H10      +$J10      +$L10      +$N10</f>
        <v>2713000</v>
      </c>
      <c r="Q10" s="94">
        <f t="shared" ref="Q10:Q16" si="2">$I10      +$K10      +$M10      +$O10</f>
        <v>556200</v>
      </c>
      <c r="R10" s="48">
        <f t="shared" ref="R10:R16" si="3">IF(($J10      =0),0,((($L10      -$J10      )/$J10      )*100))</f>
        <v>130.7277628032345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96.892857142857153</v>
      </c>
      <c r="U10" s="50">
        <f t="shared" ref="U10:U15" si="6">IF(($E10      =0),0,(($Q10      /$E10      )*100))</f>
        <v>19.864285714285714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259000</v>
      </c>
      <c r="I16" s="97">
        <f t="shared" si="7"/>
        <v>182600</v>
      </c>
      <c r="J16" s="96">
        <f t="shared" si="7"/>
        <v>742000</v>
      </c>
      <c r="K16" s="97">
        <f t="shared" si="7"/>
        <v>0</v>
      </c>
      <c r="L16" s="96">
        <f t="shared" si="7"/>
        <v>1712000</v>
      </c>
      <c r="M16" s="97">
        <f t="shared" si="7"/>
        <v>373600</v>
      </c>
      <c r="N16" s="96">
        <f t="shared" si="7"/>
        <v>0</v>
      </c>
      <c r="O16" s="97">
        <f t="shared" si="7"/>
        <v>0</v>
      </c>
      <c r="P16" s="96">
        <f t="shared" si="1"/>
        <v>2713000</v>
      </c>
      <c r="Q16" s="97">
        <f t="shared" si="2"/>
        <v>556200</v>
      </c>
      <c r="R16" s="52">
        <f t="shared" si="3"/>
        <v>130.7277628032345</v>
      </c>
      <c r="S16" s="53">
        <f t="shared" si="4"/>
        <v>0</v>
      </c>
      <c r="T16" s="52">
        <f>IF((SUM($E9:$E13)+$E15)=0,0,(P16/(SUM($E9:$E13)+$E15)*100))</f>
        <v>96.892857142857153</v>
      </c>
      <c r="U16" s="54">
        <f>IF((SUM($E9:$E13)+$E15)=0,0,(Q16/(SUM($E9:$E13)+$E15)*100))</f>
        <v>19.864285714285714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1485000</v>
      </c>
      <c r="C32" s="92">
        <v>0</v>
      </c>
      <c r="D32" s="92"/>
      <c r="E32" s="92">
        <f>$B32      +$C32      +$D32</f>
        <v>1485000</v>
      </c>
      <c r="F32" s="93">
        <v>1485000</v>
      </c>
      <c r="G32" s="94">
        <v>1485000</v>
      </c>
      <c r="H32" s="93">
        <v>227000</v>
      </c>
      <c r="I32" s="94">
        <v>-372000</v>
      </c>
      <c r="J32" s="93">
        <v>371000</v>
      </c>
      <c r="K32" s="94"/>
      <c r="L32" s="93">
        <v>120000</v>
      </c>
      <c r="M32" s="94">
        <v>156810</v>
      </c>
      <c r="N32" s="93"/>
      <c r="O32" s="94"/>
      <c r="P32" s="93">
        <f>$H32      +$J32      +$L32      +$N32</f>
        <v>718000</v>
      </c>
      <c r="Q32" s="94">
        <f>$I32      +$K32      +$M32      +$O32</f>
        <v>-215190</v>
      </c>
      <c r="R32" s="48">
        <f>IF(($J32      =0),0,((($L32      -$J32      )/$J32      )*100))</f>
        <v>-67.654986522911059</v>
      </c>
      <c r="S32" s="49">
        <f>IF(($K32      =0),0,((($M32      -$K32      )/$K32      )*100))</f>
        <v>0</v>
      </c>
      <c r="T32" s="48">
        <f>IF(($E32      =0),0,(($P32      /$E32      )*100))</f>
        <v>48.350168350168346</v>
      </c>
      <c r="U32" s="50">
        <f>IF(($E32      =0),0,(($Q32      /$E32      )*100))</f>
        <v>-14.49090909090909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1485000</v>
      </c>
      <c r="C33" s="95">
        <f>C32</f>
        <v>0</v>
      </c>
      <c r="D33" s="95"/>
      <c r="E33" s="95">
        <f>$B33      +$C33      +$D33</f>
        <v>1485000</v>
      </c>
      <c r="F33" s="96">
        <f t="shared" ref="F33:O33" si="17">F32</f>
        <v>1485000</v>
      </c>
      <c r="G33" s="97">
        <f t="shared" si="17"/>
        <v>1485000</v>
      </c>
      <c r="H33" s="96">
        <f t="shared" si="17"/>
        <v>227000</v>
      </c>
      <c r="I33" s="97">
        <f t="shared" si="17"/>
        <v>-372000</v>
      </c>
      <c r="J33" s="96">
        <f t="shared" si="17"/>
        <v>371000</v>
      </c>
      <c r="K33" s="97">
        <f t="shared" si="17"/>
        <v>0</v>
      </c>
      <c r="L33" s="96">
        <f t="shared" si="17"/>
        <v>120000</v>
      </c>
      <c r="M33" s="97">
        <f t="shared" si="17"/>
        <v>156810</v>
      </c>
      <c r="N33" s="96">
        <f t="shared" si="17"/>
        <v>0</v>
      </c>
      <c r="O33" s="97">
        <f t="shared" si="17"/>
        <v>0</v>
      </c>
      <c r="P33" s="96">
        <f>$H33      +$J33      +$L33      +$N33</f>
        <v>718000</v>
      </c>
      <c r="Q33" s="97">
        <f>$I33      +$K33      +$M33      +$O33</f>
        <v>-215190</v>
      </c>
      <c r="R33" s="52">
        <f>IF(($J33      =0),0,((($L33      -$J33      )/$J33      )*100))</f>
        <v>-67.654986522911059</v>
      </c>
      <c r="S33" s="53">
        <f>IF(($K33      =0),0,((($M33      -$K33      )/$K33      )*100))</f>
        <v>0</v>
      </c>
      <c r="T33" s="52">
        <f>IF($E33   =0,0,($P33   /$E33   )*100)</f>
        <v>48.350168350168346</v>
      </c>
      <c r="U33" s="54">
        <f>IF($E33   =0,0,($Q33   /$E33   )*100)</f>
        <v>-14.49090909090909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31797000</v>
      </c>
      <c r="C35" s="92">
        <v>4500000</v>
      </c>
      <c r="D35" s="92"/>
      <c r="E35" s="92">
        <f t="shared" ref="E35:E40" si="18">$B35      +$C35      +$D35</f>
        <v>36297000</v>
      </c>
      <c r="F35" s="93">
        <v>36297000</v>
      </c>
      <c r="G35" s="94">
        <v>36297000</v>
      </c>
      <c r="H35" s="93">
        <v>8521000</v>
      </c>
      <c r="I35" s="94">
        <v>10740987</v>
      </c>
      <c r="J35" s="93">
        <v>14932000</v>
      </c>
      <c r="K35" s="94"/>
      <c r="L35" s="93">
        <v>7231000</v>
      </c>
      <c r="M35" s="94">
        <v>15382692</v>
      </c>
      <c r="N35" s="93"/>
      <c r="O35" s="94"/>
      <c r="P35" s="93">
        <f t="shared" ref="P35:P40" si="19">$H35      +$J35      +$L35      +$N35</f>
        <v>30684000</v>
      </c>
      <c r="Q35" s="94">
        <f t="shared" ref="Q35:Q40" si="20">$I35      +$K35      +$M35      +$O35</f>
        <v>26123679</v>
      </c>
      <c r="R35" s="48">
        <f t="shared" ref="R35:R40" si="21">IF(($J35      =0),0,((($L35      -$J35      )/$J35      )*100))</f>
        <v>-51.573801232252883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84.535912058847842</v>
      </c>
      <c r="U35" s="50">
        <f t="shared" ref="U35:U39" si="24">IF(($E35      =0),0,(($Q35      /$E35      )*100))</f>
        <v>71.972005950905043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1728000</v>
      </c>
      <c r="C36" s="92">
        <v>0</v>
      </c>
      <c r="D36" s="92"/>
      <c r="E36" s="92">
        <f t="shared" si="18"/>
        <v>1728000</v>
      </c>
      <c r="F36" s="93">
        <v>1728000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>
        <v>1719000</v>
      </c>
      <c r="K38" s="94">
        <v>1686188</v>
      </c>
      <c r="L38" s="93"/>
      <c r="M38" s="94"/>
      <c r="N38" s="93"/>
      <c r="O38" s="94"/>
      <c r="P38" s="93">
        <f t="shared" si="19"/>
        <v>1719000</v>
      </c>
      <c r="Q38" s="94">
        <f t="shared" si="20"/>
        <v>1686188</v>
      </c>
      <c r="R38" s="48">
        <f t="shared" si="21"/>
        <v>-100</v>
      </c>
      <c r="S38" s="49">
        <f t="shared" si="22"/>
        <v>-100</v>
      </c>
      <c r="T38" s="48">
        <f t="shared" si="23"/>
        <v>57.3</v>
      </c>
      <c r="U38" s="50">
        <f t="shared" si="24"/>
        <v>56.206266666666671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36525000</v>
      </c>
      <c r="C40" s="95">
        <f>SUM(C35:C39)</f>
        <v>4500000</v>
      </c>
      <c r="D40" s="95"/>
      <c r="E40" s="95">
        <f t="shared" si="18"/>
        <v>41025000</v>
      </c>
      <c r="F40" s="96">
        <f t="shared" ref="F40:O40" si="25">SUM(F35:F39)</f>
        <v>41025000</v>
      </c>
      <c r="G40" s="97">
        <f t="shared" si="25"/>
        <v>39297000</v>
      </c>
      <c r="H40" s="96">
        <f t="shared" si="25"/>
        <v>8521000</v>
      </c>
      <c r="I40" s="97">
        <f t="shared" si="25"/>
        <v>10740987</v>
      </c>
      <c r="J40" s="96">
        <f t="shared" si="25"/>
        <v>16651000</v>
      </c>
      <c r="K40" s="97">
        <f t="shared" si="25"/>
        <v>1686188</v>
      </c>
      <c r="L40" s="96">
        <f t="shared" si="25"/>
        <v>7231000</v>
      </c>
      <c r="M40" s="97">
        <f t="shared" si="25"/>
        <v>15382692</v>
      </c>
      <c r="N40" s="96">
        <f t="shared" si="25"/>
        <v>0</v>
      </c>
      <c r="O40" s="97">
        <f t="shared" si="25"/>
        <v>0</v>
      </c>
      <c r="P40" s="96">
        <f t="shared" si="19"/>
        <v>32403000</v>
      </c>
      <c r="Q40" s="97">
        <f t="shared" si="20"/>
        <v>27809867</v>
      </c>
      <c r="R40" s="52">
        <f t="shared" si="21"/>
        <v>-56.573178788060773</v>
      </c>
      <c r="S40" s="53">
        <f t="shared" si="22"/>
        <v>812.2762111935325</v>
      </c>
      <c r="T40" s="52">
        <f>IF((+$E35+$E38) =0,0,(P40   /(+$E35+$E38) )*100)</f>
        <v>82.456676082143673</v>
      </c>
      <c r="U40" s="54">
        <f>IF((+$E35+$E38) =0,0,(Q40   /(+$E35+$E38) )*100)</f>
        <v>70.768422525892561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102000000</v>
      </c>
      <c r="C44" s="92">
        <v>0</v>
      </c>
      <c r="D44" s="92"/>
      <c r="E44" s="92">
        <f t="shared" si="26"/>
        <v>102000000</v>
      </c>
      <c r="F44" s="93">
        <v>102000000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102000000</v>
      </c>
      <c r="C53" s="95">
        <f>SUM(C42:C52)</f>
        <v>0</v>
      </c>
      <c r="D53" s="95"/>
      <c r="E53" s="95">
        <f t="shared" si="26"/>
        <v>102000000</v>
      </c>
      <c r="F53" s="96">
        <f t="shared" ref="F53:O53" si="33">SUM(F42:F52)</f>
        <v>102000000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142810000</v>
      </c>
      <c r="C67" s="104">
        <f>SUM(C9:C15,C18:C23,C26:C29,C32,C35:C39,C42:C52,C55:C58,C61:C65)</f>
        <v>4500000</v>
      </c>
      <c r="D67" s="104"/>
      <c r="E67" s="104">
        <f t="shared" si="35"/>
        <v>147310000</v>
      </c>
      <c r="F67" s="105">
        <f t="shared" ref="F67:O67" si="43">SUM(F9:F15,F18:F23,F26:F29,F32,F35:F39,F42:F52,F55:F58,F61:F65)</f>
        <v>147310000</v>
      </c>
      <c r="G67" s="106">
        <f t="shared" si="43"/>
        <v>43582000</v>
      </c>
      <c r="H67" s="105">
        <f t="shared" si="43"/>
        <v>9007000</v>
      </c>
      <c r="I67" s="106">
        <f t="shared" si="43"/>
        <v>10551587</v>
      </c>
      <c r="J67" s="105">
        <f t="shared" si="43"/>
        <v>17764000</v>
      </c>
      <c r="K67" s="106">
        <f t="shared" si="43"/>
        <v>1686188</v>
      </c>
      <c r="L67" s="105">
        <f t="shared" si="43"/>
        <v>9063000</v>
      </c>
      <c r="M67" s="106">
        <f t="shared" si="43"/>
        <v>15913102</v>
      </c>
      <c r="N67" s="105">
        <f t="shared" si="43"/>
        <v>0</v>
      </c>
      <c r="O67" s="106">
        <f t="shared" si="43"/>
        <v>0</v>
      </c>
      <c r="P67" s="105">
        <f t="shared" si="36"/>
        <v>35834000</v>
      </c>
      <c r="Q67" s="106">
        <f t="shared" si="37"/>
        <v>28150877</v>
      </c>
      <c r="R67" s="61">
        <f t="shared" si="38"/>
        <v>-48.981085341139384</v>
      </c>
      <c r="S67" s="62">
        <f t="shared" si="39"/>
        <v>843.73237147933685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82.222018264421095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64.592898444311871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19664000</v>
      </c>
      <c r="C69" s="92">
        <v>7753000</v>
      </c>
      <c r="D69" s="92"/>
      <c r="E69" s="92">
        <f>$B69      +$C69      +$D69</f>
        <v>27417000</v>
      </c>
      <c r="F69" s="93">
        <v>27417000</v>
      </c>
      <c r="G69" s="94">
        <v>27417000</v>
      </c>
      <c r="H69" s="93">
        <v>8196000</v>
      </c>
      <c r="I69" s="94">
        <v>2286388</v>
      </c>
      <c r="J69" s="93">
        <v>8071000</v>
      </c>
      <c r="K69" s="94"/>
      <c r="L69" s="93">
        <v>1468000</v>
      </c>
      <c r="M69" s="94">
        <v>10902738</v>
      </c>
      <c r="N69" s="93"/>
      <c r="O69" s="94"/>
      <c r="P69" s="93">
        <f>$H69      +$J69      +$L69      +$N69</f>
        <v>17735000</v>
      </c>
      <c r="Q69" s="94">
        <f>$I69      +$K69      +$M69      +$O69</f>
        <v>13189126</v>
      </c>
      <c r="R69" s="48">
        <f>IF(($J69      =0),0,((($L69      -$J69      )/$J69      )*100))</f>
        <v>-81.811423615413204</v>
      </c>
      <c r="S69" s="49">
        <f>IF(($K69      =0),0,((($M69      -$K69      )/$K69      )*100))</f>
        <v>0</v>
      </c>
      <c r="T69" s="48">
        <f>IF(($E69      =0),0,(($P69      /$E69      )*100))</f>
        <v>64.686143633512046</v>
      </c>
      <c r="U69" s="50">
        <f>IF(($E69      =0),0,(($Q69      /$E69      )*100))</f>
        <v>48.105649779333994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19664000</v>
      </c>
      <c r="C70" s="101">
        <f>C69</f>
        <v>7753000</v>
      </c>
      <c r="D70" s="101"/>
      <c r="E70" s="101">
        <f>$B70      +$C70      +$D70</f>
        <v>27417000</v>
      </c>
      <c r="F70" s="102">
        <f t="shared" ref="F70:O70" si="44">F69</f>
        <v>27417000</v>
      </c>
      <c r="G70" s="103">
        <f t="shared" si="44"/>
        <v>27417000</v>
      </c>
      <c r="H70" s="102">
        <f t="shared" si="44"/>
        <v>8196000</v>
      </c>
      <c r="I70" s="103">
        <f t="shared" si="44"/>
        <v>2286388</v>
      </c>
      <c r="J70" s="102">
        <f t="shared" si="44"/>
        <v>8071000</v>
      </c>
      <c r="K70" s="103">
        <f t="shared" si="44"/>
        <v>0</v>
      </c>
      <c r="L70" s="102">
        <f t="shared" si="44"/>
        <v>1468000</v>
      </c>
      <c r="M70" s="103">
        <f t="shared" si="44"/>
        <v>10902738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17735000</v>
      </c>
      <c r="Q70" s="103">
        <f>$I70      +$K70      +$M70      +$O70</f>
        <v>13189126</v>
      </c>
      <c r="R70" s="57">
        <f>IF(($J70      =0),0,((($L70      -$J70      )/$J70      )*100))</f>
        <v>-81.811423615413204</v>
      </c>
      <c r="S70" s="58">
        <f>IF(($K70      =0),0,((($M70      -$K70      )/$K70      )*100))</f>
        <v>0</v>
      </c>
      <c r="T70" s="57">
        <f>IF($E70   =0,0,($P70   /$E70   )*100)</f>
        <v>64.686143633512046</v>
      </c>
      <c r="U70" s="59">
        <f>IF($E70   =0,0,($Q70   /$E70 )*100)</f>
        <v>48.105649779333994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19664000</v>
      </c>
      <c r="C71" s="104">
        <f>C69</f>
        <v>7753000</v>
      </c>
      <c r="D71" s="104"/>
      <c r="E71" s="104">
        <f>$B71      +$C71      +$D71</f>
        <v>27417000</v>
      </c>
      <c r="F71" s="105">
        <f t="shared" ref="F71:O71" si="45">F69</f>
        <v>27417000</v>
      </c>
      <c r="G71" s="106">
        <f t="shared" si="45"/>
        <v>27417000</v>
      </c>
      <c r="H71" s="105">
        <f t="shared" si="45"/>
        <v>8196000</v>
      </c>
      <c r="I71" s="106">
        <f t="shared" si="45"/>
        <v>2286388</v>
      </c>
      <c r="J71" s="105">
        <f t="shared" si="45"/>
        <v>8071000</v>
      </c>
      <c r="K71" s="106">
        <f t="shared" si="45"/>
        <v>0</v>
      </c>
      <c r="L71" s="105">
        <f t="shared" si="45"/>
        <v>1468000</v>
      </c>
      <c r="M71" s="106">
        <f t="shared" si="45"/>
        <v>10902738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17735000</v>
      </c>
      <c r="Q71" s="106">
        <f>$I71      +$K71      +$M71      +$O71</f>
        <v>13189126</v>
      </c>
      <c r="R71" s="61">
        <f>IF(($J71      =0),0,((($L71      -$J71      )/$J71      )*100))</f>
        <v>-81.811423615413204</v>
      </c>
      <c r="S71" s="62">
        <f>IF(($K71      =0),0,((($M71      -$K71      )/$K71      )*100))</f>
        <v>0</v>
      </c>
      <c r="T71" s="61">
        <f>IF($E71   =0,0,($P71   /$E71   )*100)</f>
        <v>64.686143633512046</v>
      </c>
      <c r="U71" s="65">
        <f>IF($E71   =0,0,($Q71   /$E71   )*100)</f>
        <v>48.105649779333994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162474000</v>
      </c>
      <c r="C72" s="104">
        <f>SUM(C9:C15,C18:C23,C26:C29,C32,C35:C39,C42:C52,C55:C58,C61:C65,C69)</f>
        <v>12253000</v>
      </c>
      <c r="D72" s="104"/>
      <c r="E72" s="104">
        <f>$B72      +$C72      +$D72</f>
        <v>174727000</v>
      </c>
      <c r="F72" s="105">
        <f t="shared" ref="F72:O72" si="46">SUM(F9:F15,F18:F23,F26:F29,F32,F35:F39,F42:F52,F55:F58,F61:F65,F69)</f>
        <v>174727000</v>
      </c>
      <c r="G72" s="106">
        <f t="shared" si="46"/>
        <v>70999000</v>
      </c>
      <c r="H72" s="105">
        <f t="shared" si="46"/>
        <v>17203000</v>
      </c>
      <c r="I72" s="106">
        <f t="shared" si="46"/>
        <v>12837975</v>
      </c>
      <c r="J72" s="105">
        <f t="shared" si="46"/>
        <v>25835000</v>
      </c>
      <c r="K72" s="106">
        <f t="shared" si="46"/>
        <v>1686188</v>
      </c>
      <c r="L72" s="105">
        <f t="shared" si="46"/>
        <v>10531000</v>
      </c>
      <c r="M72" s="106">
        <f t="shared" si="46"/>
        <v>26815840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53569000</v>
      </c>
      <c r="Q72" s="106">
        <f>$I72      +$K72      +$M72      +$O72</f>
        <v>41340003</v>
      </c>
      <c r="R72" s="61">
        <f>IF(($J72      =0),0,((($L72      -$J72      )/$J72      )*100))</f>
        <v>-59.237468550416104</v>
      </c>
      <c r="S72" s="62">
        <f>IF(($K72      =0),0,((($M72      -$K72      )/$K72      )*100))</f>
        <v>1490.3232617003559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75.450358455752891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58.226176425020071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yMdjZEUYg1H9dOrhn44YAD8VBhRMBfS4DJKU19RQI0puUVuDlywR1wWNFrT9FOG9+XV52zhBRCxQmsC0GEv/A==" saltValue="cNu9ng7Z8s0OYv79MbZg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>
        <v>122000</v>
      </c>
      <c r="K10" s="94">
        <v>53186</v>
      </c>
      <c r="L10" s="93">
        <v>613000</v>
      </c>
      <c r="M10" s="94">
        <v>285532</v>
      </c>
      <c r="N10" s="93"/>
      <c r="O10" s="94"/>
      <c r="P10" s="93">
        <f t="shared" ref="P10:P16" si="1">$H10      +$J10      +$L10      +$N10</f>
        <v>869000</v>
      </c>
      <c r="Q10" s="94">
        <f t="shared" ref="Q10:Q16" si="2">$I10      +$K10      +$M10      +$O10</f>
        <v>473073</v>
      </c>
      <c r="R10" s="48">
        <f t="shared" ref="R10:R16" si="3">IF(($J10      =0),0,((($L10      -$J10      )/$J10      )*100))</f>
        <v>402.4590163934426</v>
      </c>
      <c r="S10" s="49">
        <f t="shared" ref="S10:S16" si="4">IF(($K10      =0),0,((($M10      -$K10      )/$K10      )*100))</f>
        <v>436.85556349415259</v>
      </c>
      <c r="T10" s="48">
        <f t="shared" ref="T10:T15" si="5">IF(($E10      =0),0,(($P10      /$E10      )*100))</f>
        <v>41.38095238095238</v>
      </c>
      <c r="U10" s="50">
        <f t="shared" ref="U10:U15" si="6">IF(($E10      =0),0,(($Q10      /$E10      )*100))</f>
        <v>22.527285714285714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24500000</v>
      </c>
      <c r="H11" s="93">
        <v>5988000</v>
      </c>
      <c r="I11" s="94"/>
      <c r="J11" s="93">
        <v>5766000</v>
      </c>
      <c r="K11" s="94"/>
      <c r="L11" s="93">
        <v>6103000</v>
      </c>
      <c r="M11" s="94"/>
      <c r="N11" s="93"/>
      <c r="O11" s="94"/>
      <c r="P11" s="93">
        <f t="shared" si="1"/>
        <v>17857000</v>
      </c>
      <c r="Q11" s="94">
        <f t="shared" si="2"/>
        <v>0</v>
      </c>
      <c r="R11" s="48">
        <f t="shared" si="3"/>
        <v>5.8446063128685397</v>
      </c>
      <c r="S11" s="49">
        <f t="shared" si="4"/>
        <v>0</v>
      </c>
      <c r="T11" s="48">
        <f t="shared" si="5"/>
        <v>72.885714285714286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26600000</v>
      </c>
      <c r="C16" s="95">
        <f>SUM(C9:C15)</f>
        <v>0</v>
      </c>
      <c r="D16" s="95"/>
      <c r="E16" s="95">
        <f t="shared" si="0"/>
        <v>26600000</v>
      </c>
      <c r="F16" s="96">
        <f t="shared" ref="F16:O16" si="7">SUM(F9:F15)</f>
        <v>26600000</v>
      </c>
      <c r="G16" s="97">
        <f t="shared" si="7"/>
        <v>26600000</v>
      </c>
      <c r="H16" s="96">
        <f t="shared" si="7"/>
        <v>6122000</v>
      </c>
      <c r="I16" s="97">
        <f t="shared" si="7"/>
        <v>134355</v>
      </c>
      <c r="J16" s="96">
        <f t="shared" si="7"/>
        <v>5888000</v>
      </c>
      <c r="K16" s="97">
        <f t="shared" si="7"/>
        <v>53186</v>
      </c>
      <c r="L16" s="96">
        <f t="shared" si="7"/>
        <v>6716000</v>
      </c>
      <c r="M16" s="97">
        <f t="shared" si="7"/>
        <v>285532</v>
      </c>
      <c r="N16" s="96">
        <f t="shared" si="7"/>
        <v>0</v>
      </c>
      <c r="O16" s="97">
        <f t="shared" si="7"/>
        <v>0</v>
      </c>
      <c r="P16" s="96">
        <f t="shared" si="1"/>
        <v>18726000</v>
      </c>
      <c r="Q16" s="97">
        <f t="shared" si="2"/>
        <v>473073</v>
      </c>
      <c r="R16" s="52">
        <f t="shared" si="3"/>
        <v>14.0625</v>
      </c>
      <c r="S16" s="53">
        <f t="shared" si="4"/>
        <v>436.85556349415259</v>
      </c>
      <c r="T16" s="52">
        <f>IF((SUM($E9:$E13)+$E15)=0,0,(P16/(SUM($E9:$E13)+$E15)*100))</f>
        <v>70.398496240601503</v>
      </c>
      <c r="U16" s="54">
        <f>IF((SUM($E9:$E13)+$E15)=0,0,(Q16/(SUM($E9:$E13)+$E15)*100))</f>
        <v>1.7784699248120299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1677000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1677000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10093000</v>
      </c>
      <c r="D35" s="92"/>
      <c r="E35" s="92">
        <f t="shared" ref="E35:E40" si="18">$B35      +$C35      +$D35</f>
        <v>17743000</v>
      </c>
      <c r="F35" s="93">
        <v>17743000</v>
      </c>
      <c r="G35" s="94">
        <v>17743000</v>
      </c>
      <c r="H35" s="93">
        <v>25000</v>
      </c>
      <c r="I35" s="94"/>
      <c r="J35" s="93">
        <v>1672000</v>
      </c>
      <c r="K35" s="94">
        <v>10904590</v>
      </c>
      <c r="L35" s="93">
        <v>288000</v>
      </c>
      <c r="M35" s="94"/>
      <c r="N35" s="93"/>
      <c r="O35" s="94"/>
      <c r="P35" s="93">
        <f t="shared" ref="P35:P40" si="19">$H35      +$J35      +$L35      +$N35</f>
        <v>1985000</v>
      </c>
      <c r="Q35" s="94">
        <f t="shared" ref="Q35:Q40" si="20">$I35      +$K35      +$M35      +$O35</f>
        <v>10904590</v>
      </c>
      <c r="R35" s="48">
        <f t="shared" ref="R35:R40" si="21">IF(($J35      =0),0,((($L35      -$J35      )/$J35      )*100))</f>
        <v>-82.775119617224874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11.187510567547765</v>
      </c>
      <c r="U35" s="50">
        <f t="shared" ref="U35:U39" si="24">IF(($E35      =0),0,(($Q35      /$E35      )*100))</f>
        <v>61.45854703263258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4200000</v>
      </c>
      <c r="H38" s="93"/>
      <c r="I38" s="94"/>
      <c r="J38" s="93">
        <v>828000</v>
      </c>
      <c r="K38" s="94"/>
      <c r="L38" s="93">
        <v>2427000</v>
      </c>
      <c r="M38" s="94">
        <v>262080</v>
      </c>
      <c r="N38" s="93"/>
      <c r="O38" s="94"/>
      <c r="P38" s="93">
        <f t="shared" si="19"/>
        <v>3255000</v>
      </c>
      <c r="Q38" s="94">
        <f t="shared" si="20"/>
        <v>262080</v>
      </c>
      <c r="R38" s="48">
        <f t="shared" si="21"/>
        <v>193.1159420289855</v>
      </c>
      <c r="S38" s="49">
        <f t="shared" si="22"/>
        <v>0</v>
      </c>
      <c r="T38" s="48">
        <f t="shared" si="23"/>
        <v>77.5</v>
      </c>
      <c r="U38" s="50">
        <f t="shared" si="24"/>
        <v>6.2399999999999993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13891000</v>
      </c>
      <c r="C40" s="95">
        <f>SUM(C35:C39)</f>
        <v>10093000</v>
      </c>
      <c r="D40" s="95"/>
      <c r="E40" s="95">
        <f t="shared" si="18"/>
        <v>23984000</v>
      </c>
      <c r="F40" s="96">
        <f t="shared" ref="F40:O40" si="25">SUM(F35:F39)</f>
        <v>23984000</v>
      </c>
      <c r="G40" s="97">
        <f t="shared" si="25"/>
        <v>21943000</v>
      </c>
      <c r="H40" s="96">
        <f t="shared" si="25"/>
        <v>25000</v>
      </c>
      <c r="I40" s="97">
        <f t="shared" si="25"/>
        <v>0</v>
      </c>
      <c r="J40" s="96">
        <f t="shared" si="25"/>
        <v>2500000</v>
      </c>
      <c r="K40" s="97">
        <f t="shared" si="25"/>
        <v>10904590</v>
      </c>
      <c r="L40" s="96">
        <f t="shared" si="25"/>
        <v>2715000</v>
      </c>
      <c r="M40" s="97">
        <f t="shared" si="25"/>
        <v>262080</v>
      </c>
      <c r="N40" s="96">
        <f t="shared" si="25"/>
        <v>0</v>
      </c>
      <c r="O40" s="97">
        <f t="shared" si="25"/>
        <v>0</v>
      </c>
      <c r="P40" s="96">
        <f t="shared" si="19"/>
        <v>5240000</v>
      </c>
      <c r="Q40" s="97">
        <f t="shared" si="20"/>
        <v>11166670</v>
      </c>
      <c r="R40" s="52">
        <f t="shared" si="21"/>
        <v>8.6</v>
      </c>
      <c r="S40" s="53">
        <f t="shared" si="22"/>
        <v>-97.596608400682655</v>
      </c>
      <c r="T40" s="52">
        <f>IF((+$E35+$E38) =0,0,(P40   /(+$E35+$E38) )*100)</f>
        <v>23.880052864239165</v>
      </c>
      <c r="U40" s="54">
        <f>IF((+$E35+$E38) =0,0,(Q40   /(+$E35+$E38) )*100)</f>
        <v>50.889440823952967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-40000000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>
        <v>783181</v>
      </c>
      <c r="L51" s="93"/>
      <c r="M51" s="94"/>
      <c r="N51" s="93"/>
      <c r="O51" s="94"/>
      <c r="P51" s="93">
        <f t="shared" si="27"/>
        <v>0</v>
      </c>
      <c r="Q51" s="94">
        <f t="shared" si="28"/>
        <v>1355930</v>
      </c>
      <c r="R51" s="48">
        <f t="shared" si="29"/>
        <v>0</v>
      </c>
      <c r="S51" s="49">
        <f t="shared" si="30"/>
        <v>-100</v>
      </c>
      <c r="T51" s="48">
        <f t="shared" si="31"/>
        <v>0</v>
      </c>
      <c r="U51" s="50">
        <f t="shared" si="32"/>
        <v>8.4745625000000011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-40000000</v>
      </c>
      <c r="D53" s="95"/>
      <c r="E53" s="95">
        <f t="shared" si="26"/>
        <v>16000000</v>
      </c>
      <c r="F53" s="96">
        <f t="shared" ref="F53:O53" si="33">SUM(F42:F52)</f>
        <v>16000000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783181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1355930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8.4745625000000011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98168000</v>
      </c>
      <c r="C67" s="104">
        <f>SUM(C9:C15,C18:C23,C26:C29,C32,C35:C39,C42:C52,C55:C58,C61:C65)</f>
        <v>-29907000</v>
      </c>
      <c r="D67" s="104"/>
      <c r="E67" s="104">
        <f t="shared" si="35"/>
        <v>68261000</v>
      </c>
      <c r="F67" s="105">
        <f t="shared" ref="F67:O67" si="43">SUM(F9:F15,F18:F23,F26:F29,F32,F35:F39,F42:F52,F55:F58,F61:F65)</f>
        <v>68261000</v>
      </c>
      <c r="G67" s="106">
        <f t="shared" si="43"/>
        <v>66220000</v>
      </c>
      <c r="H67" s="105">
        <f t="shared" si="43"/>
        <v>7824000</v>
      </c>
      <c r="I67" s="106">
        <f t="shared" si="43"/>
        <v>2384104</v>
      </c>
      <c r="J67" s="105">
        <f t="shared" si="43"/>
        <v>8388000</v>
      </c>
      <c r="K67" s="106">
        <f t="shared" si="43"/>
        <v>11740957</v>
      </c>
      <c r="L67" s="105">
        <f t="shared" si="43"/>
        <v>9431000</v>
      </c>
      <c r="M67" s="106">
        <f t="shared" si="43"/>
        <v>547612</v>
      </c>
      <c r="N67" s="105">
        <f t="shared" si="43"/>
        <v>0</v>
      </c>
      <c r="O67" s="106">
        <f t="shared" si="43"/>
        <v>0</v>
      </c>
      <c r="P67" s="105">
        <f t="shared" si="36"/>
        <v>25643000</v>
      </c>
      <c r="Q67" s="106">
        <f t="shared" si="37"/>
        <v>14672673</v>
      </c>
      <c r="R67" s="61">
        <f t="shared" si="38"/>
        <v>12.4344301382928</v>
      </c>
      <c r="S67" s="62">
        <f t="shared" si="39"/>
        <v>-95.335882756405638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38.723950468136515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22.157464512231954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-9517000</v>
      </c>
      <c r="D69" s="92"/>
      <c r="E69" s="92">
        <f>$B69      +$C69      +$D69</f>
        <v>51526000</v>
      </c>
      <c r="F69" s="93">
        <v>29996000</v>
      </c>
      <c r="G69" s="94">
        <v>29996000</v>
      </c>
      <c r="H69" s="93">
        <v>7721000</v>
      </c>
      <c r="I69" s="94">
        <v>7326252</v>
      </c>
      <c r="J69" s="93">
        <v>7179000</v>
      </c>
      <c r="K69" s="94">
        <v>6093572</v>
      </c>
      <c r="L69" s="93">
        <v>5877000</v>
      </c>
      <c r="M69" s="94">
        <v>5305134</v>
      </c>
      <c r="N69" s="93"/>
      <c r="O69" s="94"/>
      <c r="P69" s="93">
        <f>$H69      +$J69      +$L69      +$N69</f>
        <v>20777000</v>
      </c>
      <c r="Q69" s="94">
        <f>$I69      +$K69      +$M69      +$O69</f>
        <v>18724958</v>
      </c>
      <c r="R69" s="48">
        <f>IF(($J69      =0),0,((($L69      -$J69      )/$J69      )*100))</f>
        <v>-18.136230672795651</v>
      </c>
      <c r="S69" s="49">
        <f>IF(($K69      =0),0,((($M69      -$K69      )/$K69      )*100))</f>
        <v>-12.938847690648442</v>
      </c>
      <c r="T69" s="48">
        <f>IF(($E69      =0),0,(($P69      /$E69      )*100))</f>
        <v>40.32333191010364</v>
      </c>
      <c r="U69" s="50">
        <f>IF(($E69      =0),0,(($Q69      /$E69      )*100))</f>
        <v>36.340794938477657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61043000</v>
      </c>
      <c r="C70" s="101">
        <f>C69</f>
        <v>-9517000</v>
      </c>
      <c r="D70" s="101"/>
      <c r="E70" s="101">
        <f>$B70      +$C70      +$D70</f>
        <v>51526000</v>
      </c>
      <c r="F70" s="102">
        <f t="shared" ref="F70:O70" si="44">F69</f>
        <v>29996000</v>
      </c>
      <c r="G70" s="103">
        <f t="shared" si="44"/>
        <v>29996000</v>
      </c>
      <c r="H70" s="102">
        <f t="shared" si="44"/>
        <v>7721000</v>
      </c>
      <c r="I70" s="103">
        <f t="shared" si="44"/>
        <v>7326252</v>
      </c>
      <c r="J70" s="102">
        <f t="shared" si="44"/>
        <v>7179000</v>
      </c>
      <c r="K70" s="103">
        <f t="shared" si="44"/>
        <v>6093572</v>
      </c>
      <c r="L70" s="102">
        <f t="shared" si="44"/>
        <v>5877000</v>
      </c>
      <c r="M70" s="103">
        <f t="shared" si="44"/>
        <v>5305134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20777000</v>
      </c>
      <c r="Q70" s="103">
        <f>$I70      +$K70      +$M70      +$O70</f>
        <v>18724958</v>
      </c>
      <c r="R70" s="57">
        <f>IF(($J70      =0),0,((($L70      -$J70      )/$J70      )*100))</f>
        <v>-18.136230672795651</v>
      </c>
      <c r="S70" s="58">
        <f>IF(($K70      =0),0,((($M70      -$K70      )/$K70      )*100))</f>
        <v>-12.938847690648442</v>
      </c>
      <c r="T70" s="57">
        <f>IF($E70   =0,0,($P70   /$E70   )*100)</f>
        <v>40.32333191010364</v>
      </c>
      <c r="U70" s="59">
        <f>IF($E70   =0,0,($Q70   /$E70 )*100)</f>
        <v>36.340794938477657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-9517000</v>
      </c>
      <c r="D71" s="104"/>
      <c r="E71" s="104">
        <f>$B71      +$C71      +$D71</f>
        <v>51526000</v>
      </c>
      <c r="F71" s="105">
        <f t="shared" ref="F71:O71" si="45">F69</f>
        <v>29996000</v>
      </c>
      <c r="G71" s="106">
        <f t="shared" si="45"/>
        <v>29996000</v>
      </c>
      <c r="H71" s="105">
        <f t="shared" si="45"/>
        <v>7721000</v>
      </c>
      <c r="I71" s="106">
        <f t="shared" si="45"/>
        <v>7326252</v>
      </c>
      <c r="J71" s="105">
        <f t="shared" si="45"/>
        <v>7179000</v>
      </c>
      <c r="K71" s="106">
        <f t="shared" si="45"/>
        <v>6093572</v>
      </c>
      <c r="L71" s="105">
        <f t="shared" si="45"/>
        <v>5877000</v>
      </c>
      <c r="M71" s="106">
        <f t="shared" si="45"/>
        <v>5305134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20777000</v>
      </c>
      <c r="Q71" s="106">
        <f>$I71      +$K71      +$M71      +$O71</f>
        <v>18724958</v>
      </c>
      <c r="R71" s="61">
        <f>IF(($J71      =0),0,((($L71      -$J71      )/$J71      )*100))</f>
        <v>-18.136230672795651</v>
      </c>
      <c r="S71" s="62">
        <f>IF(($K71      =0),0,((($M71      -$K71      )/$K71      )*100))</f>
        <v>-12.938847690648442</v>
      </c>
      <c r="T71" s="61">
        <f>IF($E71   =0,0,($P71   /$E71   )*100)</f>
        <v>40.32333191010364</v>
      </c>
      <c r="U71" s="65">
        <f>IF($E71   =0,0,($Q71   /$E71   )*100)</f>
        <v>36.340794938477657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159211000</v>
      </c>
      <c r="C72" s="104">
        <f>SUM(C9:C15,C18:C23,C26:C29,C32,C35:C39,C42:C52,C55:C58,C61:C65,C69)</f>
        <v>-39424000</v>
      </c>
      <c r="D72" s="104"/>
      <c r="E72" s="104">
        <f>$B72      +$C72      +$D72</f>
        <v>119787000</v>
      </c>
      <c r="F72" s="105">
        <f t="shared" ref="F72:O72" si="46">SUM(F9:F15,F18:F23,F26:F29,F32,F35:F39,F42:F52,F55:F58,F61:F65,F69)</f>
        <v>98257000</v>
      </c>
      <c r="G72" s="106">
        <f t="shared" si="46"/>
        <v>96216000</v>
      </c>
      <c r="H72" s="105">
        <f t="shared" si="46"/>
        <v>15545000</v>
      </c>
      <c r="I72" s="106">
        <f t="shared" si="46"/>
        <v>9710356</v>
      </c>
      <c r="J72" s="105">
        <f t="shared" si="46"/>
        <v>15567000</v>
      </c>
      <c r="K72" s="106">
        <f t="shared" si="46"/>
        <v>17834529</v>
      </c>
      <c r="L72" s="105">
        <f t="shared" si="46"/>
        <v>15308000</v>
      </c>
      <c r="M72" s="106">
        <f t="shared" si="46"/>
        <v>5852746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46420000</v>
      </c>
      <c r="Q72" s="106">
        <f>$I72      +$K72      +$M72      +$O72</f>
        <v>33397631</v>
      </c>
      <c r="R72" s="61">
        <f>IF(($J72      =0),0,((($L72      -$J72      )/$J72      )*100))</f>
        <v>-1.6637759362754543</v>
      </c>
      <c r="S72" s="62">
        <f>IF(($K72      =0),0,((($M72      -$K72      )/$K72      )*100))</f>
        <v>-67.183063819627648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39.423844546736198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28.364132114891376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RmgWU/LkPmem16iTGc7W4fR/hYeg4/Us9JfpgcV9W5yf2WxG7ww0C2tpu1jvseeIqULKUpRkow1E/nW/BAeow==" saltValue="OqDnI8cWp4j4kBCV045A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135000</v>
      </c>
      <c r="I10" s="94"/>
      <c r="J10" s="93">
        <v>524000</v>
      </c>
      <c r="K10" s="94"/>
      <c r="L10" s="93">
        <v>676000</v>
      </c>
      <c r="M10" s="94"/>
      <c r="N10" s="93"/>
      <c r="O10" s="94"/>
      <c r="P10" s="93">
        <f t="shared" ref="P10:P16" si="1">$H10      +$J10      +$L10      +$N10</f>
        <v>1335000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29.007633587786259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77.616279069767444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135000</v>
      </c>
      <c r="I16" s="97">
        <f t="shared" si="7"/>
        <v>0</v>
      </c>
      <c r="J16" s="96">
        <f t="shared" si="7"/>
        <v>524000</v>
      </c>
      <c r="K16" s="97">
        <f t="shared" si="7"/>
        <v>0</v>
      </c>
      <c r="L16" s="96">
        <f t="shared" si="7"/>
        <v>676000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1335000</v>
      </c>
      <c r="Q16" s="97">
        <f t="shared" si="2"/>
        <v>0</v>
      </c>
      <c r="R16" s="52">
        <f t="shared" si="3"/>
        <v>29.007633587786259</v>
      </c>
      <c r="S16" s="53">
        <f t="shared" si="4"/>
        <v>0</v>
      </c>
      <c r="T16" s="52">
        <f>IF((SUM($E9:$E13)+$E15)=0,0,(P16/(SUM($E9:$E13)+$E15)*100))</f>
        <v>77.616279069767444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3191000</v>
      </c>
      <c r="C32" s="92">
        <v>0</v>
      </c>
      <c r="D32" s="92"/>
      <c r="E32" s="92">
        <f>$B32      +$C32      +$D32</f>
        <v>3191000</v>
      </c>
      <c r="F32" s="93">
        <v>3191000</v>
      </c>
      <c r="G32" s="94">
        <v>3191000</v>
      </c>
      <c r="H32" s="93">
        <v>890000</v>
      </c>
      <c r="I32" s="94"/>
      <c r="J32" s="93">
        <v>1275000</v>
      </c>
      <c r="K32" s="94"/>
      <c r="L32" s="93">
        <v>425000</v>
      </c>
      <c r="M32" s="94"/>
      <c r="N32" s="93"/>
      <c r="O32" s="94"/>
      <c r="P32" s="93">
        <f>$H32      +$J32      +$L32      +$N32</f>
        <v>2590000</v>
      </c>
      <c r="Q32" s="94">
        <f>$I32      +$K32      +$M32      +$O32</f>
        <v>0</v>
      </c>
      <c r="R32" s="48">
        <f>IF(($J32      =0),0,((($L32      -$J32      )/$J32      )*100))</f>
        <v>-66.666666666666657</v>
      </c>
      <c r="S32" s="49">
        <f>IF(($K32      =0),0,((($M32      -$K32      )/$K32      )*100))</f>
        <v>0</v>
      </c>
      <c r="T32" s="48">
        <f>IF(($E32      =0),0,(($P32      /$E32      )*100))</f>
        <v>81.165778752742085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3191000</v>
      </c>
      <c r="C33" s="95">
        <f>C32</f>
        <v>0</v>
      </c>
      <c r="D33" s="95"/>
      <c r="E33" s="95">
        <f>$B33      +$C33      +$D33</f>
        <v>3191000</v>
      </c>
      <c r="F33" s="96">
        <f t="shared" ref="F33:O33" si="17">F32</f>
        <v>3191000</v>
      </c>
      <c r="G33" s="97">
        <f t="shared" si="17"/>
        <v>3191000</v>
      </c>
      <c r="H33" s="96">
        <f t="shared" si="17"/>
        <v>890000</v>
      </c>
      <c r="I33" s="97">
        <f t="shared" si="17"/>
        <v>0</v>
      </c>
      <c r="J33" s="96">
        <f t="shared" si="17"/>
        <v>1275000</v>
      </c>
      <c r="K33" s="97">
        <f t="shared" si="17"/>
        <v>0</v>
      </c>
      <c r="L33" s="96">
        <f t="shared" si="17"/>
        <v>425000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2590000</v>
      </c>
      <c r="Q33" s="97">
        <f>$I33      +$K33      +$M33      +$O33</f>
        <v>0</v>
      </c>
      <c r="R33" s="52">
        <f>IF(($J33      =0),0,((($L33      -$J33      )/$J33      )*100))</f>
        <v>-66.666666666666657</v>
      </c>
      <c r="S33" s="53">
        <f>IF(($K33      =0),0,((($M33      -$K33      )/$K33      )*100))</f>
        <v>0</v>
      </c>
      <c r="T33" s="52">
        <f>IF($E33   =0,0,($P33   /$E33   )*100)</f>
        <v>81.165778752742085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13201000</v>
      </c>
      <c r="C36" s="92">
        <v>0</v>
      </c>
      <c r="D36" s="92"/>
      <c r="E36" s="92">
        <f t="shared" si="18"/>
        <v>13201000</v>
      </c>
      <c r="F36" s="93">
        <v>13201000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13201000</v>
      </c>
      <c r="C40" s="95">
        <f>SUM(C35:C39)</f>
        <v>0</v>
      </c>
      <c r="D40" s="95"/>
      <c r="E40" s="95">
        <f t="shared" si="18"/>
        <v>13201000</v>
      </c>
      <c r="F40" s="96">
        <f t="shared" ref="F40:O40" si="25">SUM(F35:F39)</f>
        <v>13201000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30000000</v>
      </c>
      <c r="C52" s="92">
        <v>-5000000</v>
      </c>
      <c r="D52" s="92"/>
      <c r="E52" s="92">
        <f t="shared" si="26"/>
        <v>25000000</v>
      </c>
      <c r="F52" s="93">
        <v>25000000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-5000000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48112000</v>
      </c>
      <c r="C67" s="104">
        <f>SUM(C9:C15,C18:C23,C26:C29,C32,C35:C39,C42:C52,C55:C58,C61:C65)</f>
        <v>-5000000</v>
      </c>
      <c r="D67" s="104"/>
      <c r="E67" s="104">
        <f t="shared" si="35"/>
        <v>43112000</v>
      </c>
      <c r="F67" s="105">
        <f t="shared" ref="F67:O67" si="43">SUM(F9:F15,F18:F23,F26:F29,F32,F35:F39,F42:F52,F55:F58,F61:F65)</f>
        <v>43112000</v>
      </c>
      <c r="G67" s="106">
        <f t="shared" si="43"/>
        <v>4911000</v>
      </c>
      <c r="H67" s="105">
        <f t="shared" si="43"/>
        <v>1025000</v>
      </c>
      <c r="I67" s="106">
        <f t="shared" si="43"/>
        <v>0</v>
      </c>
      <c r="J67" s="105">
        <f t="shared" si="43"/>
        <v>1799000</v>
      </c>
      <c r="K67" s="106">
        <f t="shared" si="43"/>
        <v>0</v>
      </c>
      <c r="L67" s="105">
        <f t="shared" si="43"/>
        <v>1101000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3925000</v>
      </c>
      <c r="Q67" s="106">
        <f t="shared" si="37"/>
        <v>0</v>
      </c>
      <c r="R67" s="61">
        <f t="shared" si="38"/>
        <v>-38.799332962757092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79.922622683771124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26134000</v>
      </c>
      <c r="C69" s="92">
        <v>0</v>
      </c>
      <c r="D69" s="92"/>
      <c r="E69" s="92">
        <f>$B69      +$C69      +$D69</f>
        <v>26134000</v>
      </c>
      <c r="F69" s="93">
        <v>26134000</v>
      </c>
      <c r="G69" s="94">
        <v>26134000</v>
      </c>
      <c r="H69" s="93">
        <v>214000</v>
      </c>
      <c r="I69" s="94"/>
      <c r="J69" s="93">
        <v>10662000</v>
      </c>
      <c r="K69" s="94"/>
      <c r="L69" s="93">
        <v>2872000</v>
      </c>
      <c r="M69" s="94"/>
      <c r="N69" s="93"/>
      <c r="O69" s="94"/>
      <c r="P69" s="93">
        <f>$H69      +$J69      +$L69      +$N69</f>
        <v>13748000</v>
      </c>
      <c r="Q69" s="94">
        <f>$I69      +$K69      +$M69      +$O69</f>
        <v>0</v>
      </c>
      <c r="R69" s="48">
        <f>IF(($J69      =0),0,((($L69      -$J69      )/$J69      )*100))</f>
        <v>-73.063215156631017</v>
      </c>
      <c r="S69" s="49">
        <f>IF(($K69      =0),0,((($M69      -$K69      )/$K69      )*100))</f>
        <v>0</v>
      </c>
      <c r="T69" s="48">
        <f>IF(($E69      =0),0,(($P69      /$E69      )*100))</f>
        <v>52.60580087242672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26134000</v>
      </c>
      <c r="C70" s="101">
        <f>C69</f>
        <v>0</v>
      </c>
      <c r="D70" s="101"/>
      <c r="E70" s="101">
        <f>$B70      +$C70      +$D70</f>
        <v>26134000</v>
      </c>
      <c r="F70" s="102">
        <f t="shared" ref="F70:O70" si="44">F69</f>
        <v>26134000</v>
      </c>
      <c r="G70" s="103">
        <f t="shared" si="44"/>
        <v>26134000</v>
      </c>
      <c r="H70" s="102">
        <f t="shared" si="44"/>
        <v>214000</v>
      </c>
      <c r="I70" s="103">
        <f t="shared" si="44"/>
        <v>0</v>
      </c>
      <c r="J70" s="102">
        <f t="shared" si="44"/>
        <v>10662000</v>
      </c>
      <c r="K70" s="103">
        <f t="shared" si="44"/>
        <v>0</v>
      </c>
      <c r="L70" s="102">
        <f t="shared" si="44"/>
        <v>2872000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13748000</v>
      </c>
      <c r="Q70" s="103">
        <f>$I70      +$K70      +$M70      +$O70</f>
        <v>0</v>
      </c>
      <c r="R70" s="57">
        <f>IF(($J70      =0),0,((($L70      -$J70      )/$J70      )*100))</f>
        <v>-73.063215156631017</v>
      </c>
      <c r="S70" s="58">
        <f>IF(($K70      =0),0,((($M70      -$K70      )/$K70      )*100))</f>
        <v>0</v>
      </c>
      <c r="T70" s="57">
        <f>IF($E70   =0,0,($P70   /$E70   )*100)</f>
        <v>52.60580087242672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26134000</v>
      </c>
      <c r="C71" s="104">
        <f>C69</f>
        <v>0</v>
      </c>
      <c r="D71" s="104"/>
      <c r="E71" s="104">
        <f>$B71      +$C71      +$D71</f>
        <v>26134000</v>
      </c>
      <c r="F71" s="105">
        <f t="shared" ref="F71:O71" si="45">F69</f>
        <v>26134000</v>
      </c>
      <c r="G71" s="106">
        <f t="shared" si="45"/>
        <v>26134000</v>
      </c>
      <c r="H71" s="105">
        <f t="shared" si="45"/>
        <v>214000</v>
      </c>
      <c r="I71" s="106">
        <f t="shared" si="45"/>
        <v>0</v>
      </c>
      <c r="J71" s="105">
        <f t="shared" si="45"/>
        <v>10662000</v>
      </c>
      <c r="K71" s="106">
        <f t="shared" si="45"/>
        <v>0</v>
      </c>
      <c r="L71" s="105">
        <f t="shared" si="45"/>
        <v>2872000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13748000</v>
      </c>
      <c r="Q71" s="106">
        <f>$I71      +$K71      +$M71      +$O71</f>
        <v>0</v>
      </c>
      <c r="R71" s="61">
        <f>IF(($J71      =0),0,((($L71      -$J71      )/$J71      )*100))</f>
        <v>-73.063215156631017</v>
      </c>
      <c r="S71" s="62">
        <f>IF(($K71      =0),0,((($M71      -$K71      )/$K71      )*100))</f>
        <v>0</v>
      </c>
      <c r="T71" s="61">
        <f>IF($E71   =0,0,($P71   /$E71   )*100)</f>
        <v>52.60580087242672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74246000</v>
      </c>
      <c r="C72" s="104">
        <f>SUM(C9:C15,C18:C23,C26:C29,C32,C35:C39,C42:C52,C55:C58,C61:C65,C69)</f>
        <v>-5000000</v>
      </c>
      <c r="D72" s="104"/>
      <c r="E72" s="104">
        <f>$B72      +$C72      +$D72</f>
        <v>69246000</v>
      </c>
      <c r="F72" s="105">
        <f t="shared" ref="F72:O72" si="46">SUM(F9:F15,F18:F23,F26:F29,F32,F35:F39,F42:F52,F55:F58,F61:F65,F69)</f>
        <v>69246000</v>
      </c>
      <c r="G72" s="106">
        <f t="shared" si="46"/>
        <v>31045000</v>
      </c>
      <c r="H72" s="105">
        <f t="shared" si="46"/>
        <v>1239000</v>
      </c>
      <c r="I72" s="106">
        <f t="shared" si="46"/>
        <v>0</v>
      </c>
      <c r="J72" s="105">
        <f t="shared" si="46"/>
        <v>12461000</v>
      </c>
      <c r="K72" s="106">
        <f t="shared" si="46"/>
        <v>0</v>
      </c>
      <c r="L72" s="105">
        <f t="shared" si="46"/>
        <v>3973000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17673000</v>
      </c>
      <c r="Q72" s="106">
        <f>$I72      +$K72      +$M72      +$O72</f>
        <v>0</v>
      </c>
      <c r="R72" s="61">
        <f>IF(($J72      =0),0,((($L72      -$J72      )/$J72      )*100))</f>
        <v>-68.116523553486871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56.927041391528419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2tmEkCG2g2T71Uy0oIeN5EN9tF2ggLhu/eg/xS08m0zoi25qoUVSLa6+gKSOnRU22N/FVYVaE+VNcahVafsUA==" saltValue="ZBvvPzxwx0Yh1zos2nac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>
        <v>173000</v>
      </c>
      <c r="K10" s="94"/>
      <c r="L10" s="93">
        <v>978000</v>
      </c>
      <c r="M10" s="94"/>
      <c r="N10" s="93"/>
      <c r="O10" s="94"/>
      <c r="P10" s="93">
        <f t="shared" ref="P10:P16" si="1">$H10      +$J10      +$L10      +$N10</f>
        <v>1310000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465.31791907514457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43.666666666666664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938000</v>
      </c>
      <c r="H14" s="93">
        <v>938000</v>
      </c>
      <c r="I14" s="94"/>
      <c r="J14" s="93"/>
      <c r="K14" s="94"/>
      <c r="L14" s="93"/>
      <c r="M14" s="94"/>
      <c r="N14" s="93"/>
      <c r="O14" s="94"/>
      <c r="P14" s="93">
        <f t="shared" si="1"/>
        <v>938000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4.6899999999999995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23000000</v>
      </c>
      <c r="C16" s="95">
        <f>SUM(C9:C15)</f>
        <v>0</v>
      </c>
      <c r="D16" s="95"/>
      <c r="E16" s="95">
        <f t="shared" si="0"/>
        <v>23000000</v>
      </c>
      <c r="F16" s="96">
        <f t="shared" ref="F16:O16" si="7">SUM(F9:F15)</f>
        <v>23000000</v>
      </c>
      <c r="G16" s="97">
        <f t="shared" si="7"/>
        <v>3938000</v>
      </c>
      <c r="H16" s="96">
        <f t="shared" si="7"/>
        <v>1097000</v>
      </c>
      <c r="I16" s="97">
        <f t="shared" si="7"/>
        <v>0</v>
      </c>
      <c r="J16" s="96">
        <f t="shared" si="7"/>
        <v>173000</v>
      </c>
      <c r="K16" s="97">
        <f t="shared" si="7"/>
        <v>0</v>
      </c>
      <c r="L16" s="96">
        <f t="shared" si="7"/>
        <v>978000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2248000</v>
      </c>
      <c r="Q16" s="97">
        <f t="shared" si="2"/>
        <v>0</v>
      </c>
      <c r="R16" s="52">
        <f t="shared" si="3"/>
        <v>465.31791907514457</v>
      </c>
      <c r="S16" s="53">
        <f t="shared" si="4"/>
        <v>0</v>
      </c>
      <c r="T16" s="52">
        <f>IF((SUM($E9:$E13)+$E15)=0,0,(P16/(SUM($E9:$E13)+$E15)*100))</f>
        <v>74.933333333333323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6015000</v>
      </c>
      <c r="H32" s="93">
        <v>5547000</v>
      </c>
      <c r="I32" s="94"/>
      <c r="J32" s="93">
        <v>468000</v>
      </c>
      <c r="K32" s="94"/>
      <c r="L32" s="93"/>
      <c r="M32" s="94"/>
      <c r="N32" s="93"/>
      <c r="O32" s="94"/>
      <c r="P32" s="93">
        <f>$H32      +$J32      +$L32      +$N32</f>
        <v>6015000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6015000</v>
      </c>
      <c r="H33" s="96">
        <f t="shared" si="17"/>
        <v>5547000</v>
      </c>
      <c r="I33" s="97">
        <f t="shared" si="17"/>
        <v>0</v>
      </c>
      <c r="J33" s="96">
        <f t="shared" si="17"/>
        <v>468000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6015000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-10000000</v>
      </c>
      <c r="D35" s="92"/>
      <c r="E35" s="92">
        <f t="shared" ref="E35:E40" si="18">$B35      +$C35      +$D35</f>
        <v>37500000</v>
      </c>
      <c r="F35" s="93">
        <v>37500000</v>
      </c>
      <c r="G35" s="94">
        <v>37500000</v>
      </c>
      <c r="H35" s="93">
        <v>2095000</v>
      </c>
      <c r="I35" s="94"/>
      <c r="J35" s="93"/>
      <c r="K35" s="94"/>
      <c r="L35" s="93">
        <v>8633000</v>
      </c>
      <c r="M35" s="94"/>
      <c r="N35" s="93"/>
      <c r="O35" s="94"/>
      <c r="P35" s="93">
        <f t="shared" ref="P35:P40" si="19">$H35      +$J35      +$L35      +$N35</f>
        <v>10728000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28.608000000000001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48255000</v>
      </c>
      <c r="C40" s="95">
        <f>SUM(C35:C39)</f>
        <v>-10000000</v>
      </c>
      <c r="D40" s="95"/>
      <c r="E40" s="95">
        <f t="shared" si="18"/>
        <v>38255000</v>
      </c>
      <c r="F40" s="96">
        <f t="shared" ref="F40:O40" si="25">SUM(F35:F39)</f>
        <v>38255000</v>
      </c>
      <c r="G40" s="97">
        <f t="shared" si="25"/>
        <v>37500000</v>
      </c>
      <c r="H40" s="96">
        <f t="shared" si="25"/>
        <v>2095000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8633000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10728000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28.608000000000001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77270000</v>
      </c>
      <c r="C67" s="104">
        <f>SUM(C9:C15,C18:C23,C26:C29,C32,C35:C39,C42:C52,C55:C58,C61:C65)</f>
        <v>-10000000</v>
      </c>
      <c r="D67" s="104"/>
      <c r="E67" s="104">
        <f t="shared" si="35"/>
        <v>67270000</v>
      </c>
      <c r="F67" s="105">
        <f t="shared" ref="F67:O67" si="43">SUM(F9:F15,F18:F23,F26:F29,F32,F35:F39,F42:F52,F55:F58,F61:F65)</f>
        <v>67270000</v>
      </c>
      <c r="G67" s="106">
        <f t="shared" si="43"/>
        <v>47453000</v>
      </c>
      <c r="H67" s="105">
        <f t="shared" si="43"/>
        <v>8739000</v>
      </c>
      <c r="I67" s="106">
        <f t="shared" si="43"/>
        <v>0</v>
      </c>
      <c r="J67" s="105">
        <f t="shared" si="43"/>
        <v>641000</v>
      </c>
      <c r="K67" s="106">
        <f t="shared" si="43"/>
        <v>0</v>
      </c>
      <c r="L67" s="105">
        <f t="shared" si="43"/>
        <v>9611000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18991000</v>
      </c>
      <c r="Q67" s="106">
        <f t="shared" si="37"/>
        <v>0</v>
      </c>
      <c r="R67" s="61">
        <f t="shared" si="38"/>
        <v>1399.3759750390016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40.827689992475548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127032000</v>
      </c>
      <c r="H69" s="93">
        <v>27334000</v>
      </c>
      <c r="I69" s="94"/>
      <c r="J69" s="93">
        <v>46939000</v>
      </c>
      <c r="K69" s="94"/>
      <c r="L69" s="93">
        <v>31365000</v>
      </c>
      <c r="M69" s="94"/>
      <c r="N69" s="93"/>
      <c r="O69" s="94"/>
      <c r="P69" s="93">
        <f>$H69      +$J69      +$L69      +$N69</f>
        <v>105638000</v>
      </c>
      <c r="Q69" s="94">
        <f>$I69      +$K69      +$M69      +$O69</f>
        <v>0</v>
      </c>
      <c r="R69" s="48">
        <f>IF(($J69      =0),0,((($L69      -$J69      )/$J69      )*100))</f>
        <v>-33.179232621061381</v>
      </c>
      <c r="S69" s="49">
        <f>IF(($K69      =0),0,((($M69      -$K69      )/$K69      )*100))</f>
        <v>0</v>
      </c>
      <c r="T69" s="48">
        <f>IF(($E69      =0),0,(($P69      /$E69      )*100))</f>
        <v>83.158574217519998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127032000</v>
      </c>
      <c r="H70" s="102">
        <f t="shared" si="44"/>
        <v>27334000</v>
      </c>
      <c r="I70" s="103">
        <f t="shared" si="44"/>
        <v>0</v>
      </c>
      <c r="J70" s="102">
        <f t="shared" si="44"/>
        <v>46939000</v>
      </c>
      <c r="K70" s="103">
        <f t="shared" si="44"/>
        <v>0</v>
      </c>
      <c r="L70" s="102">
        <f t="shared" si="44"/>
        <v>31365000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105638000</v>
      </c>
      <c r="Q70" s="103">
        <f>$I70      +$K70      +$M70      +$O70</f>
        <v>0</v>
      </c>
      <c r="R70" s="57">
        <f>IF(($J70      =0),0,((($L70      -$J70      )/$J70      )*100))</f>
        <v>-33.179232621061381</v>
      </c>
      <c r="S70" s="58">
        <f>IF(($K70      =0),0,((($M70      -$K70      )/$K70      )*100))</f>
        <v>0</v>
      </c>
      <c r="T70" s="57">
        <f>IF($E70   =0,0,($P70   /$E70   )*100)</f>
        <v>83.158574217519998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127032000</v>
      </c>
      <c r="H71" s="105">
        <f t="shared" si="45"/>
        <v>27334000</v>
      </c>
      <c r="I71" s="106">
        <f t="shared" si="45"/>
        <v>0</v>
      </c>
      <c r="J71" s="105">
        <f t="shared" si="45"/>
        <v>46939000</v>
      </c>
      <c r="K71" s="106">
        <f t="shared" si="45"/>
        <v>0</v>
      </c>
      <c r="L71" s="105">
        <f t="shared" si="45"/>
        <v>31365000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105638000</v>
      </c>
      <c r="Q71" s="106">
        <f>$I71      +$K71      +$M71      +$O71</f>
        <v>0</v>
      </c>
      <c r="R71" s="61">
        <f>IF(($J71      =0),0,((($L71      -$J71      )/$J71      )*100))</f>
        <v>-33.179232621061381</v>
      </c>
      <c r="S71" s="62">
        <f>IF(($K71      =0),0,((($M71      -$K71      )/$K71      )*100))</f>
        <v>0</v>
      </c>
      <c r="T71" s="61">
        <f>IF($E71   =0,0,($P71   /$E71   )*100)</f>
        <v>83.158574217519998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204302000</v>
      </c>
      <c r="C72" s="104">
        <f>SUM(C9:C15,C18:C23,C26:C29,C32,C35:C39,C42:C52,C55:C58,C61:C65,C69)</f>
        <v>-10000000</v>
      </c>
      <c r="D72" s="104"/>
      <c r="E72" s="104">
        <f>$B72      +$C72      +$D72</f>
        <v>194302000</v>
      </c>
      <c r="F72" s="105">
        <f t="shared" ref="F72:O72" si="46">SUM(F9:F15,F18:F23,F26:F29,F32,F35:F39,F42:F52,F55:F58,F61:F65,F69)</f>
        <v>194302000</v>
      </c>
      <c r="G72" s="106">
        <f t="shared" si="46"/>
        <v>174485000</v>
      </c>
      <c r="H72" s="105">
        <f t="shared" si="46"/>
        <v>36073000</v>
      </c>
      <c r="I72" s="106">
        <f t="shared" si="46"/>
        <v>0</v>
      </c>
      <c r="J72" s="105">
        <f t="shared" si="46"/>
        <v>47580000</v>
      </c>
      <c r="K72" s="106">
        <f t="shared" si="46"/>
        <v>0</v>
      </c>
      <c r="L72" s="105">
        <f t="shared" si="46"/>
        <v>40976000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124629000</v>
      </c>
      <c r="Q72" s="106">
        <f>$I72      +$K72      +$M72      +$O72</f>
        <v>0</v>
      </c>
      <c r="R72" s="61">
        <f>IF(($J72      =0),0,((($L72      -$J72      )/$J72      )*100))</f>
        <v>-13.879781420765028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71.812823039291956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vcFWWnuqB0CvETJ51f2YD0d4MfqY3gPUtXpcSCNxfnj/6F7FvBrkrzib0j/ZvyM5gCc2QyAP8PshqndK2PsTg==" saltValue="Yx8jutf9MRn3txv3L43L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>
        <v>126000</v>
      </c>
      <c r="K10" s="94"/>
      <c r="L10" s="93">
        <v>141000</v>
      </c>
      <c r="M10" s="94"/>
      <c r="N10" s="93"/>
      <c r="O10" s="94"/>
      <c r="P10" s="93">
        <f t="shared" ref="P10:P16" si="1">$H10      +$J10      +$L10      +$N10</f>
        <v>363000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11.904761904761903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75218000</v>
      </c>
      <c r="H15" s="93">
        <v>23093000</v>
      </c>
      <c r="I15" s="94"/>
      <c r="J15" s="93">
        <v>16989000</v>
      </c>
      <c r="K15" s="94"/>
      <c r="L15" s="93">
        <v>13290000</v>
      </c>
      <c r="M15" s="94"/>
      <c r="N15" s="93"/>
      <c r="O15" s="94"/>
      <c r="P15" s="93">
        <f t="shared" si="1"/>
        <v>53372000</v>
      </c>
      <c r="Q15" s="94">
        <f t="shared" si="2"/>
        <v>0</v>
      </c>
      <c r="R15" s="48">
        <f t="shared" si="3"/>
        <v>-21.77291188416034</v>
      </c>
      <c r="S15" s="49">
        <f t="shared" si="4"/>
        <v>0</v>
      </c>
      <c r="T15" s="48">
        <f t="shared" si="5"/>
        <v>70.956420005849665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76868000</v>
      </c>
      <c r="C16" s="95">
        <f>SUM(C9:C15)</f>
        <v>0</v>
      </c>
      <c r="D16" s="95"/>
      <c r="E16" s="95">
        <f t="shared" si="0"/>
        <v>76868000</v>
      </c>
      <c r="F16" s="96">
        <f t="shared" ref="F16:O16" si="7">SUM(F9:F15)</f>
        <v>76868000</v>
      </c>
      <c r="G16" s="97">
        <f t="shared" si="7"/>
        <v>76868000</v>
      </c>
      <c r="H16" s="96">
        <f t="shared" si="7"/>
        <v>23189000</v>
      </c>
      <c r="I16" s="97">
        <f t="shared" si="7"/>
        <v>0</v>
      </c>
      <c r="J16" s="96">
        <f t="shared" si="7"/>
        <v>17115000</v>
      </c>
      <c r="K16" s="97">
        <f t="shared" si="7"/>
        <v>0</v>
      </c>
      <c r="L16" s="96">
        <f t="shared" si="7"/>
        <v>13431000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53735000</v>
      </c>
      <c r="Q16" s="97">
        <f t="shared" si="2"/>
        <v>0</v>
      </c>
      <c r="R16" s="52">
        <f t="shared" si="3"/>
        <v>-21.524978089395265</v>
      </c>
      <c r="S16" s="53">
        <f t="shared" si="4"/>
        <v>0</v>
      </c>
      <c r="T16" s="52">
        <f>IF((SUM($E9:$E13)+$E15)=0,0,(P16/(SUM($E9:$E13)+$E15)*100))</f>
        <v>69.905552375500861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4590000</v>
      </c>
      <c r="H32" s="93">
        <v>559000</v>
      </c>
      <c r="I32" s="94"/>
      <c r="J32" s="93">
        <v>358000</v>
      </c>
      <c r="K32" s="94"/>
      <c r="L32" s="93">
        <v>728000</v>
      </c>
      <c r="M32" s="94"/>
      <c r="N32" s="93"/>
      <c r="O32" s="94"/>
      <c r="P32" s="93">
        <f>$H32      +$J32      +$L32      +$N32</f>
        <v>1645000</v>
      </c>
      <c r="Q32" s="94">
        <f>$I32      +$K32      +$M32      +$O32</f>
        <v>0</v>
      </c>
      <c r="R32" s="48">
        <f>IF(($J32      =0),0,((($L32      -$J32      )/$J32      )*100))</f>
        <v>103.35195530726257</v>
      </c>
      <c r="S32" s="49">
        <f>IF(($K32      =0),0,((($M32      -$K32      )/$K32      )*100))</f>
        <v>0</v>
      </c>
      <c r="T32" s="48">
        <f>IF(($E32      =0),0,(($P32      /$E32      )*100))</f>
        <v>35.838779956427011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4590000</v>
      </c>
      <c r="H33" s="96">
        <f t="shared" si="17"/>
        <v>559000</v>
      </c>
      <c r="I33" s="97">
        <f t="shared" si="17"/>
        <v>0</v>
      </c>
      <c r="J33" s="96">
        <f t="shared" si="17"/>
        <v>358000</v>
      </c>
      <c r="K33" s="97">
        <f t="shared" si="17"/>
        <v>0</v>
      </c>
      <c r="L33" s="96">
        <f t="shared" si="17"/>
        <v>728000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1645000</v>
      </c>
      <c r="Q33" s="97">
        <f>$I33      +$K33      +$M33      +$O33</f>
        <v>0</v>
      </c>
      <c r="R33" s="52">
        <f>IF(($J33      =0),0,((($L33      -$J33      )/$J33      )*100))</f>
        <v>103.35195530726257</v>
      </c>
      <c r="S33" s="53">
        <f>IF(($K33      =0),0,((($M33      -$K33      )/$K33      )*100))</f>
        <v>0</v>
      </c>
      <c r="T33" s="52">
        <f>IF($E33   =0,0,($P33   /$E33   )*100)</f>
        <v>35.838779956427011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-1254000</v>
      </c>
      <c r="D35" s="92"/>
      <c r="E35" s="92">
        <f t="shared" ref="E35:E40" si="18">$B35      +$C35      +$D35</f>
        <v>13746000</v>
      </c>
      <c r="F35" s="93">
        <v>13746000</v>
      </c>
      <c r="G35" s="94">
        <v>13746000</v>
      </c>
      <c r="H35" s="93">
        <v>3412000</v>
      </c>
      <c r="I35" s="94"/>
      <c r="J35" s="93">
        <v>5045000</v>
      </c>
      <c r="K35" s="94"/>
      <c r="L35" s="93">
        <v>3210000</v>
      </c>
      <c r="M35" s="94"/>
      <c r="N35" s="93"/>
      <c r="O35" s="94"/>
      <c r="P35" s="93">
        <f t="shared" ref="P35:P40" si="19">$H35      +$J35      +$L35      +$N35</f>
        <v>11667000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-36.372646184340937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84.875600174596244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18961000</v>
      </c>
      <c r="C40" s="95">
        <f>SUM(C35:C39)</f>
        <v>-1254000</v>
      </c>
      <c r="D40" s="95"/>
      <c r="E40" s="95">
        <f t="shared" si="18"/>
        <v>17707000</v>
      </c>
      <c r="F40" s="96">
        <f t="shared" ref="F40:O40" si="25">SUM(F35:F39)</f>
        <v>17707000</v>
      </c>
      <c r="G40" s="97">
        <f t="shared" si="25"/>
        <v>13746000</v>
      </c>
      <c r="H40" s="96">
        <f t="shared" si="25"/>
        <v>3412000</v>
      </c>
      <c r="I40" s="97">
        <f t="shared" si="25"/>
        <v>0</v>
      </c>
      <c r="J40" s="96">
        <f t="shared" si="25"/>
        <v>5045000</v>
      </c>
      <c r="K40" s="97">
        <f t="shared" si="25"/>
        <v>0</v>
      </c>
      <c r="L40" s="96">
        <f t="shared" si="25"/>
        <v>3210000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11667000</v>
      </c>
      <c r="Q40" s="97">
        <f t="shared" si="20"/>
        <v>0</v>
      </c>
      <c r="R40" s="52">
        <f t="shared" si="21"/>
        <v>-36.372646184340937</v>
      </c>
      <c r="S40" s="53">
        <f t="shared" si="22"/>
        <v>0</v>
      </c>
      <c r="T40" s="52">
        <f>IF((+$E35+$E38) =0,0,(P40   /(+$E35+$E38) )*100)</f>
        <v>84.875600174596244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45000000</v>
      </c>
      <c r="H43" s="93"/>
      <c r="I43" s="94"/>
      <c r="J43" s="93">
        <v>21228000</v>
      </c>
      <c r="K43" s="94"/>
      <c r="L43" s="93">
        <v>2101000</v>
      </c>
      <c r="M43" s="94"/>
      <c r="N43" s="93"/>
      <c r="O43" s="94"/>
      <c r="P43" s="93">
        <f t="shared" si="27"/>
        <v>23329000</v>
      </c>
      <c r="Q43" s="94">
        <f t="shared" si="28"/>
        <v>0</v>
      </c>
      <c r="R43" s="48">
        <f t="shared" si="29"/>
        <v>-90.102694554362159</v>
      </c>
      <c r="S43" s="49">
        <f t="shared" si="30"/>
        <v>0</v>
      </c>
      <c r="T43" s="48">
        <f t="shared" si="31"/>
        <v>51.842222222222226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5232000</v>
      </c>
      <c r="I51" s="94"/>
      <c r="J51" s="93">
        <v>20761000</v>
      </c>
      <c r="K51" s="94"/>
      <c r="L51" s="93">
        <v>13313000</v>
      </c>
      <c r="M51" s="94"/>
      <c r="N51" s="93"/>
      <c r="O51" s="94"/>
      <c r="P51" s="93">
        <f t="shared" si="27"/>
        <v>39306000</v>
      </c>
      <c r="Q51" s="94">
        <f t="shared" si="28"/>
        <v>0</v>
      </c>
      <c r="R51" s="48">
        <f t="shared" si="29"/>
        <v>-35.874957853667929</v>
      </c>
      <c r="S51" s="49">
        <f t="shared" si="30"/>
        <v>0</v>
      </c>
      <c r="T51" s="48">
        <f t="shared" si="31"/>
        <v>71.465454545454548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10000000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100000000</v>
      </c>
      <c r="H53" s="96">
        <f t="shared" si="33"/>
        <v>5232000</v>
      </c>
      <c r="I53" s="97">
        <f t="shared" si="33"/>
        <v>0</v>
      </c>
      <c r="J53" s="96">
        <f t="shared" si="33"/>
        <v>41989000</v>
      </c>
      <c r="K53" s="97">
        <f t="shared" si="33"/>
        <v>0</v>
      </c>
      <c r="L53" s="96">
        <f t="shared" si="33"/>
        <v>15414000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62635000</v>
      </c>
      <c r="Q53" s="97">
        <f t="shared" si="28"/>
        <v>0</v>
      </c>
      <c r="R53" s="52">
        <f t="shared" si="29"/>
        <v>-63.29038557717498</v>
      </c>
      <c r="S53" s="53">
        <f t="shared" si="30"/>
        <v>0</v>
      </c>
      <c r="T53" s="52">
        <f>IF((+$E43+$E45+$E47+$E48+$E51) =0,0,(P53   /(+$E43+$E45+$E47+$E48+$E51) )*100)</f>
        <v>62.634999999999998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190419000</v>
      </c>
      <c r="C67" s="104">
        <f>SUM(C9:C15,C18:C23,C26:C29,C32,C35:C39,C42:C52,C55:C58,C61:C65)</f>
        <v>8746000</v>
      </c>
      <c r="D67" s="104"/>
      <c r="E67" s="104">
        <f t="shared" si="35"/>
        <v>199165000</v>
      </c>
      <c r="F67" s="105">
        <f t="shared" ref="F67:O67" si="43">SUM(F9:F15,F18:F23,F26:F29,F32,F35:F39,F42:F52,F55:F58,F61:F65)</f>
        <v>199165000</v>
      </c>
      <c r="G67" s="106">
        <f t="shared" si="43"/>
        <v>195204000</v>
      </c>
      <c r="H67" s="105">
        <f t="shared" si="43"/>
        <v>32392000</v>
      </c>
      <c r="I67" s="106">
        <f t="shared" si="43"/>
        <v>0</v>
      </c>
      <c r="J67" s="105">
        <f t="shared" si="43"/>
        <v>64507000</v>
      </c>
      <c r="K67" s="106">
        <f t="shared" si="43"/>
        <v>0</v>
      </c>
      <c r="L67" s="105">
        <f t="shared" si="43"/>
        <v>32783000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129682000</v>
      </c>
      <c r="Q67" s="106">
        <f t="shared" si="37"/>
        <v>0</v>
      </c>
      <c r="R67" s="61">
        <f t="shared" si="38"/>
        <v>-49.179158850977409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66.434089465379813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190419000</v>
      </c>
      <c r="C72" s="104">
        <f>SUM(C9:C15,C18:C23,C26:C29,C32,C35:C39,C42:C52,C55:C58,C61:C65,C69)</f>
        <v>8746000</v>
      </c>
      <c r="D72" s="104"/>
      <c r="E72" s="104">
        <f>$B72      +$C72      +$D72</f>
        <v>199165000</v>
      </c>
      <c r="F72" s="105">
        <f t="shared" ref="F72:O72" si="46">SUM(F9:F15,F18:F23,F26:F29,F32,F35:F39,F42:F52,F55:F58,F61:F65,F69)</f>
        <v>199165000</v>
      </c>
      <c r="G72" s="106">
        <f t="shared" si="46"/>
        <v>195204000</v>
      </c>
      <c r="H72" s="105">
        <f t="shared" si="46"/>
        <v>32392000</v>
      </c>
      <c r="I72" s="106">
        <f t="shared" si="46"/>
        <v>0</v>
      </c>
      <c r="J72" s="105">
        <f t="shared" si="46"/>
        <v>64507000</v>
      </c>
      <c r="K72" s="106">
        <f t="shared" si="46"/>
        <v>0</v>
      </c>
      <c r="L72" s="105">
        <f t="shared" si="46"/>
        <v>32783000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129682000</v>
      </c>
      <c r="Q72" s="106">
        <f>$I72      +$K72      +$M72      +$O72</f>
        <v>0</v>
      </c>
      <c r="R72" s="61">
        <f>IF(($J72      =0),0,((($L72      -$J72      )/$J72      )*100))</f>
        <v>-49.179158850977409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66.434089465379813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cZaMJyey+LBYMhLJZ6AoP/ZC8H7jAtEqLeoU1w74thioPswJNPrDptF6JimLT3IZtmFeSPd268vTsG3Vm5ZDA==" saltValue="eEGxEEAn73NmJxQ9hWBt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990000</v>
      </c>
      <c r="I10" s="94"/>
      <c r="J10" s="93">
        <v>1067000</v>
      </c>
      <c r="K10" s="94">
        <v>637302</v>
      </c>
      <c r="L10" s="93">
        <v>142000</v>
      </c>
      <c r="M10" s="94"/>
      <c r="N10" s="93"/>
      <c r="O10" s="94"/>
      <c r="P10" s="93">
        <f t="shared" ref="P10:P16" si="1">$H10      +$J10      +$L10      +$N10</f>
        <v>2199000</v>
      </c>
      <c r="Q10" s="94">
        <f t="shared" ref="Q10:Q16" si="2">$I10      +$K10      +$M10      +$O10</f>
        <v>637302</v>
      </c>
      <c r="R10" s="48">
        <f t="shared" ref="R10:R16" si="3">IF(($J10      =0),0,((($L10      -$J10      )/$J10      )*100))</f>
        <v>-86.691658856607319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75.827586206896541</v>
      </c>
      <c r="U10" s="50">
        <f t="shared" ref="U10:U15" si="6">IF(($E10      =0),0,(($Q10      /$E10      )*100))</f>
        <v>21.975931034482759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990000</v>
      </c>
      <c r="I16" s="97">
        <f t="shared" si="7"/>
        <v>0</v>
      </c>
      <c r="J16" s="96">
        <f t="shared" si="7"/>
        <v>1067000</v>
      </c>
      <c r="K16" s="97">
        <f t="shared" si="7"/>
        <v>637302</v>
      </c>
      <c r="L16" s="96">
        <f t="shared" si="7"/>
        <v>142000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2199000</v>
      </c>
      <c r="Q16" s="97">
        <f t="shared" si="2"/>
        <v>637302</v>
      </c>
      <c r="R16" s="52">
        <f t="shared" si="3"/>
        <v>-86.691658856607319</v>
      </c>
      <c r="S16" s="53">
        <f t="shared" si="4"/>
        <v>-100</v>
      </c>
      <c r="T16" s="52">
        <f>IF((SUM($E9:$E13)+$E15)=0,0,(P16/(SUM($E9:$E13)+$E15)*100))</f>
        <v>75.827586206896541</v>
      </c>
      <c r="U16" s="54">
        <f>IF((SUM($E9:$E13)+$E15)=0,0,(Q16/(SUM($E9:$E13)+$E15)*100))</f>
        <v>21.975931034482759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1307000</v>
      </c>
      <c r="C32" s="92">
        <v>0</v>
      </c>
      <c r="D32" s="92"/>
      <c r="E32" s="92">
        <f>$B32      +$C32      +$D32</f>
        <v>1307000</v>
      </c>
      <c r="F32" s="93">
        <v>1307000</v>
      </c>
      <c r="G32" s="94">
        <v>1307000</v>
      </c>
      <c r="H32" s="93">
        <v>229000</v>
      </c>
      <c r="I32" s="94"/>
      <c r="J32" s="93">
        <v>161000</v>
      </c>
      <c r="K32" s="94">
        <v>-588000</v>
      </c>
      <c r="L32" s="93">
        <v>330000</v>
      </c>
      <c r="M32" s="94">
        <v>-719000</v>
      </c>
      <c r="N32" s="93"/>
      <c r="O32" s="94"/>
      <c r="P32" s="93">
        <f>$H32      +$J32      +$L32      +$N32</f>
        <v>720000</v>
      </c>
      <c r="Q32" s="94">
        <f>$I32      +$K32      +$M32      +$O32</f>
        <v>-1307000</v>
      </c>
      <c r="R32" s="48">
        <f>IF(($J32      =0),0,((($L32      -$J32      )/$J32      )*100))</f>
        <v>104.96894409937889</v>
      </c>
      <c r="S32" s="49">
        <f>IF(($K32      =0),0,((($M32      -$K32      )/$K32      )*100))</f>
        <v>22.278911564625851</v>
      </c>
      <c r="T32" s="48">
        <f>IF(($E32      =0),0,(($P32      /$E32      )*100))</f>
        <v>55.087987758224941</v>
      </c>
      <c r="U32" s="50">
        <f>IF(($E32      =0),0,(($Q32      /$E32      )*100))</f>
        <v>-100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1307000</v>
      </c>
      <c r="C33" s="95">
        <f>C32</f>
        <v>0</v>
      </c>
      <c r="D33" s="95"/>
      <c r="E33" s="95">
        <f>$B33      +$C33      +$D33</f>
        <v>1307000</v>
      </c>
      <c r="F33" s="96">
        <f t="shared" ref="F33:O33" si="17">F32</f>
        <v>1307000</v>
      </c>
      <c r="G33" s="97">
        <f t="shared" si="17"/>
        <v>1307000</v>
      </c>
      <c r="H33" s="96">
        <f t="shared" si="17"/>
        <v>229000</v>
      </c>
      <c r="I33" s="97">
        <f t="shared" si="17"/>
        <v>0</v>
      </c>
      <c r="J33" s="96">
        <f t="shared" si="17"/>
        <v>161000</v>
      </c>
      <c r="K33" s="97">
        <f t="shared" si="17"/>
        <v>-588000</v>
      </c>
      <c r="L33" s="96">
        <f t="shared" si="17"/>
        <v>330000</v>
      </c>
      <c r="M33" s="97">
        <f t="shared" si="17"/>
        <v>-719000</v>
      </c>
      <c r="N33" s="96">
        <f t="shared" si="17"/>
        <v>0</v>
      </c>
      <c r="O33" s="97">
        <f t="shared" si="17"/>
        <v>0</v>
      </c>
      <c r="P33" s="96">
        <f>$H33      +$J33      +$L33      +$N33</f>
        <v>720000</v>
      </c>
      <c r="Q33" s="97">
        <f>$I33      +$K33      +$M33      +$O33</f>
        <v>-1307000</v>
      </c>
      <c r="R33" s="52">
        <f>IF(($J33      =0),0,((($L33      -$J33      )/$J33      )*100))</f>
        <v>104.96894409937889</v>
      </c>
      <c r="S33" s="53">
        <f>IF(($K33      =0),0,((($M33      -$K33      )/$K33      )*100))</f>
        <v>22.278911564625851</v>
      </c>
      <c r="T33" s="52">
        <f>IF($E33   =0,0,($P33   /$E33   )*100)</f>
        <v>55.087987758224941</v>
      </c>
      <c r="U33" s="54">
        <f>IF($E33   =0,0,($Q33   /$E33   )*100)</f>
        <v>-100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34000000</v>
      </c>
      <c r="C35" s="92">
        <v>0</v>
      </c>
      <c r="D35" s="92"/>
      <c r="E35" s="92">
        <f t="shared" ref="E35:E40" si="18">$B35      +$C35      +$D35</f>
        <v>34000000</v>
      </c>
      <c r="F35" s="93">
        <v>34000000</v>
      </c>
      <c r="G35" s="94">
        <v>34000000</v>
      </c>
      <c r="H35" s="93">
        <v>5659000</v>
      </c>
      <c r="I35" s="94"/>
      <c r="J35" s="93">
        <v>8264000</v>
      </c>
      <c r="K35" s="94">
        <v>-15893200</v>
      </c>
      <c r="L35" s="93">
        <v>3563000</v>
      </c>
      <c r="M35" s="94">
        <v>-17000000</v>
      </c>
      <c r="N35" s="93"/>
      <c r="O35" s="94"/>
      <c r="P35" s="93">
        <f t="shared" ref="P35:P40" si="19">$H35      +$J35      +$L35      +$N35</f>
        <v>17486000</v>
      </c>
      <c r="Q35" s="94">
        <f t="shared" ref="Q35:Q40" si="20">$I35      +$K35      +$M35      +$O35</f>
        <v>-32893200</v>
      </c>
      <c r="R35" s="48">
        <f t="shared" ref="R35:R40" si="21">IF(($J35      =0),0,((($L35      -$J35      )/$J35      )*100))</f>
        <v>-56.885285575992249</v>
      </c>
      <c r="S35" s="49">
        <f t="shared" ref="S35:S40" si="22">IF(($K35      =0),0,((($M35      -$K35      )/$K35      )*100))</f>
        <v>6.9639845971862178</v>
      </c>
      <c r="T35" s="48">
        <f t="shared" ref="T35:T39" si="23">IF(($E35      =0),0,(($P35      /$E35      )*100))</f>
        <v>51.429411764705875</v>
      </c>
      <c r="U35" s="50">
        <f t="shared" ref="U35:U39" si="24">IF(($E35      =0),0,(($Q35      /$E35      )*100))</f>
        <v>-96.744705882352946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3067000</v>
      </c>
      <c r="C36" s="92">
        <v>0</v>
      </c>
      <c r="D36" s="92"/>
      <c r="E36" s="92">
        <f t="shared" si="18"/>
        <v>3067000</v>
      </c>
      <c r="F36" s="93">
        <v>3067000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37067000</v>
      </c>
      <c r="C40" s="95">
        <f>SUM(C35:C39)</f>
        <v>0</v>
      </c>
      <c r="D40" s="95"/>
      <c r="E40" s="95">
        <f t="shared" si="18"/>
        <v>37067000</v>
      </c>
      <c r="F40" s="96">
        <f t="shared" ref="F40:O40" si="25">SUM(F35:F39)</f>
        <v>37067000</v>
      </c>
      <c r="G40" s="97">
        <f t="shared" si="25"/>
        <v>34000000</v>
      </c>
      <c r="H40" s="96">
        <f t="shared" si="25"/>
        <v>5659000</v>
      </c>
      <c r="I40" s="97">
        <f t="shared" si="25"/>
        <v>0</v>
      </c>
      <c r="J40" s="96">
        <f t="shared" si="25"/>
        <v>8264000</v>
      </c>
      <c r="K40" s="97">
        <f t="shared" si="25"/>
        <v>-15893200</v>
      </c>
      <c r="L40" s="96">
        <f t="shared" si="25"/>
        <v>3563000</v>
      </c>
      <c r="M40" s="97">
        <f t="shared" si="25"/>
        <v>-17000000</v>
      </c>
      <c r="N40" s="96">
        <f t="shared" si="25"/>
        <v>0</v>
      </c>
      <c r="O40" s="97">
        <f t="shared" si="25"/>
        <v>0</v>
      </c>
      <c r="P40" s="96">
        <f t="shared" si="19"/>
        <v>17486000</v>
      </c>
      <c r="Q40" s="97">
        <f t="shared" si="20"/>
        <v>-32893200</v>
      </c>
      <c r="R40" s="52">
        <f t="shared" si="21"/>
        <v>-56.885285575992249</v>
      </c>
      <c r="S40" s="53">
        <f t="shared" si="22"/>
        <v>6.9639845971862178</v>
      </c>
      <c r="T40" s="52">
        <f>IF((+$E35+$E38) =0,0,(P40   /(+$E35+$E38) )*100)</f>
        <v>51.429411764705875</v>
      </c>
      <c r="U40" s="54">
        <f>IF((+$E35+$E38) =0,0,(Q40   /(+$E35+$E38) )*100)</f>
        <v>-96.744705882352946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4484000</v>
      </c>
      <c r="I51" s="94"/>
      <c r="J51" s="93">
        <v>2622000</v>
      </c>
      <c r="K51" s="94">
        <v>-7285970</v>
      </c>
      <c r="L51" s="93">
        <v>1027000</v>
      </c>
      <c r="M51" s="94"/>
      <c r="N51" s="93"/>
      <c r="O51" s="94"/>
      <c r="P51" s="93">
        <f t="shared" si="27"/>
        <v>8133000</v>
      </c>
      <c r="Q51" s="94">
        <f t="shared" si="28"/>
        <v>-7285970</v>
      </c>
      <c r="R51" s="48">
        <f t="shared" si="29"/>
        <v>-60.831426392067122</v>
      </c>
      <c r="S51" s="49">
        <f t="shared" si="30"/>
        <v>-100</v>
      </c>
      <c r="T51" s="48">
        <f t="shared" si="31"/>
        <v>40.664999999999999</v>
      </c>
      <c r="U51" s="50">
        <f t="shared" si="32"/>
        <v>-36.429850000000002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20000000</v>
      </c>
      <c r="H53" s="96">
        <f t="shared" si="33"/>
        <v>4484000</v>
      </c>
      <c r="I53" s="97">
        <f t="shared" si="33"/>
        <v>0</v>
      </c>
      <c r="J53" s="96">
        <f t="shared" si="33"/>
        <v>2622000</v>
      </c>
      <c r="K53" s="97">
        <f t="shared" si="33"/>
        <v>-7285970</v>
      </c>
      <c r="L53" s="96">
        <f t="shared" si="33"/>
        <v>1027000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8133000</v>
      </c>
      <c r="Q53" s="97">
        <f t="shared" si="28"/>
        <v>-7285970</v>
      </c>
      <c r="R53" s="52">
        <f t="shared" si="29"/>
        <v>-60.831426392067122</v>
      </c>
      <c r="S53" s="53">
        <f t="shared" si="30"/>
        <v>-100</v>
      </c>
      <c r="T53" s="52">
        <f>IF((+$E43+$E45+$E47+$E48+$E51) =0,0,(P53   /(+$E43+$E45+$E47+$E48+$E51) )*100)</f>
        <v>40.664999999999999</v>
      </c>
      <c r="U53" s="54">
        <f>IF((+$E43+$E45+$E47+$E48+$E51) =0,0,(Q53   /(+$E43+$E45+$E47+$E48+$E51) )*100)</f>
        <v>-36.429850000000002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61274000</v>
      </c>
      <c r="C67" s="104">
        <f>SUM(C9:C15,C18:C23,C26:C29,C32,C35:C39,C42:C52,C55:C58,C61:C65)</f>
        <v>0</v>
      </c>
      <c r="D67" s="104"/>
      <c r="E67" s="104">
        <f t="shared" si="35"/>
        <v>61274000</v>
      </c>
      <c r="F67" s="105">
        <f t="shared" ref="F67:O67" si="43">SUM(F9:F15,F18:F23,F26:F29,F32,F35:F39,F42:F52,F55:F58,F61:F65)</f>
        <v>61274000</v>
      </c>
      <c r="G67" s="106">
        <f t="shared" si="43"/>
        <v>58207000</v>
      </c>
      <c r="H67" s="105">
        <f t="shared" si="43"/>
        <v>11362000</v>
      </c>
      <c r="I67" s="106">
        <f t="shared" si="43"/>
        <v>0</v>
      </c>
      <c r="J67" s="105">
        <f t="shared" si="43"/>
        <v>12114000</v>
      </c>
      <c r="K67" s="106">
        <f t="shared" si="43"/>
        <v>-23129868</v>
      </c>
      <c r="L67" s="105">
        <f t="shared" si="43"/>
        <v>5062000</v>
      </c>
      <c r="M67" s="106">
        <f t="shared" si="43"/>
        <v>-17719000</v>
      </c>
      <c r="N67" s="105">
        <f t="shared" si="43"/>
        <v>0</v>
      </c>
      <c r="O67" s="106">
        <f t="shared" si="43"/>
        <v>0</v>
      </c>
      <c r="P67" s="105">
        <f t="shared" si="36"/>
        <v>28538000</v>
      </c>
      <c r="Q67" s="106">
        <f t="shared" si="37"/>
        <v>-40848868</v>
      </c>
      <c r="R67" s="61">
        <f t="shared" si="38"/>
        <v>-58.213637114082886</v>
      </c>
      <c r="S67" s="62">
        <f t="shared" si="39"/>
        <v>-23.39342360276332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49.02846736646795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-70.178617692030159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19046000</v>
      </c>
      <c r="C69" s="92">
        <v>0</v>
      </c>
      <c r="D69" s="92"/>
      <c r="E69" s="92">
        <f>$B69      +$C69      +$D69</f>
        <v>19046000</v>
      </c>
      <c r="F69" s="93">
        <v>19046000</v>
      </c>
      <c r="G69" s="94">
        <v>19046000</v>
      </c>
      <c r="H69" s="93">
        <v>1477000</v>
      </c>
      <c r="I69" s="94"/>
      <c r="J69" s="93">
        <v>7324000</v>
      </c>
      <c r="K69" s="94">
        <v>-12193262</v>
      </c>
      <c r="L69" s="93">
        <v>5552000</v>
      </c>
      <c r="M69" s="94"/>
      <c r="N69" s="93"/>
      <c r="O69" s="94"/>
      <c r="P69" s="93">
        <f>$H69      +$J69      +$L69      +$N69</f>
        <v>14353000</v>
      </c>
      <c r="Q69" s="94">
        <f>$I69      +$K69      +$M69      +$O69</f>
        <v>-12193262</v>
      </c>
      <c r="R69" s="48">
        <f>IF(($J69      =0),0,((($L69      -$J69      )/$J69      )*100))</f>
        <v>-24.194429273620973</v>
      </c>
      <c r="S69" s="49">
        <f>IF(($K69      =0),0,((($M69      -$K69      )/$K69      )*100))</f>
        <v>-100</v>
      </c>
      <c r="T69" s="48">
        <f>IF(($E69      =0),0,(($P69      /$E69      )*100))</f>
        <v>75.359655570723518</v>
      </c>
      <c r="U69" s="50">
        <f>IF(($E69      =0),0,(($Q69      /$E69      )*100))</f>
        <v>-64.020067205712479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19046000</v>
      </c>
      <c r="C70" s="101">
        <f>C69</f>
        <v>0</v>
      </c>
      <c r="D70" s="101"/>
      <c r="E70" s="101">
        <f>$B70      +$C70      +$D70</f>
        <v>19046000</v>
      </c>
      <c r="F70" s="102">
        <f t="shared" ref="F70:O70" si="44">F69</f>
        <v>19046000</v>
      </c>
      <c r="G70" s="103">
        <f t="shared" si="44"/>
        <v>19046000</v>
      </c>
      <c r="H70" s="102">
        <f t="shared" si="44"/>
        <v>1477000</v>
      </c>
      <c r="I70" s="103">
        <f t="shared" si="44"/>
        <v>0</v>
      </c>
      <c r="J70" s="102">
        <f t="shared" si="44"/>
        <v>7324000</v>
      </c>
      <c r="K70" s="103">
        <f t="shared" si="44"/>
        <v>-12193262</v>
      </c>
      <c r="L70" s="102">
        <f t="shared" si="44"/>
        <v>5552000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14353000</v>
      </c>
      <c r="Q70" s="103">
        <f>$I70      +$K70      +$M70      +$O70</f>
        <v>-12193262</v>
      </c>
      <c r="R70" s="57">
        <f>IF(($J70      =0),0,((($L70      -$J70      )/$J70      )*100))</f>
        <v>-24.194429273620973</v>
      </c>
      <c r="S70" s="58">
        <f>IF(($K70      =0),0,((($M70      -$K70      )/$K70      )*100))</f>
        <v>-100</v>
      </c>
      <c r="T70" s="57">
        <f>IF($E70   =0,0,($P70   /$E70   )*100)</f>
        <v>75.359655570723518</v>
      </c>
      <c r="U70" s="59">
        <f>IF($E70   =0,0,($Q70   /$E70 )*100)</f>
        <v>-64.020067205712479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19046000</v>
      </c>
      <c r="C71" s="104">
        <f>C69</f>
        <v>0</v>
      </c>
      <c r="D71" s="104"/>
      <c r="E71" s="104">
        <f>$B71      +$C71      +$D71</f>
        <v>19046000</v>
      </c>
      <c r="F71" s="105">
        <f t="shared" ref="F71:O71" si="45">F69</f>
        <v>19046000</v>
      </c>
      <c r="G71" s="106">
        <f t="shared" si="45"/>
        <v>19046000</v>
      </c>
      <c r="H71" s="105">
        <f t="shared" si="45"/>
        <v>1477000</v>
      </c>
      <c r="I71" s="106">
        <f t="shared" si="45"/>
        <v>0</v>
      </c>
      <c r="J71" s="105">
        <f t="shared" si="45"/>
        <v>7324000</v>
      </c>
      <c r="K71" s="106">
        <f t="shared" si="45"/>
        <v>-12193262</v>
      </c>
      <c r="L71" s="105">
        <f t="shared" si="45"/>
        <v>5552000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14353000</v>
      </c>
      <c r="Q71" s="106">
        <f>$I71      +$K71      +$M71      +$O71</f>
        <v>-12193262</v>
      </c>
      <c r="R71" s="61">
        <f>IF(($J71      =0),0,((($L71      -$J71      )/$J71      )*100))</f>
        <v>-24.194429273620973</v>
      </c>
      <c r="S71" s="62">
        <f>IF(($K71      =0),0,((($M71      -$K71      )/$K71      )*100))</f>
        <v>-100</v>
      </c>
      <c r="T71" s="61">
        <f>IF($E71   =0,0,($P71   /$E71   )*100)</f>
        <v>75.359655570723518</v>
      </c>
      <c r="U71" s="65">
        <f>IF($E71   =0,0,($Q71   /$E71   )*100)</f>
        <v>-64.020067205712479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80320000</v>
      </c>
      <c r="C72" s="104">
        <f>SUM(C9:C15,C18:C23,C26:C29,C32,C35:C39,C42:C52,C55:C58,C61:C65,C69)</f>
        <v>0</v>
      </c>
      <c r="D72" s="104"/>
      <c r="E72" s="104">
        <f>$B72      +$C72      +$D72</f>
        <v>80320000</v>
      </c>
      <c r="F72" s="105">
        <f t="shared" ref="F72:O72" si="46">SUM(F9:F15,F18:F23,F26:F29,F32,F35:F39,F42:F52,F55:F58,F61:F65,F69)</f>
        <v>80320000</v>
      </c>
      <c r="G72" s="106">
        <f t="shared" si="46"/>
        <v>77253000</v>
      </c>
      <c r="H72" s="105">
        <f t="shared" si="46"/>
        <v>12839000</v>
      </c>
      <c r="I72" s="106">
        <f t="shared" si="46"/>
        <v>0</v>
      </c>
      <c r="J72" s="105">
        <f t="shared" si="46"/>
        <v>19438000</v>
      </c>
      <c r="K72" s="106">
        <f t="shared" si="46"/>
        <v>-35323130</v>
      </c>
      <c r="L72" s="105">
        <f t="shared" si="46"/>
        <v>10614000</v>
      </c>
      <c r="M72" s="106">
        <f t="shared" si="46"/>
        <v>-17719000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42891000</v>
      </c>
      <c r="Q72" s="106">
        <f>$I72      +$K72      +$M72      +$O72</f>
        <v>-53042130</v>
      </c>
      <c r="R72" s="61">
        <f>IF(($J72      =0),0,((($L72      -$J72      )/$J72      )*100))</f>
        <v>-45.395616833007516</v>
      </c>
      <c r="S72" s="62">
        <f>IF(($K72      =0),0,((($M72      -$K72      )/$K72      )*100))</f>
        <v>-49.83740115895732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55.52017397382626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-68.660285037474281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766UhLeULm69j+2mlI7ak85vPY/TjQ1Hn6idHCDXwlkgcrE2s8oHzq/BkMevTm026q4O66/vr/5ufyecCeZ9Q==" saltValue="bBVFN64PAKyTboVlmE70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104000</v>
      </c>
      <c r="I10" s="94"/>
      <c r="J10" s="93">
        <v>208000</v>
      </c>
      <c r="K10" s="94"/>
      <c r="L10" s="93">
        <v>156000</v>
      </c>
      <c r="M10" s="94"/>
      <c r="N10" s="93"/>
      <c r="O10" s="94"/>
      <c r="P10" s="93">
        <f t="shared" ref="P10:P16" si="1">$H10      +$J10      +$L10      +$N10</f>
        <v>468000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-25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27.209302325581397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104000</v>
      </c>
      <c r="I16" s="97">
        <f t="shared" si="7"/>
        <v>0</v>
      </c>
      <c r="J16" s="96">
        <f t="shared" si="7"/>
        <v>208000</v>
      </c>
      <c r="K16" s="97">
        <f t="shared" si="7"/>
        <v>0</v>
      </c>
      <c r="L16" s="96">
        <f t="shared" si="7"/>
        <v>156000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468000</v>
      </c>
      <c r="Q16" s="97">
        <f t="shared" si="2"/>
        <v>0</v>
      </c>
      <c r="R16" s="52">
        <f t="shared" si="3"/>
        <v>-25</v>
      </c>
      <c r="S16" s="53">
        <f t="shared" si="4"/>
        <v>0</v>
      </c>
      <c r="T16" s="52">
        <f>IF((SUM($E9:$E13)+$E15)=0,0,(P16/(SUM($E9:$E13)+$E15)*100))</f>
        <v>27.209302325581397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2127000</v>
      </c>
      <c r="C32" s="92">
        <v>0</v>
      </c>
      <c r="D32" s="92"/>
      <c r="E32" s="92">
        <f>$B32      +$C32      +$D32</f>
        <v>2127000</v>
      </c>
      <c r="F32" s="93">
        <v>2127000</v>
      </c>
      <c r="G32" s="94">
        <v>2127000</v>
      </c>
      <c r="H32" s="93">
        <v>899000</v>
      </c>
      <c r="I32" s="94"/>
      <c r="J32" s="93">
        <v>1071000</v>
      </c>
      <c r="K32" s="94"/>
      <c r="L32" s="93">
        <v>157000</v>
      </c>
      <c r="M32" s="94"/>
      <c r="N32" s="93"/>
      <c r="O32" s="94"/>
      <c r="P32" s="93">
        <f>$H32      +$J32      +$L32      +$N32</f>
        <v>2127000</v>
      </c>
      <c r="Q32" s="94">
        <f>$I32      +$K32      +$M32      +$O32</f>
        <v>0</v>
      </c>
      <c r="R32" s="48">
        <f>IF(($J32      =0),0,((($L32      -$J32      )/$J32      )*100))</f>
        <v>-85.340802987861807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2127000</v>
      </c>
      <c r="C33" s="95">
        <f>C32</f>
        <v>0</v>
      </c>
      <c r="D33" s="95"/>
      <c r="E33" s="95">
        <f>$B33      +$C33      +$D33</f>
        <v>2127000</v>
      </c>
      <c r="F33" s="96">
        <f t="shared" ref="F33:O33" si="17">F32</f>
        <v>2127000</v>
      </c>
      <c r="G33" s="97">
        <f t="shared" si="17"/>
        <v>2127000</v>
      </c>
      <c r="H33" s="96">
        <f t="shared" si="17"/>
        <v>899000</v>
      </c>
      <c r="I33" s="97">
        <f t="shared" si="17"/>
        <v>0</v>
      </c>
      <c r="J33" s="96">
        <f t="shared" si="17"/>
        <v>1071000</v>
      </c>
      <c r="K33" s="97">
        <f t="shared" si="17"/>
        <v>0</v>
      </c>
      <c r="L33" s="96">
        <f t="shared" si="17"/>
        <v>157000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2127000</v>
      </c>
      <c r="Q33" s="97">
        <f>$I33      +$K33      +$M33      +$O33</f>
        <v>0</v>
      </c>
      <c r="R33" s="52">
        <f>IF(($J33      =0),0,((($L33      -$J33      )/$J33      )*100))</f>
        <v>-85.340802987861807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47559000</v>
      </c>
      <c r="C36" s="92">
        <v>0</v>
      </c>
      <c r="D36" s="92"/>
      <c r="E36" s="92">
        <f t="shared" si="18"/>
        <v>47559000</v>
      </c>
      <c r="F36" s="93">
        <v>47559000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>
        <v>2824000</v>
      </c>
      <c r="K38" s="94"/>
      <c r="L38" s="93"/>
      <c r="M38" s="94"/>
      <c r="N38" s="93"/>
      <c r="O38" s="94"/>
      <c r="P38" s="93">
        <f t="shared" si="19"/>
        <v>2824000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62.755555555555553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52059000</v>
      </c>
      <c r="C40" s="95">
        <f>SUM(C35:C39)</f>
        <v>0</v>
      </c>
      <c r="D40" s="95"/>
      <c r="E40" s="95">
        <f t="shared" si="18"/>
        <v>52059000</v>
      </c>
      <c r="F40" s="96">
        <f t="shared" ref="F40:O40" si="25">SUM(F35:F39)</f>
        <v>52059000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2824000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2824000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62.755555555555553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-50000000</v>
      </c>
      <c r="D44" s="92"/>
      <c r="E44" s="92">
        <f t="shared" si="26"/>
        <v>25000000</v>
      </c>
      <c r="F44" s="93">
        <v>25000000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51000000</v>
      </c>
      <c r="C51" s="92">
        <v>4000000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8354000</v>
      </c>
      <c r="I51" s="94"/>
      <c r="J51" s="93">
        <v>19246000</v>
      </c>
      <c r="K51" s="94"/>
      <c r="L51" s="93">
        <v>6815000</v>
      </c>
      <c r="M51" s="94"/>
      <c r="N51" s="93"/>
      <c r="O51" s="94"/>
      <c r="P51" s="93">
        <f t="shared" si="27"/>
        <v>34415000</v>
      </c>
      <c r="Q51" s="94">
        <f t="shared" si="28"/>
        <v>0</v>
      </c>
      <c r="R51" s="48">
        <f t="shared" si="29"/>
        <v>-64.590044684609794</v>
      </c>
      <c r="S51" s="49">
        <f t="shared" si="30"/>
        <v>0</v>
      </c>
      <c r="T51" s="48">
        <f t="shared" si="31"/>
        <v>62.572727272727271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126000000</v>
      </c>
      <c r="C53" s="95">
        <f>SUM(C42:C52)</f>
        <v>-46000000</v>
      </c>
      <c r="D53" s="95"/>
      <c r="E53" s="95">
        <f t="shared" si="26"/>
        <v>80000000</v>
      </c>
      <c r="F53" s="96">
        <f t="shared" ref="F53:O53" si="33">SUM(F42:F52)</f>
        <v>80000000</v>
      </c>
      <c r="G53" s="97">
        <f t="shared" si="33"/>
        <v>55000000</v>
      </c>
      <c r="H53" s="96">
        <f t="shared" si="33"/>
        <v>8354000</v>
      </c>
      <c r="I53" s="97">
        <f t="shared" si="33"/>
        <v>0</v>
      </c>
      <c r="J53" s="96">
        <f t="shared" si="33"/>
        <v>19246000</v>
      </c>
      <c r="K53" s="97">
        <f t="shared" si="33"/>
        <v>0</v>
      </c>
      <c r="L53" s="96">
        <f t="shared" si="33"/>
        <v>6815000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34415000</v>
      </c>
      <c r="Q53" s="97">
        <f t="shared" si="28"/>
        <v>0</v>
      </c>
      <c r="R53" s="52">
        <f t="shared" si="29"/>
        <v>-64.590044684609794</v>
      </c>
      <c r="S53" s="53">
        <f t="shared" si="30"/>
        <v>0</v>
      </c>
      <c r="T53" s="52">
        <f>IF((+$E43+$E45+$E47+$E48+$E51) =0,0,(P53   /(+$E43+$E45+$E47+$E48+$E51) )*100)</f>
        <v>62.572727272727271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181906000</v>
      </c>
      <c r="C67" s="104">
        <f>SUM(C9:C15,C18:C23,C26:C29,C32,C35:C39,C42:C52,C55:C58,C61:C65)</f>
        <v>-46000000</v>
      </c>
      <c r="D67" s="104"/>
      <c r="E67" s="104">
        <f t="shared" si="35"/>
        <v>135906000</v>
      </c>
      <c r="F67" s="105">
        <f t="shared" ref="F67:O67" si="43">SUM(F9:F15,F18:F23,F26:F29,F32,F35:F39,F42:F52,F55:F58,F61:F65)</f>
        <v>135906000</v>
      </c>
      <c r="G67" s="106">
        <f t="shared" si="43"/>
        <v>63347000</v>
      </c>
      <c r="H67" s="105">
        <f t="shared" si="43"/>
        <v>9357000</v>
      </c>
      <c r="I67" s="106">
        <f t="shared" si="43"/>
        <v>0</v>
      </c>
      <c r="J67" s="105">
        <f t="shared" si="43"/>
        <v>23349000</v>
      </c>
      <c r="K67" s="106">
        <f t="shared" si="43"/>
        <v>0</v>
      </c>
      <c r="L67" s="105">
        <f t="shared" si="43"/>
        <v>7128000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39834000</v>
      </c>
      <c r="Q67" s="106">
        <f t="shared" si="37"/>
        <v>0</v>
      </c>
      <c r="R67" s="61">
        <f t="shared" si="38"/>
        <v>-69.471925992547853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62.882220152493403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130698000</v>
      </c>
      <c r="C69" s="92">
        <v>0</v>
      </c>
      <c r="D69" s="92"/>
      <c r="E69" s="92">
        <f>$B69      +$C69      +$D69</f>
        <v>130698000</v>
      </c>
      <c r="F69" s="93">
        <v>130698000</v>
      </c>
      <c r="G69" s="94">
        <v>130698000</v>
      </c>
      <c r="H69" s="93">
        <v>44168000</v>
      </c>
      <c r="I69" s="94"/>
      <c r="J69" s="93">
        <v>34408000</v>
      </c>
      <c r="K69" s="94"/>
      <c r="L69" s="93">
        <v>14960000</v>
      </c>
      <c r="M69" s="94"/>
      <c r="N69" s="93"/>
      <c r="O69" s="94"/>
      <c r="P69" s="93">
        <f>$H69      +$J69      +$L69      +$N69</f>
        <v>93536000</v>
      </c>
      <c r="Q69" s="94">
        <f>$I69      +$K69      +$M69      +$O69</f>
        <v>0</v>
      </c>
      <c r="R69" s="48">
        <f>IF(($J69      =0),0,((($L69      -$J69      )/$J69      )*100))</f>
        <v>-56.521739130434781</v>
      </c>
      <c r="S69" s="49">
        <f>IF(($K69      =0),0,((($M69      -$K69      )/$K69      )*100))</f>
        <v>0</v>
      </c>
      <c r="T69" s="48">
        <f>IF(($E69      =0),0,(($P69      /$E69      )*100))</f>
        <v>71.566512111891541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130698000</v>
      </c>
      <c r="C70" s="101">
        <f>C69</f>
        <v>0</v>
      </c>
      <c r="D70" s="101"/>
      <c r="E70" s="101">
        <f>$B70      +$C70      +$D70</f>
        <v>130698000</v>
      </c>
      <c r="F70" s="102">
        <f t="shared" ref="F70:O70" si="44">F69</f>
        <v>130698000</v>
      </c>
      <c r="G70" s="103">
        <f t="shared" si="44"/>
        <v>130698000</v>
      </c>
      <c r="H70" s="102">
        <f t="shared" si="44"/>
        <v>44168000</v>
      </c>
      <c r="I70" s="103">
        <f t="shared" si="44"/>
        <v>0</v>
      </c>
      <c r="J70" s="102">
        <f t="shared" si="44"/>
        <v>34408000</v>
      </c>
      <c r="K70" s="103">
        <f t="shared" si="44"/>
        <v>0</v>
      </c>
      <c r="L70" s="102">
        <f t="shared" si="44"/>
        <v>14960000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93536000</v>
      </c>
      <c r="Q70" s="103">
        <f>$I70      +$K70      +$M70      +$O70</f>
        <v>0</v>
      </c>
      <c r="R70" s="57">
        <f>IF(($J70      =0),0,((($L70      -$J70      )/$J70      )*100))</f>
        <v>-56.521739130434781</v>
      </c>
      <c r="S70" s="58">
        <f>IF(($K70      =0),0,((($M70      -$K70      )/$K70      )*100))</f>
        <v>0</v>
      </c>
      <c r="T70" s="57">
        <f>IF($E70   =0,0,($P70   /$E70   )*100)</f>
        <v>71.566512111891541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130698000</v>
      </c>
      <c r="C71" s="104">
        <f>C69</f>
        <v>0</v>
      </c>
      <c r="D71" s="104"/>
      <c r="E71" s="104">
        <f>$B71      +$C71      +$D71</f>
        <v>130698000</v>
      </c>
      <c r="F71" s="105">
        <f t="shared" ref="F71:O71" si="45">F69</f>
        <v>130698000</v>
      </c>
      <c r="G71" s="106">
        <f t="shared" si="45"/>
        <v>130698000</v>
      </c>
      <c r="H71" s="105">
        <f t="shared" si="45"/>
        <v>44168000</v>
      </c>
      <c r="I71" s="106">
        <f t="shared" si="45"/>
        <v>0</v>
      </c>
      <c r="J71" s="105">
        <f t="shared" si="45"/>
        <v>34408000</v>
      </c>
      <c r="K71" s="106">
        <f t="shared" si="45"/>
        <v>0</v>
      </c>
      <c r="L71" s="105">
        <f t="shared" si="45"/>
        <v>14960000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93536000</v>
      </c>
      <c r="Q71" s="106">
        <f>$I71      +$K71      +$M71      +$O71</f>
        <v>0</v>
      </c>
      <c r="R71" s="61">
        <f>IF(($J71      =0),0,((($L71      -$J71      )/$J71      )*100))</f>
        <v>-56.521739130434781</v>
      </c>
      <c r="S71" s="62">
        <f>IF(($K71      =0),0,((($M71      -$K71      )/$K71      )*100))</f>
        <v>0</v>
      </c>
      <c r="T71" s="61">
        <f>IF($E71   =0,0,($P71   /$E71   )*100)</f>
        <v>71.566512111891541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312604000</v>
      </c>
      <c r="C72" s="104">
        <f>SUM(C9:C15,C18:C23,C26:C29,C32,C35:C39,C42:C52,C55:C58,C61:C65,C69)</f>
        <v>-46000000</v>
      </c>
      <c r="D72" s="104"/>
      <c r="E72" s="104">
        <f>$B72      +$C72      +$D72</f>
        <v>266604000</v>
      </c>
      <c r="F72" s="105">
        <f t="shared" ref="F72:O72" si="46">SUM(F9:F15,F18:F23,F26:F29,F32,F35:F39,F42:F52,F55:F58,F61:F65,F69)</f>
        <v>266604000</v>
      </c>
      <c r="G72" s="106">
        <f t="shared" si="46"/>
        <v>194045000</v>
      </c>
      <c r="H72" s="105">
        <f t="shared" si="46"/>
        <v>53525000</v>
      </c>
      <c r="I72" s="106">
        <f t="shared" si="46"/>
        <v>0</v>
      </c>
      <c r="J72" s="105">
        <f t="shared" si="46"/>
        <v>57757000</v>
      </c>
      <c r="K72" s="106">
        <f t="shared" si="46"/>
        <v>0</v>
      </c>
      <c r="L72" s="105">
        <f t="shared" si="46"/>
        <v>22088000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133370000</v>
      </c>
      <c r="Q72" s="106">
        <f>$I72      +$K72      +$M72      +$O72</f>
        <v>0</v>
      </c>
      <c r="R72" s="61">
        <f>IF(($J72      =0),0,((($L72      -$J72      )/$J72      )*100))</f>
        <v>-61.757016465536637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68.731479811383949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1A/Tc/Zw5s5mtF86qtMYWjHYoD9zBuFJDo/H3CUrHEoTMn5yXzBGCk5knyPfYwCUFxITSpFyPGu5m2sdP1qtw==" saltValue="awNhHSJceuP9koDPWzbZ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888000</v>
      </c>
      <c r="I10" s="94"/>
      <c r="J10" s="93">
        <v>1025000</v>
      </c>
      <c r="K10" s="94"/>
      <c r="L10" s="93">
        <v>36000</v>
      </c>
      <c r="M10" s="94"/>
      <c r="N10" s="93"/>
      <c r="O10" s="94"/>
      <c r="P10" s="93">
        <f t="shared" ref="P10:P16" si="1">$H10      +$J10      +$L10      +$N10</f>
        <v>1949000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-96.487804878048777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79.551020408163268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888000</v>
      </c>
      <c r="I16" s="97">
        <f t="shared" si="7"/>
        <v>0</v>
      </c>
      <c r="J16" s="96">
        <f t="shared" si="7"/>
        <v>1025000</v>
      </c>
      <c r="K16" s="97">
        <f t="shared" si="7"/>
        <v>0</v>
      </c>
      <c r="L16" s="96">
        <f t="shared" si="7"/>
        <v>36000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1949000</v>
      </c>
      <c r="Q16" s="97">
        <f t="shared" si="2"/>
        <v>0</v>
      </c>
      <c r="R16" s="52">
        <f t="shared" si="3"/>
        <v>-96.487804878048777</v>
      </c>
      <c r="S16" s="53">
        <f t="shared" si="4"/>
        <v>0</v>
      </c>
      <c r="T16" s="52">
        <f>IF((SUM($E9:$E13)+$E15)=0,0,(P16/(SUM($E9:$E13)+$E15)*100))</f>
        <v>79.551020408163268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1451000</v>
      </c>
      <c r="C32" s="92">
        <v>0</v>
      </c>
      <c r="D32" s="92"/>
      <c r="E32" s="92">
        <f>$B32      +$C32      +$D32</f>
        <v>1451000</v>
      </c>
      <c r="F32" s="93">
        <v>1451000</v>
      </c>
      <c r="G32" s="94">
        <v>1451000</v>
      </c>
      <c r="H32" s="93">
        <v>991000</v>
      </c>
      <c r="I32" s="94"/>
      <c r="J32" s="93">
        <v>460000</v>
      </c>
      <c r="K32" s="94"/>
      <c r="L32" s="93"/>
      <c r="M32" s="94"/>
      <c r="N32" s="93"/>
      <c r="O32" s="94"/>
      <c r="P32" s="93">
        <f>$H32      +$J32      +$L32      +$N32</f>
        <v>1451000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1451000</v>
      </c>
      <c r="C33" s="95">
        <f>C32</f>
        <v>0</v>
      </c>
      <c r="D33" s="95"/>
      <c r="E33" s="95">
        <f>$B33      +$C33      +$D33</f>
        <v>1451000</v>
      </c>
      <c r="F33" s="96">
        <f t="shared" ref="F33:O33" si="17">F32</f>
        <v>1451000</v>
      </c>
      <c r="G33" s="97">
        <f t="shared" si="17"/>
        <v>1451000</v>
      </c>
      <c r="H33" s="96">
        <f t="shared" si="17"/>
        <v>991000</v>
      </c>
      <c r="I33" s="97">
        <f t="shared" si="17"/>
        <v>0</v>
      </c>
      <c r="J33" s="96">
        <f t="shared" si="17"/>
        <v>460000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1451000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13006000</v>
      </c>
      <c r="C36" s="92">
        <v>0</v>
      </c>
      <c r="D36" s="92"/>
      <c r="E36" s="92">
        <f t="shared" si="18"/>
        <v>13006000</v>
      </c>
      <c r="F36" s="93">
        <v>13006000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13006000</v>
      </c>
      <c r="C40" s="95">
        <f>SUM(C35:C39)</f>
        <v>0</v>
      </c>
      <c r="D40" s="95"/>
      <c r="E40" s="95">
        <f t="shared" si="18"/>
        <v>13006000</v>
      </c>
      <c r="F40" s="96">
        <f t="shared" ref="F40:O40" si="25">SUM(F35:F39)</f>
        <v>13006000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</v>
      </c>
      <c r="C44" s="92">
        <v>0</v>
      </c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21907000</v>
      </c>
      <c r="C67" s="104">
        <f>SUM(C9:C15,C18:C23,C26:C29,C32,C35:C39,C42:C52,C55:C58,C61:C65)</f>
        <v>0</v>
      </c>
      <c r="D67" s="104"/>
      <c r="E67" s="104">
        <f t="shared" si="35"/>
        <v>21907000</v>
      </c>
      <c r="F67" s="105">
        <f t="shared" ref="F67:O67" si="43">SUM(F9:F15,F18:F23,F26:F29,F32,F35:F39,F42:F52,F55:F58,F61:F65)</f>
        <v>21907000</v>
      </c>
      <c r="G67" s="106">
        <f t="shared" si="43"/>
        <v>3901000</v>
      </c>
      <c r="H67" s="105">
        <f t="shared" si="43"/>
        <v>1879000</v>
      </c>
      <c r="I67" s="106">
        <f t="shared" si="43"/>
        <v>0</v>
      </c>
      <c r="J67" s="105">
        <f t="shared" si="43"/>
        <v>1485000</v>
      </c>
      <c r="K67" s="106">
        <f t="shared" si="43"/>
        <v>0</v>
      </c>
      <c r="L67" s="105">
        <f t="shared" si="43"/>
        <v>36000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3400000</v>
      </c>
      <c r="Q67" s="106">
        <f t="shared" si="37"/>
        <v>0</v>
      </c>
      <c r="R67" s="61">
        <f t="shared" si="38"/>
        <v>-97.575757575757578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87.157139195078187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132482000</v>
      </c>
      <c r="C69" s="92">
        <v>0</v>
      </c>
      <c r="D69" s="92"/>
      <c r="E69" s="92">
        <f>$B69      +$C69      +$D69</f>
        <v>132482000</v>
      </c>
      <c r="F69" s="93">
        <v>132482000</v>
      </c>
      <c r="G69" s="94">
        <v>132482000</v>
      </c>
      <c r="H69" s="93">
        <v>24541000</v>
      </c>
      <c r="I69" s="94"/>
      <c r="J69" s="93">
        <v>43949000</v>
      </c>
      <c r="K69" s="94"/>
      <c r="L69" s="93">
        <v>28233000</v>
      </c>
      <c r="M69" s="94"/>
      <c r="N69" s="93"/>
      <c r="O69" s="94"/>
      <c r="P69" s="93">
        <f>$H69      +$J69      +$L69      +$N69</f>
        <v>96723000</v>
      </c>
      <c r="Q69" s="94">
        <f>$I69      +$K69      +$M69      +$O69</f>
        <v>0</v>
      </c>
      <c r="R69" s="48">
        <f>IF(($J69      =0),0,((($L69      -$J69      )/$J69      )*100))</f>
        <v>-35.759630480784544</v>
      </c>
      <c r="S69" s="49">
        <f>IF(($K69      =0),0,((($M69      -$K69      )/$K69      )*100))</f>
        <v>0</v>
      </c>
      <c r="T69" s="48">
        <f>IF(($E69      =0),0,(($P69      /$E69      )*100))</f>
        <v>73.008408689482337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132482000</v>
      </c>
      <c r="C70" s="101">
        <f>C69</f>
        <v>0</v>
      </c>
      <c r="D70" s="101"/>
      <c r="E70" s="101">
        <f>$B70      +$C70      +$D70</f>
        <v>132482000</v>
      </c>
      <c r="F70" s="102">
        <f t="shared" ref="F70:O70" si="44">F69</f>
        <v>132482000</v>
      </c>
      <c r="G70" s="103">
        <f t="shared" si="44"/>
        <v>132482000</v>
      </c>
      <c r="H70" s="102">
        <f t="shared" si="44"/>
        <v>24541000</v>
      </c>
      <c r="I70" s="103">
        <f t="shared" si="44"/>
        <v>0</v>
      </c>
      <c r="J70" s="102">
        <f t="shared" si="44"/>
        <v>43949000</v>
      </c>
      <c r="K70" s="103">
        <f t="shared" si="44"/>
        <v>0</v>
      </c>
      <c r="L70" s="102">
        <f t="shared" si="44"/>
        <v>28233000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96723000</v>
      </c>
      <c r="Q70" s="103">
        <f>$I70      +$K70      +$M70      +$O70</f>
        <v>0</v>
      </c>
      <c r="R70" s="57">
        <f>IF(($J70      =0),0,((($L70      -$J70      )/$J70      )*100))</f>
        <v>-35.759630480784544</v>
      </c>
      <c r="S70" s="58">
        <f>IF(($K70      =0),0,((($M70      -$K70      )/$K70      )*100))</f>
        <v>0</v>
      </c>
      <c r="T70" s="57">
        <f>IF($E70   =0,0,($P70   /$E70   )*100)</f>
        <v>73.008408689482337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132482000</v>
      </c>
      <c r="C71" s="104">
        <f>C69</f>
        <v>0</v>
      </c>
      <c r="D71" s="104"/>
      <c r="E71" s="104">
        <f>$B71      +$C71      +$D71</f>
        <v>132482000</v>
      </c>
      <c r="F71" s="105">
        <f t="shared" ref="F71:O71" si="45">F69</f>
        <v>132482000</v>
      </c>
      <c r="G71" s="106">
        <f t="shared" si="45"/>
        <v>132482000</v>
      </c>
      <c r="H71" s="105">
        <f t="shared" si="45"/>
        <v>24541000</v>
      </c>
      <c r="I71" s="106">
        <f t="shared" si="45"/>
        <v>0</v>
      </c>
      <c r="J71" s="105">
        <f t="shared" si="45"/>
        <v>43949000</v>
      </c>
      <c r="K71" s="106">
        <f t="shared" si="45"/>
        <v>0</v>
      </c>
      <c r="L71" s="105">
        <f t="shared" si="45"/>
        <v>28233000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96723000</v>
      </c>
      <c r="Q71" s="106">
        <f>$I71      +$K71      +$M71      +$O71</f>
        <v>0</v>
      </c>
      <c r="R71" s="61">
        <f>IF(($J71      =0),0,((($L71      -$J71      )/$J71      )*100))</f>
        <v>-35.759630480784544</v>
      </c>
      <c r="S71" s="62">
        <f>IF(($K71      =0),0,((($M71      -$K71      )/$K71      )*100))</f>
        <v>0</v>
      </c>
      <c r="T71" s="61">
        <f>IF($E71   =0,0,($P71   /$E71   )*100)</f>
        <v>73.008408689482337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154389000</v>
      </c>
      <c r="C72" s="104">
        <f>SUM(C9:C15,C18:C23,C26:C29,C32,C35:C39,C42:C52,C55:C58,C61:C65,C69)</f>
        <v>0</v>
      </c>
      <c r="D72" s="104"/>
      <c r="E72" s="104">
        <f>$B72      +$C72      +$D72</f>
        <v>154389000</v>
      </c>
      <c r="F72" s="105">
        <f t="shared" ref="F72:O72" si="46">SUM(F9:F15,F18:F23,F26:F29,F32,F35:F39,F42:F52,F55:F58,F61:F65,F69)</f>
        <v>154389000</v>
      </c>
      <c r="G72" s="106">
        <f t="shared" si="46"/>
        <v>136383000</v>
      </c>
      <c r="H72" s="105">
        <f t="shared" si="46"/>
        <v>26420000</v>
      </c>
      <c r="I72" s="106">
        <f t="shared" si="46"/>
        <v>0</v>
      </c>
      <c r="J72" s="105">
        <f t="shared" si="46"/>
        <v>45434000</v>
      </c>
      <c r="K72" s="106">
        <f t="shared" si="46"/>
        <v>0</v>
      </c>
      <c r="L72" s="105">
        <f t="shared" si="46"/>
        <v>28269000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100123000</v>
      </c>
      <c r="Q72" s="106">
        <f>$I72      +$K72      +$M72      +$O72</f>
        <v>0</v>
      </c>
      <c r="R72" s="61">
        <f>IF(($J72      =0),0,((($L72      -$J72      )/$J72      )*100))</f>
        <v>-37.780076594620773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73.413108671901924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aRG4doC76cD4a09EN+QyGf18cj875tLzB9uacS9VBsISot0cAn5Nke+uDkija2CETpoAcmXexYXKtctC4pZZQ==" saltValue="b+tQLTAWE2j4hjRP75nK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80000</v>
      </c>
      <c r="I10" s="94">
        <v>120000</v>
      </c>
      <c r="J10" s="93">
        <v>315000</v>
      </c>
      <c r="K10" s="94">
        <v>274999</v>
      </c>
      <c r="L10" s="93">
        <v>1341000</v>
      </c>
      <c r="M10" s="94">
        <v>1264588</v>
      </c>
      <c r="N10" s="93"/>
      <c r="O10" s="94"/>
      <c r="P10" s="93">
        <f t="shared" ref="P10:P16" si="1">$H10      +$J10      +$L10      +$N10</f>
        <v>1736000</v>
      </c>
      <c r="Q10" s="94">
        <f t="shared" ref="Q10:Q16" si="2">$I10      +$K10      +$M10      +$O10</f>
        <v>1659587</v>
      </c>
      <c r="R10" s="48">
        <f t="shared" ref="R10:R16" si="3">IF(($J10      =0),0,((($L10      -$J10      )/$J10      )*100))</f>
        <v>325.71428571428572</v>
      </c>
      <c r="S10" s="49">
        <f t="shared" ref="S10:S16" si="4">IF(($K10      =0),0,((($M10      -$K10      )/$K10      )*100))</f>
        <v>359.8518540067418</v>
      </c>
      <c r="T10" s="48">
        <f t="shared" ref="T10:T15" si="5">IF(($E10      =0),0,(($P10      /$E10      )*100))</f>
        <v>57.866666666666667</v>
      </c>
      <c r="U10" s="50">
        <f t="shared" ref="U10:U15" si="6">IF(($E10      =0),0,(($Q10      /$E10      )*100))</f>
        <v>55.319566666666667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80000</v>
      </c>
      <c r="I16" s="97">
        <f t="shared" si="7"/>
        <v>120000</v>
      </c>
      <c r="J16" s="96">
        <f t="shared" si="7"/>
        <v>315000</v>
      </c>
      <c r="K16" s="97">
        <f t="shared" si="7"/>
        <v>274999</v>
      </c>
      <c r="L16" s="96">
        <f t="shared" si="7"/>
        <v>1341000</v>
      </c>
      <c r="M16" s="97">
        <f t="shared" si="7"/>
        <v>1264588</v>
      </c>
      <c r="N16" s="96">
        <f t="shared" si="7"/>
        <v>0</v>
      </c>
      <c r="O16" s="97">
        <f t="shared" si="7"/>
        <v>0</v>
      </c>
      <c r="P16" s="96">
        <f t="shared" si="1"/>
        <v>1736000</v>
      </c>
      <c r="Q16" s="97">
        <f t="shared" si="2"/>
        <v>1659587</v>
      </c>
      <c r="R16" s="52">
        <f t="shared" si="3"/>
        <v>325.71428571428572</v>
      </c>
      <c r="S16" s="53">
        <f t="shared" si="4"/>
        <v>359.8518540067418</v>
      </c>
      <c r="T16" s="52">
        <f>IF((SUM($E9:$E13)+$E15)=0,0,(P16/(SUM($E9:$E13)+$E15)*100))</f>
        <v>57.866666666666667</v>
      </c>
      <c r="U16" s="54">
        <f>IF((SUM($E9:$E13)+$E15)=0,0,(Q16/(SUM($E9:$E13)+$E15)*100))</f>
        <v>55.319566666666667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1836000</v>
      </c>
      <c r="H32" s="93">
        <v>761000</v>
      </c>
      <c r="I32" s="94">
        <v>761043</v>
      </c>
      <c r="J32" s="93">
        <v>719000</v>
      </c>
      <c r="K32" s="94">
        <v>735808</v>
      </c>
      <c r="L32" s="93">
        <v>262000</v>
      </c>
      <c r="M32" s="94">
        <v>-211851</v>
      </c>
      <c r="N32" s="93"/>
      <c r="O32" s="94"/>
      <c r="P32" s="93">
        <f>$H32      +$J32      +$L32      +$N32</f>
        <v>1742000</v>
      </c>
      <c r="Q32" s="94">
        <f>$I32      +$K32      +$M32      +$O32</f>
        <v>1285000</v>
      </c>
      <c r="R32" s="48">
        <f>IF(($J32      =0),0,((($L32      -$J32      )/$J32      )*100))</f>
        <v>-63.56050069541029</v>
      </c>
      <c r="S32" s="49">
        <f>IF(($K32      =0),0,((($M32      -$K32      )/$K32      )*100))</f>
        <v>-128.79161411672609</v>
      </c>
      <c r="T32" s="48">
        <f>IF(($E32      =0),0,(($P32      /$E32      )*100))</f>
        <v>94.880174291938999</v>
      </c>
      <c r="U32" s="50">
        <f>IF(($E32      =0),0,(($Q32      /$E32      )*100))</f>
        <v>69.989106753812635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1836000</v>
      </c>
      <c r="H33" s="96">
        <f t="shared" si="17"/>
        <v>761000</v>
      </c>
      <c r="I33" s="97">
        <f t="shared" si="17"/>
        <v>761043</v>
      </c>
      <c r="J33" s="96">
        <f t="shared" si="17"/>
        <v>719000</v>
      </c>
      <c r="K33" s="97">
        <f t="shared" si="17"/>
        <v>735808</v>
      </c>
      <c r="L33" s="96">
        <f t="shared" si="17"/>
        <v>262000</v>
      </c>
      <c r="M33" s="97">
        <f t="shared" si="17"/>
        <v>-211851</v>
      </c>
      <c r="N33" s="96">
        <f t="shared" si="17"/>
        <v>0</v>
      </c>
      <c r="O33" s="97">
        <f t="shared" si="17"/>
        <v>0</v>
      </c>
      <c r="P33" s="96">
        <f>$H33      +$J33      +$L33      +$N33</f>
        <v>1742000</v>
      </c>
      <c r="Q33" s="97">
        <f>$I33      +$K33      +$M33      +$O33</f>
        <v>1285000</v>
      </c>
      <c r="R33" s="52">
        <f>IF(($J33      =0),0,((($L33      -$J33      )/$J33      )*100))</f>
        <v>-63.56050069541029</v>
      </c>
      <c r="S33" s="53">
        <f>IF(($K33      =0),0,((($M33      -$K33      )/$K33      )*100))</f>
        <v>-128.79161411672609</v>
      </c>
      <c r="T33" s="52">
        <f>IF($E33   =0,0,($P33   /$E33   )*100)</f>
        <v>94.880174291938999</v>
      </c>
      <c r="U33" s="54">
        <f>IF($E33   =0,0,($Q33   /$E33   )*100)</f>
        <v>69.989106753812635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1117000</v>
      </c>
      <c r="C36" s="92">
        <v>0</v>
      </c>
      <c r="D36" s="92"/>
      <c r="E36" s="92">
        <f t="shared" si="18"/>
        <v>1117000</v>
      </c>
      <c r="F36" s="93">
        <v>1117000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1117000</v>
      </c>
      <c r="C40" s="95">
        <f>SUM(C35:C39)</f>
        <v>0</v>
      </c>
      <c r="D40" s="95"/>
      <c r="E40" s="95">
        <f t="shared" si="18"/>
        <v>1117000</v>
      </c>
      <c r="F40" s="96">
        <f t="shared" ref="F40:O40" si="25">SUM(F35:F39)</f>
        <v>1117000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10000000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>
        <v>2020000</v>
      </c>
      <c r="I51" s="94">
        <v>2019745</v>
      </c>
      <c r="J51" s="93">
        <v>7861000</v>
      </c>
      <c r="K51" s="94">
        <v>7213009</v>
      </c>
      <c r="L51" s="93">
        <v>8907000</v>
      </c>
      <c r="M51" s="94">
        <v>4880820</v>
      </c>
      <c r="N51" s="93"/>
      <c r="O51" s="94"/>
      <c r="P51" s="93">
        <f t="shared" si="27"/>
        <v>18788000</v>
      </c>
      <c r="Q51" s="94">
        <f t="shared" si="28"/>
        <v>14113574</v>
      </c>
      <c r="R51" s="48">
        <f t="shared" si="29"/>
        <v>13.306195140567359</v>
      </c>
      <c r="S51" s="49">
        <f t="shared" si="30"/>
        <v>-32.333094274525379</v>
      </c>
      <c r="T51" s="48">
        <f t="shared" si="31"/>
        <v>53.680000000000007</v>
      </c>
      <c r="U51" s="50">
        <f t="shared" si="32"/>
        <v>40.32449714285714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10000000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2020000</v>
      </c>
      <c r="I53" s="97">
        <f t="shared" si="33"/>
        <v>2019745</v>
      </c>
      <c r="J53" s="96">
        <f t="shared" si="33"/>
        <v>7861000</v>
      </c>
      <c r="K53" s="97">
        <f t="shared" si="33"/>
        <v>7213009</v>
      </c>
      <c r="L53" s="96">
        <f t="shared" si="33"/>
        <v>8907000</v>
      </c>
      <c r="M53" s="97">
        <f t="shared" si="33"/>
        <v>4880820</v>
      </c>
      <c r="N53" s="96">
        <f t="shared" si="33"/>
        <v>0</v>
      </c>
      <c r="O53" s="97">
        <f t="shared" si="33"/>
        <v>0</v>
      </c>
      <c r="P53" s="96">
        <f t="shared" si="27"/>
        <v>18788000</v>
      </c>
      <c r="Q53" s="97">
        <f t="shared" si="28"/>
        <v>14113574</v>
      </c>
      <c r="R53" s="52">
        <f t="shared" si="29"/>
        <v>13.306195140567359</v>
      </c>
      <c r="S53" s="53">
        <f t="shared" si="30"/>
        <v>-32.333094274525379</v>
      </c>
      <c r="T53" s="52">
        <f>IF((+$E43+$E45+$E47+$E48+$E51) =0,0,(P53   /(+$E43+$E45+$E47+$E48+$E51) )*100)</f>
        <v>53.680000000000007</v>
      </c>
      <c r="U53" s="54">
        <f>IF((+$E43+$E45+$E47+$E48+$E51) =0,0,(Q53   /(+$E43+$E45+$E47+$E48+$E51) )*100)</f>
        <v>40.32449714285714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30953000</v>
      </c>
      <c r="C67" s="104">
        <f>SUM(C9:C15,C18:C23,C26:C29,C32,C35:C39,C42:C52,C55:C58,C61:C65)</f>
        <v>10000000</v>
      </c>
      <c r="D67" s="104"/>
      <c r="E67" s="104">
        <f t="shared" si="35"/>
        <v>40953000</v>
      </c>
      <c r="F67" s="105">
        <f t="shared" ref="F67:O67" si="43">SUM(F9:F15,F18:F23,F26:F29,F32,F35:F39,F42:F52,F55:F58,F61:F65)</f>
        <v>40953000</v>
      </c>
      <c r="G67" s="106">
        <f t="shared" si="43"/>
        <v>39836000</v>
      </c>
      <c r="H67" s="105">
        <f t="shared" si="43"/>
        <v>2861000</v>
      </c>
      <c r="I67" s="106">
        <f t="shared" si="43"/>
        <v>2900788</v>
      </c>
      <c r="J67" s="105">
        <f t="shared" si="43"/>
        <v>8895000</v>
      </c>
      <c r="K67" s="106">
        <f t="shared" si="43"/>
        <v>8223816</v>
      </c>
      <c r="L67" s="105">
        <f t="shared" si="43"/>
        <v>10510000</v>
      </c>
      <c r="M67" s="106">
        <f t="shared" si="43"/>
        <v>5933557</v>
      </c>
      <c r="N67" s="105">
        <f t="shared" si="43"/>
        <v>0</v>
      </c>
      <c r="O67" s="106">
        <f t="shared" si="43"/>
        <v>0</v>
      </c>
      <c r="P67" s="105">
        <f t="shared" si="36"/>
        <v>22266000</v>
      </c>
      <c r="Q67" s="106">
        <f t="shared" si="37"/>
        <v>17058161</v>
      </c>
      <c r="R67" s="61">
        <f t="shared" si="38"/>
        <v>18.156267566048342</v>
      </c>
      <c r="S67" s="62">
        <f t="shared" si="39"/>
        <v>-27.849103141412694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55.894166080931818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42.820968470729994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49982000</v>
      </c>
      <c r="C69" s="92">
        <v>0</v>
      </c>
      <c r="D69" s="92"/>
      <c r="E69" s="92">
        <f>$B69      +$C69      +$D69</f>
        <v>49982000</v>
      </c>
      <c r="F69" s="93">
        <v>49982000</v>
      </c>
      <c r="G69" s="94">
        <v>49982000</v>
      </c>
      <c r="H69" s="93">
        <v>11962000</v>
      </c>
      <c r="I69" s="94">
        <v>12351386</v>
      </c>
      <c r="J69" s="93">
        <v>17894000</v>
      </c>
      <c r="K69" s="94">
        <v>19775611</v>
      </c>
      <c r="L69" s="93">
        <v>11511000</v>
      </c>
      <c r="M69" s="94">
        <v>9629199</v>
      </c>
      <c r="N69" s="93"/>
      <c r="O69" s="94"/>
      <c r="P69" s="93">
        <f>$H69      +$J69      +$L69      +$N69</f>
        <v>41367000</v>
      </c>
      <c r="Q69" s="94">
        <f>$I69      +$K69      +$M69      +$O69</f>
        <v>41756196</v>
      </c>
      <c r="R69" s="48">
        <f>IF(($J69      =0),0,((($L69      -$J69      )/$J69      )*100))</f>
        <v>-35.67117469542864</v>
      </c>
      <c r="S69" s="49">
        <f>IF(($K69      =0),0,((($M69      -$K69      )/$K69      )*100))</f>
        <v>-51.30770422213503</v>
      </c>
      <c r="T69" s="48">
        <f>IF(($E69      =0),0,(($P69      /$E69      )*100))</f>
        <v>82.763794966187831</v>
      </c>
      <c r="U69" s="50">
        <f>IF(($E69      =0),0,(($Q69      /$E69      )*100))</f>
        <v>83.542467288223762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49982000</v>
      </c>
      <c r="C70" s="101">
        <f>C69</f>
        <v>0</v>
      </c>
      <c r="D70" s="101"/>
      <c r="E70" s="101">
        <f>$B70      +$C70      +$D70</f>
        <v>49982000</v>
      </c>
      <c r="F70" s="102">
        <f t="shared" ref="F70:O70" si="44">F69</f>
        <v>49982000</v>
      </c>
      <c r="G70" s="103">
        <f t="shared" si="44"/>
        <v>49982000</v>
      </c>
      <c r="H70" s="102">
        <f t="shared" si="44"/>
        <v>11962000</v>
      </c>
      <c r="I70" s="103">
        <f t="shared" si="44"/>
        <v>12351386</v>
      </c>
      <c r="J70" s="102">
        <f t="shared" si="44"/>
        <v>17894000</v>
      </c>
      <c r="K70" s="103">
        <f t="shared" si="44"/>
        <v>19775611</v>
      </c>
      <c r="L70" s="102">
        <f t="shared" si="44"/>
        <v>11511000</v>
      </c>
      <c r="M70" s="103">
        <f t="shared" si="44"/>
        <v>9629199</v>
      </c>
      <c r="N70" s="102">
        <f t="shared" si="44"/>
        <v>0</v>
      </c>
      <c r="O70" s="103">
        <f t="shared" si="44"/>
        <v>0</v>
      </c>
      <c r="P70" s="102">
        <f>$H70      +$J70      +$L70      +$N70</f>
        <v>41367000</v>
      </c>
      <c r="Q70" s="103">
        <f>$I70      +$K70      +$M70      +$O70</f>
        <v>41756196</v>
      </c>
      <c r="R70" s="57">
        <f>IF(($J70      =0),0,((($L70      -$J70      )/$J70      )*100))</f>
        <v>-35.67117469542864</v>
      </c>
      <c r="S70" s="58">
        <f>IF(($K70      =0),0,((($M70      -$K70      )/$K70      )*100))</f>
        <v>-51.30770422213503</v>
      </c>
      <c r="T70" s="57">
        <f>IF($E70   =0,0,($P70   /$E70   )*100)</f>
        <v>82.763794966187831</v>
      </c>
      <c r="U70" s="59">
        <f>IF($E70   =0,0,($Q70   /$E70 )*100)</f>
        <v>83.542467288223762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49982000</v>
      </c>
      <c r="C71" s="104">
        <f>C69</f>
        <v>0</v>
      </c>
      <c r="D71" s="104"/>
      <c r="E71" s="104">
        <f>$B71      +$C71      +$D71</f>
        <v>49982000</v>
      </c>
      <c r="F71" s="105">
        <f t="shared" ref="F71:O71" si="45">F69</f>
        <v>49982000</v>
      </c>
      <c r="G71" s="106">
        <f t="shared" si="45"/>
        <v>49982000</v>
      </c>
      <c r="H71" s="105">
        <f t="shared" si="45"/>
        <v>11962000</v>
      </c>
      <c r="I71" s="106">
        <f t="shared" si="45"/>
        <v>12351386</v>
      </c>
      <c r="J71" s="105">
        <f t="shared" si="45"/>
        <v>17894000</v>
      </c>
      <c r="K71" s="106">
        <f t="shared" si="45"/>
        <v>19775611</v>
      </c>
      <c r="L71" s="105">
        <f t="shared" si="45"/>
        <v>11511000</v>
      </c>
      <c r="M71" s="106">
        <f t="shared" si="45"/>
        <v>9629199</v>
      </c>
      <c r="N71" s="105">
        <f t="shared" si="45"/>
        <v>0</v>
      </c>
      <c r="O71" s="106">
        <f t="shared" si="45"/>
        <v>0</v>
      </c>
      <c r="P71" s="105">
        <f>$H71      +$J71      +$L71      +$N71</f>
        <v>41367000</v>
      </c>
      <c r="Q71" s="106">
        <f>$I71      +$K71      +$M71      +$O71</f>
        <v>41756196</v>
      </c>
      <c r="R71" s="61">
        <f>IF(($J71      =0),0,((($L71      -$J71      )/$J71      )*100))</f>
        <v>-35.67117469542864</v>
      </c>
      <c r="S71" s="62">
        <f>IF(($K71      =0),0,((($M71      -$K71      )/$K71      )*100))</f>
        <v>-51.30770422213503</v>
      </c>
      <c r="T71" s="61">
        <f>IF($E71   =0,0,($P71   /$E71   )*100)</f>
        <v>82.763794966187831</v>
      </c>
      <c r="U71" s="65">
        <f>IF($E71   =0,0,($Q71   /$E71   )*100)</f>
        <v>83.542467288223762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80935000</v>
      </c>
      <c r="C72" s="104">
        <f>SUM(C9:C15,C18:C23,C26:C29,C32,C35:C39,C42:C52,C55:C58,C61:C65,C69)</f>
        <v>10000000</v>
      </c>
      <c r="D72" s="104"/>
      <c r="E72" s="104">
        <f>$B72      +$C72      +$D72</f>
        <v>90935000</v>
      </c>
      <c r="F72" s="105">
        <f t="shared" ref="F72:O72" si="46">SUM(F9:F15,F18:F23,F26:F29,F32,F35:F39,F42:F52,F55:F58,F61:F65,F69)</f>
        <v>90935000</v>
      </c>
      <c r="G72" s="106">
        <f t="shared" si="46"/>
        <v>89818000</v>
      </c>
      <c r="H72" s="105">
        <f t="shared" si="46"/>
        <v>14823000</v>
      </c>
      <c r="I72" s="106">
        <f t="shared" si="46"/>
        <v>15252174</v>
      </c>
      <c r="J72" s="105">
        <f t="shared" si="46"/>
        <v>26789000</v>
      </c>
      <c r="K72" s="106">
        <f t="shared" si="46"/>
        <v>27999427</v>
      </c>
      <c r="L72" s="105">
        <f t="shared" si="46"/>
        <v>22021000</v>
      </c>
      <c r="M72" s="106">
        <f t="shared" si="46"/>
        <v>15562756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63633000</v>
      </c>
      <c r="Q72" s="106">
        <f>$I72      +$K72      +$M72      +$O72</f>
        <v>58814357</v>
      </c>
      <c r="R72" s="61">
        <f>IF(($J72      =0),0,((($L72      -$J72      )/$J72      )*100))</f>
        <v>-17.798350069058195</v>
      </c>
      <c r="S72" s="62">
        <f>IF(($K72      =0),0,((($M72      -$K72      )/$K72      )*100))</f>
        <v>-44.417591117132503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70.846600904050419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65.481704112761363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KPvL/ndKvNQ/nKzI0RwYyz4A/n2amuy/nwWUvpotf6GQOMCw7fn9vHtLBUBlOUK3neXorWFqEoIh4fd44fpLw==" saltValue="cqCksxIOyMsHIh4LmRcw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1770000</v>
      </c>
      <c r="C10" s="92">
        <v>0</v>
      </c>
      <c r="D10" s="92"/>
      <c r="E10" s="92">
        <f t="shared" ref="E10:E16" si="0">$B10      +$C10      +$D10</f>
        <v>1770000</v>
      </c>
      <c r="F10" s="93">
        <v>1770000</v>
      </c>
      <c r="G10" s="94">
        <v>1770000</v>
      </c>
      <c r="H10" s="93"/>
      <c r="I10" s="94"/>
      <c r="J10" s="93">
        <v>145000</v>
      </c>
      <c r="K10" s="94">
        <v>148416</v>
      </c>
      <c r="L10" s="93"/>
      <c r="M10" s="94">
        <v>22984</v>
      </c>
      <c r="N10" s="93"/>
      <c r="O10" s="94"/>
      <c r="P10" s="93">
        <f t="shared" ref="P10:P16" si="1">$H10      +$J10      +$L10      +$N10</f>
        <v>145000</v>
      </c>
      <c r="Q10" s="94">
        <f t="shared" ref="Q10:Q16" si="2">$I10      +$K10      +$M10      +$O10</f>
        <v>171400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-84.513799051315218</v>
      </c>
      <c r="T10" s="48">
        <f t="shared" ref="T10:T15" si="5">IF(($E10      =0),0,(($P10      /$E10      )*100))</f>
        <v>8.1920903954802249</v>
      </c>
      <c r="U10" s="50">
        <f t="shared" ref="U10:U15" si="6">IF(($E10      =0),0,(($Q10      /$E10      )*100))</f>
        <v>9.6836158192090398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1770000</v>
      </c>
      <c r="C16" s="95">
        <f>SUM(C9:C15)</f>
        <v>0</v>
      </c>
      <c r="D16" s="95"/>
      <c r="E16" s="95">
        <f t="shared" si="0"/>
        <v>1770000</v>
      </c>
      <c r="F16" s="96">
        <f t="shared" ref="F16:O16" si="7">SUM(F9:F15)</f>
        <v>1770000</v>
      </c>
      <c r="G16" s="97">
        <f t="shared" si="7"/>
        <v>1770000</v>
      </c>
      <c r="H16" s="96">
        <f t="shared" si="7"/>
        <v>0</v>
      </c>
      <c r="I16" s="97">
        <f t="shared" si="7"/>
        <v>0</v>
      </c>
      <c r="J16" s="96">
        <f t="shared" si="7"/>
        <v>145000</v>
      </c>
      <c r="K16" s="97">
        <f t="shared" si="7"/>
        <v>148416</v>
      </c>
      <c r="L16" s="96">
        <f t="shared" si="7"/>
        <v>0</v>
      </c>
      <c r="M16" s="97">
        <f t="shared" si="7"/>
        <v>22984</v>
      </c>
      <c r="N16" s="96">
        <f t="shared" si="7"/>
        <v>0</v>
      </c>
      <c r="O16" s="97">
        <f t="shared" si="7"/>
        <v>0</v>
      </c>
      <c r="P16" s="96">
        <f t="shared" si="1"/>
        <v>145000</v>
      </c>
      <c r="Q16" s="97">
        <f t="shared" si="2"/>
        <v>171400</v>
      </c>
      <c r="R16" s="52">
        <f t="shared" si="3"/>
        <v>-100</v>
      </c>
      <c r="S16" s="53">
        <f t="shared" si="4"/>
        <v>-84.513799051315218</v>
      </c>
      <c r="T16" s="52">
        <f>IF((SUM($E9:$E13)+$E15)=0,0,(P16/(SUM($E9:$E13)+$E15)*100))</f>
        <v>8.1920903954802249</v>
      </c>
      <c r="U16" s="54">
        <f>IF((SUM($E9:$E13)+$E15)=0,0,(Q16/(SUM($E9:$E13)+$E15)*100))</f>
        <v>9.6836158192090398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6125000</v>
      </c>
      <c r="C32" s="92">
        <v>0</v>
      </c>
      <c r="D32" s="92"/>
      <c r="E32" s="92">
        <f>$B32      +$C32      +$D32</f>
        <v>6125000</v>
      </c>
      <c r="F32" s="93">
        <v>6125000</v>
      </c>
      <c r="G32" s="94">
        <v>6125000</v>
      </c>
      <c r="H32" s="93"/>
      <c r="I32" s="94">
        <v>2996702</v>
      </c>
      <c r="J32" s="93">
        <v>5929000</v>
      </c>
      <c r="K32" s="94">
        <v>2932947</v>
      </c>
      <c r="L32" s="93">
        <v>195000</v>
      </c>
      <c r="M32" s="94"/>
      <c r="N32" s="93"/>
      <c r="O32" s="94"/>
      <c r="P32" s="93">
        <f>$H32      +$J32      +$L32      +$N32</f>
        <v>6124000</v>
      </c>
      <c r="Q32" s="94">
        <f>$I32      +$K32      +$M32      +$O32</f>
        <v>5929649</v>
      </c>
      <c r="R32" s="48">
        <f>IF(($J32      =0),0,((($L32      -$J32      )/$J32      )*100))</f>
        <v>-96.711081126665547</v>
      </c>
      <c r="S32" s="49">
        <f>IF(($K32      =0),0,((($M32      -$K32      )/$K32      )*100))</f>
        <v>-100</v>
      </c>
      <c r="T32" s="48">
        <f>IF(($E32      =0),0,(($P32      /$E32      )*100))</f>
        <v>99.983673469387753</v>
      </c>
      <c r="U32" s="50">
        <f>IF(($E32      =0),0,(($Q32      /$E32      )*100))</f>
        <v>96.810595918367355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6125000</v>
      </c>
      <c r="C33" s="95">
        <f>C32</f>
        <v>0</v>
      </c>
      <c r="D33" s="95"/>
      <c r="E33" s="95">
        <f>$B33      +$C33      +$D33</f>
        <v>6125000</v>
      </c>
      <c r="F33" s="96">
        <f t="shared" ref="F33:O33" si="17">F32</f>
        <v>6125000</v>
      </c>
      <c r="G33" s="97">
        <f t="shared" si="17"/>
        <v>6125000</v>
      </c>
      <c r="H33" s="96">
        <f t="shared" si="17"/>
        <v>0</v>
      </c>
      <c r="I33" s="97">
        <f t="shared" si="17"/>
        <v>2996702</v>
      </c>
      <c r="J33" s="96">
        <f t="shared" si="17"/>
        <v>5929000</v>
      </c>
      <c r="K33" s="97">
        <f t="shared" si="17"/>
        <v>2932947</v>
      </c>
      <c r="L33" s="96">
        <f t="shared" si="17"/>
        <v>195000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6124000</v>
      </c>
      <c r="Q33" s="97">
        <f>$I33      +$K33      +$M33      +$O33</f>
        <v>5929649</v>
      </c>
      <c r="R33" s="52">
        <f>IF(($J33      =0),0,((($L33      -$J33      )/$J33      )*100))</f>
        <v>-96.711081126665547</v>
      </c>
      <c r="S33" s="53">
        <f>IF(($K33      =0),0,((($M33      -$K33      )/$K33      )*100))</f>
        <v>-100</v>
      </c>
      <c r="T33" s="52">
        <f>IF($E33   =0,0,($P33   /$E33   )*100)</f>
        <v>99.983673469387753</v>
      </c>
      <c r="U33" s="54">
        <f>IF($E33   =0,0,($Q33   /$E33   )*100)</f>
        <v>96.810595918367355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5400000</v>
      </c>
      <c r="C35" s="92">
        <v>-1400000</v>
      </c>
      <c r="D35" s="92"/>
      <c r="E35" s="92">
        <f t="shared" ref="E35:E40" si="18">$B35      +$C35      +$D35</f>
        <v>4000000</v>
      </c>
      <c r="F35" s="93">
        <v>4000000</v>
      </c>
      <c r="G35" s="94">
        <v>4000000</v>
      </c>
      <c r="H35" s="93"/>
      <c r="I35" s="94"/>
      <c r="J35" s="93">
        <v>210000</v>
      </c>
      <c r="K35" s="94"/>
      <c r="L35" s="93"/>
      <c r="M35" s="94"/>
      <c r="N35" s="93"/>
      <c r="O35" s="94"/>
      <c r="P35" s="93">
        <f t="shared" ref="P35:P40" si="19">$H35      +$J35      +$L35      +$N35</f>
        <v>210000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5.25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9720000</v>
      </c>
      <c r="C36" s="92">
        <v>0</v>
      </c>
      <c r="D36" s="92"/>
      <c r="E36" s="92">
        <f t="shared" si="18"/>
        <v>9720000</v>
      </c>
      <c r="F36" s="93">
        <v>9720000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15120000</v>
      </c>
      <c r="C40" s="95">
        <f>SUM(C35:C39)</f>
        <v>-1400000</v>
      </c>
      <c r="D40" s="95"/>
      <c r="E40" s="95">
        <f t="shared" si="18"/>
        <v>13720000</v>
      </c>
      <c r="F40" s="96">
        <f t="shared" ref="F40:O40" si="25">SUM(F35:F39)</f>
        <v>13720000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210000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5.25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85000000</v>
      </c>
      <c r="C43" s="92">
        <v>-20000000</v>
      </c>
      <c r="D43" s="92"/>
      <c r="E43" s="92">
        <f t="shared" si="26"/>
        <v>65000000</v>
      </c>
      <c r="F43" s="93">
        <v>65000000</v>
      </c>
      <c r="G43" s="94">
        <v>65000000</v>
      </c>
      <c r="H43" s="93">
        <v>6858000</v>
      </c>
      <c r="I43" s="94">
        <v>6857865</v>
      </c>
      <c r="J43" s="93">
        <v>7858000</v>
      </c>
      <c r="K43" s="94">
        <v>7858545</v>
      </c>
      <c r="L43" s="93"/>
      <c r="M43" s="94"/>
      <c r="N43" s="93"/>
      <c r="O43" s="94"/>
      <c r="P43" s="93">
        <f t="shared" si="27"/>
        <v>14716000</v>
      </c>
      <c r="Q43" s="94">
        <f t="shared" si="28"/>
        <v>14716410</v>
      </c>
      <c r="R43" s="48">
        <f t="shared" si="29"/>
        <v>-100</v>
      </c>
      <c r="S43" s="49">
        <f t="shared" si="30"/>
        <v>-100</v>
      </c>
      <c r="T43" s="48">
        <f t="shared" si="31"/>
        <v>22.64</v>
      </c>
      <c r="U43" s="50">
        <f t="shared" si="32"/>
        <v>22.640630769230768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110057000</v>
      </c>
      <c r="C44" s="92">
        <v>31460000</v>
      </c>
      <c r="D44" s="92"/>
      <c r="E44" s="92">
        <f t="shared" si="26"/>
        <v>141517000</v>
      </c>
      <c r="F44" s="93">
        <v>141517000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55000000</v>
      </c>
      <c r="C51" s="92">
        <v>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4490000</v>
      </c>
      <c r="I51" s="94">
        <v>4489528</v>
      </c>
      <c r="J51" s="93">
        <v>19016000</v>
      </c>
      <c r="K51" s="94">
        <v>19016476</v>
      </c>
      <c r="L51" s="93">
        <v>12116000</v>
      </c>
      <c r="M51" s="94"/>
      <c r="N51" s="93"/>
      <c r="O51" s="94"/>
      <c r="P51" s="93">
        <f t="shared" si="27"/>
        <v>35622000</v>
      </c>
      <c r="Q51" s="94">
        <f t="shared" si="28"/>
        <v>23506004</v>
      </c>
      <c r="R51" s="48">
        <f t="shared" si="29"/>
        <v>-36.285233487589394</v>
      </c>
      <c r="S51" s="49">
        <f t="shared" si="30"/>
        <v>-100</v>
      </c>
      <c r="T51" s="48">
        <f t="shared" si="31"/>
        <v>64.767272727272726</v>
      </c>
      <c r="U51" s="50">
        <f t="shared" si="32"/>
        <v>42.738189090909088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250057000</v>
      </c>
      <c r="C53" s="95">
        <f>SUM(C42:C52)</f>
        <v>11460000</v>
      </c>
      <c r="D53" s="95"/>
      <c r="E53" s="95">
        <f t="shared" si="26"/>
        <v>261517000</v>
      </c>
      <c r="F53" s="96">
        <f t="shared" ref="F53:O53" si="33">SUM(F42:F52)</f>
        <v>261517000</v>
      </c>
      <c r="G53" s="97">
        <f t="shared" si="33"/>
        <v>120000000</v>
      </c>
      <c r="H53" s="96">
        <f t="shared" si="33"/>
        <v>11348000</v>
      </c>
      <c r="I53" s="97">
        <f t="shared" si="33"/>
        <v>11347393</v>
      </c>
      <c r="J53" s="96">
        <f t="shared" si="33"/>
        <v>26874000</v>
      </c>
      <c r="K53" s="97">
        <f t="shared" si="33"/>
        <v>26875021</v>
      </c>
      <c r="L53" s="96">
        <f t="shared" si="33"/>
        <v>12116000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50338000</v>
      </c>
      <c r="Q53" s="97">
        <f t="shared" si="28"/>
        <v>38222414</v>
      </c>
      <c r="R53" s="52">
        <f t="shared" si="29"/>
        <v>-54.915531740715927</v>
      </c>
      <c r="S53" s="53">
        <f t="shared" si="30"/>
        <v>-100</v>
      </c>
      <c r="T53" s="52">
        <f>IF((+$E43+$E45+$E47+$E48+$E51) =0,0,(P53   /(+$E43+$E45+$E47+$E48+$E51) )*100)</f>
        <v>41.948333333333331</v>
      </c>
      <c r="U53" s="54">
        <f>IF((+$E43+$E45+$E47+$E48+$E51) =0,0,(Q53   /(+$E43+$E45+$E47+$E48+$E51) )*100)</f>
        <v>31.852011666666669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273072000</v>
      </c>
      <c r="C67" s="104">
        <f>SUM(C9:C15,C18:C23,C26:C29,C32,C35:C39,C42:C52,C55:C58,C61:C65)</f>
        <v>10060000</v>
      </c>
      <c r="D67" s="104"/>
      <c r="E67" s="104">
        <f t="shared" si="35"/>
        <v>283132000</v>
      </c>
      <c r="F67" s="105">
        <f t="shared" ref="F67:O67" si="43">SUM(F9:F15,F18:F23,F26:F29,F32,F35:F39,F42:F52,F55:F58,F61:F65)</f>
        <v>283132000</v>
      </c>
      <c r="G67" s="106">
        <f t="shared" si="43"/>
        <v>131895000</v>
      </c>
      <c r="H67" s="105">
        <f t="shared" si="43"/>
        <v>11348000</v>
      </c>
      <c r="I67" s="106">
        <f t="shared" si="43"/>
        <v>14344095</v>
      </c>
      <c r="J67" s="105">
        <f t="shared" si="43"/>
        <v>33158000</v>
      </c>
      <c r="K67" s="106">
        <f t="shared" si="43"/>
        <v>29956384</v>
      </c>
      <c r="L67" s="105">
        <f t="shared" si="43"/>
        <v>12311000</v>
      </c>
      <c r="M67" s="106">
        <f t="shared" si="43"/>
        <v>22984</v>
      </c>
      <c r="N67" s="105">
        <f t="shared" si="43"/>
        <v>0</v>
      </c>
      <c r="O67" s="106">
        <f t="shared" si="43"/>
        <v>0</v>
      </c>
      <c r="P67" s="105">
        <f t="shared" si="36"/>
        <v>56817000</v>
      </c>
      <c r="Q67" s="106">
        <f t="shared" si="37"/>
        <v>44323463</v>
      </c>
      <c r="R67" s="61">
        <f t="shared" si="38"/>
        <v>-62.871705169189937</v>
      </c>
      <c r="S67" s="62">
        <f t="shared" si="39"/>
        <v>-99.923275118919562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43.07744796997612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33.605112400015166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238568000</v>
      </c>
      <c r="C69" s="92">
        <v>20000000</v>
      </c>
      <c r="D69" s="92"/>
      <c r="E69" s="92">
        <f>$B69      +$C69      +$D69</f>
        <v>258568000</v>
      </c>
      <c r="F69" s="93">
        <v>258568000</v>
      </c>
      <c r="G69" s="94">
        <v>258568000</v>
      </c>
      <c r="H69" s="93">
        <v>128315000</v>
      </c>
      <c r="I69" s="94">
        <v>143666998</v>
      </c>
      <c r="J69" s="93">
        <v>63310000</v>
      </c>
      <c r="K69" s="94">
        <v>94667993</v>
      </c>
      <c r="L69" s="93">
        <v>29460000</v>
      </c>
      <c r="M69" s="94">
        <v>233010</v>
      </c>
      <c r="N69" s="93"/>
      <c r="O69" s="94"/>
      <c r="P69" s="93">
        <f>$H69      +$J69      +$L69      +$N69</f>
        <v>221085000</v>
      </c>
      <c r="Q69" s="94">
        <f>$I69      +$K69      +$M69      +$O69</f>
        <v>238568001</v>
      </c>
      <c r="R69" s="48">
        <f>IF(($J69      =0),0,((($L69      -$J69      )/$J69      )*100))</f>
        <v>-53.467066814089407</v>
      </c>
      <c r="S69" s="49">
        <f>IF(($K69      =0),0,((($M69      -$K69      )/$K69      )*100))</f>
        <v>-99.753866124530603</v>
      </c>
      <c r="T69" s="48">
        <f>IF(($E69      =0),0,(($P69      /$E69      )*100))</f>
        <v>85.503619937501924</v>
      </c>
      <c r="U69" s="50">
        <f>IF(($E69      =0),0,(($Q69      /$E69      )*100))</f>
        <v>92.265091194579369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238568000</v>
      </c>
      <c r="C70" s="101">
        <f>C69</f>
        <v>20000000</v>
      </c>
      <c r="D70" s="101"/>
      <c r="E70" s="101">
        <f>$B70      +$C70      +$D70</f>
        <v>258568000</v>
      </c>
      <c r="F70" s="102">
        <f t="shared" ref="F70:O70" si="44">F69</f>
        <v>258568000</v>
      </c>
      <c r="G70" s="103">
        <f t="shared" si="44"/>
        <v>258568000</v>
      </c>
      <c r="H70" s="102">
        <f t="shared" si="44"/>
        <v>128315000</v>
      </c>
      <c r="I70" s="103">
        <f t="shared" si="44"/>
        <v>143666998</v>
      </c>
      <c r="J70" s="102">
        <f t="shared" si="44"/>
        <v>63310000</v>
      </c>
      <c r="K70" s="103">
        <f t="shared" si="44"/>
        <v>94667993</v>
      </c>
      <c r="L70" s="102">
        <f t="shared" si="44"/>
        <v>29460000</v>
      </c>
      <c r="M70" s="103">
        <f t="shared" si="44"/>
        <v>233010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221085000</v>
      </c>
      <c r="Q70" s="103">
        <f>$I70      +$K70      +$M70      +$O70</f>
        <v>238568001</v>
      </c>
      <c r="R70" s="57">
        <f>IF(($J70      =0),0,((($L70      -$J70      )/$J70      )*100))</f>
        <v>-53.467066814089407</v>
      </c>
      <c r="S70" s="58">
        <f>IF(($K70      =0),0,((($M70      -$K70      )/$K70      )*100))</f>
        <v>-99.753866124530603</v>
      </c>
      <c r="T70" s="57">
        <f>IF($E70   =0,0,($P70   /$E70   )*100)</f>
        <v>85.503619937501924</v>
      </c>
      <c r="U70" s="59">
        <f>IF($E70   =0,0,($Q70   /$E70 )*100)</f>
        <v>92.265091194579369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238568000</v>
      </c>
      <c r="C71" s="104">
        <f>C69</f>
        <v>20000000</v>
      </c>
      <c r="D71" s="104"/>
      <c r="E71" s="104">
        <f>$B71      +$C71      +$D71</f>
        <v>258568000</v>
      </c>
      <c r="F71" s="105">
        <f t="shared" ref="F71:O71" si="45">F69</f>
        <v>258568000</v>
      </c>
      <c r="G71" s="106">
        <f t="shared" si="45"/>
        <v>258568000</v>
      </c>
      <c r="H71" s="105">
        <f t="shared" si="45"/>
        <v>128315000</v>
      </c>
      <c r="I71" s="106">
        <f t="shared" si="45"/>
        <v>143666998</v>
      </c>
      <c r="J71" s="105">
        <f t="shared" si="45"/>
        <v>63310000</v>
      </c>
      <c r="K71" s="106">
        <f t="shared" si="45"/>
        <v>94667993</v>
      </c>
      <c r="L71" s="105">
        <f t="shared" si="45"/>
        <v>29460000</v>
      </c>
      <c r="M71" s="106">
        <f t="shared" si="45"/>
        <v>233010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221085000</v>
      </c>
      <c r="Q71" s="106">
        <f>$I71      +$K71      +$M71      +$O71</f>
        <v>238568001</v>
      </c>
      <c r="R71" s="61">
        <f>IF(($J71      =0),0,((($L71      -$J71      )/$J71      )*100))</f>
        <v>-53.467066814089407</v>
      </c>
      <c r="S71" s="62">
        <f>IF(($K71      =0),0,((($M71      -$K71      )/$K71      )*100))</f>
        <v>-99.753866124530603</v>
      </c>
      <c r="T71" s="61">
        <f>IF($E71   =0,0,($P71   /$E71   )*100)</f>
        <v>85.503619937501924</v>
      </c>
      <c r="U71" s="65">
        <f>IF($E71   =0,0,($Q71   /$E71   )*100)</f>
        <v>92.265091194579369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511640000</v>
      </c>
      <c r="C72" s="104">
        <f>SUM(C9:C15,C18:C23,C26:C29,C32,C35:C39,C42:C52,C55:C58,C61:C65,C69)</f>
        <v>30060000</v>
      </c>
      <c r="D72" s="104"/>
      <c r="E72" s="104">
        <f>$B72      +$C72      +$D72</f>
        <v>541700000</v>
      </c>
      <c r="F72" s="105">
        <f t="shared" ref="F72:O72" si="46">SUM(F9:F15,F18:F23,F26:F29,F32,F35:F39,F42:F52,F55:F58,F61:F65,F69)</f>
        <v>541700000</v>
      </c>
      <c r="G72" s="106">
        <f t="shared" si="46"/>
        <v>390463000</v>
      </c>
      <c r="H72" s="105">
        <f t="shared" si="46"/>
        <v>139663000</v>
      </c>
      <c r="I72" s="106">
        <f t="shared" si="46"/>
        <v>158011093</v>
      </c>
      <c r="J72" s="105">
        <f t="shared" si="46"/>
        <v>96468000</v>
      </c>
      <c r="K72" s="106">
        <f t="shared" si="46"/>
        <v>124624377</v>
      </c>
      <c r="L72" s="105">
        <f t="shared" si="46"/>
        <v>41771000</v>
      </c>
      <c r="M72" s="106">
        <f t="shared" si="46"/>
        <v>255994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277902000</v>
      </c>
      <c r="Q72" s="106">
        <f>$I72      +$K72      +$M72      +$O72</f>
        <v>282891464</v>
      </c>
      <c r="R72" s="61">
        <f>IF(($J72      =0),0,((($L72      -$J72      )/$J72      )*100))</f>
        <v>-56.699630965708835</v>
      </c>
      <c r="S72" s="62">
        <f>IF(($K72      =0),0,((($M72      -$K72      )/$K72      )*100))</f>
        <v>-99.794587538840815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71.172428629601271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72.450261356389717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ix/URav01suZtRzYSy7GjQy66Dd4oDP6qbWVj2kJDqzBeUfFPOTayFJ2OMBSGc8fpnV7tVvHVpgbzR+SFaX+A==" saltValue="rRK9++h0jyhEh0g+AMei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51000</v>
      </c>
      <c r="I10" s="94">
        <v>102000</v>
      </c>
      <c r="J10" s="93">
        <v>600000</v>
      </c>
      <c r="K10" s="94">
        <v>498056</v>
      </c>
      <c r="L10" s="93">
        <v>283000</v>
      </c>
      <c r="M10" s="94">
        <v>231745</v>
      </c>
      <c r="N10" s="93"/>
      <c r="O10" s="94"/>
      <c r="P10" s="93">
        <f t="shared" ref="P10:P16" si="1">$H10      +$J10      +$L10      +$N10</f>
        <v>934000</v>
      </c>
      <c r="Q10" s="94">
        <f t="shared" ref="Q10:Q16" si="2">$I10      +$K10      +$M10      +$O10</f>
        <v>831801</v>
      </c>
      <c r="R10" s="48">
        <f t="shared" ref="R10:R16" si="3">IF(($J10      =0),0,((($L10      -$J10      )/$J10      )*100))</f>
        <v>-52.833333333333329</v>
      </c>
      <c r="S10" s="49">
        <f t="shared" ref="S10:S16" si="4">IF(($K10      =0),0,((($M10      -$K10      )/$K10      )*100))</f>
        <v>-53.470091716594112</v>
      </c>
      <c r="T10" s="48">
        <f t="shared" ref="T10:T15" si="5">IF(($E10      =0),0,(($P10      /$E10      )*100))</f>
        <v>93.4</v>
      </c>
      <c r="U10" s="50">
        <f t="shared" ref="U10:U15" si="6">IF(($E10      =0),0,(($Q10      /$E10      )*100))</f>
        <v>83.180099999999996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13500000</v>
      </c>
      <c r="C11" s="92">
        <v>0</v>
      </c>
      <c r="D11" s="92"/>
      <c r="E11" s="92">
        <f t="shared" si="0"/>
        <v>13500000</v>
      </c>
      <c r="F11" s="93">
        <v>13500000</v>
      </c>
      <c r="G11" s="94">
        <v>13500000</v>
      </c>
      <c r="H11" s="93">
        <v>2432000</v>
      </c>
      <c r="I11" s="94">
        <v>2434236</v>
      </c>
      <c r="J11" s="93">
        <v>3829000</v>
      </c>
      <c r="K11" s="94">
        <v>3827425</v>
      </c>
      <c r="L11" s="93">
        <v>3245000</v>
      </c>
      <c r="M11" s="94">
        <v>3246247</v>
      </c>
      <c r="N11" s="93"/>
      <c r="O11" s="94"/>
      <c r="P11" s="93">
        <f t="shared" si="1"/>
        <v>9506000</v>
      </c>
      <c r="Q11" s="94">
        <f t="shared" si="2"/>
        <v>9507908</v>
      </c>
      <c r="R11" s="48">
        <f t="shared" si="3"/>
        <v>-15.252024027161138</v>
      </c>
      <c r="S11" s="49">
        <f t="shared" si="4"/>
        <v>-15.184569260011626</v>
      </c>
      <c r="T11" s="48">
        <f t="shared" si="5"/>
        <v>70.414814814814818</v>
      </c>
      <c r="U11" s="50">
        <f t="shared" si="6"/>
        <v>70.428948148148152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14500000</v>
      </c>
      <c r="C16" s="95">
        <f>SUM(C9:C15)</f>
        <v>0</v>
      </c>
      <c r="D16" s="95"/>
      <c r="E16" s="95">
        <f t="shared" si="0"/>
        <v>14500000</v>
      </c>
      <c r="F16" s="96">
        <f t="shared" ref="F16:O16" si="7">SUM(F9:F15)</f>
        <v>14500000</v>
      </c>
      <c r="G16" s="97">
        <f t="shared" si="7"/>
        <v>14500000</v>
      </c>
      <c r="H16" s="96">
        <f t="shared" si="7"/>
        <v>2483000</v>
      </c>
      <c r="I16" s="97">
        <f t="shared" si="7"/>
        <v>2536236</v>
      </c>
      <c r="J16" s="96">
        <f t="shared" si="7"/>
        <v>4429000</v>
      </c>
      <c r="K16" s="97">
        <f t="shared" si="7"/>
        <v>4325481</v>
      </c>
      <c r="L16" s="96">
        <f t="shared" si="7"/>
        <v>3528000</v>
      </c>
      <c r="M16" s="97">
        <f t="shared" si="7"/>
        <v>3477992</v>
      </c>
      <c r="N16" s="96">
        <f t="shared" si="7"/>
        <v>0</v>
      </c>
      <c r="O16" s="97">
        <f t="shared" si="7"/>
        <v>0</v>
      </c>
      <c r="P16" s="96">
        <f t="shared" si="1"/>
        <v>10440000</v>
      </c>
      <c r="Q16" s="97">
        <f t="shared" si="2"/>
        <v>10339709</v>
      </c>
      <c r="R16" s="52">
        <f t="shared" si="3"/>
        <v>-20.343192594265073</v>
      </c>
      <c r="S16" s="53">
        <f t="shared" si="4"/>
        <v>-19.592942380280945</v>
      </c>
      <c r="T16" s="52">
        <f>IF((SUM($E9:$E13)+$E15)=0,0,(P16/(SUM($E9:$E13)+$E15)*100))</f>
        <v>72</v>
      </c>
      <c r="U16" s="54">
        <f>IF((SUM($E9:$E13)+$E15)=0,0,(Q16/(SUM($E9:$E13)+$E15)*100))</f>
        <v>71.308337931034487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3465000</v>
      </c>
      <c r="C19" s="92">
        <v>0</v>
      </c>
      <c r="D19" s="92"/>
      <c r="E19" s="92">
        <f t="shared" si="8"/>
        <v>3465000</v>
      </c>
      <c r="F19" s="93">
        <v>3465000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3465000</v>
      </c>
      <c r="C24" s="95">
        <f>SUM(C18:C23)</f>
        <v>0</v>
      </c>
      <c r="D24" s="95"/>
      <c r="E24" s="95">
        <f t="shared" si="8"/>
        <v>3465000</v>
      </c>
      <c r="F24" s="96">
        <f t="shared" ref="F24:O24" si="15">SUM(F18:F23)</f>
        <v>3465000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2365000</v>
      </c>
      <c r="C29" s="92">
        <v>0</v>
      </c>
      <c r="D29" s="92"/>
      <c r="E29" s="92">
        <f>$B29      +$C29      +$D29</f>
        <v>2365000</v>
      </c>
      <c r="F29" s="93">
        <v>2365000</v>
      </c>
      <c r="G29" s="94">
        <v>2365000</v>
      </c>
      <c r="H29" s="93">
        <v>202000</v>
      </c>
      <c r="I29" s="94">
        <v>26352</v>
      </c>
      <c r="J29" s="93"/>
      <c r="K29" s="94">
        <v>-130953</v>
      </c>
      <c r="L29" s="93">
        <v>649000</v>
      </c>
      <c r="M29" s="94">
        <v>-193157</v>
      </c>
      <c r="N29" s="93"/>
      <c r="O29" s="94"/>
      <c r="P29" s="93">
        <f>$H29      +$J29      +$L29      +$N29</f>
        <v>851000</v>
      </c>
      <c r="Q29" s="94">
        <f>$I29      +$K29      +$M29      +$O29</f>
        <v>-297758</v>
      </c>
      <c r="R29" s="48">
        <f>IF(($J29      =0),0,((($L29      -$J29      )/$J29      )*100))</f>
        <v>0</v>
      </c>
      <c r="S29" s="49">
        <f>IF(($K29      =0),0,((($M29      -$K29      )/$K29      )*100))</f>
        <v>47.501011813398705</v>
      </c>
      <c r="T29" s="48">
        <f>IF(($E29      =0),0,(($P29      /$E29      )*100))</f>
        <v>35.983086680761097</v>
      </c>
      <c r="U29" s="50">
        <f>IF(($E29      =0),0,(($Q29      /$E29      )*100))</f>
        <v>-12.590190274841436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2365000</v>
      </c>
      <c r="C30" s="95">
        <f>SUM(C26:C29)</f>
        <v>0</v>
      </c>
      <c r="D30" s="95"/>
      <c r="E30" s="95">
        <f>$B30      +$C30      +$D30</f>
        <v>2365000</v>
      </c>
      <c r="F30" s="96">
        <f t="shared" ref="F30:O30" si="16">SUM(F26:F29)</f>
        <v>2365000</v>
      </c>
      <c r="G30" s="97">
        <f t="shared" si="16"/>
        <v>2365000</v>
      </c>
      <c r="H30" s="96">
        <f t="shared" si="16"/>
        <v>202000</v>
      </c>
      <c r="I30" s="97">
        <f t="shared" si="16"/>
        <v>26352</v>
      </c>
      <c r="J30" s="96">
        <f t="shared" si="16"/>
        <v>0</v>
      </c>
      <c r="K30" s="97">
        <f t="shared" si="16"/>
        <v>-130953</v>
      </c>
      <c r="L30" s="96">
        <f t="shared" si="16"/>
        <v>649000</v>
      </c>
      <c r="M30" s="97">
        <f t="shared" si="16"/>
        <v>-193157</v>
      </c>
      <c r="N30" s="96">
        <f t="shared" si="16"/>
        <v>0</v>
      </c>
      <c r="O30" s="97">
        <f t="shared" si="16"/>
        <v>0</v>
      </c>
      <c r="P30" s="96">
        <f>$H30      +$J30      +$L30      +$N30</f>
        <v>851000</v>
      </c>
      <c r="Q30" s="97">
        <f>$I30      +$K30      +$M30      +$O30</f>
        <v>-297758</v>
      </c>
      <c r="R30" s="52">
        <f>IF(($J30      =0),0,((($L30      -$J30      )/$J30      )*100))</f>
        <v>0</v>
      </c>
      <c r="S30" s="53">
        <f>IF(($K30      =0),0,((($M30      -$K30      )/$K30      )*100))</f>
        <v>47.501011813398705</v>
      </c>
      <c r="T30" s="52">
        <f>IF($E30   =0,0,($P30   /$E30   )*100)</f>
        <v>35.983086680761097</v>
      </c>
      <c r="U30" s="54">
        <f>IF($E30   =0,0,($Q30   /$E30   )*100)</f>
        <v>-12.590190274841436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2752000</v>
      </c>
      <c r="C32" s="92">
        <v>0</v>
      </c>
      <c r="D32" s="92"/>
      <c r="E32" s="92">
        <f>$B32      +$C32      +$D32</f>
        <v>2752000</v>
      </c>
      <c r="F32" s="93">
        <v>2752000</v>
      </c>
      <c r="G32" s="94">
        <v>2752000</v>
      </c>
      <c r="H32" s="93">
        <v>668000</v>
      </c>
      <c r="I32" s="94">
        <v>668000</v>
      </c>
      <c r="J32" s="93">
        <v>1258000</v>
      </c>
      <c r="K32" s="94">
        <v>1258000</v>
      </c>
      <c r="L32" s="93">
        <v>826000</v>
      </c>
      <c r="M32" s="94">
        <v>826000</v>
      </c>
      <c r="N32" s="93"/>
      <c r="O32" s="94"/>
      <c r="P32" s="93">
        <f>$H32      +$J32      +$L32      +$N32</f>
        <v>2752000</v>
      </c>
      <c r="Q32" s="94">
        <f>$I32      +$K32      +$M32      +$O32</f>
        <v>2752000</v>
      </c>
      <c r="R32" s="48">
        <f>IF(($J32      =0),0,((($L32      -$J32      )/$J32      )*100))</f>
        <v>-34.340222575516691</v>
      </c>
      <c r="S32" s="49">
        <f>IF(($K32      =0),0,((($M32      -$K32      )/$K32      )*100))</f>
        <v>-34.340222575516691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2752000</v>
      </c>
      <c r="C33" s="95">
        <f>C32</f>
        <v>0</v>
      </c>
      <c r="D33" s="95"/>
      <c r="E33" s="95">
        <f>$B33      +$C33      +$D33</f>
        <v>2752000</v>
      </c>
      <c r="F33" s="96">
        <f t="shared" ref="F33:O33" si="17">F32</f>
        <v>2752000</v>
      </c>
      <c r="G33" s="97">
        <f t="shared" si="17"/>
        <v>2752000</v>
      </c>
      <c r="H33" s="96">
        <f t="shared" si="17"/>
        <v>668000</v>
      </c>
      <c r="I33" s="97">
        <f t="shared" si="17"/>
        <v>668000</v>
      </c>
      <c r="J33" s="96">
        <f t="shared" si="17"/>
        <v>1258000</v>
      </c>
      <c r="K33" s="97">
        <f t="shared" si="17"/>
        <v>1258000</v>
      </c>
      <c r="L33" s="96">
        <f t="shared" si="17"/>
        <v>826000</v>
      </c>
      <c r="M33" s="97">
        <f t="shared" si="17"/>
        <v>826000</v>
      </c>
      <c r="N33" s="96">
        <f t="shared" si="17"/>
        <v>0</v>
      </c>
      <c r="O33" s="97">
        <f t="shared" si="17"/>
        <v>0</v>
      </c>
      <c r="P33" s="96">
        <f>$H33      +$J33      +$L33      +$N33</f>
        <v>2752000</v>
      </c>
      <c r="Q33" s="97">
        <f>$I33      +$K33      +$M33      +$O33</f>
        <v>2752000</v>
      </c>
      <c r="R33" s="52">
        <f>IF(($J33      =0),0,((($L33      -$J33      )/$J33      )*100))</f>
        <v>-34.340222575516691</v>
      </c>
      <c r="S33" s="53">
        <f>IF(($K33      =0),0,((($M33      -$K33      )/$K33      )*100))</f>
        <v>-34.340222575516691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3540000</v>
      </c>
      <c r="D44" s="92"/>
      <c r="E44" s="92">
        <f t="shared" si="26"/>
        <v>3540000</v>
      </c>
      <c r="F44" s="93">
        <v>3540000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3540000</v>
      </c>
      <c r="D53" s="95"/>
      <c r="E53" s="95">
        <f t="shared" si="26"/>
        <v>3540000</v>
      </c>
      <c r="F53" s="96">
        <f t="shared" ref="F53:O53" si="33">SUM(F42:F52)</f>
        <v>3540000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23082000</v>
      </c>
      <c r="C67" s="104">
        <f>SUM(C9:C15,C18:C23,C26:C29,C32,C35:C39,C42:C52,C55:C58,C61:C65)</f>
        <v>3540000</v>
      </c>
      <c r="D67" s="104"/>
      <c r="E67" s="104">
        <f t="shared" si="35"/>
        <v>26622000</v>
      </c>
      <c r="F67" s="105">
        <f t="shared" ref="F67:O67" si="43">SUM(F9:F15,F18:F23,F26:F29,F32,F35:F39,F42:F52,F55:F58,F61:F65)</f>
        <v>26622000</v>
      </c>
      <c r="G67" s="106">
        <f t="shared" si="43"/>
        <v>19617000</v>
      </c>
      <c r="H67" s="105">
        <f t="shared" si="43"/>
        <v>3353000</v>
      </c>
      <c r="I67" s="106">
        <f t="shared" si="43"/>
        <v>3230588</v>
      </c>
      <c r="J67" s="105">
        <f t="shared" si="43"/>
        <v>5687000</v>
      </c>
      <c r="K67" s="106">
        <f t="shared" si="43"/>
        <v>5452528</v>
      </c>
      <c r="L67" s="105">
        <f t="shared" si="43"/>
        <v>5003000</v>
      </c>
      <c r="M67" s="106">
        <f t="shared" si="43"/>
        <v>4110835</v>
      </c>
      <c r="N67" s="105">
        <f t="shared" si="43"/>
        <v>0</v>
      </c>
      <c r="O67" s="106">
        <f t="shared" si="43"/>
        <v>0</v>
      </c>
      <c r="P67" s="105">
        <f t="shared" si="36"/>
        <v>14043000</v>
      </c>
      <c r="Q67" s="106">
        <f t="shared" si="37"/>
        <v>12793951</v>
      </c>
      <c r="R67" s="61">
        <f t="shared" si="38"/>
        <v>-12.027430982943557</v>
      </c>
      <c r="S67" s="62">
        <f t="shared" si="39"/>
        <v>-24.606806237400338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71.585869398990681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65.218692970382833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23082000</v>
      </c>
      <c r="C72" s="104">
        <f>SUM(C9:C15,C18:C23,C26:C29,C32,C35:C39,C42:C52,C55:C58,C61:C65,C69)</f>
        <v>3540000</v>
      </c>
      <c r="D72" s="104"/>
      <c r="E72" s="104">
        <f>$B72      +$C72      +$D72</f>
        <v>26622000</v>
      </c>
      <c r="F72" s="105">
        <f t="shared" ref="F72:O72" si="46">SUM(F9:F15,F18:F23,F26:F29,F32,F35:F39,F42:F52,F55:F58,F61:F65,F69)</f>
        <v>26622000</v>
      </c>
      <c r="G72" s="106">
        <f t="shared" si="46"/>
        <v>19617000</v>
      </c>
      <c r="H72" s="105">
        <f t="shared" si="46"/>
        <v>3353000</v>
      </c>
      <c r="I72" s="106">
        <f t="shared" si="46"/>
        <v>3230588</v>
      </c>
      <c r="J72" s="105">
        <f t="shared" si="46"/>
        <v>5687000</v>
      </c>
      <c r="K72" s="106">
        <f t="shared" si="46"/>
        <v>5452528</v>
      </c>
      <c r="L72" s="105">
        <f t="shared" si="46"/>
        <v>5003000</v>
      </c>
      <c r="M72" s="106">
        <f t="shared" si="46"/>
        <v>4110835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14043000</v>
      </c>
      <c r="Q72" s="106">
        <f>$I72      +$K72      +$M72      +$O72</f>
        <v>12793951</v>
      </c>
      <c r="R72" s="61">
        <f>IF(($J72      =0),0,((($L72      -$J72      )/$J72      )*100))</f>
        <v>-12.027430982943557</v>
      </c>
      <c r="S72" s="62">
        <f>IF(($K72      =0),0,((($M72      -$K72      )/$K72      )*100))</f>
        <v>-24.606806237400338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71.585869398990681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65.218692970382833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ctLX25GK5KuvkWXzagC9wSg20L+lggwCXbduLvfZCKO5/31QWt+90eWwWNyn4/m6Y3xgXxZ69eIeSJh2WTv6Q==" saltValue="zb9bWserGAcA4h53i9/n2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480000</v>
      </c>
      <c r="I10" s="94"/>
      <c r="J10" s="93">
        <v>848000</v>
      </c>
      <c r="K10" s="94"/>
      <c r="L10" s="93">
        <v>731000</v>
      </c>
      <c r="M10" s="94"/>
      <c r="N10" s="93"/>
      <c r="O10" s="94"/>
      <c r="P10" s="93">
        <f t="shared" ref="P10:P16" si="1">$H10      +$J10      +$L10      +$N10</f>
        <v>2059000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-13.797169811320757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77.698113207547166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480000</v>
      </c>
      <c r="I16" s="97">
        <f t="shared" si="7"/>
        <v>0</v>
      </c>
      <c r="J16" s="96">
        <f t="shared" si="7"/>
        <v>848000</v>
      </c>
      <c r="K16" s="97">
        <f t="shared" si="7"/>
        <v>0</v>
      </c>
      <c r="L16" s="96">
        <f t="shared" si="7"/>
        <v>731000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2059000</v>
      </c>
      <c r="Q16" s="97">
        <f t="shared" si="2"/>
        <v>0</v>
      </c>
      <c r="R16" s="52">
        <f t="shared" si="3"/>
        <v>-13.797169811320757</v>
      </c>
      <c r="S16" s="53">
        <f t="shared" si="4"/>
        <v>0</v>
      </c>
      <c r="T16" s="52">
        <f>IF((SUM($E9:$E13)+$E15)=0,0,(P16/(SUM($E9:$E13)+$E15)*100))</f>
        <v>77.698113207547166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5379000</v>
      </c>
      <c r="C32" s="92">
        <v>0</v>
      </c>
      <c r="D32" s="92"/>
      <c r="E32" s="92">
        <f>$B32      +$C32      +$D32</f>
        <v>5379000</v>
      </c>
      <c r="F32" s="93">
        <v>5379000</v>
      </c>
      <c r="G32" s="94">
        <v>5379000</v>
      </c>
      <c r="H32" s="93">
        <v>2178000</v>
      </c>
      <c r="I32" s="94"/>
      <c r="J32" s="93">
        <v>1452000</v>
      </c>
      <c r="K32" s="94"/>
      <c r="L32" s="93"/>
      <c r="M32" s="94"/>
      <c r="N32" s="93"/>
      <c r="O32" s="94"/>
      <c r="P32" s="93">
        <f>$H32      +$J32      +$L32      +$N32</f>
        <v>3630000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67.484662576687114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5379000</v>
      </c>
      <c r="C33" s="95">
        <f>C32</f>
        <v>0</v>
      </c>
      <c r="D33" s="95"/>
      <c r="E33" s="95">
        <f>$B33      +$C33      +$D33</f>
        <v>5379000</v>
      </c>
      <c r="F33" s="96">
        <f t="shared" ref="F33:O33" si="17">F32</f>
        <v>5379000</v>
      </c>
      <c r="G33" s="97">
        <f t="shared" si="17"/>
        <v>5379000</v>
      </c>
      <c r="H33" s="96">
        <f t="shared" si="17"/>
        <v>2178000</v>
      </c>
      <c r="I33" s="97">
        <f t="shared" si="17"/>
        <v>0</v>
      </c>
      <c r="J33" s="96">
        <f t="shared" si="17"/>
        <v>1452000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3630000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67.484662576687114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74235000</v>
      </c>
      <c r="C36" s="92">
        <v>0</v>
      </c>
      <c r="D36" s="92"/>
      <c r="E36" s="92">
        <f t="shared" si="18"/>
        <v>74235000</v>
      </c>
      <c r="F36" s="93">
        <v>74235000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78235000</v>
      </c>
      <c r="C40" s="95">
        <f>SUM(C35:C39)</f>
        <v>0</v>
      </c>
      <c r="D40" s="95"/>
      <c r="E40" s="95">
        <f t="shared" si="18"/>
        <v>78235000</v>
      </c>
      <c r="F40" s="96">
        <f t="shared" ref="F40:O40" si="25">SUM(F35:F39)</f>
        <v>78235000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60000000</v>
      </c>
      <c r="C51" s="92">
        <v>0</v>
      </c>
      <c r="D51" s="92"/>
      <c r="E51" s="92">
        <f t="shared" si="26"/>
        <v>60000000</v>
      </c>
      <c r="F51" s="93">
        <v>60000000</v>
      </c>
      <c r="G51" s="94">
        <v>60000000</v>
      </c>
      <c r="H51" s="93">
        <v>5433000</v>
      </c>
      <c r="I51" s="94"/>
      <c r="J51" s="93">
        <v>5811000</v>
      </c>
      <c r="K51" s="94"/>
      <c r="L51" s="93">
        <v>20858000</v>
      </c>
      <c r="M51" s="94"/>
      <c r="N51" s="93"/>
      <c r="O51" s="94"/>
      <c r="P51" s="93">
        <f t="shared" si="27"/>
        <v>32102000</v>
      </c>
      <c r="Q51" s="94">
        <f t="shared" si="28"/>
        <v>0</v>
      </c>
      <c r="R51" s="48">
        <f t="shared" si="29"/>
        <v>258.93994149027708</v>
      </c>
      <c r="S51" s="49">
        <f t="shared" si="30"/>
        <v>0</v>
      </c>
      <c r="T51" s="48">
        <f t="shared" si="31"/>
        <v>53.503333333333337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60000000</v>
      </c>
      <c r="H53" s="96">
        <f t="shared" si="33"/>
        <v>5433000</v>
      </c>
      <c r="I53" s="97">
        <f t="shared" si="33"/>
        <v>0</v>
      </c>
      <c r="J53" s="96">
        <f t="shared" si="33"/>
        <v>5811000</v>
      </c>
      <c r="K53" s="97">
        <f t="shared" si="33"/>
        <v>0</v>
      </c>
      <c r="L53" s="96">
        <f t="shared" si="33"/>
        <v>20858000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32102000</v>
      </c>
      <c r="Q53" s="97">
        <f t="shared" si="28"/>
        <v>0</v>
      </c>
      <c r="R53" s="52">
        <f t="shared" si="29"/>
        <v>258.93994149027708</v>
      </c>
      <c r="S53" s="53">
        <f t="shared" si="30"/>
        <v>0</v>
      </c>
      <c r="T53" s="52">
        <f>IF((+$E43+$E45+$E47+$E48+$E51) =0,0,(P53   /(+$E43+$E45+$E47+$E48+$E51) )*100)</f>
        <v>53.503333333333337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146264000</v>
      </c>
      <c r="C67" s="104">
        <f>SUM(C9:C15,C18:C23,C26:C29,C32,C35:C39,C42:C52,C55:C58,C61:C65)</f>
        <v>0</v>
      </c>
      <c r="D67" s="104"/>
      <c r="E67" s="104">
        <f t="shared" si="35"/>
        <v>146264000</v>
      </c>
      <c r="F67" s="105">
        <f t="shared" ref="F67:O67" si="43">SUM(F9:F15,F18:F23,F26:F29,F32,F35:F39,F42:F52,F55:F58,F61:F65)</f>
        <v>146264000</v>
      </c>
      <c r="G67" s="106">
        <f t="shared" si="43"/>
        <v>72029000</v>
      </c>
      <c r="H67" s="105">
        <f t="shared" si="43"/>
        <v>8091000</v>
      </c>
      <c r="I67" s="106">
        <f t="shared" si="43"/>
        <v>0</v>
      </c>
      <c r="J67" s="105">
        <f t="shared" si="43"/>
        <v>8111000</v>
      </c>
      <c r="K67" s="106">
        <f t="shared" si="43"/>
        <v>0</v>
      </c>
      <c r="L67" s="105">
        <f t="shared" si="43"/>
        <v>21589000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37791000</v>
      </c>
      <c r="Q67" s="106">
        <f t="shared" si="37"/>
        <v>0</v>
      </c>
      <c r="R67" s="61">
        <f t="shared" si="38"/>
        <v>166.16939958081619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52.46636771300448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396689000</v>
      </c>
      <c r="C69" s="92">
        <v>0</v>
      </c>
      <c r="D69" s="92"/>
      <c r="E69" s="92">
        <f>$B69      +$C69      +$D69</f>
        <v>396689000</v>
      </c>
      <c r="F69" s="93">
        <v>396689000</v>
      </c>
      <c r="G69" s="94">
        <v>396689000</v>
      </c>
      <c r="H69" s="93">
        <v>51764000</v>
      </c>
      <c r="I69" s="94"/>
      <c r="J69" s="93">
        <v>131025000</v>
      </c>
      <c r="K69" s="94"/>
      <c r="L69" s="93">
        <v>51882000</v>
      </c>
      <c r="M69" s="94"/>
      <c r="N69" s="93"/>
      <c r="O69" s="94"/>
      <c r="P69" s="93">
        <f>$H69      +$J69      +$L69      +$N69</f>
        <v>234671000</v>
      </c>
      <c r="Q69" s="94">
        <f>$I69      +$K69      +$M69      +$O69</f>
        <v>0</v>
      </c>
      <c r="R69" s="48">
        <f>IF(($J69      =0),0,((($L69      -$J69      )/$J69      )*100))</f>
        <v>-60.402976531196337</v>
      </c>
      <c r="S69" s="49">
        <f>IF(($K69      =0),0,((($M69      -$K69      )/$K69      )*100))</f>
        <v>0</v>
      </c>
      <c r="T69" s="48">
        <f>IF(($E69      =0),0,(($P69      /$E69      )*100))</f>
        <v>59.157425590323911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396689000</v>
      </c>
      <c r="C70" s="101">
        <f>C69</f>
        <v>0</v>
      </c>
      <c r="D70" s="101"/>
      <c r="E70" s="101">
        <f>$B70      +$C70      +$D70</f>
        <v>396689000</v>
      </c>
      <c r="F70" s="102">
        <f t="shared" ref="F70:O70" si="44">F69</f>
        <v>396689000</v>
      </c>
      <c r="G70" s="103">
        <f t="shared" si="44"/>
        <v>396689000</v>
      </c>
      <c r="H70" s="102">
        <f t="shared" si="44"/>
        <v>51764000</v>
      </c>
      <c r="I70" s="103">
        <f t="shared" si="44"/>
        <v>0</v>
      </c>
      <c r="J70" s="102">
        <f t="shared" si="44"/>
        <v>131025000</v>
      </c>
      <c r="K70" s="103">
        <f t="shared" si="44"/>
        <v>0</v>
      </c>
      <c r="L70" s="102">
        <f t="shared" si="44"/>
        <v>51882000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234671000</v>
      </c>
      <c r="Q70" s="103">
        <f>$I70      +$K70      +$M70      +$O70</f>
        <v>0</v>
      </c>
      <c r="R70" s="57">
        <f>IF(($J70      =0),0,((($L70      -$J70      )/$J70      )*100))</f>
        <v>-60.402976531196337</v>
      </c>
      <c r="S70" s="58">
        <f>IF(($K70      =0),0,((($M70      -$K70      )/$K70      )*100))</f>
        <v>0</v>
      </c>
      <c r="T70" s="57">
        <f>IF($E70   =0,0,($P70   /$E70   )*100)</f>
        <v>59.157425590323911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396689000</v>
      </c>
      <c r="C71" s="104">
        <f>C69</f>
        <v>0</v>
      </c>
      <c r="D71" s="104"/>
      <c r="E71" s="104">
        <f>$B71      +$C71      +$D71</f>
        <v>396689000</v>
      </c>
      <c r="F71" s="105">
        <f t="shared" ref="F71:O71" si="45">F69</f>
        <v>396689000</v>
      </c>
      <c r="G71" s="106">
        <f t="shared" si="45"/>
        <v>396689000</v>
      </c>
      <c r="H71" s="105">
        <f t="shared" si="45"/>
        <v>51764000</v>
      </c>
      <c r="I71" s="106">
        <f t="shared" si="45"/>
        <v>0</v>
      </c>
      <c r="J71" s="105">
        <f t="shared" si="45"/>
        <v>131025000</v>
      </c>
      <c r="K71" s="106">
        <f t="shared" si="45"/>
        <v>0</v>
      </c>
      <c r="L71" s="105">
        <f t="shared" si="45"/>
        <v>51882000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234671000</v>
      </c>
      <c r="Q71" s="106">
        <f>$I71      +$K71      +$M71      +$O71</f>
        <v>0</v>
      </c>
      <c r="R71" s="61">
        <f>IF(($J71      =0),0,((($L71      -$J71      )/$J71      )*100))</f>
        <v>-60.402976531196337</v>
      </c>
      <c r="S71" s="62">
        <f>IF(($K71      =0),0,((($M71      -$K71      )/$K71      )*100))</f>
        <v>0</v>
      </c>
      <c r="T71" s="61">
        <f>IF($E71   =0,0,($P71   /$E71   )*100)</f>
        <v>59.157425590323911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542953000</v>
      </c>
      <c r="C72" s="104">
        <f>SUM(C9:C15,C18:C23,C26:C29,C32,C35:C39,C42:C52,C55:C58,C61:C65,C69)</f>
        <v>0</v>
      </c>
      <c r="D72" s="104"/>
      <c r="E72" s="104">
        <f>$B72      +$C72      +$D72</f>
        <v>542953000</v>
      </c>
      <c r="F72" s="105">
        <f t="shared" ref="F72:O72" si="46">SUM(F9:F15,F18:F23,F26:F29,F32,F35:F39,F42:F52,F55:F58,F61:F65,F69)</f>
        <v>542953000</v>
      </c>
      <c r="G72" s="106">
        <f t="shared" si="46"/>
        <v>468718000</v>
      </c>
      <c r="H72" s="105">
        <f t="shared" si="46"/>
        <v>59855000</v>
      </c>
      <c r="I72" s="106">
        <f t="shared" si="46"/>
        <v>0</v>
      </c>
      <c r="J72" s="105">
        <f t="shared" si="46"/>
        <v>139136000</v>
      </c>
      <c r="K72" s="106">
        <f t="shared" si="46"/>
        <v>0</v>
      </c>
      <c r="L72" s="105">
        <f t="shared" si="46"/>
        <v>73471000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272462000</v>
      </c>
      <c r="Q72" s="106">
        <f>$I72      +$K72      +$M72      +$O72</f>
        <v>0</v>
      </c>
      <c r="R72" s="61">
        <f>IF(($J72      =0),0,((($L72      -$J72      )/$J72      )*100))</f>
        <v>-47.194830956761727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58.129194953042131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D4Ymi51oL+xFx7ReNJcWvh6v1/BsrTdFzxk3c/fzQc0WOOM7SQOwgI+XTHHEZMY5yy8tBjZYcvbkwFD/k+zlA==" saltValue="WcB3+nCAVO2HR4Ax2TFA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>
        <v>250000</v>
      </c>
      <c r="K10" s="94">
        <v>250548</v>
      </c>
      <c r="L10" s="93">
        <v>179000</v>
      </c>
      <c r="M10" s="94">
        <v>172040</v>
      </c>
      <c r="N10" s="93"/>
      <c r="O10" s="94"/>
      <c r="P10" s="93">
        <f t="shared" ref="P10:P16" si="1">$H10      +$J10      +$L10      +$N10</f>
        <v>808000</v>
      </c>
      <c r="Q10" s="94">
        <f t="shared" ref="Q10:Q16" si="2">$I10      +$K10      +$M10      +$O10</f>
        <v>801564</v>
      </c>
      <c r="R10" s="48">
        <f t="shared" ref="R10:R16" si="3">IF(($J10      =0),0,((($L10      -$J10      )/$J10      )*100))</f>
        <v>-28.4</v>
      </c>
      <c r="S10" s="49">
        <f t="shared" ref="S10:S16" si="4">IF(($K10      =0),0,((($M10      -$K10      )/$K10      )*100))</f>
        <v>-31.334514743681851</v>
      </c>
      <c r="T10" s="48">
        <f t="shared" ref="T10:T15" si="5">IF(($E10      =0),0,(($P10      /$E10      )*100))</f>
        <v>31.686274509803919</v>
      </c>
      <c r="U10" s="50">
        <f t="shared" ref="U10:U15" si="6">IF(($E10      =0),0,(($Q10      /$E10      )*100))</f>
        <v>31.433882352941179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/>
      <c r="O13" s="94"/>
      <c r="P13" s="93">
        <f t="shared" si="1"/>
        <v>9380000</v>
      </c>
      <c r="Q13" s="94">
        <f t="shared" si="2"/>
        <v>7661573</v>
      </c>
      <c r="R13" s="48">
        <f t="shared" si="3"/>
        <v>293.45284489477785</v>
      </c>
      <c r="S13" s="49">
        <f t="shared" si="4"/>
        <v>0</v>
      </c>
      <c r="T13" s="48">
        <f t="shared" si="5"/>
        <v>84.102931946561469</v>
      </c>
      <c r="U13" s="50">
        <f t="shared" si="6"/>
        <v>68.695176185779616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34550000</v>
      </c>
      <c r="C16" s="95">
        <f>SUM(C9:C15)</f>
        <v>-18847000</v>
      </c>
      <c r="D16" s="95"/>
      <c r="E16" s="95">
        <f t="shared" si="0"/>
        <v>15703000</v>
      </c>
      <c r="F16" s="96">
        <f t="shared" ref="F16:O16" si="7">SUM(F9:F15)</f>
        <v>15703000</v>
      </c>
      <c r="G16" s="97">
        <f t="shared" si="7"/>
        <v>13703000</v>
      </c>
      <c r="H16" s="96">
        <f t="shared" si="7"/>
        <v>3428000</v>
      </c>
      <c r="I16" s="97">
        <f t="shared" si="7"/>
        <v>378976</v>
      </c>
      <c r="J16" s="96">
        <f t="shared" si="7"/>
        <v>1533000</v>
      </c>
      <c r="K16" s="97">
        <f t="shared" si="7"/>
        <v>250548</v>
      </c>
      <c r="L16" s="96">
        <f t="shared" si="7"/>
        <v>5227000</v>
      </c>
      <c r="M16" s="97">
        <f t="shared" si="7"/>
        <v>7833613</v>
      </c>
      <c r="N16" s="96">
        <f t="shared" si="7"/>
        <v>0</v>
      </c>
      <c r="O16" s="97">
        <f t="shared" si="7"/>
        <v>0</v>
      </c>
      <c r="P16" s="96">
        <f t="shared" si="1"/>
        <v>10188000</v>
      </c>
      <c r="Q16" s="97">
        <f t="shared" si="2"/>
        <v>8463137</v>
      </c>
      <c r="R16" s="52">
        <f t="shared" si="3"/>
        <v>240.96542726679715</v>
      </c>
      <c r="S16" s="53">
        <f t="shared" si="4"/>
        <v>3026.5917109695547</v>
      </c>
      <c r="T16" s="52">
        <f>IF((SUM($E9:$E13)+$E15)=0,0,(P16/(SUM($E9:$E13)+$E15)*100))</f>
        <v>74.348682770196305</v>
      </c>
      <c r="U16" s="54">
        <f>IF((SUM($E9:$E13)+$E15)=0,0,(Q16/(SUM($E9:$E13)+$E15)*100))</f>
        <v>61.761198277749394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198256000</v>
      </c>
      <c r="D30" s="95"/>
      <c r="E30" s="95">
        <f>$B30      +$C30      +$D30</f>
        <v>198256000</v>
      </c>
      <c r="F30" s="96">
        <f t="shared" ref="F30:O30" si="16">SUM(F26:F29)</f>
        <v>198256000</v>
      </c>
      <c r="G30" s="97">
        <f t="shared" si="16"/>
        <v>198256000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7036000</v>
      </c>
      <c r="H32" s="93">
        <v>3577000</v>
      </c>
      <c r="I32" s="94">
        <v>3671006</v>
      </c>
      <c r="J32" s="93">
        <v>1687000</v>
      </c>
      <c r="K32" s="94">
        <v>3364994</v>
      </c>
      <c r="L32" s="93"/>
      <c r="M32" s="94"/>
      <c r="N32" s="93"/>
      <c r="O32" s="94"/>
      <c r="P32" s="93">
        <f>$H32      +$J32      +$L32      +$N32</f>
        <v>5264000</v>
      </c>
      <c r="Q32" s="94">
        <f>$I32      +$K32      +$M32      +$O32</f>
        <v>7036000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74.815235929505391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7036000</v>
      </c>
      <c r="H33" s="96">
        <f t="shared" si="17"/>
        <v>3577000</v>
      </c>
      <c r="I33" s="97">
        <f t="shared" si="17"/>
        <v>3671006</v>
      </c>
      <c r="J33" s="96">
        <f t="shared" si="17"/>
        <v>1687000</v>
      </c>
      <c r="K33" s="97">
        <f t="shared" si="17"/>
        <v>3364994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5264000</v>
      </c>
      <c r="Q33" s="97">
        <f>$I33      +$K33      +$M33      +$O33</f>
        <v>7036000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74.815235929505391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69206000</v>
      </c>
      <c r="H35" s="93">
        <v>5811000</v>
      </c>
      <c r="I35" s="94">
        <v>5811283</v>
      </c>
      <c r="J35" s="93">
        <v>29467000</v>
      </c>
      <c r="K35" s="94">
        <v>26471763</v>
      </c>
      <c r="L35" s="93">
        <v>10887000</v>
      </c>
      <c r="M35" s="94">
        <v>15095631</v>
      </c>
      <c r="N35" s="93"/>
      <c r="O35" s="94"/>
      <c r="P35" s="93">
        <f t="shared" ref="P35:P40" si="19">$H35      +$J35      +$L35      +$N35</f>
        <v>46165000</v>
      </c>
      <c r="Q35" s="94">
        <f t="shared" ref="Q35:Q40" si="20">$I35      +$K35      +$M35      +$O35</f>
        <v>47378677</v>
      </c>
      <c r="R35" s="48">
        <f t="shared" ref="R35:R40" si="21">IF(($J35      =0),0,((($L35      -$J35      )/$J35      )*100))</f>
        <v>-63.053585366681375</v>
      </c>
      <c r="S35" s="49">
        <f t="shared" ref="S35:S40" si="22">IF(($K35      =0),0,((($M35      -$K35      )/$K35      )*100))</f>
        <v>-42.974591454297922</v>
      </c>
      <c r="T35" s="48">
        <f t="shared" ref="T35:T39" si="23">IF(($E35      =0),0,(($P35      /$E35      )*100))</f>
        <v>66.706643932607008</v>
      </c>
      <c r="U35" s="50">
        <f t="shared" ref="U35:U39" si="24">IF(($E35      =0),0,(($Q35      /$E35      )*100))</f>
        <v>68.460360373378023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>
        <v>4921472</v>
      </c>
      <c r="J38" s="93">
        <v>3895000</v>
      </c>
      <c r="K38" s="94">
        <v>1078528</v>
      </c>
      <c r="L38" s="93">
        <v>1886000</v>
      </c>
      <c r="M38" s="94"/>
      <c r="N38" s="93"/>
      <c r="O38" s="94"/>
      <c r="P38" s="93">
        <f t="shared" si="19"/>
        <v>5781000</v>
      </c>
      <c r="Q38" s="94">
        <f t="shared" si="20"/>
        <v>6000000</v>
      </c>
      <c r="R38" s="48">
        <f t="shared" si="21"/>
        <v>-51.578947368421055</v>
      </c>
      <c r="S38" s="49">
        <f t="shared" si="22"/>
        <v>-100</v>
      </c>
      <c r="T38" s="48">
        <f t="shared" si="23"/>
        <v>96.350000000000009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75206000</v>
      </c>
      <c r="H40" s="96">
        <f t="shared" si="25"/>
        <v>5811000</v>
      </c>
      <c r="I40" s="97">
        <f t="shared" si="25"/>
        <v>10732755</v>
      </c>
      <c r="J40" s="96">
        <f t="shared" si="25"/>
        <v>33362000</v>
      </c>
      <c r="K40" s="97">
        <f t="shared" si="25"/>
        <v>27550291</v>
      </c>
      <c r="L40" s="96">
        <f t="shared" si="25"/>
        <v>12773000</v>
      </c>
      <c r="M40" s="97">
        <f t="shared" si="25"/>
        <v>15095631</v>
      </c>
      <c r="N40" s="96">
        <f t="shared" si="25"/>
        <v>0</v>
      </c>
      <c r="O40" s="97">
        <f t="shared" si="25"/>
        <v>0</v>
      </c>
      <c r="P40" s="96">
        <f t="shared" si="19"/>
        <v>51946000</v>
      </c>
      <c r="Q40" s="97">
        <f t="shared" si="20"/>
        <v>53378677</v>
      </c>
      <c r="R40" s="52">
        <f t="shared" si="21"/>
        <v>-61.713926023619692</v>
      </c>
      <c r="S40" s="53">
        <f t="shared" si="22"/>
        <v>-45.206999809911267</v>
      </c>
      <c r="T40" s="52">
        <f>IF((+$E35+$E38) =0,0,(P40   /(+$E35+$E38) )*100)</f>
        <v>69.071616626333011</v>
      </c>
      <c r="U40" s="54">
        <f>IF((+$E35+$E38) =0,0,(Q40   /(+$E35+$E38) )*100)</f>
        <v>70.976620216472085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-8000000</v>
      </c>
      <c r="D43" s="92"/>
      <c r="E43" s="92">
        <f t="shared" si="26"/>
        <v>2000000</v>
      </c>
      <c r="F43" s="93">
        <v>2000000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15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-15000000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/>
      <c r="K51" s="94"/>
      <c r="L51" s="93">
        <v>3266000</v>
      </c>
      <c r="M51" s="94">
        <v>3628471</v>
      </c>
      <c r="N51" s="93"/>
      <c r="O51" s="94"/>
      <c r="P51" s="93">
        <f t="shared" si="27"/>
        <v>3266000</v>
      </c>
      <c r="Q51" s="94">
        <f t="shared" si="28"/>
        <v>3628471</v>
      </c>
      <c r="R51" s="48">
        <f t="shared" si="29"/>
        <v>0</v>
      </c>
      <c r="S51" s="49">
        <f t="shared" si="30"/>
        <v>0</v>
      </c>
      <c r="T51" s="48">
        <f t="shared" si="31"/>
        <v>21.773333333333333</v>
      </c>
      <c r="U51" s="50">
        <f t="shared" si="32"/>
        <v>24.189806666666666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-23000000</v>
      </c>
      <c r="D53" s="95"/>
      <c r="E53" s="95">
        <f t="shared" si="26"/>
        <v>17000000</v>
      </c>
      <c r="F53" s="96">
        <f t="shared" ref="F53:O53" si="33">SUM(F42:F52)</f>
        <v>17000000</v>
      </c>
      <c r="G53" s="97">
        <f t="shared" si="33"/>
        <v>17000000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3266000</v>
      </c>
      <c r="M53" s="97">
        <f t="shared" si="33"/>
        <v>3628471</v>
      </c>
      <c r="N53" s="96">
        <f t="shared" si="33"/>
        <v>0</v>
      </c>
      <c r="O53" s="97">
        <f t="shared" si="33"/>
        <v>0</v>
      </c>
      <c r="P53" s="96">
        <f t="shared" si="27"/>
        <v>3566000</v>
      </c>
      <c r="Q53" s="97">
        <f t="shared" si="28"/>
        <v>3628471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20.976470588235294</v>
      </c>
      <c r="U53" s="54">
        <f>IF((+$E43+$E45+$E47+$E48+$E51) =0,0,(Q53   /(+$E43+$E45+$E47+$E48+$E51) )*100)</f>
        <v>21.343947058823527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210600000</v>
      </c>
      <c r="C67" s="104">
        <f>SUM(C9:C15,C18:C23,C26:C29,C32,C35:C39,C42:C52,C55:C58,C61:C65)</f>
        <v>156409000</v>
      </c>
      <c r="D67" s="104"/>
      <c r="E67" s="104">
        <f t="shared" si="35"/>
        <v>367009000</v>
      </c>
      <c r="F67" s="105">
        <f t="shared" ref="F67:O67" si="43">SUM(F9:F15,F18:F23,F26:F29,F32,F35:F39,F42:F52,F55:F58,F61:F65)</f>
        <v>367009000</v>
      </c>
      <c r="G67" s="106">
        <f t="shared" si="43"/>
        <v>311201000</v>
      </c>
      <c r="H67" s="105">
        <f t="shared" si="43"/>
        <v>13116000</v>
      </c>
      <c r="I67" s="106">
        <f t="shared" si="43"/>
        <v>14782737</v>
      </c>
      <c r="J67" s="105">
        <f t="shared" si="43"/>
        <v>36582000</v>
      </c>
      <c r="K67" s="106">
        <f t="shared" si="43"/>
        <v>31165833</v>
      </c>
      <c r="L67" s="105">
        <f t="shared" si="43"/>
        <v>21266000</v>
      </c>
      <c r="M67" s="106">
        <f t="shared" si="43"/>
        <v>26557715</v>
      </c>
      <c r="N67" s="105">
        <f t="shared" si="43"/>
        <v>0</v>
      </c>
      <c r="O67" s="106">
        <f t="shared" si="43"/>
        <v>0</v>
      </c>
      <c r="P67" s="105">
        <f t="shared" si="36"/>
        <v>70964000</v>
      </c>
      <c r="Q67" s="106">
        <f t="shared" si="37"/>
        <v>72506285</v>
      </c>
      <c r="R67" s="61">
        <f t="shared" si="38"/>
        <v>-41.867585151167241</v>
      </c>
      <c r="S67" s="62">
        <f t="shared" si="39"/>
        <v>-14.785800847999154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22.803268627028832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23.298859900835794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353929000</v>
      </c>
      <c r="H69" s="93">
        <v>61117000</v>
      </c>
      <c r="I69" s="94">
        <v>49270982</v>
      </c>
      <c r="J69" s="93">
        <v>63104000</v>
      </c>
      <c r="K69" s="94">
        <v>62863736</v>
      </c>
      <c r="L69" s="93">
        <v>65393000</v>
      </c>
      <c r="M69" s="94">
        <v>120313977</v>
      </c>
      <c r="N69" s="93"/>
      <c r="O69" s="94"/>
      <c r="P69" s="93">
        <f>$H69      +$J69      +$L69      +$N69</f>
        <v>189614000</v>
      </c>
      <c r="Q69" s="94">
        <f>$I69      +$K69      +$M69      +$O69</f>
        <v>232448695</v>
      </c>
      <c r="R69" s="48">
        <f>IF(($J69      =0),0,((($L69      -$J69      )/$J69      )*100))</f>
        <v>3.6273453346855984</v>
      </c>
      <c r="S69" s="49">
        <f>IF(($K69      =0),0,((($M69      -$K69      )/$K69      )*100))</f>
        <v>91.388524856365521</v>
      </c>
      <c r="T69" s="48">
        <f>IF(($E69      =0),0,(($P69      /$E69      )*100))</f>
        <v>53.574021908348847</v>
      </c>
      <c r="U69" s="50">
        <f>IF(($E69      =0),0,(($Q69      /$E69      )*100))</f>
        <v>65.676645598410971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353929000</v>
      </c>
      <c r="H70" s="102">
        <f t="shared" si="44"/>
        <v>61117000</v>
      </c>
      <c r="I70" s="103">
        <f t="shared" si="44"/>
        <v>49270982</v>
      </c>
      <c r="J70" s="102">
        <f t="shared" si="44"/>
        <v>63104000</v>
      </c>
      <c r="K70" s="103">
        <f t="shared" si="44"/>
        <v>62863736</v>
      </c>
      <c r="L70" s="102">
        <f t="shared" si="44"/>
        <v>65393000</v>
      </c>
      <c r="M70" s="103">
        <f t="shared" si="44"/>
        <v>120313977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189614000</v>
      </c>
      <c r="Q70" s="103">
        <f>$I70      +$K70      +$M70      +$O70</f>
        <v>232448695</v>
      </c>
      <c r="R70" s="57">
        <f>IF(($J70      =0),0,((($L70      -$J70      )/$J70      )*100))</f>
        <v>3.6273453346855984</v>
      </c>
      <c r="S70" s="58">
        <f>IF(($K70      =0),0,((($M70      -$K70      )/$K70      )*100))</f>
        <v>91.388524856365521</v>
      </c>
      <c r="T70" s="57">
        <f>IF($E70   =0,0,($P70   /$E70   )*100)</f>
        <v>53.574021908348847</v>
      </c>
      <c r="U70" s="59">
        <f>IF($E70   =0,0,($Q70   /$E70 )*100)</f>
        <v>65.676645598410971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353929000</v>
      </c>
      <c r="H71" s="105">
        <f t="shared" si="45"/>
        <v>61117000</v>
      </c>
      <c r="I71" s="106">
        <f t="shared" si="45"/>
        <v>49270982</v>
      </c>
      <c r="J71" s="105">
        <f t="shared" si="45"/>
        <v>63104000</v>
      </c>
      <c r="K71" s="106">
        <f t="shared" si="45"/>
        <v>62863736</v>
      </c>
      <c r="L71" s="105">
        <f t="shared" si="45"/>
        <v>65393000</v>
      </c>
      <c r="M71" s="106">
        <f t="shared" si="45"/>
        <v>120313977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189614000</v>
      </c>
      <c r="Q71" s="106">
        <f>$I71      +$K71      +$M71      +$O71</f>
        <v>232448695</v>
      </c>
      <c r="R71" s="61">
        <f>IF(($J71      =0),0,((($L71      -$J71      )/$J71      )*100))</f>
        <v>3.6273453346855984</v>
      </c>
      <c r="S71" s="62">
        <f>IF(($K71      =0),0,((($M71      -$K71      )/$K71      )*100))</f>
        <v>91.388524856365521</v>
      </c>
      <c r="T71" s="61">
        <f>IF($E71   =0,0,($P71   /$E71   )*100)</f>
        <v>53.574021908348847</v>
      </c>
      <c r="U71" s="65">
        <f>IF($E71   =0,0,($Q71   /$E71   )*100)</f>
        <v>65.676645598410971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564529000</v>
      </c>
      <c r="C72" s="104">
        <f>SUM(C9:C15,C18:C23,C26:C29,C32,C35:C39,C42:C52,C55:C58,C61:C65,C69)</f>
        <v>156409000</v>
      </c>
      <c r="D72" s="104"/>
      <c r="E72" s="104">
        <f>$B72      +$C72      +$D72</f>
        <v>720938000</v>
      </c>
      <c r="F72" s="105">
        <f t="shared" ref="F72:O72" si="46">SUM(F9:F15,F18:F23,F26:F29,F32,F35:F39,F42:F52,F55:F58,F61:F65,F69)</f>
        <v>720938000</v>
      </c>
      <c r="G72" s="106">
        <f t="shared" si="46"/>
        <v>665130000</v>
      </c>
      <c r="H72" s="105">
        <f t="shared" si="46"/>
        <v>74233000</v>
      </c>
      <c r="I72" s="106">
        <f t="shared" si="46"/>
        <v>64053719</v>
      </c>
      <c r="J72" s="105">
        <f t="shared" si="46"/>
        <v>99686000</v>
      </c>
      <c r="K72" s="106">
        <f t="shared" si="46"/>
        <v>94029569</v>
      </c>
      <c r="L72" s="105">
        <f t="shared" si="46"/>
        <v>86659000</v>
      </c>
      <c r="M72" s="106">
        <f t="shared" si="46"/>
        <v>146871692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260578000</v>
      </c>
      <c r="Q72" s="106">
        <f>$I72      +$K72      +$M72      +$O72</f>
        <v>304954980</v>
      </c>
      <c r="R72" s="61">
        <f>IF(($J72      =0),0,((($L72      -$J72      )/$J72      )*100))</f>
        <v>-13.068033625584336</v>
      </c>
      <c r="S72" s="62">
        <f>IF(($K72      =0),0,((($M72      -$K72      )/$K72      )*100))</f>
        <v>56.197346815446956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39.177002991896323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45.848928780839834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MnmPiz+AFGttq/KL027L5dPIWLqXEq1z+66Nzg87F5iWTWpHWrlC66vv6ZgiBXP9mlQ1GptdyA3w3UamlqEjQ==" saltValue="j2M1FhUjZmNfYOxJbCEs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131000</v>
      </c>
      <c r="I10" s="94">
        <v>141287</v>
      </c>
      <c r="J10" s="93">
        <v>149000</v>
      </c>
      <c r="K10" s="94">
        <v>104745</v>
      </c>
      <c r="L10" s="93">
        <v>115000</v>
      </c>
      <c r="M10" s="94">
        <v>92275</v>
      </c>
      <c r="N10" s="93"/>
      <c r="O10" s="94"/>
      <c r="P10" s="93">
        <f t="shared" ref="P10:P16" si="1">$H10      +$J10      +$L10      +$N10</f>
        <v>395000</v>
      </c>
      <c r="Q10" s="94">
        <f t="shared" ref="Q10:Q16" si="2">$I10      +$K10      +$M10      +$O10</f>
        <v>338307</v>
      </c>
      <c r="R10" s="48">
        <f t="shared" ref="R10:R16" si="3">IF(($J10      =0),0,((($L10      -$J10      )/$J10      )*100))</f>
        <v>-22.818791946308725</v>
      </c>
      <c r="S10" s="49">
        <f t="shared" ref="S10:S16" si="4">IF(($K10      =0),0,((($M10      -$K10      )/$K10      )*100))</f>
        <v>-11.905102868872023</v>
      </c>
      <c r="T10" s="48">
        <f t="shared" ref="T10:T15" si="5">IF(($E10      =0),0,(($P10      /$E10      )*100))</f>
        <v>39.5</v>
      </c>
      <c r="U10" s="50">
        <f t="shared" ref="U10:U15" si="6">IF(($E10      =0),0,(($Q10      /$E10      )*100))</f>
        <v>33.8307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131000</v>
      </c>
      <c r="I16" s="97">
        <f t="shared" si="7"/>
        <v>141287</v>
      </c>
      <c r="J16" s="96">
        <f t="shared" si="7"/>
        <v>149000</v>
      </c>
      <c r="K16" s="97">
        <f t="shared" si="7"/>
        <v>104745</v>
      </c>
      <c r="L16" s="96">
        <f t="shared" si="7"/>
        <v>115000</v>
      </c>
      <c r="M16" s="97">
        <f t="shared" si="7"/>
        <v>92275</v>
      </c>
      <c r="N16" s="96">
        <f t="shared" si="7"/>
        <v>0</v>
      </c>
      <c r="O16" s="97">
        <f t="shared" si="7"/>
        <v>0</v>
      </c>
      <c r="P16" s="96">
        <f t="shared" si="1"/>
        <v>395000</v>
      </c>
      <c r="Q16" s="97">
        <f t="shared" si="2"/>
        <v>338307</v>
      </c>
      <c r="R16" s="52">
        <f t="shared" si="3"/>
        <v>-22.818791946308725</v>
      </c>
      <c r="S16" s="53">
        <f t="shared" si="4"/>
        <v>-11.905102868872023</v>
      </c>
      <c r="T16" s="52">
        <f>IF((SUM($E9:$E13)+$E15)=0,0,(P16/(SUM($E9:$E13)+$E15)*100))</f>
        <v>39.5</v>
      </c>
      <c r="U16" s="54">
        <f>IF((SUM($E9:$E13)+$E15)=0,0,(Q16/(SUM($E9:$E13)+$E15)*100))</f>
        <v>33.8307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2205000</v>
      </c>
      <c r="C19" s="92">
        <v>0</v>
      </c>
      <c r="D19" s="92"/>
      <c r="E19" s="92">
        <f t="shared" si="8"/>
        <v>2205000</v>
      </c>
      <c r="F19" s="93">
        <v>2205000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2205000</v>
      </c>
      <c r="C24" s="95">
        <f>SUM(C18:C23)</f>
        <v>0</v>
      </c>
      <c r="D24" s="95"/>
      <c r="E24" s="95">
        <f t="shared" si="8"/>
        <v>2205000</v>
      </c>
      <c r="F24" s="96">
        <f t="shared" ref="F24:O24" si="15">SUM(F18:F23)</f>
        <v>2205000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2228000</v>
      </c>
      <c r="C29" s="92">
        <v>0</v>
      </c>
      <c r="D29" s="92"/>
      <c r="E29" s="92">
        <f>$B29      +$C29      +$D29</f>
        <v>2228000</v>
      </c>
      <c r="F29" s="93">
        <v>2228000</v>
      </c>
      <c r="G29" s="94">
        <v>2228000</v>
      </c>
      <c r="H29" s="93">
        <v>615000</v>
      </c>
      <c r="I29" s="94"/>
      <c r="J29" s="93">
        <v>475000</v>
      </c>
      <c r="K29" s="94">
        <v>927225</v>
      </c>
      <c r="L29" s="93">
        <v>342000</v>
      </c>
      <c r="M29" s="94"/>
      <c r="N29" s="93"/>
      <c r="O29" s="94"/>
      <c r="P29" s="93">
        <f>$H29      +$J29      +$L29      +$N29</f>
        <v>1432000</v>
      </c>
      <c r="Q29" s="94">
        <f>$I29      +$K29      +$M29      +$O29</f>
        <v>927225</v>
      </c>
      <c r="R29" s="48">
        <f>IF(($J29      =0),0,((($L29      -$J29      )/$J29      )*100))</f>
        <v>-28.000000000000004</v>
      </c>
      <c r="S29" s="49">
        <f>IF(($K29      =0),0,((($M29      -$K29      )/$K29      )*100))</f>
        <v>-100</v>
      </c>
      <c r="T29" s="48">
        <f>IF(($E29      =0),0,(($P29      /$E29      )*100))</f>
        <v>64.272890484739676</v>
      </c>
      <c r="U29" s="50">
        <f>IF(($E29      =0),0,(($Q29      /$E29      )*100))</f>
        <v>41.616921005385997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2228000</v>
      </c>
      <c r="C30" s="95">
        <f>SUM(C26:C29)</f>
        <v>0</v>
      </c>
      <c r="D30" s="95"/>
      <c r="E30" s="95">
        <f>$B30      +$C30      +$D30</f>
        <v>2228000</v>
      </c>
      <c r="F30" s="96">
        <f t="shared" ref="F30:O30" si="16">SUM(F26:F29)</f>
        <v>2228000</v>
      </c>
      <c r="G30" s="97">
        <f t="shared" si="16"/>
        <v>2228000</v>
      </c>
      <c r="H30" s="96">
        <f t="shared" si="16"/>
        <v>615000</v>
      </c>
      <c r="I30" s="97">
        <f t="shared" si="16"/>
        <v>0</v>
      </c>
      <c r="J30" s="96">
        <f t="shared" si="16"/>
        <v>475000</v>
      </c>
      <c r="K30" s="97">
        <f t="shared" si="16"/>
        <v>927225</v>
      </c>
      <c r="L30" s="96">
        <f t="shared" si="16"/>
        <v>342000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1432000</v>
      </c>
      <c r="Q30" s="97">
        <f>$I30      +$K30      +$M30      +$O30</f>
        <v>927225</v>
      </c>
      <c r="R30" s="52">
        <f>IF(($J30      =0),0,((($L30      -$J30      )/$J30      )*100))</f>
        <v>-28.000000000000004</v>
      </c>
      <c r="S30" s="53">
        <f>IF(($K30      =0),0,((($M30      -$K30      )/$K30      )*100))</f>
        <v>-100</v>
      </c>
      <c r="T30" s="52">
        <f>IF($E30   =0,0,($P30   /$E30   )*100)</f>
        <v>64.272890484739676</v>
      </c>
      <c r="U30" s="54">
        <f>IF($E30   =0,0,($Q30   /$E30   )*100)</f>
        <v>41.616921005385997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2551000</v>
      </c>
      <c r="C32" s="92">
        <v>0</v>
      </c>
      <c r="D32" s="92"/>
      <c r="E32" s="92">
        <f>$B32      +$C32      +$D32</f>
        <v>2551000</v>
      </c>
      <c r="F32" s="93">
        <v>2551000</v>
      </c>
      <c r="G32" s="94">
        <v>2551000</v>
      </c>
      <c r="H32" s="93">
        <v>2551000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2551000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2551000</v>
      </c>
      <c r="C33" s="95">
        <f>C32</f>
        <v>0</v>
      </c>
      <c r="D33" s="95"/>
      <c r="E33" s="95">
        <f>$B33      +$C33      +$D33</f>
        <v>2551000</v>
      </c>
      <c r="F33" s="96">
        <f t="shared" ref="F33:O33" si="17">F32</f>
        <v>2551000</v>
      </c>
      <c r="G33" s="97">
        <f t="shared" si="17"/>
        <v>2551000</v>
      </c>
      <c r="H33" s="96">
        <f t="shared" si="17"/>
        <v>2551000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2551000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7984000</v>
      </c>
      <c r="C67" s="104">
        <f>SUM(C9:C15,C18:C23,C26:C29,C32,C35:C39,C42:C52,C55:C58,C61:C65)</f>
        <v>0</v>
      </c>
      <c r="D67" s="104"/>
      <c r="E67" s="104">
        <f t="shared" si="35"/>
        <v>7984000</v>
      </c>
      <c r="F67" s="105">
        <f t="shared" ref="F67:O67" si="43">SUM(F9:F15,F18:F23,F26:F29,F32,F35:F39,F42:F52,F55:F58,F61:F65)</f>
        <v>7984000</v>
      </c>
      <c r="G67" s="106">
        <f t="shared" si="43"/>
        <v>5779000</v>
      </c>
      <c r="H67" s="105">
        <f t="shared" si="43"/>
        <v>3297000</v>
      </c>
      <c r="I67" s="106">
        <f t="shared" si="43"/>
        <v>141287</v>
      </c>
      <c r="J67" s="105">
        <f t="shared" si="43"/>
        <v>624000</v>
      </c>
      <c r="K67" s="106">
        <f t="shared" si="43"/>
        <v>1031970</v>
      </c>
      <c r="L67" s="105">
        <f t="shared" si="43"/>
        <v>457000</v>
      </c>
      <c r="M67" s="106">
        <f t="shared" si="43"/>
        <v>92275</v>
      </c>
      <c r="N67" s="105">
        <f t="shared" si="43"/>
        <v>0</v>
      </c>
      <c r="O67" s="106">
        <f t="shared" si="43"/>
        <v>0</v>
      </c>
      <c r="P67" s="105">
        <f t="shared" si="36"/>
        <v>4378000</v>
      </c>
      <c r="Q67" s="106">
        <f t="shared" si="37"/>
        <v>1265532</v>
      </c>
      <c r="R67" s="61">
        <f t="shared" si="38"/>
        <v>-26.762820512820511</v>
      </c>
      <c r="S67" s="62">
        <f t="shared" si="39"/>
        <v>-91.058364099731577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75.75705139297456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21.898806021803079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7984000</v>
      </c>
      <c r="C72" s="104">
        <f>SUM(C9:C15,C18:C23,C26:C29,C32,C35:C39,C42:C52,C55:C58,C61:C65,C69)</f>
        <v>0</v>
      </c>
      <c r="D72" s="104"/>
      <c r="E72" s="104">
        <f>$B72      +$C72      +$D72</f>
        <v>7984000</v>
      </c>
      <c r="F72" s="105">
        <f t="shared" ref="F72:O72" si="46">SUM(F9:F15,F18:F23,F26:F29,F32,F35:F39,F42:F52,F55:F58,F61:F65,F69)</f>
        <v>7984000</v>
      </c>
      <c r="G72" s="106">
        <f t="shared" si="46"/>
        <v>5779000</v>
      </c>
      <c r="H72" s="105">
        <f t="shared" si="46"/>
        <v>3297000</v>
      </c>
      <c r="I72" s="106">
        <f t="shared" si="46"/>
        <v>141287</v>
      </c>
      <c r="J72" s="105">
        <f t="shared" si="46"/>
        <v>624000</v>
      </c>
      <c r="K72" s="106">
        <f t="shared" si="46"/>
        <v>1031970</v>
      </c>
      <c r="L72" s="105">
        <f t="shared" si="46"/>
        <v>457000</v>
      </c>
      <c r="M72" s="106">
        <f t="shared" si="46"/>
        <v>92275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4378000</v>
      </c>
      <c r="Q72" s="106">
        <f>$I72      +$K72      +$M72      +$O72</f>
        <v>1265532</v>
      </c>
      <c r="R72" s="61">
        <f>IF(($J72      =0),0,((($L72      -$J72      )/$J72      )*100))</f>
        <v>-26.762820512820511</v>
      </c>
      <c r="S72" s="62">
        <f>IF(($K72      =0),0,((($M72      -$K72      )/$K72      )*100))</f>
        <v>-91.058364099731577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75.75705139297456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21.898806021803079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rBRDJqt1fAk1ivnktr3d9grrclGAKz0Nj1enhiNaJjyHBjQE8nPPwkIAAiWNWK+7L0vfbgzP1iPgng+c0g9cw==" saltValue="rdNwHZpN3XKaW2EUdCoj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150000</v>
      </c>
      <c r="I10" s="94">
        <v>1000000</v>
      </c>
      <c r="J10" s="93">
        <v>350000</v>
      </c>
      <c r="K10" s="94">
        <v>-500000</v>
      </c>
      <c r="L10" s="93">
        <v>200000</v>
      </c>
      <c r="M10" s="94"/>
      <c r="N10" s="93"/>
      <c r="O10" s="94"/>
      <c r="P10" s="93">
        <f t="shared" ref="P10:P16" si="1">$H10      +$J10      +$L10      +$N10</f>
        <v>700000</v>
      </c>
      <c r="Q10" s="94">
        <f t="shared" ref="Q10:Q16" si="2">$I10      +$K10      +$M10      +$O10</f>
        <v>500000</v>
      </c>
      <c r="R10" s="48">
        <f t="shared" ref="R10:R16" si="3">IF(($J10      =0),0,((($L10      -$J10      )/$J10      )*100))</f>
        <v>-42.857142857142854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70</v>
      </c>
      <c r="U10" s="50">
        <f t="shared" ref="U10:U15" si="6">IF(($E10      =0),0,(($Q10      /$E10      )*100))</f>
        <v>50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150000</v>
      </c>
      <c r="I16" s="97">
        <f t="shared" si="7"/>
        <v>1000000</v>
      </c>
      <c r="J16" s="96">
        <f t="shared" si="7"/>
        <v>350000</v>
      </c>
      <c r="K16" s="97">
        <f t="shared" si="7"/>
        <v>-500000</v>
      </c>
      <c r="L16" s="96">
        <f t="shared" si="7"/>
        <v>200000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700000</v>
      </c>
      <c r="Q16" s="97">
        <f t="shared" si="2"/>
        <v>500000</v>
      </c>
      <c r="R16" s="52">
        <f t="shared" si="3"/>
        <v>-42.857142857142854</v>
      </c>
      <c r="S16" s="53">
        <f t="shared" si="4"/>
        <v>-100</v>
      </c>
      <c r="T16" s="52">
        <f>IF((SUM($E9:$E13)+$E15)=0,0,(P16/(SUM($E9:$E13)+$E15)*100))</f>
        <v>70</v>
      </c>
      <c r="U16" s="54">
        <f>IF((SUM($E9:$E13)+$E15)=0,0,(Q16/(SUM($E9:$E13)+$E15)*100))</f>
        <v>50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4205000</v>
      </c>
      <c r="C19" s="92">
        <v>0</v>
      </c>
      <c r="D19" s="92"/>
      <c r="E19" s="92">
        <f t="shared" si="8"/>
        <v>4205000</v>
      </c>
      <c r="F19" s="93">
        <v>4205000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4205000</v>
      </c>
      <c r="C24" s="95">
        <f>SUM(C18:C23)</f>
        <v>0</v>
      </c>
      <c r="D24" s="95"/>
      <c r="E24" s="95">
        <f t="shared" si="8"/>
        <v>4205000</v>
      </c>
      <c r="F24" s="96">
        <f t="shared" ref="F24:O24" si="15">SUM(F18:F23)</f>
        <v>4205000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2403000</v>
      </c>
      <c r="C29" s="92">
        <v>0</v>
      </c>
      <c r="D29" s="92"/>
      <c r="E29" s="92">
        <f>$B29      +$C29      +$D29</f>
        <v>2403000</v>
      </c>
      <c r="F29" s="93">
        <v>2403000</v>
      </c>
      <c r="G29" s="94">
        <v>2403000</v>
      </c>
      <c r="H29" s="93"/>
      <c r="I29" s="94"/>
      <c r="J29" s="93">
        <v>199000</v>
      </c>
      <c r="K29" s="94"/>
      <c r="L29" s="93"/>
      <c r="M29" s="94"/>
      <c r="N29" s="93"/>
      <c r="O29" s="94"/>
      <c r="P29" s="93">
        <f>$H29      +$J29      +$L29      +$N29</f>
        <v>199000</v>
      </c>
      <c r="Q29" s="94">
        <f>$I29      +$K29      +$M29      +$O29</f>
        <v>0</v>
      </c>
      <c r="R29" s="48">
        <f>IF(($J29      =0),0,((($L29      -$J29      )/$J29      )*100))</f>
        <v>-100</v>
      </c>
      <c r="S29" s="49">
        <f>IF(($K29      =0),0,((($M29      -$K29      )/$K29      )*100))</f>
        <v>0</v>
      </c>
      <c r="T29" s="48">
        <f>IF(($E29      =0),0,(($P29      /$E29      )*100))</f>
        <v>8.281315022888057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2403000</v>
      </c>
      <c r="C30" s="95">
        <f>SUM(C26:C29)</f>
        <v>0</v>
      </c>
      <c r="D30" s="95"/>
      <c r="E30" s="95">
        <f>$B30      +$C30      +$D30</f>
        <v>2403000</v>
      </c>
      <c r="F30" s="96">
        <f t="shared" ref="F30:O30" si="16">SUM(F26:F29)</f>
        <v>2403000</v>
      </c>
      <c r="G30" s="97">
        <f t="shared" si="16"/>
        <v>2403000</v>
      </c>
      <c r="H30" s="96">
        <f t="shared" si="16"/>
        <v>0</v>
      </c>
      <c r="I30" s="97">
        <f t="shared" si="16"/>
        <v>0</v>
      </c>
      <c r="J30" s="96">
        <f t="shared" si="16"/>
        <v>199000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199000</v>
      </c>
      <c r="Q30" s="97">
        <f>$I30      +$K30      +$M30      +$O30</f>
        <v>0</v>
      </c>
      <c r="R30" s="52">
        <f>IF(($J30      =0),0,((($L30      -$J30      )/$J30      )*100))</f>
        <v>-100</v>
      </c>
      <c r="S30" s="53">
        <f>IF(($K30      =0),0,((($M30      -$K30      )/$K30      )*100))</f>
        <v>0</v>
      </c>
      <c r="T30" s="52">
        <f>IF($E30   =0,0,($P30   /$E30   )*100)</f>
        <v>8.281315022888057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3234000</v>
      </c>
      <c r="C32" s="92">
        <v>0</v>
      </c>
      <c r="D32" s="92"/>
      <c r="E32" s="92">
        <f>$B32      +$C32      +$D32</f>
        <v>3234000</v>
      </c>
      <c r="F32" s="93">
        <v>3234000</v>
      </c>
      <c r="G32" s="94">
        <v>3234000</v>
      </c>
      <c r="H32" s="93">
        <v>1497000</v>
      </c>
      <c r="I32" s="94">
        <v>809000</v>
      </c>
      <c r="J32" s="93">
        <v>1568000</v>
      </c>
      <c r="K32" s="94">
        <v>808000</v>
      </c>
      <c r="L32" s="93">
        <v>169000</v>
      </c>
      <c r="M32" s="94"/>
      <c r="N32" s="93"/>
      <c r="O32" s="94"/>
      <c r="P32" s="93">
        <f>$H32      +$J32      +$L32      +$N32</f>
        <v>3234000</v>
      </c>
      <c r="Q32" s="94">
        <f>$I32      +$K32      +$M32      +$O32</f>
        <v>1617000</v>
      </c>
      <c r="R32" s="48">
        <f>IF(($J32      =0),0,((($L32      -$J32      )/$J32      )*100))</f>
        <v>-89.221938775510196</v>
      </c>
      <c r="S32" s="49">
        <f>IF(($K32      =0),0,((($M32      -$K32      )/$K32      )*100))</f>
        <v>-100</v>
      </c>
      <c r="T32" s="48">
        <f>IF(($E32      =0),0,(($P32      /$E32      )*100))</f>
        <v>100</v>
      </c>
      <c r="U32" s="50">
        <f>IF(($E32      =0),0,(($Q32      /$E32      )*100))</f>
        <v>50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3234000</v>
      </c>
      <c r="C33" s="95">
        <f>C32</f>
        <v>0</v>
      </c>
      <c r="D33" s="95"/>
      <c r="E33" s="95">
        <f>$B33      +$C33      +$D33</f>
        <v>3234000</v>
      </c>
      <c r="F33" s="96">
        <f t="shared" ref="F33:O33" si="17">F32</f>
        <v>3234000</v>
      </c>
      <c r="G33" s="97">
        <f t="shared" si="17"/>
        <v>3234000</v>
      </c>
      <c r="H33" s="96">
        <f t="shared" si="17"/>
        <v>1497000</v>
      </c>
      <c r="I33" s="97">
        <f t="shared" si="17"/>
        <v>809000</v>
      </c>
      <c r="J33" s="96">
        <f t="shared" si="17"/>
        <v>1568000</v>
      </c>
      <c r="K33" s="97">
        <f t="shared" si="17"/>
        <v>808000</v>
      </c>
      <c r="L33" s="96">
        <f t="shared" si="17"/>
        <v>169000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3234000</v>
      </c>
      <c r="Q33" s="97">
        <f>$I33      +$K33      +$M33      +$O33</f>
        <v>1617000</v>
      </c>
      <c r="R33" s="52">
        <f>IF(($J33      =0),0,((($L33      -$J33      )/$J33      )*100))</f>
        <v>-89.221938775510196</v>
      </c>
      <c r="S33" s="53">
        <f>IF(($K33      =0),0,((($M33      -$K33      )/$K33      )*100))</f>
        <v>-100</v>
      </c>
      <c r="T33" s="52">
        <f>IF($E33   =0,0,($P33   /$E33   )*100)</f>
        <v>100</v>
      </c>
      <c r="U33" s="54">
        <f>IF($E33   =0,0,($Q33   /$E33   )*100)</f>
        <v>50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10842000</v>
      </c>
      <c r="C67" s="104">
        <f>SUM(C9:C15,C18:C23,C26:C29,C32,C35:C39,C42:C52,C55:C58,C61:C65)</f>
        <v>0</v>
      </c>
      <c r="D67" s="104"/>
      <c r="E67" s="104">
        <f t="shared" si="35"/>
        <v>10842000</v>
      </c>
      <c r="F67" s="105">
        <f t="shared" ref="F67:O67" si="43">SUM(F9:F15,F18:F23,F26:F29,F32,F35:F39,F42:F52,F55:F58,F61:F65)</f>
        <v>10842000</v>
      </c>
      <c r="G67" s="106">
        <f t="shared" si="43"/>
        <v>6637000</v>
      </c>
      <c r="H67" s="105">
        <f t="shared" si="43"/>
        <v>1647000</v>
      </c>
      <c r="I67" s="106">
        <f t="shared" si="43"/>
        <v>1809000</v>
      </c>
      <c r="J67" s="105">
        <f t="shared" si="43"/>
        <v>2117000</v>
      </c>
      <c r="K67" s="106">
        <f t="shared" si="43"/>
        <v>308000</v>
      </c>
      <c r="L67" s="105">
        <f t="shared" si="43"/>
        <v>369000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4133000</v>
      </c>
      <c r="Q67" s="106">
        <f t="shared" si="37"/>
        <v>2117000</v>
      </c>
      <c r="R67" s="61">
        <f t="shared" si="38"/>
        <v>-82.569674067076051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62.272110893475961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31.896941389181858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10842000</v>
      </c>
      <c r="C72" s="104">
        <f>SUM(C9:C15,C18:C23,C26:C29,C32,C35:C39,C42:C52,C55:C58,C61:C65,C69)</f>
        <v>0</v>
      </c>
      <c r="D72" s="104"/>
      <c r="E72" s="104">
        <f>$B72      +$C72      +$D72</f>
        <v>10842000</v>
      </c>
      <c r="F72" s="105">
        <f t="shared" ref="F72:O72" si="46">SUM(F9:F15,F18:F23,F26:F29,F32,F35:F39,F42:F52,F55:F58,F61:F65,F69)</f>
        <v>10842000</v>
      </c>
      <c r="G72" s="106">
        <f t="shared" si="46"/>
        <v>6637000</v>
      </c>
      <c r="H72" s="105">
        <f t="shared" si="46"/>
        <v>1647000</v>
      </c>
      <c r="I72" s="106">
        <f t="shared" si="46"/>
        <v>1809000</v>
      </c>
      <c r="J72" s="105">
        <f t="shared" si="46"/>
        <v>2117000</v>
      </c>
      <c r="K72" s="106">
        <f t="shared" si="46"/>
        <v>308000</v>
      </c>
      <c r="L72" s="105">
        <f t="shared" si="46"/>
        <v>369000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4133000</v>
      </c>
      <c r="Q72" s="106">
        <f>$I72      +$K72      +$M72      +$O72</f>
        <v>2117000</v>
      </c>
      <c r="R72" s="61">
        <f>IF(($J72      =0),0,((($L72      -$J72      )/$J72      )*100))</f>
        <v>-82.569674067076051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62.272110893475961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31.896941389181858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2Fqp0BTRbhdPMXphctygmo+XriaIOpa/Nkiq12BirDy0jFP8GuK+jUMUx5uxfDVP4g5gLsjJ8J63OXaXovaAg==" saltValue="PE2FdfTpgJWL73KCoAzL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/>
      <c r="I10" s="94"/>
      <c r="J10" s="93">
        <v>813000</v>
      </c>
      <c r="K10" s="94"/>
      <c r="L10" s="93">
        <v>542000</v>
      </c>
      <c r="M10" s="94">
        <v>67402</v>
      </c>
      <c r="N10" s="93"/>
      <c r="O10" s="94"/>
      <c r="P10" s="93">
        <f t="shared" ref="P10:P16" si="1">$H10      +$J10      +$L10      +$N10</f>
        <v>1355000</v>
      </c>
      <c r="Q10" s="94">
        <f t="shared" ref="Q10:Q16" si="2">$I10      +$K10      +$M10      +$O10</f>
        <v>67402</v>
      </c>
      <c r="R10" s="48">
        <f t="shared" ref="R10:R16" si="3">IF(($J10      =0),0,((($L10      -$J10      )/$J10      )*100))</f>
        <v>-33.333333333333329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67.75</v>
      </c>
      <c r="U10" s="50">
        <f t="shared" ref="U10:U15" si="6">IF(($E10      =0),0,(($Q10      /$E10      )*100))</f>
        <v>3.3701000000000003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0</v>
      </c>
      <c r="I16" s="97">
        <f t="shared" si="7"/>
        <v>0</v>
      </c>
      <c r="J16" s="96">
        <f t="shared" si="7"/>
        <v>813000</v>
      </c>
      <c r="K16" s="97">
        <f t="shared" si="7"/>
        <v>0</v>
      </c>
      <c r="L16" s="96">
        <f t="shared" si="7"/>
        <v>542000</v>
      </c>
      <c r="M16" s="97">
        <f t="shared" si="7"/>
        <v>67402</v>
      </c>
      <c r="N16" s="96">
        <f t="shared" si="7"/>
        <v>0</v>
      </c>
      <c r="O16" s="97">
        <f t="shared" si="7"/>
        <v>0</v>
      </c>
      <c r="P16" s="96">
        <f t="shared" si="1"/>
        <v>1355000</v>
      </c>
      <c r="Q16" s="97">
        <f t="shared" si="2"/>
        <v>67402</v>
      </c>
      <c r="R16" s="52">
        <f t="shared" si="3"/>
        <v>-33.333333333333329</v>
      </c>
      <c r="S16" s="53">
        <f t="shared" si="4"/>
        <v>0</v>
      </c>
      <c r="T16" s="52">
        <f>IF((SUM($E9:$E13)+$E15)=0,0,(P16/(SUM($E9:$E13)+$E15)*100))</f>
        <v>67.75</v>
      </c>
      <c r="U16" s="54">
        <f>IF((SUM($E9:$E13)+$E15)=0,0,(Q16/(SUM($E9:$E13)+$E15)*100))</f>
        <v>3.3701000000000003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1391000</v>
      </c>
      <c r="C32" s="92">
        <v>0</v>
      </c>
      <c r="D32" s="92"/>
      <c r="E32" s="92">
        <f>$B32      +$C32      +$D32</f>
        <v>1391000</v>
      </c>
      <c r="F32" s="93">
        <v>1391000</v>
      </c>
      <c r="G32" s="94">
        <v>1391000</v>
      </c>
      <c r="H32" s="93">
        <v>414000</v>
      </c>
      <c r="I32" s="94"/>
      <c r="J32" s="93">
        <v>543000</v>
      </c>
      <c r="K32" s="94"/>
      <c r="L32" s="93"/>
      <c r="M32" s="94"/>
      <c r="N32" s="93"/>
      <c r="O32" s="94"/>
      <c r="P32" s="93">
        <f>$H32      +$J32      +$L32      +$N32</f>
        <v>957000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68.799424874191232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1391000</v>
      </c>
      <c r="C33" s="95">
        <f>C32</f>
        <v>0</v>
      </c>
      <c r="D33" s="95"/>
      <c r="E33" s="95">
        <f>$B33      +$C33      +$D33</f>
        <v>1391000</v>
      </c>
      <c r="F33" s="96">
        <f t="shared" ref="F33:O33" si="17">F32</f>
        <v>1391000</v>
      </c>
      <c r="G33" s="97">
        <f t="shared" si="17"/>
        <v>1391000</v>
      </c>
      <c r="H33" s="96">
        <f t="shared" si="17"/>
        <v>414000</v>
      </c>
      <c r="I33" s="97">
        <f t="shared" si="17"/>
        <v>0</v>
      </c>
      <c r="J33" s="96">
        <f t="shared" si="17"/>
        <v>543000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957000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68.799424874191232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8468000</v>
      </c>
      <c r="C35" s="92">
        <v>16000000</v>
      </c>
      <c r="D35" s="92"/>
      <c r="E35" s="92">
        <f t="shared" ref="E35:E40" si="18">$B35      +$C35      +$D35</f>
        <v>24468000</v>
      </c>
      <c r="F35" s="93">
        <v>24468000</v>
      </c>
      <c r="G35" s="94">
        <v>24468000</v>
      </c>
      <c r="H35" s="93"/>
      <c r="I35" s="94"/>
      <c r="J35" s="93">
        <v>6002000</v>
      </c>
      <c r="K35" s="94">
        <v>6305907</v>
      </c>
      <c r="L35" s="93"/>
      <c r="M35" s="94">
        <v>4419012</v>
      </c>
      <c r="N35" s="93"/>
      <c r="O35" s="94"/>
      <c r="P35" s="93">
        <f t="shared" ref="P35:P40" si="19">$H35      +$J35      +$L35      +$N35</f>
        <v>6002000</v>
      </c>
      <c r="Q35" s="94">
        <f t="shared" ref="Q35:Q40" si="20">$I35      +$K35      +$M35      +$O35</f>
        <v>10724919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-29.92265823140113</v>
      </c>
      <c r="T35" s="48">
        <f t="shared" ref="T35:T39" si="23">IF(($E35      =0),0,(($P35      /$E35      )*100))</f>
        <v>24.529998365211707</v>
      </c>
      <c r="U35" s="50">
        <f t="shared" ref="U35:U39" si="24">IF(($E35      =0),0,(($Q35      /$E35      )*100))</f>
        <v>43.832430112800388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14285000</v>
      </c>
      <c r="C36" s="92">
        <v>0</v>
      </c>
      <c r="D36" s="92"/>
      <c r="E36" s="92">
        <f t="shared" si="18"/>
        <v>14285000</v>
      </c>
      <c r="F36" s="93">
        <v>14285000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3500000</v>
      </c>
      <c r="H38" s="93"/>
      <c r="I38" s="94"/>
      <c r="J38" s="93"/>
      <c r="K38" s="94"/>
      <c r="L38" s="93">
        <v>3500000</v>
      </c>
      <c r="M38" s="94"/>
      <c r="N38" s="93"/>
      <c r="O38" s="94"/>
      <c r="P38" s="93">
        <f t="shared" si="19"/>
        <v>3500000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26253000</v>
      </c>
      <c r="C40" s="95">
        <f>SUM(C35:C39)</f>
        <v>16000000</v>
      </c>
      <c r="D40" s="95"/>
      <c r="E40" s="95">
        <f t="shared" si="18"/>
        <v>42253000</v>
      </c>
      <c r="F40" s="96">
        <f t="shared" ref="F40:O40" si="25">SUM(F35:F39)</f>
        <v>42253000</v>
      </c>
      <c r="G40" s="97">
        <f t="shared" si="25"/>
        <v>27968000</v>
      </c>
      <c r="H40" s="96">
        <f t="shared" si="25"/>
        <v>0</v>
      </c>
      <c r="I40" s="97">
        <f t="shared" si="25"/>
        <v>0</v>
      </c>
      <c r="J40" s="96">
        <f t="shared" si="25"/>
        <v>6002000</v>
      </c>
      <c r="K40" s="97">
        <f t="shared" si="25"/>
        <v>6305907</v>
      </c>
      <c r="L40" s="96">
        <f t="shared" si="25"/>
        <v>3500000</v>
      </c>
      <c r="M40" s="97">
        <f t="shared" si="25"/>
        <v>4419012</v>
      </c>
      <c r="N40" s="96">
        <f t="shared" si="25"/>
        <v>0</v>
      </c>
      <c r="O40" s="97">
        <f t="shared" si="25"/>
        <v>0</v>
      </c>
      <c r="P40" s="96">
        <f t="shared" si="19"/>
        <v>9502000</v>
      </c>
      <c r="Q40" s="97">
        <f t="shared" si="20"/>
        <v>10724919</v>
      </c>
      <c r="R40" s="52">
        <f t="shared" si="21"/>
        <v>-41.686104631789405</v>
      </c>
      <c r="S40" s="53">
        <f t="shared" si="22"/>
        <v>-29.92265823140113</v>
      </c>
      <c r="T40" s="52">
        <f>IF((+$E35+$E38) =0,0,(P40   /(+$E35+$E38) )*100)</f>
        <v>33.974542334096107</v>
      </c>
      <c r="U40" s="54">
        <f>IF((+$E35+$E38) =0,0,(Q40   /(+$E35+$E38) )*100)</f>
        <v>38.347107408466819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145000000</v>
      </c>
      <c r="C43" s="92">
        <v>103000000</v>
      </c>
      <c r="D43" s="92"/>
      <c r="E43" s="92">
        <f t="shared" si="26"/>
        <v>248000000</v>
      </c>
      <c r="F43" s="93">
        <v>248000000</v>
      </c>
      <c r="G43" s="94">
        <v>248000000</v>
      </c>
      <c r="H43" s="93">
        <v>60000000</v>
      </c>
      <c r="I43" s="94"/>
      <c r="J43" s="93">
        <v>45000000</v>
      </c>
      <c r="K43" s="94">
        <v>100168718</v>
      </c>
      <c r="L43" s="93"/>
      <c r="M43" s="94">
        <v>34639042</v>
      </c>
      <c r="N43" s="93"/>
      <c r="O43" s="94"/>
      <c r="P43" s="93">
        <f t="shared" si="27"/>
        <v>105000000</v>
      </c>
      <c r="Q43" s="94">
        <f t="shared" si="28"/>
        <v>134807760</v>
      </c>
      <c r="R43" s="48">
        <f t="shared" si="29"/>
        <v>-100</v>
      </c>
      <c r="S43" s="49">
        <f t="shared" si="30"/>
        <v>-65.419301862284001</v>
      </c>
      <c r="T43" s="48">
        <f t="shared" si="31"/>
        <v>42.338709677419359</v>
      </c>
      <c r="U43" s="50">
        <f t="shared" si="32"/>
        <v>54.357967741935489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64000000</v>
      </c>
      <c r="C51" s="92">
        <v>0</v>
      </c>
      <c r="D51" s="92"/>
      <c r="E51" s="92">
        <f t="shared" si="26"/>
        <v>64000000</v>
      </c>
      <c r="F51" s="93">
        <v>64000000</v>
      </c>
      <c r="G51" s="94">
        <v>64000000</v>
      </c>
      <c r="H51" s="93">
        <v>8370000</v>
      </c>
      <c r="I51" s="94"/>
      <c r="J51" s="93">
        <v>18350000</v>
      </c>
      <c r="K51" s="94">
        <v>11634850</v>
      </c>
      <c r="L51" s="93">
        <v>11050000</v>
      </c>
      <c r="M51" s="94">
        <v>7274253</v>
      </c>
      <c r="N51" s="93"/>
      <c r="O51" s="94"/>
      <c r="P51" s="93">
        <f t="shared" si="27"/>
        <v>37770000</v>
      </c>
      <c r="Q51" s="94">
        <f t="shared" si="28"/>
        <v>18909103</v>
      </c>
      <c r="R51" s="48">
        <f t="shared" si="29"/>
        <v>-39.782016348773844</v>
      </c>
      <c r="S51" s="49">
        <f t="shared" si="30"/>
        <v>-37.478755635010337</v>
      </c>
      <c r="T51" s="48">
        <f t="shared" si="31"/>
        <v>59.015625000000007</v>
      </c>
      <c r="U51" s="50">
        <f t="shared" si="32"/>
        <v>29.545473437500004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209000000</v>
      </c>
      <c r="C53" s="95">
        <f>SUM(C42:C52)</f>
        <v>103000000</v>
      </c>
      <c r="D53" s="95"/>
      <c r="E53" s="95">
        <f t="shared" si="26"/>
        <v>312000000</v>
      </c>
      <c r="F53" s="96">
        <f t="shared" ref="F53:O53" si="33">SUM(F42:F52)</f>
        <v>312000000</v>
      </c>
      <c r="G53" s="97">
        <f t="shared" si="33"/>
        <v>312000000</v>
      </c>
      <c r="H53" s="96">
        <f t="shared" si="33"/>
        <v>68370000</v>
      </c>
      <c r="I53" s="97">
        <f t="shared" si="33"/>
        <v>0</v>
      </c>
      <c r="J53" s="96">
        <f t="shared" si="33"/>
        <v>63350000</v>
      </c>
      <c r="K53" s="97">
        <f t="shared" si="33"/>
        <v>111803568</v>
      </c>
      <c r="L53" s="96">
        <f t="shared" si="33"/>
        <v>11050000</v>
      </c>
      <c r="M53" s="97">
        <f t="shared" si="33"/>
        <v>41913295</v>
      </c>
      <c r="N53" s="96">
        <f t="shared" si="33"/>
        <v>0</v>
      </c>
      <c r="O53" s="97">
        <f t="shared" si="33"/>
        <v>0</v>
      </c>
      <c r="P53" s="96">
        <f t="shared" si="27"/>
        <v>142770000</v>
      </c>
      <c r="Q53" s="97">
        <f t="shared" si="28"/>
        <v>153716863</v>
      </c>
      <c r="R53" s="52">
        <f t="shared" si="29"/>
        <v>-82.557221783741113</v>
      </c>
      <c r="S53" s="53">
        <f t="shared" si="30"/>
        <v>-62.511665996205053</v>
      </c>
      <c r="T53" s="52">
        <f>IF((+$E43+$E45+$E47+$E48+$E51) =0,0,(P53   /(+$E43+$E45+$E47+$E48+$E51) )*100)</f>
        <v>45.75961538461538</v>
      </c>
      <c r="U53" s="54">
        <f>IF((+$E43+$E45+$E47+$E48+$E51) =0,0,(Q53   /(+$E43+$E45+$E47+$E48+$E51) )*100)</f>
        <v>49.268225320512819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238644000</v>
      </c>
      <c r="C67" s="104">
        <f>SUM(C9:C15,C18:C23,C26:C29,C32,C35:C39,C42:C52,C55:C58,C61:C65)</f>
        <v>119000000</v>
      </c>
      <c r="D67" s="104"/>
      <c r="E67" s="104">
        <f t="shared" si="35"/>
        <v>357644000</v>
      </c>
      <c r="F67" s="105">
        <f t="shared" ref="F67:O67" si="43">SUM(F9:F15,F18:F23,F26:F29,F32,F35:F39,F42:F52,F55:F58,F61:F65)</f>
        <v>357644000</v>
      </c>
      <c r="G67" s="106">
        <f t="shared" si="43"/>
        <v>343359000</v>
      </c>
      <c r="H67" s="105">
        <f t="shared" si="43"/>
        <v>68784000</v>
      </c>
      <c r="I67" s="106">
        <f t="shared" si="43"/>
        <v>0</v>
      </c>
      <c r="J67" s="105">
        <f t="shared" si="43"/>
        <v>70708000</v>
      </c>
      <c r="K67" s="106">
        <f t="shared" si="43"/>
        <v>118109475</v>
      </c>
      <c r="L67" s="105">
        <f t="shared" si="43"/>
        <v>15092000</v>
      </c>
      <c r="M67" s="106">
        <f t="shared" si="43"/>
        <v>46399709</v>
      </c>
      <c r="N67" s="105">
        <f t="shared" si="43"/>
        <v>0</v>
      </c>
      <c r="O67" s="106">
        <f t="shared" si="43"/>
        <v>0</v>
      </c>
      <c r="P67" s="105">
        <f t="shared" si="36"/>
        <v>154584000</v>
      </c>
      <c r="Q67" s="106">
        <f t="shared" si="37"/>
        <v>164509184</v>
      </c>
      <c r="R67" s="61">
        <f t="shared" si="38"/>
        <v>-78.655880522713133</v>
      </c>
      <c r="S67" s="62">
        <f t="shared" si="39"/>
        <v>-60.714659852649419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45.021100364341692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47.911714561144457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92108000</v>
      </c>
      <c r="C69" s="92">
        <v>0</v>
      </c>
      <c r="D69" s="92"/>
      <c r="E69" s="92">
        <f>$B69      +$C69      +$D69</f>
        <v>92108000</v>
      </c>
      <c r="F69" s="93">
        <v>92108000</v>
      </c>
      <c r="G69" s="94">
        <v>92108000</v>
      </c>
      <c r="H69" s="93">
        <v>21373000</v>
      </c>
      <c r="I69" s="94"/>
      <c r="J69" s="93">
        <v>30974000</v>
      </c>
      <c r="K69" s="94">
        <v>22236626</v>
      </c>
      <c r="L69" s="93">
        <v>15524000</v>
      </c>
      <c r="M69" s="94">
        <v>6234592</v>
      </c>
      <c r="N69" s="93"/>
      <c r="O69" s="94"/>
      <c r="P69" s="93">
        <f>$H69      +$J69      +$L69      +$N69</f>
        <v>67871000</v>
      </c>
      <c r="Q69" s="94">
        <f>$I69      +$K69      +$M69      +$O69</f>
        <v>28471218</v>
      </c>
      <c r="R69" s="48">
        <f>IF(($J69      =0),0,((($L69      -$J69      )/$J69      )*100))</f>
        <v>-49.880544973203335</v>
      </c>
      <c r="S69" s="49">
        <f>IF(($K69      =0),0,((($M69      -$K69      )/$K69      )*100))</f>
        <v>-71.962509060502256</v>
      </c>
      <c r="T69" s="48">
        <f>IF(($E69      =0),0,(($P69      /$E69      )*100))</f>
        <v>73.686324749207458</v>
      </c>
      <c r="U69" s="50">
        <f>IF(($E69      =0),0,(($Q69      /$E69      )*100))</f>
        <v>30.910689625222567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92108000</v>
      </c>
      <c r="C70" s="101">
        <f>C69</f>
        <v>0</v>
      </c>
      <c r="D70" s="101"/>
      <c r="E70" s="101">
        <f>$B70      +$C70      +$D70</f>
        <v>92108000</v>
      </c>
      <c r="F70" s="102">
        <f t="shared" ref="F70:O70" si="44">F69</f>
        <v>92108000</v>
      </c>
      <c r="G70" s="103">
        <f t="shared" si="44"/>
        <v>92108000</v>
      </c>
      <c r="H70" s="102">
        <f t="shared" si="44"/>
        <v>21373000</v>
      </c>
      <c r="I70" s="103">
        <f t="shared" si="44"/>
        <v>0</v>
      </c>
      <c r="J70" s="102">
        <f t="shared" si="44"/>
        <v>30974000</v>
      </c>
      <c r="K70" s="103">
        <f t="shared" si="44"/>
        <v>22236626</v>
      </c>
      <c r="L70" s="102">
        <f t="shared" si="44"/>
        <v>15524000</v>
      </c>
      <c r="M70" s="103">
        <f t="shared" si="44"/>
        <v>6234592</v>
      </c>
      <c r="N70" s="102">
        <f t="shared" si="44"/>
        <v>0</v>
      </c>
      <c r="O70" s="103">
        <f t="shared" si="44"/>
        <v>0</v>
      </c>
      <c r="P70" s="102">
        <f>$H70      +$J70      +$L70      +$N70</f>
        <v>67871000</v>
      </c>
      <c r="Q70" s="103">
        <f>$I70      +$K70      +$M70      +$O70</f>
        <v>28471218</v>
      </c>
      <c r="R70" s="57">
        <f>IF(($J70      =0),0,((($L70      -$J70      )/$J70      )*100))</f>
        <v>-49.880544973203335</v>
      </c>
      <c r="S70" s="58">
        <f>IF(($K70      =0),0,((($M70      -$K70      )/$K70      )*100))</f>
        <v>-71.962509060502256</v>
      </c>
      <c r="T70" s="57">
        <f>IF($E70   =0,0,($P70   /$E70   )*100)</f>
        <v>73.686324749207458</v>
      </c>
      <c r="U70" s="59">
        <f>IF($E70   =0,0,($Q70   /$E70 )*100)</f>
        <v>30.910689625222567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92108000</v>
      </c>
      <c r="C71" s="104">
        <f>C69</f>
        <v>0</v>
      </c>
      <c r="D71" s="104"/>
      <c r="E71" s="104">
        <f>$B71      +$C71      +$D71</f>
        <v>92108000</v>
      </c>
      <c r="F71" s="105">
        <f t="shared" ref="F71:O71" si="45">F69</f>
        <v>92108000</v>
      </c>
      <c r="G71" s="106">
        <f t="shared" si="45"/>
        <v>92108000</v>
      </c>
      <c r="H71" s="105">
        <f t="shared" si="45"/>
        <v>21373000</v>
      </c>
      <c r="I71" s="106">
        <f t="shared" si="45"/>
        <v>0</v>
      </c>
      <c r="J71" s="105">
        <f t="shared" si="45"/>
        <v>30974000</v>
      </c>
      <c r="K71" s="106">
        <f t="shared" si="45"/>
        <v>22236626</v>
      </c>
      <c r="L71" s="105">
        <f t="shared" si="45"/>
        <v>15524000</v>
      </c>
      <c r="M71" s="106">
        <f t="shared" si="45"/>
        <v>6234592</v>
      </c>
      <c r="N71" s="105">
        <f t="shared" si="45"/>
        <v>0</v>
      </c>
      <c r="O71" s="106">
        <f t="shared" si="45"/>
        <v>0</v>
      </c>
      <c r="P71" s="105">
        <f>$H71      +$J71      +$L71      +$N71</f>
        <v>67871000</v>
      </c>
      <c r="Q71" s="106">
        <f>$I71      +$K71      +$M71      +$O71</f>
        <v>28471218</v>
      </c>
      <c r="R71" s="61">
        <f>IF(($J71      =0),0,((($L71      -$J71      )/$J71      )*100))</f>
        <v>-49.880544973203335</v>
      </c>
      <c r="S71" s="62">
        <f>IF(($K71      =0),0,((($M71      -$K71      )/$K71      )*100))</f>
        <v>-71.962509060502256</v>
      </c>
      <c r="T71" s="61">
        <f>IF($E71   =0,0,($P71   /$E71   )*100)</f>
        <v>73.686324749207458</v>
      </c>
      <c r="U71" s="65">
        <f>IF($E71   =0,0,($Q71   /$E71   )*100)</f>
        <v>30.910689625222567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330752000</v>
      </c>
      <c r="C72" s="104">
        <f>SUM(C9:C15,C18:C23,C26:C29,C32,C35:C39,C42:C52,C55:C58,C61:C65,C69)</f>
        <v>119000000</v>
      </c>
      <c r="D72" s="104"/>
      <c r="E72" s="104">
        <f>$B72      +$C72      +$D72</f>
        <v>449752000</v>
      </c>
      <c r="F72" s="105">
        <f t="shared" ref="F72:O72" si="46">SUM(F9:F15,F18:F23,F26:F29,F32,F35:F39,F42:F52,F55:F58,F61:F65,F69)</f>
        <v>449752000</v>
      </c>
      <c r="G72" s="106">
        <f t="shared" si="46"/>
        <v>435467000</v>
      </c>
      <c r="H72" s="105">
        <f t="shared" si="46"/>
        <v>90157000</v>
      </c>
      <c r="I72" s="106">
        <f t="shared" si="46"/>
        <v>0</v>
      </c>
      <c r="J72" s="105">
        <f t="shared" si="46"/>
        <v>101682000</v>
      </c>
      <c r="K72" s="106">
        <f t="shared" si="46"/>
        <v>140346101</v>
      </c>
      <c r="L72" s="105">
        <f t="shared" si="46"/>
        <v>30616000</v>
      </c>
      <c r="M72" s="106">
        <f t="shared" si="46"/>
        <v>52634301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222455000</v>
      </c>
      <c r="Q72" s="106">
        <f>$I72      +$K72      +$M72      +$O72</f>
        <v>192980402</v>
      </c>
      <c r="R72" s="61">
        <f>IF(($J72      =0),0,((($L72      -$J72      )/$J72      )*100))</f>
        <v>-69.890442752896291</v>
      </c>
      <c r="S72" s="62">
        <f>IF(($K72      =0),0,((($M72      -$K72      )/$K72      )*100))</f>
        <v>-62.496784289005646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51.084238300491194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44.315735061439788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KebY+paOwrQzNDbigglQqj1nFDqZLUSOJ65hCU3p/9GmmFQ6V6va3j2CPcauCYUaPXxIK7VD8VyXTuOo9Xthg==" saltValue="dExFwzVBgXZYM2tMwDaL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90000</v>
      </c>
      <c r="I10" s="94"/>
      <c r="J10" s="93">
        <v>402000</v>
      </c>
      <c r="K10" s="94">
        <v>472459</v>
      </c>
      <c r="L10" s="93">
        <v>1109000</v>
      </c>
      <c r="M10" s="94">
        <v>336052</v>
      </c>
      <c r="N10" s="93"/>
      <c r="O10" s="94"/>
      <c r="P10" s="93">
        <f t="shared" ref="P10:P16" si="1">$H10      +$J10      +$L10      +$N10</f>
        <v>1601000</v>
      </c>
      <c r="Q10" s="94">
        <f t="shared" ref="Q10:Q16" si="2">$I10      +$K10      +$M10      +$O10</f>
        <v>808511</v>
      </c>
      <c r="R10" s="48">
        <f t="shared" ref="R10:R16" si="3">IF(($J10      =0),0,((($L10      -$J10      )/$J10      )*100))</f>
        <v>175.87064676616916</v>
      </c>
      <c r="S10" s="49">
        <f t="shared" ref="S10:S16" si="4">IF(($K10      =0),0,((($M10      -$K10      )/$K10      )*100))</f>
        <v>-28.871711619420942</v>
      </c>
      <c r="T10" s="48">
        <f t="shared" ref="T10:T15" si="5">IF(($E10      =0),0,(($P10      /$E10      )*100))</f>
        <v>53.36666666666666</v>
      </c>
      <c r="U10" s="50">
        <f t="shared" ref="U10:U15" si="6">IF(($E10      =0),0,(($Q10      /$E10      )*100))</f>
        <v>26.950366666666664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90000</v>
      </c>
      <c r="I16" s="97">
        <f t="shared" si="7"/>
        <v>0</v>
      </c>
      <c r="J16" s="96">
        <f t="shared" si="7"/>
        <v>402000</v>
      </c>
      <c r="K16" s="97">
        <f t="shared" si="7"/>
        <v>472459</v>
      </c>
      <c r="L16" s="96">
        <f t="shared" si="7"/>
        <v>1109000</v>
      </c>
      <c r="M16" s="97">
        <f t="shared" si="7"/>
        <v>336052</v>
      </c>
      <c r="N16" s="96">
        <f t="shared" si="7"/>
        <v>0</v>
      </c>
      <c r="O16" s="97">
        <f t="shared" si="7"/>
        <v>0</v>
      </c>
      <c r="P16" s="96">
        <f t="shared" si="1"/>
        <v>1601000</v>
      </c>
      <c r="Q16" s="97">
        <f t="shared" si="2"/>
        <v>808511</v>
      </c>
      <c r="R16" s="52">
        <f t="shared" si="3"/>
        <v>175.87064676616916</v>
      </c>
      <c r="S16" s="53">
        <f t="shared" si="4"/>
        <v>-28.871711619420942</v>
      </c>
      <c r="T16" s="52">
        <f>IF((SUM($E9:$E13)+$E15)=0,0,(P16/(SUM($E9:$E13)+$E15)*100))</f>
        <v>53.36666666666666</v>
      </c>
      <c r="U16" s="54">
        <f>IF((SUM($E9:$E13)+$E15)=0,0,(Q16/(SUM($E9:$E13)+$E15)*100))</f>
        <v>26.950366666666664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1986000</v>
      </c>
      <c r="C32" s="92">
        <v>0</v>
      </c>
      <c r="D32" s="92"/>
      <c r="E32" s="92">
        <f>$B32      +$C32      +$D32</f>
        <v>1986000</v>
      </c>
      <c r="F32" s="93">
        <v>1986000</v>
      </c>
      <c r="G32" s="94">
        <v>1986000</v>
      </c>
      <c r="H32" s="93"/>
      <c r="I32" s="94">
        <v>-497000</v>
      </c>
      <c r="J32" s="93"/>
      <c r="K32" s="94"/>
      <c r="L32" s="93">
        <v>1362000</v>
      </c>
      <c r="M32" s="94">
        <v>214082</v>
      </c>
      <c r="N32" s="93"/>
      <c r="O32" s="94"/>
      <c r="P32" s="93">
        <f>$H32      +$J32      +$L32      +$N32</f>
        <v>1362000</v>
      </c>
      <c r="Q32" s="94">
        <f>$I32      +$K32      +$M32      +$O32</f>
        <v>-282918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68.580060422960713</v>
      </c>
      <c r="U32" s="50">
        <f>IF(($E32      =0),0,(($Q32      /$E32      )*100))</f>
        <v>-14.245619335347431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1986000</v>
      </c>
      <c r="C33" s="95">
        <f>C32</f>
        <v>0</v>
      </c>
      <c r="D33" s="95"/>
      <c r="E33" s="95">
        <f>$B33      +$C33      +$D33</f>
        <v>1986000</v>
      </c>
      <c r="F33" s="96">
        <f t="shared" ref="F33:O33" si="17">F32</f>
        <v>1986000</v>
      </c>
      <c r="G33" s="97">
        <f t="shared" si="17"/>
        <v>1986000</v>
      </c>
      <c r="H33" s="96">
        <f t="shared" si="17"/>
        <v>0</v>
      </c>
      <c r="I33" s="97">
        <f t="shared" si="17"/>
        <v>-497000</v>
      </c>
      <c r="J33" s="96">
        <f t="shared" si="17"/>
        <v>0</v>
      </c>
      <c r="K33" s="97">
        <f t="shared" si="17"/>
        <v>0</v>
      </c>
      <c r="L33" s="96">
        <f t="shared" si="17"/>
        <v>1362000</v>
      </c>
      <c r="M33" s="97">
        <f t="shared" si="17"/>
        <v>214082</v>
      </c>
      <c r="N33" s="96">
        <f t="shared" si="17"/>
        <v>0</v>
      </c>
      <c r="O33" s="97">
        <f t="shared" si="17"/>
        <v>0</v>
      </c>
      <c r="P33" s="96">
        <f>$H33      +$J33      +$L33      +$N33</f>
        <v>1362000</v>
      </c>
      <c r="Q33" s="97">
        <f>$I33      +$K33      +$M33      +$O33</f>
        <v>-282918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68.580060422960713</v>
      </c>
      <c r="U33" s="54">
        <f>IF($E33   =0,0,($Q33   /$E33   )*100)</f>
        <v>-14.245619335347431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378000</v>
      </c>
      <c r="I35" s="94"/>
      <c r="J35" s="93">
        <v>73000</v>
      </c>
      <c r="K35" s="94">
        <v>584327</v>
      </c>
      <c r="L35" s="93">
        <v>531000</v>
      </c>
      <c r="M35" s="94">
        <v>328068</v>
      </c>
      <c r="N35" s="93"/>
      <c r="O35" s="94"/>
      <c r="P35" s="93">
        <f t="shared" ref="P35:P40" si="19">$H35      +$J35      +$L35      +$N35</f>
        <v>982000</v>
      </c>
      <c r="Q35" s="94">
        <f t="shared" ref="Q35:Q40" si="20">$I35      +$K35      +$M35      +$O35</f>
        <v>912395</v>
      </c>
      <c r="R35" s="48">
        <f t="shared" ref="R35:R40" si="21">IF(($J35      =0),0,((($L35      -$J35      )/$J35      )*100))</f>
        <v>627.39726027397262</v>
      </c>
      <c r="S35" s="49">
        <f t="shared" ref="S35:S40" si="22">IF(($K35      =0),0,((($M35      -$K35      )/$K35      )*100))</f>
        <v>-43.85540972777229</v>
      </c>
      <c r="T35" s="48">
        <f t="shared" ref="T35:T39" si="23">IF(($E35      =0),0,(($P35      /$E35      )*100))</f>
        <v>9.82</v>
      </c>
      <c r="U35" s="50">
        <f t="shared" ref="U35:U39" si="24">IF(($E35      =0),0,(($Q35      /$E35      )*100))</f>
        <v>9.1239500000000007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11123000</v>
      </c>
      <c r="C36" s="92">
        <v>0</v>
      </c>
      <c r="D36" s="92"/>
      <c r="E36" s="92">
        <f t="shared" si="18"/>
        <v>11123000</v>
      </c>
      <c r="F36" s="93">
        <v>11123000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21123000</v>
      </c>
      <c r="C40" s="95">
        <f>SUM(C35:C39)</f>
        <v>0</v>
      </c>
      <c r="D40" s="95"/>
      <c r="E40" s="95">
        <f t="shared" si="18"/>
        <v>21123000</v>
      </c>
      <c r="F40" s="96">
        <f t="shared" ref="F40:O40" si="25">SUM(F35:F39)</f>
        <v>21123000</v>
      </c>
      <c r="G40" s="97">
        <f t="shared" si="25"/>
        <v>10000000</v>
      </c>
      <c r="H40" s="96">
        <f t="shared" si="25"/>
        <v>378000</v>
      </c>
      <c r="I40" s="97">
        <f t="shared" si="25"/>
        <v>0</v>
      </c>
      <c r="J40" s="96">
        <f t="shared" si="25"/>
        <v>73000</v>
      </c>
      <c r="K40" s="97">
        <f t="shared" si="25"/>
        <v>584327</v>
      </c>
      <c r="L40" s="96">
        <f t="shared" si="25"/>
        <v>531000</v>
      </c>
      <c r="M40" s="97">
        <f t="shared" si="25"/>
        <v>328068</v>
      </c>
      <c r="N40" s="96">
        <f t="shared" si="25"/>
        <v>0</v>
      </c>
      <c r="O40" s="97">
        <f t="shared" si="25"/>
        <v>0</v>
      </c>
      <c r="P40" s="96">
        <f t="shared" si="19"/>
        <v>982000</v>
      </c>
      <c r="Q40" s="97">
        <f t="shared" si="20"/>
        <v>912395</v>
      </c>
      <c r="R40" s="52">
        <f t="shared" si="21"/>
        <v>627.39726027397262</v>
      </c>
      <c r="S40" s="53">
        <f t="shared" si="22"/>
        <v>-43.85540972777229</v>
      </c>
      <c r="T40" s="52">
        <f>IF((+$E35+$E38) =0,0,(P40   /(+$E35+$E38) )*100)</f>
        <v>9.82</v>
      </c>
      <c r="U40" s="54">
        <f>IF((+$E35+$E38) =0,0,(Q40   /(+$E35+$E38) )*100)</f>
        <v>9.1239500000000007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86080000</v>
      </c>
      <c r="C43" s="92">
        <v>115000000</v>
      </c>
      <c r="D43" s="92"/>
      <c r="E43" s="92">
        <f t="shared" si="26"/>
        <v>201080000</v>
      </c>
      <c r="F43" s="93">
        <v>201080000</v>
      </c>
      <c r="G43" s="94">
        <v>201080000</v>
      </c>
      <c r="H43" s="93">
        <v>60000000</v>
      </c>
      <c r="I43" s="94"/>
      <c r="J43" s="93">
        <v>26080000</v>
      </c>
      <c r="K43" s="94">
        <v>82724723</v>
      </c>
      <c r="L43" s="93"/>
      <c r="M43" s="94"/>
      <c r="N43" s="93"/>
      <c r="O43" s="94"/>
      <c r="P43" s="93">
        <f t="shared" si="27"/>
        <v>86080000</v>
      </c>
      <c r="Q43" s="94">
        <f t="shared" si="28"/>
        <v>82724723</v>
      </c>
      <c r="R43" s="48">
        <f t="shared" si="29"/>
        <v>-100</v>
      </c>
      <c r="S43" s="49">
        <f t="shared" si="30"/>
        <v>-100</v>
      </c>
      <c r="T43" s="48">
        <f t="shared" si="31"/>
        <v>42.808832305550034</v>
      </c>
      <c r="U43" s="50">
        <f t="shared" si="32"/>
        <v>41.140204396260195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-10000000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8134000</v>
      </c>
      <c r="I51" s="94"/>
      <c r="J51" s="93">
        <v>7839000</v>
      </c>
      <c r="K51" s="94">
        <v>9075879</v>
      </c>
      <c r="L51" s="93">
        <v>1940000</v>
      </c>
      <c r="M51" s="94">
        <v>1762929</v>
      </c>
      <c r="N51" s="93"/>
      <c r="O51" s="94"/>
      <c r="P51" s="93">
        <f t="shared" si="27"/>
        <v>17913000</v>
      </c>
      <c r="Q51" s="94">
        <f t="shared" si="28"/>
        <v>10838808</v>
      </c>
      <c r="R51" s="48">
        <f t="shared" si="29"/>
        <v>-75.251945401199123</v>
      </c>
      <c r="S51" s="49">
        <f t="shared" si="30"/>
        <v>-80.575666555272491</v>
      </c>
      <c r="T51" s="48">
        <f t="shared" si="31"/>
        <v>44.782499999999999</v>
      </c>
      <c r="U51" s="50">
        <f t="shared" si="32"/>
        <v>27.097020000000001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136080000</v>
      </c>
      <c r="C53" s="95">
        <f>SUM(C42:C52)</f>
        <v>105000000</v>
      </c>
      <c r="D53" s="95"/>
      <c r="E53" s="95">
        <f t="shared" si="26"/>
        <v>241080000</v>
      </c>
      <c r="F53" s="96">
        <f t="shared" ref="F53:O53" si="33">SUM(F42:F52)</f>
        <v>241080000</v>
      </c>
      <c r="G53" s="97">
        <f t="shared" si="33"/>
        <v>241080000</v>
      </c>
      <c r="H53" s="96">
        <f t="shared" si="33"/>
        <v>68134000</v>
      </c>
      <c r="I53" s="97">
        <f t="shared" si="33"/>
        <v>0</v>
      </c>
      <c r="J53" s="96">
        <f t="shared" si="33"/>
        <v>33919000</v>
      </c>
      <c r="K53" s="97">
        <f t="shared" si="33"/>
        <v>91800602</v>
      </c>
      <c r="L53" s="96">
        <f t="shared" si="33"/>
        <v>1940000</v>
      </c>
      <c r="M53" s="97">
        <f t="shared" si="33"/>
        <v>1762929</v>
      </c>
      <c r="N53" s="96">
        <f t="shared" si="33"/>
        <v>0</v>
      </c>
      <c r="O53" s="97">
        <f t="shared" si="33"/>
        <v>0</v>
      </c>
      <c r="P53" s="96">
        <f t="shared" si="27"/>
        <v>103993000</v>
      </c>
      <c r="Q53" s="97">
        <f t="shared" si="28"/>
        <v>93563531</v>
      </c>
      <c r="R53" s="52">
        <f t="shared" si="29"/>
        <v>-94.280491759780645</v>
      </c>
      <c r="S53" s="53">
        <f t="shared" si="30"/>
        <v>-98.079610632618724</v>
      </c>
      <c r="T53" s="52">
        <f>IF((+$E43+$E45+$E47+$E48+$E51) =0,0,(P53   /(+$E43+$E45+$E47+$E48+$E51) )*100)</f>
        <v>43.136303301808525</v>
      </c>
      <c r="U53" s="54">
        <f>IF((+$E43+$E45+$E47+$E48+$E51) =0,0,(Q53   /(+$E43+$E45+$E47+$E48+$E51) )*100)</f>
        <v>38.810158868425418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162189000</v>
      </c>
      <c r="C67" s="104">
        <f>SUM(C9:C15,C18:C23,C26:C29,C32,C35:C39,C42:C52,C55:C58,C61:C65)</f>
        <v>105000000</v>
      </c>
      <c r="D67" s="104"/>
      <c r="E67" s="104">
        <f t="shared" si="35"/>
        <v>267189000</v>
      </c>
      <c r="F67" s="105">
        <f t="shared" ref="F67:O67" si="43">SUM(F9:F15,F18:F23,F26:F29,F32,F35:F39,F42:F52,F55:F58,F61:F65)</f>
        <v>267189000</v>
      </c>
      <c r="G67" s="106">
        <f t="shared" si="43"/>
        <v>256066000</v>
      </c>
      <c r="H67" s="105">
        <f t="shared" si="43"/>
        <v>68602000</v>
      </c>
      <c r="I67" s="106">
        <f t="shared" si="43"/>
        <v>-497000</v>
      </c>
      <c r="J67" s="105">
        <f t="shared" si="43"/>
        <v>34394000</v>
      </c>
      <c r="K67" s="106">
        <f t="shared" si="43"/>
        <v>92857388</v>
      </c>
      <c r="L67" s="105">
        <f t="shared" si="43"/>
        <v>4942000</v>
      </c>
      <c r="M67" s="106">
        <f t="shared" si="43"/>
        <v>2641131</v>
      </c>
      <c r="N67" s="105">
        <f t="shared" si="43"/>
        <v>0</v>
      </c>
      <c r="O67" s="106">
        <f t="shared" si="43"/>
        <v>0</v>
      </c>
      <c r="P67" s="105">
        <f t="shared" si="36"/>
        <v>107938000</v>
      </c>
      <c r="Q67" s="106">
        <f t="shared" si="37"/>
        <v>95001519</v>
      </c>
      <c r="R67" s="61">
        <f t="shared" si="38"/>
        <v>-85.631214746758161</v>
      </c>
      <c r="S67" s="62">
        <f t="shared" si="39"/>
        <v>-97.15571258584184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42.152413830809245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37.100403411620441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55638000</v>
      </c>
      <c r="C69" s="92">
        <v>0</v>
      </c>
      <c r="D69" s="92"/>
      <c r="E69" s="92">
        <f>$B69      +$C69      +$D69</f>
        <v>55638000</v>
      </c>
      <c r="F69" s="93">
        <v>55638000</v>
      </c>
      <c r="G69" s="94">
        <v>55638000</v>
      </c>
      <c r="H69" s="93">
        <v>11737000</v>
      </c>
      <c r="I69" s="94"/>
      <c r="J69" s="93">
        <v>12174000</v>
      </c>
      <c r="K69" s="94">
        <v>21270641</v>
      </c>
      <c r="L69" s="93">
        <v>3214000</v>
      </c>
      <c r="M69" s="94">
        <v>4554949</v>
      </c>
      <c r="N69" s="93"/>
      <c r="O69" s="94"/>
      <c r="P69" s="93">
        <f>$H69      +$J69      +$L69      +$N69</f>
        <v>27125000</v>
      </c>
      <c r="Q69" s="94">
        <f>$I69      +$K69      +$M69      +$O69</f>
        <v>25825590</v>
      </c>
      <c r="R69" s="48">
        <f>IF(($J69      =0),0,((($L69      -$J69      )/$J69      )*100))</f>
        <v>-73.599474289469356</v>
      </c>
      <c r="S69" s="49">
        <f>IF(($K69      =0),0,((($M69      -$K69      )/$K69      )*100))</f>
        <v>-78.585746428610221</v>
      </c>
      <c r="T69" s="48">
        <f>IF(($E69      =0),0,(($P69      /$E69      )*100))</f>
        <v>48.752651065818327</v>
      </c>
      <c r="U69" s="50">
        <f>IF(($E69      =0),0,(($Q69      /$E69      )*100))</f>
        <v>46.417178906502748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55638000</v>
      </c>
      <c r="C70" s="101">
        <f>C69</f>
        <v>0</v>
      </c>
      <c r="D70" s="101"/>
      <c r="E70" s="101">
        <f>$B70      +$C70      +$D70</f>
        <v>55638000</v>
      </c>
      <c r="F70" s="102">
        <f t="shared" ref="F70:O70" si="44">F69</f>
        <v>55638000</v>
      </c>
      <c r="G70" s="103">
        <f t="shared" si="44"/>
        <v>55638000</v>
      </c>
      <c r="H70" s="102">
        <f t="shared" si="44"/>
        <v>11737000</v>
      </c>
      <c r="I70" s="103">
        <f t="shared" si="44"/>
        <v>0</v>
      </c>
      <c r="J70" s="102">
        <f t="shared" si="44"/>
        <v>12174000</v>
      </c>
      <c r="K70" s="103">
        <f t="shared" si="44"/>
        <v>21270641</v>
      </c>
      <c r="L70" s="102">
        <f t="shared" si="44"/>
        <v>3214000</v>
      </c>
      <c r="M70" s="103">
        <f t="shared" si="44"/>
        <v>4554949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27125000</v>
      </c>
      <c r="Q70" s="103">
        <f>$I70      +$K70      +$M70      +$O70</f>
        <v>25825590</v>
      </c>
      <c r="R70" s="57">
        <f>IF(($J70      =0),0,((($L70      -$J70      )/$J70      )*100))</f>
        <v>-73.599474289469356</v>
      </c>
      <c r="S70" s="58">
        <f>IF(($K70      =0),0,((($M70      -$K70      )/$K70      )*100))</f>
        <v>-78.585746428610221</v>
      </c>
      <c r="T70" s="57">
        <f>IF($E70   =0,0,($P70   /$E70   )*100)</f>
        <v>48.752651065818327</v>
      </c>
      <c r="U70" s="59">
        <f>IF($E70   =0,0,($Q70   /$E70 )*100)</f>
        <v>46.417178906502748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55638000</v>
      </c>
      <c r="C71" s="104">
        <f>C69</f>
        <v>0</v>
      </c>
      <c r="D71" s="104"/>
      <c r="E71" s="104">
        <f>$B71      +$C71      +$D71</f>
        <v>55638000</v>
      </c>
      <c r="F71" s="105">
        <f t="shared" ref="F71:O71" si="45">F69</f>
        <v>55638000</v>
      </c>
      <c r="G71" s="106">
        <f t="shared" si="45"/>
        <v>55638000</v>
      </c>
      <c r="H71" s="105">
        <f t="shared" si="45"/>
        <v>11737000</v>
      </c>
      <c r="I71" s="106">
        <f t="shared" si="45"/>
        <v>0</v>
      </c>
      <c r="J71" s="105">
        <f t="shared" si="45"/>
        <v>12174000</v>
      </c>
      <c r="K71" s="106">
        <f t="shared" si="45"/>
        <v>21270641</v>
      </c>
      <c r="L71" s="105">
        <f t="shared" si="45"/>
        <v>3214000</v>
      </c>
      <c r="M71" s="106">
        <f t="shared" si="45"/>
        <v>4554949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27125000</v>
      </c>
      <c r="Q71" s="106">
        <f>$I71      +$K71      +$M71      +$O71</f>
        <v>25825590</v>
      </c>
      <c r="R71" s="61">
        <f>IF(($J71      =0),0,((($L71      -$J71      )/$J71      )*100))</f>
        <v>-73.599474289469356</v>
      </c>
      <c r="S71" s="62">
        <f>IF(($K71      =0),0,((($M71      -$K71      )/$K71      )*100))</f>
        <v>-78.585746428610221</v>
      </c>
      <c r="T71" s="61">
        <f>IF($E71   =0,0,($P71   /$E71   )*100)</f>
        <v>48.752651065818327</v>
      </c>
      <c r="U71" s="65">
        <f>IF($E71   =0,0,($Q71   /$E71   )*100)</f>
        <v>46.417178906502748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217827000</v>
      </c>
      <c r="C72" s="104">
        <f>SUM(C9:C15,C18:C23,C26:C29,C32,C35:C39,C42:C52,C55:C58,C61:C65,C69)</f>
        <v>105000000</v>
      </c>
      <c r="D72" s="104"/>
      <c r="E72" s="104">
        <f>$B72      +$C72      +$D72</f>
        <v>322827000</v>
      </c>
      <c r="F72" s="105">
        <f t="shared" ref="F72:O72" si="46">SUM(F9:F15,F18:F23,F26:F29,F32,F35:F39,F42:F52,F55:F58,F61:F65,F69)</f>
        <v>322827000</v>
      </c>
      <c r="G72" s="106">
        <f t="shared" si="46"/>
        <v>311704000</v>
      </c>
      <c r="H72" s="105">
        <f t="shared" si="46"/>
        <v>80339000</v>
      </c>
      <c r="I72" s="106">
        <f t="shared" si="46"/>
        <v>-497000</v>
      </c>
      <c r="J72" s="105">
        <f t="shared" si="46"/>
        <v>46568000</v>
      </c>
      <c r="K72" s="106">
        <f t="shared" si="46"/>
        <v>114128029</v>
      </c>
      <c r="L72" s="105">
        <f t="shared" si="46"/>
        <v>8156000</v>
      </c>
      <c r="M72" s="106">
        <f t="shared" si="46"/>
        <v>7196080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135063000</v>
      </c>
      <c r="Q72" s="106">
        <f>$I72      +$K72      +$M72      +$O72</f>
        <v>120827109</v>
      </c>
      <c r="R72" s="61">
        <f>IF(($J72      =0),0,((($L72      -$J72      )/$J72      )*100))</f>
        <v>-82.485827177460919</v>
      </c>
      <c r="S72" s="62">
        <f>IF(($K72      =0),0,((($M72      -$K72      )/$K72      )*100))</f>
        <v>-93.694730327814568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43.330531529912996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38.763413045710031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MVtSgZZiUhD6lqBAAIcDE1F4u4LlbEJE/A/EfL+DVa50FLk6Z05U4ZGhuww1EhjgKPa7GAEHpTLj7NvOlcdMA==" saltValue="Xe+VVlyTbxvFkURH+l5N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672000</v>
      </c>
      <c r="I10" s="94"/>
      <c r="J10" s="93">
        <v>110000</v>
      </c>
      <c r="K10" s="94"/>
      <c r="L10" s="93">
        <v>880000</v>
      </c>
      <c r="M10" s="94"/>
      <c r="N10" s="93"/>
      <c r="O10" s="94"/>
      <c r="P10" s="93">
        <f t="shared" ref="P10:P16" si="1">$H10      +$J10      +$L10      +$N10</f>
        <v>1662000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700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55.400000000000006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672000</v>
      </c>
      <c r="I16" s="97">
        <f t="shared" si="7"/>
        <v>0</v>
      </c>
      <c r="J16" s="96">
        <f t="shared" si="7"/>
        <v>110000</v>
      </c>
      <c r="K16" s="97">
        <f t="shared" si="7"/>
        <v>0</v>
      </c>
      <c r="L16" s="96">
        <f t="shared" si="7"/>
        <v>880000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1662000</v>
      </c>
      <c r="Q16" s="97">
        <f t="shared" si="2"/>
        <v>0</v>
      </c>
      <c r="R16" s="52">
        <f t="shared" si="3"/>
        <v>700</v>
      </c>
      <c r="S16" s="53">
        <f t="shared" si="4"/>
        <v>0</v>
      </c>
      <c r="T16" s="52">
        <f>IF((SUM($E9:$E13)+$E15)=0,0,(P16/(SUM($E9:$E13)+$E15)*100))</f>
        <v>55.400000000000006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2211000</v>
      </c>
      <c r="C32" s="92">
        <v>0</v>
      </c>
      <c r="D32" s="92"/>
      <c r="E32" s="92">
        <f>$B32      +$C32      +$D32</f>
        <v>2211000</v>
      </c>
      <c r="F32" s="93">
        <v>2211000</v>
      </c>
      <c r="G32" s="94">
        <v>2211000</v>
      </c>
      <c r="H32" s="93">
        <v>1718000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1718000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77.702397105382175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2211000</v>
      </c>
      <c r="C33" s="95">
        <f>C32</f>
        <v>0</v>
      </c>
      <c r="D33" s="95"/>
      <c r="E33" s="95">
        <f>$B33      +$C33      +$D33</f>
        <v>2211000</v>
      </c>
      <c r="F33" s="96">
        <f t="shared" ref="F33:O33" si="17">F32</f>
        <v>2211000</v>
      </c>
      <c r="G33" s="97">
        <f t="shared" si="17"/>
        <v>2211000</v>
      </c>
      <c r="H33" s="96">
        <f t="shared" si="17"/>
        <v>1718000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1718000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77.702397105382175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36360000</v>
      </c>
      <c r="C35" s="92">
        <v>-18000000</v>
      </c>
      <c r="D35" s="92"/>
      <c r="E35" s="92">
        <f t="shared" ref="E35:E40" si="18">$B35      +$C35      +$D35</f>
        <v>18360000</v>
      </c>
      <c r="F35" s="93">
        <v>18360000</v>
      </c>
      <c r="G35" s="94">
        <v>18360000</v>
      </c>
      <c r="H35" s="93">
        <v>16299000</v>
      </c>
      <c r="I35" s="94"/>
      <c r="J35" s="93">
        <v>2241000</v>
      </c>
      <c r="K35" s="94">
        <v>15000000</v>
      </c>
      <c r="L35" s="93"/>
      <c r="M35" s="94"/>
      <c r="N35" s="93"/>
      <c r="O35" s="94"/>
      <c r="P35" s="93">
        <f t="shared" ref="P35:P40" si="19">$H35      +$J35      +$L35      +$N35</f>
        <v>18540000</v>
      </c>
      <c r="Q35" s="94">
        <f t="shared" ref="Q35:Q40" si="20">$I35      +$K35      +$M35      +$O35</f>
        <v>15000000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100.98039215686273</v>
      </c>
      <c r="U35" s="50">
        <f t="shared" ref="U35:U39" si="24">IF(($E35      =0),0,(($Q35      /$E35      )*100))</f>
        <v>81.699346405228752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14886000</v>
      </c>
      <c r="C36" s="92">
        <v>0</v>
      </c>
      <c r="D36" s="92"/>
      <c r="E36" s="92">
        <f t="shared" si="18"/>
        <v>14886000</v>
      </c>
      <c r="F36" s="93">
        <v>14886000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51246000</v>
      </c>
      <c r="C40" s="95">
        <f>SUM(C35:C39)</f>
        <v>-18000000</v>
      </c>
      <c r="D40" s="95"/>
      <c r="E40" s="95">
        <f t="shared" si="18"/>
        <v>33246000</v>
      </c>
      <c r="F40" s="96">
        <f t="shared" ref="F40:O40" si="25">SUM(F35:F39)</f>
        <v>33246000</v>
      </c>
      <c r="G40" s="97">
        <f t="shared" si="25"/>
        <v>18360000</v>
      </c>
      <c r="H40" s="96">
        <f t="shared" si="25"/>
        <v>16299000</v>
      </c>
      <c r="I40" s="97">
        <f t="shared" si="25"/>
        <v>0</v>
      </c>
      <c r="J40" s="96">
        <f t="shared" si="25"/>
        <v>2241000</v>
      </c>
      <c r="K40" s="97">
        <f t="shared" si="25"/>
        <v>15000000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18540000</v>
      </c>
      <c r="Q40" s="97">
        <f t="shared" si="20"/>
        <v>15000000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100.98039215686273</v>
      </c>
      <c r="U40" s="54">
        <f>IF((+$E35+$E38) =0,0,(Q40   /(+$E35+$E38) )*100)</f>
        <v>81.699346405228752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-20000000</v>
      </c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70000000</v>
      </c>
      <c r="C51" s="92">
        <v>15000000</v>
      </c>
      <c r="D51" s="92"/>
      <c r="E51" s="92">
        <f t="shared" si="26"/>
        <v>85000000</v>
      </c>
      <c r="F51" s="93">
        <v>85000000</v>
      </c>
      <c r="G51" s="94">
        <v>85000000</v>
      </c>
      <c r="H51" s="93">
        <v>15545000</v>
      </c>
      <c r="I51" s="94"/>
      <c r="J51" s="93">
        <v>23375000</v>
      </c>
      <c r="K51" s="94">
        <v>44490034</v>
      </c>
      <c r="L51" s="93">
        <v>22768000</v>
      </c>
      <c r="M51" s="94"/>
      <c r="N51" s="93"/>
      <c r="O51" s="94"/>
      <c r="P51" s="93">
        <f t="shared" si="27"/>
        <v>61688000</v>
      </c>
      <c r="Q51" s="94">
        <f t="shared" si="28"/>
        <v>44490034</v>
      </c>
      <c r="R51" s="48">
        <f t="shared" si="29"/>
        <v>-2.5967914438502673</v>
      </c>
      <c r="S51" s="49">
        <f t="shared" si="30"/>
        <v>-100</v>
      </c>
      <c r="T51" s="48">
        <f t="shared" si="31"/>
        <v>72.574117647058827</v>
      </c>
      <c r="U51" s="50">
        <f t="shared" si="32"/>
        <v>52.341216470588236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-5000000</v>
      </c>
      <c r="D53" s="95"/>
      <c r="E53" s="95">
        <f t="shared" si="26"/>
        <v>95000000</v>
      </c>
      <c r="F53" s="96">
        <f t="shared" ref="F53:O53" si="33">SUM(F42:F52)</f>
        <v>95000000</v>
      </c>
      <c r="G53" s="97">
        <f t="shared" si="33"/>
        <v>85000000</v>
      </c>
      <c r="H53" s="96">
        <f t="shared" si="33"/>
        <v>15545000</v>
      </c>
      <c r="I53" s="97">
        <f t="shared" si="33"/>
        <v>0</v>
      </c>
      <c r="J53" s="96">
        <f t="shared" si="33"/>
        <v>23375000</v>
      </c>
      <c r="K53" s="97">
        <f t="shared" si="33"/>
        <v>44490034</v>
      </c>
      <c r="L53" s="96">
        <f t="shared" si="33"/>
        <v>22768000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61688000</v>
      </c>
      <c r="Q53" s="97">
        <f t="shared" si="28"/>
        <v>44490034</v>
      </c>
      <c r="R53" s="52">
        <f t="shared" si="29"/>
        <v>-2.5967914438502673</v>
      </c>
      <c r="S53" s="53">
        <f t="shared" si="30"/>
        <v>-100</v>
      </c>
      <c r="T53" s="52">
        <f>IF((+$E43+$E45+$E47+$E48+$E51) =0,0,(P53   /(+$E43+$E45+$E47+$E48+$E51) )*100)</f>
        <v>72.574117647058827</v>
      </c>
      <c r="U53" s="54">
        <f>IF((+$E43+$E45+$E47+$E48+$E51) =0,0,(Q53   /(+$E43+$E45+$E47+$E48+$E51) )*100)</f>
        <v>52.341216470588236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156457000</v>
      </c>
      <c r="C67" s="104">
        <f>SUM(C9:C15,C18:C23,C26:C29,C32,C35:C39,C42:C52,C55:C58,C61:C65)</f>
        <v>-23000000</v>
      </c>
      <c r="D67" s="104"/>
      <c r="E67" s="104">
        <f t="shared" si="35"/>
        <v>133457000</v>
      </c>
      <c r="F67" s="105">
        <f t="shared" ref="F67:O67" si="43">SUM(F9:F15,F18:F23,F26:F29,F32,F35:F39,F42:F52,F55:F58,F61:F65)</f>
        <v>133457000</v>
      </c>
      <c r="G67" s="106">
        <f t="shared" si="43"/>
        <v>108571000</v>
      </c>
      <c r="H67" s="105">
        <f t="shared" si="43"/>
        <v>34234000</v>
      </c>
      <c r="I67" s="106">
        <f t="shared" si="43"/>
        <v>0</v>
      </c>
      <c r="J67" s="105">
        <f t="shared" si="43"/>
        <v>25726000</v>
      </c>
      <c r="K67" s="106">
        <f t="shared" si="43"/>
        <v>59490034</v>
      </c>
      <c r="L67" s="105">
        <f t="shared" si="43"/>
        <v>23648000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83608000</v>
      </c>
      <c r="Q67" s="106">
        <f t="shared" si="37"/>
        <v>59490034</v>
      </c>
      <c r="R67" s="61">
        <f t="shared" si="38"/>
        <v>-8.0774313923656997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77.007672398706845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54.793668659218383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82836000</v>
      </c>
      <c r="C69" s="92">
        <v>10000000</v>
      </c>
      <c r="D69" s="92"/>
      <c r="E69" s="92">
        <f>$B69      +$C69      +$D69</f>
        <v>92836000</v>
      </c>
      <c r="F69" s="93">
        <v>92836000</v>
      </c>
      <c r="G69" s="94">
        <v>92836000</v>
      </c>
      <c r="H69" s="93">
        <v>46322000</v>
      </c>
      <c r="I69" s="94"/>
      <c r="J69" s="93">
        <v>27428000</v>
      </c>
      <c r="K69" s="94">
        <v>71589000</v>
      </c>
      <c r="L69" s="93">
        <v>10466000</v>
      </c>
      <c r="M69" s="94"/>
      <c r="N69" s="93"/>
      <c r="O69" s="94"/>
      <c r="P69" s="93">
        <f>$H69      +$J69      +$L69      +$N69</f>
        <v>84216000</v>
      </c>
      <c r="Q69" s="94">
        <f>$I69      +$K69      +$M69      +$O69</f>
        <v>71589000</v>
      </c>
      <c r="R69" s="48">
        <f>IF(($J69      =0),0,((($L69      -$J69      )/$J69      )*100))</f>
        <v>-61.841913373195275</v>
      </c>
      <c r="S69" s="49">
        <f>IF(($K69      =0),0,((($M69      -$K69      )/$K69      )*100))</f>
        <v>-100</v>
      </c>
      <c r="T69" s="48">
        <f>IF(($E69      =0),0,(($P69      /$E69      )*100))</f>
        <v>90.714808910336515</v>
      </c>
      <c r="U69" s="50">
        <f>IF(($E69      =0),0,(($Q69      /$E69      )*100))</f>
        <v>77.113404282821321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82836000</v>
      </c>
      <c r="C70" s="101">
        <f>C69</f>
        <v>10000000</v>
      </c>
      <c r="D70" s="101"/>
      <c r="E70" s="101">
        <f>$B70      +$C70      +$D70</f>
        <v>92836000</v>
      </c>
      <c r="F70" s="102">
        <f t="shared" ref="F70:O70" si="44">F69</f>
        <v>92836000</v>
      </c>
      <c r="G70" s="103">
        <f t="shared" si="44"/>
        <v>92836000</v>
      </c>
      <c r="H70" s="102">
        <f t="shared" si="44"/>
        <v>46322000</v>
      </c>
      <c r="I70" s="103">
        <f t="shared" si="44"/>
        <v>0</v>
      </c>
      <c r="J70" s="102">
        <f t="shared" si="44"/>
        <v>27428000</v>
      </c>
      <c r="K70" s="103">
        <f t="shared" si="44"/>
        <v>71589000</v>
      </c>
      <c r="L70" s="102">
        <f t="shared" si="44"/>
        <v>10466000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84216000</v>
      </c>
      <c r="Q70" s="103">
        <f>$I70      +$K70      +$M70      +$O70</f>
        <v>71589000</v>
      </c>
      <c r="R70" s="57">
        <f>IF(($J70      =0),0,((($L70      -$J70      )/$J70      )*100))</f>
        <v>-61.841913373195275</v>
      </c>
      <c r="S70" s="58">
        <f>IF(($K70      =0),0,((($M70      -$K70      )/$K70      )*100))</f>
        <v>-100</v>
      </c>
      <c r="T70" s="57">
        <f>IF($E70   =0,0,($P70   /$E70   )*100)</f>
        <v>90.714808910336515</v>
      </c>
      <c r="U70" s="59">
        <f>IF($E70   =0,0,($Q70   /$E70 )*100)</f>
        <v>77.113404282821321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82836000</v>
      </c>
      <c r="C71" s="104">
        <f>C69</f>
        <v>10000000</v>
      </c>
      <c r="D71" s="104"/>
      <c r="E71" s="104">
        <f>$B71      +$C71      +$D71</f>
        <v>92836000</v>
      </c>
      <c r="F71" s="105">
        <f t="shared" ref="F71:O71" si="45">F69</f>
        <v>92836000</v>
      </c>
      <c r="G71" s="106">
        <f t="shared" si="45"/>
        <v>92836000</v>
      </c>
      <c r="H71" s="105">
        <f t="shared" si="45"/>
        <v>46322000</v>
      </c>
      <c r="I71" s="106">
        <f t="shared" si="45"/>
        <v>0</v>
      </c>
      <c r="J71" s="105">
        <f t="shared" si="45"/>
        <v>27428000</v>
      </c>
      <c r="K71" s="106">
        <f t="shared" si="45"/>
        <v>71589000</v>
      </c>
      <c r="L71" s="105">
        <f t="shared" si="45"/>
        <v>10466000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84216000</v>
      </c>
      <c r="Q71" s="106">
        <f>$I71      +$K71      +$M71      +$O71</f>
        <v>71589000</v>
      </c>
      <c r="R71" s="61">
        <f>IF(($J71      =0),0,((($L71      -$J71      )/$J71      )*100))</f>
        <v>-61.841913373195275</v>
      </c>
      <c r="S71" s="62">
        <f>IF(($K71      =0),0,((($M71      -$K71      )/$K71      )*100))</f>
        <v>-100</v>
      </c>
      <c r="T71" s="61">
        <f>IF($E71   =0,0,($P71   /$E71   )*100)</f>
        <v>90.714808910336515</v>
      </c>
      <c r="U71" s="65">
        <f>IF($E71   =0,0,($Q71   /$E71   )*100)</f>
        <v>77.113404282821321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239293000</v>
      </c>
      <c r="C72" s="104">
        <f>SUM(C9:C15,C18:C23,C26:C29,C32,C35:C39,C42:C52,C55:C58,C61:C65,C69)</f>
        <v>-13000000</v>
      </c>
      <c r="D72" s="104"/>
      <c r="E72" s="104">
        <f>$B72      +$C72      +$D72</f>
        <v>226293000</v>
      </c>
      <c r="F72" s="105">
        <f t="shared" ref="F72:O72" si="46">SUM(F9:F15,F18:F23,F26:F29,F32,F35:F39,F42:F52,F55:F58,F61:F65,F69)</f>
        <v>226293000</v>
      </c>
      <c r="G72" s="106">
        <f t="shared" si="46"/>
        <v>201407000</v>
      </c>
      <c r="H72" s="105">
        <f t="shared" si="46"/>
        <v>80556000</v>
      </c>
      <c r="I72" s="106">
        <f t="shared" si="46"/>
        <v>0</v>
      </c>
      <c r="J72" s="105">
        <f t="shared" si="46"/>
        <v>53154000</v>
      </c>
      <c r="K72" s="106">
        <f t="shared" si="46"/>
        <v>131079034</v>
      </c>
      <c r="L72" s="105">
        <f t="shared" si="46"/>
        <v>34114000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167824000</v>
      </c>
      <c r="Q72" s="106">
        <f>$I72      +$K72      +$M72      +$O72</f>
        <v>131079034</v>
      </c>
      <c r="R72" s="61">
        <f>IF(($J72      =0),0,((($L72      -$J72      )/$J72      )*100))</f>
        <v>-35.820446250517364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83.325802976063386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65.081667469353093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NhbTrZFcupXjsacY4q1YKSao3Tnqg3bmppDRNc4hYYT1Em5WmBUB5GA6lP6+P7T7SjLF8IvZJsNSJqX445oDw==" saltValue="1B4eg4OYUIZYo0s3sV6C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199000</v>
      </c>
      <c r="I10" s="94"/>
      <c r="J10" s="93">
        <v>173000</v>
      </c>
      <c r="K10" s="94"/>
      <c r="L10" s="93">
        <v>129000</v>
      </c>
      <c r="M10" s="94"/>
      <c r="N10" s="93"/>
      <c r="O10" s="94"/>
      <c r="P10" s="93">
        <f t="shared" ref="P10:P16" si="1">$H10      +$J10      +$L10      +$N10</f>
        <v>501000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-25.433526011560691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20.448979591836736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199000</v>
      </c>
      <c r="I16" s="97">
        <f t="shared" si="7"/>
        <v>0</v>
      </c>
      <c r="J16" s="96">
        <f t="shared" si="7"/>
        <v>173000</v>
      </c>
      <c r="K16" s="97">
        <f t="shared" si="7"/>
        <v>0</v>
      </c>
      <c r="L16" s="96">
        <f t="shared" si="7"/>
        <v>129000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501000</v>
      </c>
      <c r="Q16" s="97">
        <f t="shared" si="2"/>
        <v>0</v>
      </c>
      <c r="R16" s="52">
        <f t="shared" si="3"/>
        <v>-25.433526011560691</v>
      </c>
      <c r="S16" s="53">
        <f t="shared" si="4"/>
        <v>0</v>
      </c>
      <c r="T16" s="52">
        <f>IF((SUM($E9:$E13)+$E15)=0,0,(P16/(SUM($E9:$E13)+$E15)*100))</f>
        <v>20.448979591836736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1059000</v>
      </c>
      <c r="C32" s="92">
        <v>0</v>
      </c>
      <c r="D32" s="92"/>
      <c r="E32" s="92">
        <f>$B32      +$C32      +$D32</f>
        <v>1059000</v>
      </c>
      <c r="F32" s="93">
        <v>1059000</v>
      </c>
      <c r="G32" s="94">
        <v>1059000</v>
      </c>
      <c r="H32" s="93">
        <v>253000</v>
      </c>
      <c r="I32" s="94"/>
      <c r="J32" s="93">
        <v>538000</v>
      </c>
      <c r="K32" s="94"/>
      <c r="L32" s="93">
        <v>210000</v>
      </c>
      <c r="M32" s="94"/>
      <c r="N32" s="93"/>
      <c r="O32" s="94"/>
      <c r="P32" s="93">
        <f>$H32      +$J32      +$L32      +$N32</f>
        <v>1001000</v>
      </c>
      <c r="Q32" s="94">
        <f>$I32      +$K32      +$M32      +$O32</f>
        <v>0</v>
      </c>
      <c r="R32" s="48">
        <f>IF(($J32      =0),0,((($L32      -$J32      )/$J32      )*100))</f>
        <v>-60.966542750929364</v>
      </c>
      <c r="S32" s="49">
        <f>IF(($K32      =0),0,((($M32      -$K32      )/$K32      )*100))</f>
        <v>0</v>
      </c>
      <c r="T32" s="48">
        <f>IF(($E32      =0),0,(($P32      /$E32      )*100))</f>
        <v>94.523135033050039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1059000</v>
      </c>
      <c r="C33" s="95">
        <f>C32</f>
        <v>0</v>
      </c>
      <c r="D33" s="95"/>
      <c r="E33" s="95">
        <f>$B33      +$C33      +$D33</f>
        <v>1059000</v>
      </c>
      <c r="F33" s="96">
        <f t="shared" ref="F33:O33" si="17">F32</f>
        <v>1059000</v>
      </c>
      <c r="G33" s="97">
        <f t="shared" si="17"/>
        <v>1059000</v>
      </c>
      <c r="H33" s="96">
        <f t="shared" si="17"/>
        <v>253000</v>
      </c>
      <c r="I33" s="97">
        <f t="shared" si="17"/>
        <v>0</v>
      </c>
      <c r="J33" s="96">
        <f t="shared" si="17"/>
        <v>538000</v>
      </c>
      <c r="K33" s="97">
        <f t="shared" si="17"/>
        <v>0</v>
      </c>
      <c r="L33" s="96">
        <f t="shared" si="17"/>
        <v>210000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1001000</v>
      </c>
      <c r="Q33" s="97">
        <f>$I33      +$K33      +$M33      +$O33</f>
        <v>0</v>
      </c>
      <c r="R33" s="52">
        <f>IF(($J33      =0),0,((($L33      -$J33      )/$J33      )*100))</f>
        <v>-60.966542750929364</v>
      </c>
      <c r="S33" s="53">
        <f>IF(($K33      =0),0,((($M33      -$K33      )/$K33      )*100))</f>
        <v>0</v>
      </c>
      <c r="T33" s="52">
        <f>IF($E33   =0,0,($P33   /$E33   )*100)</f>
        <v>94.523135033050039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18854000</v>
      </c>
      <c r="C36" s="92">
        <v>0</v>
      </c>
      <c r="D36" s="92"/>
      <c r="E36" s="92">
        <f t="shared" si="18"/>
        <v>18854000</v>
      </c>
      <c r="F36" s="93">
        <v>18854000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18854000</v>
      </c>
      <c r="C40" s="95">
        <f>SUM(C35:C39)</f>
        <v>0</v>
      </c>
      <c r="D40" s="95"/>
      <c r="E40" s="95">
        <f t="shared" si="18"/>
        <v>18854000</v>
      </c>
      <c r="F40" s="96">
        <f t="shared" ref="F40:O40" si="25">SUM(F35:F39)</f>
        <v>18854000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85000000</v>
      </c>
      <c r="C51" s="92">
        <v>-50000000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/>
      <c r="I51" s="94"/>
      <c r="J51" s="93"/>
      <c r="K51" s="94"/>
      <c r="L51" s="93">
        <v>363000</v>
      </c>
      <c r="M51" s="94"/>
      <c r="N51" s="93"/>
      <c r="O51" s="94"/>
      <c r="P51" s="93">
        <f t="shared" si="27"/>
        <v>363000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1.0371428571428571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85000000</v>
      </c>
      <c r="C53" s="95">
        <f>SUM(C42:C52)</f>
        <v>-50000000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363000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1.0371428571428571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107363000</v>
      </c>
      <c r="C67" s="104">
        <f>SUM(C9:C15,C18:C23,C26:C29,C32,C35:C39,C42:C52,C55:C58,C61:C65)</f>
        <v>-50000000</v>
      </c>
      <c r="D67" s="104"/>
      <c r="E67" s="104">
        <f t="shared" si="35"/>
        <v>57363000</v>
      </c>
      <c r="F67" s="105">
        <f t="shared" ref="F67:O67" si="43">SUM(F9:F15,F18:F23,F26:F29,F32,F35:F39,F42:F52,F55:F58,F61:F65)</f>
        <v>57363000</v>
      </c>
      <c r="G67" s="106">
        <f t="shared" si="43"/>
        <v>38509000</v>
      </c>
      <c r="H67" s="105">
        <f t="shared" si="43"/>
        <v>452000</v>
      </c>
      <c r="I67" s="106">
        <f t="shared" si="43"/>
        <v>0</v>
      </c>
      <c r="J67" s="105">
        <f t="shared" si="43"/>
        <v>711000</v>
      </c>
      <c r="K67" s="106">
        <f t="shared" si="43"/>
        <v>0</v>
      </c>
      <c r="L67" s="105">
        <f t="shared" si="43"/>
        <v>702000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1865000</v>
      </c>
      <c r="Q67" s="106">
        <f t="shared" si="37"/>
        <v>0</v>
      </c>
      <c r="R67" s="61">
        <f t="shared" si="38"/>
        <v>-1.2658227848101267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4.8430237087434111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27738000</v>
      </c>
      <c r="C69" s="92">
        <v>-2500000</v>
      </c>
      <c r="D69" s="92"/>
      <c r="E69" s="92">
        <f>$B69      +$C69      +$D69</f>
        <v>25238000</v>
      </c>
      <c r="F69" s="93">
        <v>25238000</v>
      </c>
      <c r="G69" s="94">
        <v>25238000</v>
      </c>
      <c r="H69" s="93">
        <v>382000</v>
      </c>
      <c r="I69" s="94"/>
      <c r="J69" s="93">
        <v>5771000</v>
      </c>
      <c r="K69" s="94"/>
      <c r="L69" s="93">
        <v>9376000</v>
      </c>
      <c r="M69" s="94"/>
      <c r="N69" s="93"/>
      <c r="O69" s="94"/>
      <c r="P69" s="93">
        <f>$H69      +$J69      +$L69      +$N69</f>
        <v>15529000</v>
      </c>
      <c r="Q69" s="94">
        <f>$I69      +$K69      +$M69      +$O69</f>
        <v>0</v>
      </c>
      <c r="R69" s="48">
        <f>IF(($J69      =0),0,((($L69      -$J69      )/$J69      )*100))</f>
        <v>62.467509963611157</v>
      </c>
      <c r="S69" s="49">
        <f>IF(($K69      =0),0,((($M69      -$K69      )/$K69      )*100))</f>
        <v>0</v>
      </c>
      <c r="T69" s="48">
        <f>IF(($E69      =0),0,(($P69      /$E69      )*100))</f>
        <v>61.530232189555434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27738000</v>
      </c>
      <c r="C70" s="101">
        <f>C69</f>
        <v>-2500000</v>
      </c>
      <c r="D70" s="101"/>
      <c r="E70" s="101">
        <f>$B70      +$C70      +$D70</f>
        <v>25238000</v>
      </c>
      <c r="F70" s="102">
        <f t="shared" ref="F70:O70" si="44">F69</f>
        <v>25238000</v>
      </c>
      <c r="G70" s="103">
        <f t="shared" si="44"/>
        <v>25238000</v>
      </c>
      <c r="H70" s="102">
        <f t="shared" si="44"/>
        <v>382000</v>
      </c>
      <c r="I70" s="103">
        <f t="shared" si="44"/>
        <v>0</v>
      </c>
      <c r="J70" s="102">
        <f t="shared" si="44"/>
        <v>5771000</v>
      </c>
      <c r="K70" s="103">
        <f t="shared" si="44"/>
        <v>0</v>
      </c>
      <c r="L70" s="102">
        <f t="shared" si="44"/>
        <v>9376000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15529000</v>
      </c>
      <c r="Q70" s="103">
        <f>$I70      +$K70      +$M70      +$O70</f>
        <v>0</v>
      </c>
      <c r="R70" s="57">
        <f>IF(($J70      =0),0,((($L70      -$J70      )/$J70      )*100))</f>
        <v>62.467509963611157</v>
      </c>
      <c r="S70" s="58">
        <f>IF(($K70      =0),0,((($M70      -$K70      )/$K70      )*100))</f>
        <v>0</v>
      </c>
      <c r="T70" s="57">
        <f>IF($E70   =0,0,($P70   /$E70   )*100)</f>
        <v>61.530232189555434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27738000</v>
      </c>
      <c r="C71" s="104">
        <f>C69</f>
        <v>-2500000</v>
      </c>
      <c r="D71" s="104"/>
      <c r="E71" s="104">
        <f>$B71      +$C71      +$D71</f>
        <v>25238000</v>
      </c>
      <c r="F71" s="105">
        <f t="shared" ref="F71:O71" si="45">F69</f>
        <v>25238000</v>
      </c>
      <c r="G71" s="106">
        <f t="shared" si="45"/>
        <v>25238000</v>
      </c>
      <c r="H71" s="105">
        <f t="shared" si="45"/>
        <v>382000</v>
      </c>
      <c r="I71" s="106">
        <f t="shared" si="45"/>
        <v>0</v>
      </c>
      <c r="J71" s="105">
        <f t="shared" si="45"/>
        <v>5771000</v>
      </c>
      <c r="K71" s="106">
        <f t="shared" si="45"/>
        <v>0</v>
      </c>
      <c r="L71" s="105">
        <f t="shared" si="45"/>
        <v>9376000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15529000</v>
      </c>
      <c r="Q71" s="106">
        <f>$I71      +$K71      +$M71      +$O71</f>
        <v>0</v>
      </c>
      <c r="R71" s="61">
        <f>IF(($J71      =0),0,((($L71      -$J71      )/$J71      )*100))</f>
        <v>62.467509963611157</v>
      </c>
      <c r="S71" s="62">
        <f>IF(($K71      =0),0,((($M71      -$K71      )/$K71      )*100))</f>
        <v>0</v>
      </c>
      <c r="T71" s="61">
        <f>IF($E71   =0,0,($P71   /$E71   )*100)</f>
        <v>61.530232189555434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135101000</v>
      </c>
      <c r="C72" s="104">
        <f>SUM(C9:C15,C18:C23,C26:C29,C32,C35:C39,C42:C52,C55:C58,C61:C65,C69)</f>
        <v>-52500000</v>
      </c>
      <c r="D72" s="104"/>
      <c r="E72" s="104">
        <f>$B72      +$C72      +$D72</f>
        <v>82601000</v>
      </c>
      <c r="F72" s="105">
        <f t="shared" ref="F72:O72" si="46">SUM(F9:F15,F18:F23,F26:F29,F32,F35:F39,F42:F52,F55:F58,F61:F65,F69)</f>
        <v>82601000</v>
      </c>
      <c r="G72" s="106">
        <f t="shared" si="46"/>
        <v>63747000</v>
      </c>
      <c r="H72" s="105">
        <f t="shared" si="46"/>
        <v>834000</v>
      </c>
      <c r="I72" s="106">
        <f t="shared" si="46"/>
        <v>0</v>
      </c>
      <c r="J72" s="105">
        <f t="shared" si="46"/>
        <v>6482000</v>
      </c>
      <c r="K72" s="106">
        <f t="shared" si="46"/>
        <v>0</v>
      </c>
      <c r="L72" s="105">
        <f t="shared" si="46"/>
        <v>10078000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17394000</v>
      </c>
      <c r="Q72" s="106">
        <f>$I72      +$K72      +$M72      +$O72</f>
        <v>0</v>
      </c>
      <c r="R72" s="61">
        <f>IF(($J72      =0),0,((($L72      -$J72      )/$J72      )*100))</f>
        <v>55.476704720765191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27.28598992893783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14qK3dz87FwDi24ctLE0PDK/cpLy9TXjnurwCKYP3FW9rUyvBVU4lxLNWFIMqIeqVPceiR7vql5SjYgdDXBKQ==" saltValue="u9RDOhdXNNaVcPsteT/X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/>
      <c r="J10" s="93">
        <v>161000</v>
      </c>
      <c r="K10" s="94"/>
      <c r="L10" s="93"/>
      <c r="M10" s="94"/>
      <c r="N10" s="93"/>
      <c r="O10" s="94"/>
      <c r="P10" s="93">
        <f t="shared" ref="P10:P16" si="1">$H10      +$J10      +$L10      +$N10</f>
        <v>161000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6.0754716981132075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0</v>
      </c>
      <c r="J16" s="96">
        <f t="shared" si="7"/>
        <v>161000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161000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6.0754716981132075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2471000</v>
      </c>
      <c r="C32" s="92">
        <v>0</v>
      </c>
      <c r="D32" s="92"/>
      <c r="E32" s="92">
        <f>$B32      +$C32      +$D32</f>
        <v>2471000</v>
      </c>
      <c r="F32" s="93">
        <v>2471000</v>
      </c>
      <c r="G32" s="94">
        <v>2471000</v>
      </c>
      <c r="H32" s="93">
        <v>110000</v>
      </c>
      <c r="I32" s="94"/>
      <c r="J32" s="93">
        <v>59000</v>
      </c>
      <c r="K32" s="94"/>
      <c r="L32" s="93">
        <v>587000</v>
      </c>
      <c r="M32" s="94"/>
      <c r="N32" s="93"/>
      <c r="O32" s="94"/>
      <c r="P32" s="93">
        <f>$H32      +$J32      +$L32      +$N32</f>
        <v>756000</v>
      </c>
      <c r="Q32" s="94">
        <f>$I32      +$K32      +$M32      +$O32</f>
        <v>0</v>
      </c>
      <c r="R32" s="48">
        <f>IF(($J32      =0),0,((($L32      -$J32      )/$J32      )*100))</f>
        <v>894.91525423728808</v>
      </c>
      <c r="S32" s="49">
        <f>IF(($K32      =0),0,((($M32      -$K32      )/$K32      )*100))</f>
        <v>0</v>
      </c>
      <c r="T32" s="48">
        <f>IF(($E32      =0),0,(($P32      /$E32      )*100))</f>
        <v>30.594900849858359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2471000</v>
      </c>
      <c r="C33" s="95">
        <f>C32</f>
        <v>0</v>
      </c>
      <c r="D33" s="95"/>
      <c r="E33" s="95">
        <f>$B33      +$C33      +$D33</f>
        <v>2471000</v>
      </c>
      <c r="F33" s="96">
        <f t="shared" ref="F33:O33" si="17">F32</f>
        <v>2471000</v>
      </c>
      <c r="G33" s="97">
        <f t="shared" si="17"/>
        <v>2471000</v>
      </c>
      <c r="H33" s="96">
        <f t="shared" si="17"/>
        <v>110000</v>
      </c>
      <c r="I33" s="97">
        <f t="shared" si="17"/>
        <v>0</v>
      </c>
      <c r="J33" s="96">
        <f t="shared" si="17"/>
        <v>59000</v>
      </c>
      <c r="K33" s="97">
        <f t="shared" si="17"/>
        <v>0</v>
      </c>
      <c r="L33" s="96">
        <f t="shared" si="17"/>
        <v>587000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756000</v>
      </c>
      <c r="Q33" s="97">
        <f>$I33      +$K33      +$M33      +$O33</f>
        <v>0</v>
      </c>
      <c r="R33" s="52">
        <f>IF(($J33      =0),0,((($L33      -$J33      )/$J33      )*100))</f>
        <v>894.91525423728808</v>
      </c>
      <c r="S33" s="53">
        <f>IF(($K33      =0),0,((($M33      -$K33      )/$K33      )*100))</f>
        <v>0</v>
      </c>
      <c r="T33" s="52">
        <f>IF($E33   =0,0,($P33   /$E33   )*100)</f>
        <v>30.594900849858359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2540000</v>
      </c>
      <c r="K35" s="94"/>
      <c r="L35" s="93">
        <v>1188000</v>
      </c>
      <c r="M35" s="94"/>
      <c r="N35" s="93"/>
      <c r="O35" s="94"/>
      <c r="P35" s="93">
        <f t="shared" ref="P35:P40" si="19">$H35      +$J35      +$L35      +$N35</f>
        <v>3728000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-53.228346456692911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37.28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1654000</v>
      </c>
      <c r="C36" s="92">
        <v>0</v>
      </c>
      <c r="D36" s="92"/>
      <c r="E36" s="92">
        <f t="shared" si="18"/>
        <v>1654000</v>
      </c>
      <c r="F36" s="93">
        <v>1654000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11654000</v>
      </c>
      <c r="C40" s="95">
        <f>SUM(C35:C39)</f>
        <v>0</v>
      </c>
      <c r="D40" s="95"/>
      <c r="E40" s="95">
        <f t="shared" si="18"/>
        <v>11654000</v>
      </c>
      <c r="F40" s="96">
        <f t="shared" ref="F40:O40" si="25">SUM(F35:F39)</f>
        <v>11654000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2540000</v>
      </c>
      <c r="K40" s="97">
        <f t="shared" si="25"/>
        <v>0</v>
      </c>
      <c r="L40" s="96">
        <f t="shared" si="25"/>
        <v>1188000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3728000</v>
      </c>
      <c r="Q40" s="97">
        <f t="shared" si="20"/>
        <v>0</v>
      </c>
      <c r="R40" s="52">
        <f t="shared" si="21"/>
        <v>-53.228346456692911</v>
      </c>
      <c r="S40" s="53">
        <f t="shared" si="22"/>
        <v>0</v>
      </c>
      <c r="T40" s="52">
        <f>IF((+$E35+$E38) =0,0,(P40   /(+$E35+$E38) )*100)</f>
        <v>37.28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10000000</v>
      </c>
      <c r="C44" s="92">
        <v>35000000</v>
      </c>
      <c r="D44" s="92"/>
      <c r="E44" s="92">
        <f t="shared" si="26"/>
        <v>45000000</v>
      </c>
      <c r="F44" s="93">
        <v>45000000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120000000</v>
      </c>
      <c r="C52" s="92">
        <v>-50000000</v>
      </c>
      <c r="D52" s="92"/>
      <c r="E52" s="92">
        <f t="shared" si="26"/>
        <v>70000000</v>
      </c>
      <c r="F52" s="93">
        <v>70000000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130000000</v>
      </c>
      <c r="C53" s="95">
        <f>SUM(C42:C52)</f>
        <v>-15000000</v>
      </c>
      <c r="D53" s="95"/>
      <c r="E53" s="95">
        <f t="shared" si="26"/>
        <v>115000000</v>
      </c>
      <c r="F53" s="96">
        <f t="shared" ref="F53:O53" si="33">SUM(F42:F52)</f>
        <v>115000000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146775000</v>
      </c>
      <c r="C67" s="104">
        <f>SUM(C9:C15,C18:C23,C26:C29,C32,C35:C39,C42:C52,C55:C58,C61:C65)</f>
        <v>-15000000</v>
      </c>
      <c r="D67" s="104"/>
      <c r="E67" s="104">
        <f t="shared" si="35"/>
        <v>131775000</v>
      </c>
      <c r="F67" s="105">
        <f t="shared" ref="F67:O67" si="43">SUM(F9:F15,F18:F23,F26:F29,F32,F35:F39,F42:F52,F55:F58,F61:F65)</f>
        <v>131775000</v>
      </c>
      <c r="G67" s="106">
        <f t="shared" si="43"/>
        <v>15121000</v>
      </c>
      <c r="H67" s="105">
        <f t="shared" si="43"/>
        <v>110000</v>
      </c>
      <c r="I67" s="106">
        <f t="shared" si="43"/>
        <v>0</v>
      </c>
      <c r="J67" s="105">
        <f t="shared" si="43"/>
        <v>2760000</v>
      </c>
      <c r="K67" s="106">
        <f t="shared" si="43"/>
        <v>0</v>
      </c>
      <c r="L67" s="105">
        <f t="shared" si="43"/>
        <v>1775000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4645000</v>
      </c>
      <c r="Q67" s="106">
        <f t="shared" si="37"/>
        <v>0</v>
      </c>
      <c r="R67" s="61">
        <f t="shared" si="38"/>
        <v>-35.688405797101446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30.718867799748693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30307000</v>
      </c>
      <c r="C69" s="92">
        <v>20000000</v>
      </c>
      <c r="D69" s="92"/>
      <c r="E69" s="92">
        <f>$B69      +$C69      +$D69</f>
        <v>50307000</v>
      </c>
      <c r="F69" s="93">
        <v>50307000</v>
      </c>
      <c r="G69" s="94">
        <v>50307000</v>
      </c>
      <c r="H69" s="93">
        <v>876000</v>
      </c>
      <c r="I69" s="94"/>
      <c r="J69" s="93">
        <v>6578000</v>
      </c>
      <c r="K69" s="94"/>
      <c r="L69" s="93">
        <v>4173000</v>
      </c>
      <c r="M69" s="94"/>
      <c r="N69" s="93"/>
      <c r="O69" s="94"/>
      <c r="P69" s="93">
        <f>$H69      +$J69      +$L69      +$N69</f>
        <v>11627000</v>
      </c>
      <c r="Q69" s="94">
        <f>$I69      +$K69      +$M69      +$O69</f>
        <v>0</v>
      </c>
      <c r="R69" s="48">
        <f>IF(($J69      =0),0,((($L69      -$J69      )/$J69      )*100))</f>
        <v>-36.56126482213439</v>
      </c>
      <c r="S69" s="49">
        <f>IF(($K69      =0),0,((($M69      -$K69      )/$K69      )*100))</f>
        <v>0</v>
      </c>
      <c r="T69" s="48">
        <f>IF(($E69      =0),0,(($P69      /$E69      )*100))</f>
        <v>23.112091756614387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30307000</v>
      </c>
      <c r="C70" s="101">
        <f>C69</f>
        <v>20000000</v>
      </c>
      <c r="D70" s="101"/>
      <c r="E70" s="101">
        <f>$B70      +$C70      +$D70</f>
        <v>50307000</v>
      </c>
      <c r="F70" s="102">
        <f t="shared" ref="F70:O70" si="44">F69</f>
        <v>50307000</v>
      </c>
      <c r="G70" s="103">
        <f t="shared" si="44"/>
        <v>50307000</v>
      </c>
      <c r="H70" s="102">
        <f t="shared" si="44"/>
        <v>876000</v>
      </c>
      <c r="I70" s="103">
        <f t="shared" si="44"/>
        <v>0</v>
      </c>
      <c r="J70" s="102">
        <f t="shared" si="44"/>
        <v>6578000</v>
      </c>
      <c r="K70" s="103">
        <f t="shared" si="44"/>
        <v>0</v>
      </c>
      <c r="L70" s="102">
        <f t="shared" si="44"/>
        <v>4173000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11627000</v>
      </c>
      <c r="Q70" s="103">
        <f>$I70      +$K70      +$M70      +$O70</f>
        <v>0</v>
      </c>
      <c r="R70" s="57">
        <f>IF(($J70      =0),0,((($L70      -$J70      )/$J70      )*100))</f>
        <v>-36.56126482213439</v>
      </c>
      <c r="S70" s="58">
        <f>IF(($K70      =0),0,((($M70      -$K70      )/$K70      )*100))</f>
        <v>0</v>
      </c>
      <c r="T70" s="57">
        <f>IF($E70   =0,0,($P70   /$E70   )*100)</f>
        <v>23.112091756614387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30307000</v>
      </c>
      <c r="C71" s="104">
        <f>C69</f>
        <v>20000000</v>
      </c>
      <c r="D71" s="104"/>
      <c r="E71" s="104">
        <f>$B71      +$C71      +$D71</f>
        <v>50307000</v>
      </c>
      <c r="F71" s="105">
        <f t="shared" ref="F71:O71" si="45">F69</f>
        <v>50307000</v>
      </c>
      <c r="G71" s="106">
        <f t="shared" si="45"/>
        <v>50307000</v>
      </c>
      <c r="H71" s="105">
        <f t="shared" si="45"/>
        <v>876000</v>
      </c>
      <c r="I71" s="106">
        <f t="shared" si="45"/>
        <v>0</v>
      </c>
      <c r="J71" s="105">
        <f t="shared" si="45"/>
        <v>6578000</v>
      </c>
      <c r="K71" s="106">
        <f t="shared" si="45"/>
        <v>0</v>
      </c>
      <c r="L71" s="105">
        <f t="shared" si="45"/>
        <v>4173000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11627000</v>
      </c>
      <c r="Q71" s="106">
        <f>$I71      +$K71      +$M71      +$O71</f>
        <v>0</v>
      </c>
      <c r="R71" s="61">
        <f>IF(($J71      =0),0,((($L71      -$J71      )/$J71      )*100))</f>
        <v>-36.56126482213439</v>
      </c>
      <c r="S71" s="62">
        <f>IF(($K71      =0),0,((($M71      -$K71      )/$K71      )*100))</f>
        <v>0</v>
      </c>
      <c r="T71" s="61">
        <f>IF($E71   =0,0,($P71   /$E71   )*100)</f>
        <v>23.112091756614387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177082000</v>
      </c>
      <c r="C72" s="104">
        <f>SUM(C9:C15,C18:C23,C26:C29,C32,C35:C39,C42:C52,C55:C58,C61:C65,C69)</f>
        <v>5000000</v>
      </c>
      <c r="D72" s="104"/>
      <c r="E72" s="104">
        <f>$B72      +$C72      +$D72</f>
        <v>182082000</v>
      </c>
      <c r="F72" s="105">
        <f t="shared" ref="F72:O72" si="46">SUM(F9:F15,F18:F23,F26:F29,F32,F35:F39,F42:F52,F55:F58,F61:F65,F69)</f>
        <v>182082000</v>
      </c>
      <c r="G72" s="106">
        <f t="shared" si="46"/>
        <v>65428000</v>
      </c>
      <c r="H72" s="105">
        <f t="shared" si="46"/>
        <v>986000</v>
      </c>
      <c r="I72" s="106">
        <f t="shared" si="46"/>
        <v>0</v>
      </c>
      <c r="J72" s="105">
        <f t="shared" si="46"/>
        <v>9338000</v>
      </c>
      <c r="K72" s="106">
        <f t="shared" si="46"/>
        <v>0</v>
      </c>
      <c r="L72" s="105">
        <f t="shared" si="46"/>
        <v>5948000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16272000</v>
      </c>
      <c r="Q72" s="106">
        <f>$I72      +$K72      +$M72      +$O72</f>
        <v>0</v>
      </c>
      <c r="R72" s="61">
        <f>IF(($J72      =0),0,((($L72      -$J72      )/$J72      )*100))</f>
        <v>-36.303276932962092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24.870086201626215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7KdScTK7tVRVU1mwRWwFRzI2k5Rm6vYu55qFbJ5MH7RN3FiovaWAAPco50N+pAvfRX9D/cSgF/nPdfHslD0tA==" saltValue="vo6URDFZ2L8OrDznruSV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B3C75C-BF41-4D7F-9D40-853F8CB49AEC}"/>
</file>

<file path=customXml/itemProps2.xml><?xml version="1.0" encoding="utf-8"?>
<ds:datastoreItem xmlns:ds="http://schemas.openxmlformats.org/officeDocument/2006/customXml" ds:itemID="{EE27EF30-7970-466A-947E-37DD3048F156}"/>
</file>

<file path=customXml/itemProps3.xml><?xml version="1.0" encoding="utf-8"?>
<ds:datastoreItem xmlns:ds="http://schemas.openxmlformats.org/officeDocument/2006/customXml" ds:itemID="{8C2C1FFD-8C08-4F91-8FEF-A443F8F09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2022-05-05T12:48:20Z</dcterms:created>
  <dcterms:modified xsi:type="dcterms:W3CDTF">2022-05-05T12:49:44Z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