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workbookProtection workbookAlgorithmName="SHA-512" workbookHashValue="XOfBJeIFMBanqrqOWb60T4H0MG9hLll9dYolowQhA+1KzjpX7TWReTzziCIeM5iFwb0BmLsuzY9W+8i3nxCOhw==" workbookSaltValue="iKi5oHdKld+O6eduqoXL5A==" workbookSpinCount="100000" lockStructure="1"/>
  <bookViews>
    <workbookView xWindow="480" yWindow="60" windowWidth="13275" windowHeight="7170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'DC45'!$A$1:$X$127</definedName>
    <definedName name="_xlnm.Print_Area" localSheetId="2">'DC6'!$A$1:$X$127</definedName>
    <definedName name="_xlnm.Print_Area" localSheetId="3">'DC7'!$A$1:$X$127</definedName>
    <definedName name="_xlnm.Print_Area" localSheetId="4">'DC8'!$A$1:$X$127</definedName>
    <definedName name="_xlnm.Print_Area" localSheetId="5">'DC9'!$A$1:$X$127</definedName>
    <definedName name="_xlnm.Print_Area" localSheetId="6">'NC061'!$A$1:$X$127</definedName>
    <definedName name="_xlnm.Print_Area" localSheetId="7">'NC062'!$A$1:$X$127</definedName>
    <definedName name="_xlnm.Print_Area" localSheetId="8">'NC064'!$A$1:$X$127</definedName>
    <definedName name="_xlnm.Print_Area" localSheetId="9">'NC065'!$A$1:$X$127</definedName>
    <definedName name="_xlnm.Print_Area" localSheetId="10">'NC066'!$A$1:$X$127</definedName>
    <definedName name="_xlnm.Print_Area" localSheetId="11">'NC067'!$A$1:$X$127</definedName>
    <definedName name="_xlnm.Print_Area" localSheetId="12">'NC071'!$A$1:$X$127</definedName>
    <definedName name="_xlnm.Print_Area" localSheetId="13">'NC072'!$A$1:$X$127</definedName>
    <definedName name="_xlnm.Print_Area" localSheetId="14">'NC073'!$A$1:$X$127</definedName>
    <definedName name="_xlnm.Print_Area" localSheetId="15">'NC074'!$A$1:$X$127</definedName>
    <definedName name="_xlnm.Print_Area" localSheetId="16">'NC075'!$A$1:$X$127</definedName>
    <definedName name="_xlnm.Print_Area" localSheetId="17">'NC076'!$A$1:$X$127</definedName>
    <definedName name="_xlnm.Print_Area" localSheetId="18">'NC077'!$A$1:$X$127</definedName>
    <definedName name="_xlnm.Print_Area" localSheetId="19">'NC078'!$A$1:$X$127</definedName>
    <definedName name="_xlnm.Print_Area" localSheetId="20">'NC082'!$A$1:$X$127</definedName>
    <definedName name="_xlnm.Print_Area" localSheetId="21">'NC084'!$A$1:$X$127</definedName>
    <definedName name="_xlnm.Print_Area" localSheetId="22">'NC085'!$A$1:$X$127</definedName>
    <definedName name="_xlnm.Print_Area" localSheetId="23">'NC086'!$A$1:$X$127</definedName>
    <definedName name="_xlnm.Print_Area" localSheetId="24">'NC087'!$A$1:$X$127</definedName>
    <definedName name="_xlnm.Print_Area" localSheetId="25">'NC091'!$A$1:$X$127</definedName>
    <definedName name="_xlnm.Print_Area" localSheetId="26">'NC092'!$A$1:$X$127</definedName>
    <definedName name="_xlnm.Print_Area" localSheetId="27">'NC093'!$A$1:$X$127</definedName>
    <definedName name="_xlnm.Print_Area" localSheetId="28">'NC094'!$A$1:$X$127</definedName>
    <definedName name="_xlnm.Print_Area" localSheetId="29">'NC451'!$A$1:$X$127</definedName>
    <definedName name="_xlnm.Print_Area" localSheetId="30">'NC452'!$A$1:$X$127</definedName>
    <definedName name="_xlnm.Print_Area" localSheetId="31">'NC453'!$A$1:$X$127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T98" i="2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T96" i="3" s="1"/>
  <c r="W95" i="3"/>
  <c r="W112" i="3" s="1"/>
  <c r="V95" i="3"/>
  <c r="V112" i="3" s="1"/>
  <c r="S95" i="3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U97" i="4" s="1"/>
  <c r="T96" i="4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T109" i="5" s="1"/>
  <c r="S108" i="5"/>
  <c r="R108" i="5"/>
  <c r="E108" i="5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T108" i="6"/>
  <c r="S108" i="6"/>
  <c r="R108" i="6"/>
  <c r="E108" i="6"/>
  <c r="U108" i="6" s="1"/>
  <c r="T107" i="6"/>
  <c r="S107" i="6"/>
  <c r="R107" i="6"/>
  <c r="E107" i="6"/>
  <c r="U107" i="6" s="1"/>
  <c r="U106" i="6"/>
  <c r="S106" i="6"/>
  <c r="R106" i="6"/>
  <c r="E106" i="6"/>
  <c r="T106" i="6" s="1"/>
  <c r="S105" i="6"/>
  <c r="R105" i="6"/>
  <c r="E105" i="6"/>
  <c r="T104" i="6"/>
  <c r="S104" i="6"/>
  <c r="R104" i="6"/>
  <c r="E104" i="6"/>
  <c r="U104" i="6" s="1"/>
  <c r="S103" i="6"/>
  <c r="R103" i="6"/>
  <c r="E103" i="6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S113" i="7"/>
  <c r="Q113" i="7"/>
  <c r="P113" i="7"/>
  <c r="O113" i="7"/>
  <c r="N113" i="7"/>
  <c r="M113" i="7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09" i="7"/>
  <c r="S109" i="7"/>
  <c r="R109" i="7"/>
  <c r="E109" i="7"/>
  <c r="U109" i="7" s="1"/>
  <c r="T108" i="7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T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T101" i="9" s="1"/>
  <c r="T100" i="9"/>
  <c r="S100" i="9"/>
  <c r="R100" i="9"/>
  <c r="E100" i="9"/>
  <c r="U100" i="9" s="1"/>
  <c r="S99" i="9"/>
  <c r="R99" i="9"/>
  <c r="E99" i="9"/>
  <c r="T98" i="9"/>
  <c r="S98" i="9"/>
  <c r="R98" i="9"/>
  <c r="E98" i="9"/>
  <c r="U98" i="9" s="1"/>
  <c r="S97" i="9"/>
  <c r="R97" i="9"/>
  <c r="E97" i="9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U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T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T113" i="14"/>
  <c r="S113" i="14"/>
  <c r="Q113" i="14"/>
  <c r="P113" i="14"/>
  <c r="O113" i="14"/>
  <c r="N113" i="14"/>
  <c r="M113" i="14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T97" i="14" s="1"/>
  <c r="S96" i="14"/>
  <c r="R96" i="14"/>
  <c r="E96" i="14"/>
  <c r="U96" i="14" s="1"/>
  <c r="W95" i="14"/>
  <c r="W112" i="14" s="1"/>
  <c r="V95" i="14"/>
  <c r="V112" i="14" s="1"/>
  <c r="R95" i="14"/>
  <c r="M95" i="14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E95" i="14"/>
  <c r="U95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T104" i="15"/>
  <c r="S104" i="15"/>
  <c r="R104" i="15"/>
  <c r="E104" i="15"/>
  <c r="U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T98" i="15" s="1"/>
  <c r="T97" i="15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T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M112" i="16" s="1"/>
  <c r="S112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T96" i="17" s="1"/>
  <c r="W95" i="17"/>
  <c r="W112" i="17" s="1"/>
  <c r="V95" i="17"/>
  <c r="V112" i="17" s="1"/>
  <c r="M95" i="17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U103" i="19" s="1"/>
  <c r="T102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M95" i="19"/>
  <c r="S95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S100" i="20"/>
  <c r="R100" i="20"/>
  <c r="E100" i="20"/>
  <c r="U100" i="20" s="1"/>
  <c r="S99" i="20"/>
  <c r="R99" i="20"/>
  <c r="E99" i="20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T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S99" i="22"/>
  <c r="R99" i="22"/>
  <c r="E99" i="22"/>
  <c r="T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T108" i="23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T100" i="23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T107" i="24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S95" i="24"/>
  <c r="R95" i="24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T110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T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T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W95" i="26"/>
  <c r="W112" i="26" s="1"/>
  <c r="V95" i="26"/>
  <c r="V112" i="26" s="1"/>
  <c r="M95" i="26"/>
  <c r="M112" i="26" s="1"/>
  <c r="S112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T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S95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S95" i="29" s="1"/>
  <c r="L95" i="29"/>
  <c r="R95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S95" i="30" s="1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U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U110" i="32" s="1"/>
  <c r="S109" i="32"/>
  <c r="R109" i="32"/>
  <c r="E109" i="32"/>
  <c r="U109" i="32" s="1"/>
  <c r="S108" i="32"/>
  <c r="R108" i="32"/>
  <c r="E108" i="32"/>
  <c r="U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U100" i="32" s="1"/>
  <c r="S99" i="32"/>
  <c r="R99" i="32"/>
  <c r="E99" i="32"/>
  <c r="U99" i="32" s="1"/>
  <c r="S98" i="32"/>
  <c r="R98" i="32"/>
  <c r="E98" i="32"/>
  <c r="U98" i="32" s="1"/>
  <c r="T97" i="32"/>
  <c r="S97" i="32"/>
  <c r="R97" i="32"/>
  <c r="E97" i="32"/>
  <c r="U97" i="32" s="1"/>
  <c r="S96" i="32"/>
  <c r="R96" i="32"/>
  <c r="E96" i="32"/>
  <c r="U96" i="32" s="1"/>
  <c r="W95" i="32"/>
  <c r="W112" i="32" s="1"/>
  <c r="V95" i="32"/>
  <c r="V112" i="32" s="1"/>
  <c r="M95" i="32"/>
  <c r="S95" i="32" s="1"/>
  <c r="L95" i="32"/>
  <c r="R95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T96" i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E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E79" i="6" s="1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E79" i="14" s="1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E79" i="22" s="1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E79" i="26" s="1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E79" i="30" s="1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E79" i="32" s="1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2"/>
  <c r="R93" i="32"/>
  <c r="Q93" i="32"/>
  <c r="P93" i="32"/>
  <c r="E93" i="32"/>
  <c r="U93" i="32" s="1"/>
  <c r="S92" i="32"/>
  <c r="R92" i="32"/>
  <c r="Q92" i="32"/>
  <c r="P92" i="32"/>
  <c r="E92" i="32"/>
  <c r="T92" i="32" s="1"/>
  <c r="S91" i="32"/>
  <c r="R91" i="32"/>
  <c r="Q91" i="32"/>
  <c r="P91" i="32"/>
  <c r="E91" i="32"/>
  <c r="U91" i="32" s="1"/>
  <c r="S90" i="32"/>
  <c r="R90" i="32"/>
  <c r="Q90" i="32"/>
  <c r="P90" i="32"/>
  <c r="E90" i="32"/>
  <c r="U90" i="32" s="1"/>
  <c r="S89" i="32"/>
  <c r="R89" i="32"/>
  <c r="Q89" i="32"/>
  <c r="P89" i="32"/>
  <c r="E89" i="32"/>
  <c r="U89" i="32" s="1"/>
  <c r="S88" i="32"/>
  <c r="R88" i="32"/>
  <c r="Q88" i="32"/>
  <c r="P88" i="32"/>
  <c r="E88" i="32"/>
  <c r="T88" i="32" s="1"/>
  <c r="S87" i="32"/>
  <c r="R87" i="32"/>
  <c r="Q87" i="32"/>
  <c r="P87" i="32"/>
  <c r="E87" i="32"/>
  <c r="U87" i="32" s="1"/>
  <c r="S86" i="32"/>
  <c r="R86" i="32"/>
  <c r="Q86" i="32"/>
  <c r="P86" i="32"/>
  <c r="E86" i="32"/>
  <c r="U86" i="32" s="1"/>
  <c r="W72" i="32"/>
  <c r="V72" i="32"/>
  <c r="O72" i="32"/>
  <c r="N72" i="32"/>
  <c r="M72" i="32"/>
  <c r="L72" i="32"/>
  <c r="K72" i="32"/>
  <c r="S72" i="32" s="1"/>
  <c r="J72" i="32"/>
  <c r="R72" i="32" s="1"/>
  <c r="I72" i="32"/>
  <c r="H72" i="32"/>
  <c r="G72" i="32"/>
  <c r="F72" i="32"/>
  <c r="C72" i="32"/>
  <c r="B72" i="32"/>
  <c r="E72" i="32" s="1"/>
  <c r="W71" i="32"/>
  <c r="V71" i="32"/>
  <c r="O71" i="32"/>
  <c r="N71" i="32"/>
  <c r="M71" i="32"/>
  <c r="L71" i="32"/>
  <c r="K71" i="32"/>
  <c r="J71" i="32"/>
  <c r="R71" i="32" s="1"/>
  <c r="I71" i="32"/>
  <c r="H71" i="32"/>
  <c r="P71" i="32" s="1"/>
  <c r="G71" i="32"/>
  <c r="F71" i="32"/>
  <c r="E71" i="32"/>
  <c r="C71" i="32"/>
  <c r="B71" i="32"/>
  <c r="W70" i="32"/>
  <c r="V70" i="32"/>
  <c r="O70" i="32"/>
  <c r="N70" i="32"/>
  <c r="M70" i="32"/>
  <c r="L70" i="32"/>
  <c r="K70" i="32"/>
  <c r="J70" i="32"/>
  <c r="R70" i="32" s="1"/>
  <c r="I70" i="32"/>
  <c r="H70" i="32"/>
  <c r="G70" i="32"/>
  <c r="F70" i="32"/>
  <c r="C70" i="32"/>
  <c r="B70" i="32"/>
  <c r="S69" i="32"/>
  <c r="R69" i="32"/>
  <c r="Q69" i="32"/>
  <c r="P69" i="32"/>
  <c r="E69" i="32"/>
  <c r="U69" i="32" s="1"/>
  <c r="W67" i="32"/>
  <c r="V67" i="32"/>
  <c r="O67" i="32"/>
  <c r="N67" i="32"/>
  <c r="M67" i="32"/>
  <c r="L67" i="32"/>
  <c r="K67" i="32"/>
  <c r="J67" i="32"/>
  <c r="R67" i="32" s="1"/>
  <c r="I67" i="32"/>
  <c r="H67" i="32"/>
  <c r="G67" i="32"/>
  <c r="F67" i="32"/>
  <c r="C67" i="32"/>
  <c r="B67" i="32"/>
  <c r="E67" i="32" s="1"/>
  <c r="W66" i="32"/>
  <c r="V66" i="32"/>
  <c r="O66" i="32"/>
  <c r="N66" i="32"/>
  <c r="M66" i="32"/>
  <c r="L66" i="32"/>
  <c r="K66" i="32"/>
  <c r="S66" i="32" s="1"/>
  <c r="J66" i="32"/>
  <c r="R66" i="32" s="1"/>
  <c r="I66" i="32"/>
  <c r="H66" i="32"/>
  <c r="P66" i="32" s="1"/>
  <c r="G66" i="32"/>
  <c r="F66" i="32"/>
  <c r="E66" i="32"/>
  <c r="C66" i="32"/>
  <c r="B66" i="32"/>
  <c r="U65" i="32"/>
  <c r="S65" i="32"/>
  <c r="R65" i="32"/>
  <c r="Q65" i="32"/>
  <c r="P65" i="32"/>
  <c r="E65" i="32"/>
  <c r="T65" i="32" s="1"/>
  <c r="S64" i="32"/>
  <c r="R64" i="32"/>
  <c r="Q64" i="32"/>
  <c r="P64" i="32"/>
  <c r="E64" i="32"/>
  <c r="U64" i="32" s="1"/>
  <c r="S63" i="32"/>
  <c r="R63" i="32"/>
  <c r="Q63" i="32"/>
  <c r="P63" i="32"/>
  <c r="E63" i="32"/>
  <c r="U63" i="32" s="1"/>
  <c r="S62" i="32"/>
  <c r="R62" i="32"/>
  <c r="Q62" i="32"/>
  <c r="P62" i="32"/>
  <c r="E62" i="32"/>
  <c r="T62" i="32" s="1"/>
  <c r="S61" i="32"/>
  <c r="R61" i="32"/>
  <c r="Q61" i="32"/>
  <c r="P61" i="32"/>
  <c r="E61" i="32"/>
  <c r="V59" i="32"/>
  <c r="O59" i="32"/>
  <c r="N59" i="32"/>
  <c r="M59" i="32"/>
  <c r="L59" i="32"/>
  <c r="K59" i="32"/>
  <c r="S59" i="32" s="1"/>
  <c r="J59" i="32"/>
  <c r="R59" i="32" s="1"/>
  <c r="I59" i="32"/>
  <c r="H59" i="32"/>
  <c r="G59" i="32"/>
  <c r="F59" i="32"/>
  <c r="C59" i="32"/>
  <c r="B59" i="32"/>
  <c r="E59" i="32" s="1"/>
  <c r="S58" i="32"/>
  <c r="R58" i="32"/>
  <c r="Q58" i="32"/>
  <c r="P58" i="32"/>
  <c r="E58" i="32"/>
  <c r="T58" i="32" s="1"/>
  <c r="S57" i="32"/>
  <c r="R57" i="32"/>
  <c r="Q57" i="32"/>
  <c r="P57" i="32"/>
  <c r="E57" i="32"/>
  <c r="U57" i="32" s="1"/>
  <c r="S56" i="32"/>
  <c r="R56" i="32"/>
  <c r="Q56" i="32"/>
  <c r="P56" i="32"/>
  <c r="E56" i="32"/>
  <c r="U56" i="32" s="1"/>
  <c r="S55" i="32"/>
  <c r="R55" i="32"/>
  <c r="Q55" i="32"/>
  <c r="P55" i="32"/>
  <c r="E55" i="32"/>
  <c r="U55" i="32" s="1"/>
  <c r="W53" i="32"/>
  <c r="V53" i="32"/>
  <c r="O53" i="32"/>
  <c r="N53" i="32"/>
  <c r="M53" i="32"/>
  <c r="L53" i="32"/>
  <c r="K53" i="32"/>
  <c r="J53" i="32"/>
  <c r="I53" i="32"/>
  <c r="H53" i="32"/>
  <c r="G53" i="32"/>
  <c r="F53" i="32"/>
  <c r="C53" i="32"/>
  <c r="B53" i="32"/>
  <c r="S52" i="32"/>
  <c r="R52" i="32"/>
  <c r="Q52" i="32"/>
  <c r="P52" i="32"/>
  <c r="E52" i="32"/>
  <c r="U52" i="32" s="1"/>
  <c r="S51" i="32"/>
  <c r="R51" i="32"/>
  <c r="Q51" i="32"/>
  <c r="P51" i="32"/>
  <c r="E51" i="32"/>
  <c r="S50" i="32"/>
  <c r="R50" i="32"/>
  <c r="Q50" i="32"/>
  <c r="P50" i="32"/>
  <c r="E50" i="32"/>
  <c r="U50" i="32" s="1"/>
  <c r="U49" i="32"/>
  <c r="S49" i="32"/>
  <c r="R49" i="32"/>
  <c r="Q49" i="32"/>
  <c r="P49" i="32"/>
  <c r="E49" i="32"/>
  <c r="T49" i="32" s="1"/>
  <c r="S48" i="32"/>
  <c r="R48" i="32"/>
  <c r="Q48" i="32"/>
  <c r="P48" i="32"/>
  <c r="E48" i="32"/>
  <c r="U48" i="32" s="1"/>
  <c r="S47" i="32"/>
  <c r="R47" i="32"/>
  <c r="Q47" i="32"/>
  <c r="P47" i="32"/>
  <c r="E47" i="32"/>
  <c r="U47" i="32" s="1"/>
  <c r="S46" i="32"/>
  <c r="R46" i="32"/>
  <c r="Q46" i="32"/>
  <c r="P46" i="32"/>
  <c r="E46" i="32"/>
  <c r="U46" i="32" s="1"/>
  <c r="U45" i="32"/>
  <c r="T45" i="32"/>
  <c r="S45" i="32"/>
  <c r="R45" i="32"/>
  <c r="Q45" i="32"/>
  <c r="P45" i="32"/>
  <c r="E45" i="32"/>
  <c r="S44" i="32"/>
  <c r="R44" i="32"/>
  <c r="Q44" i="32"/>
  <c r="P44" i="32"/>
  <c r="E44" i="32"/>
  <c r="U44" i="32" s="1"/>
  <c r="S43" i="32"/>
  <c r="R43" i="32"/>
  <c r="Q43" i="32"/>
  <c r="P43" i="32"/>
  <c r="E43" i="32"/>
  <c r="U42" i="32"/>
  <c r="S42" i="32"/>
  <c r="R42" i="32"/>
  <c r="Q42" i="32"/>
  <c r="P42" i="32"/>
  <c r="E42" i="32"/>
  <c r="T42" i="32" s="1"/>
  <c r="W40" i="32"/>
  <c r="V40" i="32"/>
  <c r="O40" i="32"/>
  <c r="N40" i="32"/>
  <c r="M40" i="32"/>
  <c r="L40" i="32"/>
  <c r="K40" i="32"/>
  <c r="J40" i="32"/>
  <c r="I40" i="32"/>
  <c r="H40" i="32"/>
  <c r="G40" i="32"/>
  <c r="F40" i="32"/>
  <c r="C40" i="32"/>
  <c r="E40" i="32" s="1"/>
  <c r="B40" i="32"/>
  <c r="S39" i="32"/>
  <c r="R39" i="32"/>
  <c r="Q39" i="32"/>
  <c r="P39" i="32"/>
  <c r="E39" i="32"/>
  <c r="U39" i="32" s="1"/>
  <c r="S38" i="32"/>
  <c r="R38" i="32"/>
  <c r="Q38" i="32"/>
  <c r="P38" i="32"/>
  <c r="E38" i="32"/>
  <c r="U38" i="32" s="1"/>
  <c r="S37" i="32"/>
  <c r="R37" i="32"/>
  <c r="Q37" i="32"/>
  <c r="P37" i="32"/>
  <c r="E37" i="32"/>
  <c r="U37" i="32" s="1"/>
  <c r="S36" i="32"/>
  <c r="R36" i="32"/>
  <c r="Q36" i="32"/>
  <c r="P36" i="32"/>
  <c r="E36" i="32"/>
  <c r="S35" i="32"/>
  <c r="R35" i="32"/>
  <c r="Q35" i="32"/>
  <c r="P35" i="32"/>
  <c r="E35" i="32"/>
  <c r="U35" i="32" s="1"/>
  <c r="W33" i="32"/>
  <c r="V33" i="32"/>
  <c r="O33" i="32"/>
  <c r="N33" i="32"/>
  <c r="M33" i="32"/>
  <c r="L33" i="32"/>
  <c r="K33" i="32"/>
  <c r="S33" i="32" s="1"/>
  <c r="J33" i="32"/>
  <c r="R33" i="32" s="1"/>
  <c r="I33" i="32"/>
  <c r="H33" i="32"/>
  <c r="G33" i="32"/>
  <c r="F33" i="32"/>
  <c r="C33" i="32"/>
  <c r="B33" i="32"/>
  <c r="E33" i="32" s="1"/>
  <c r="S32" i="32"/>
  <c r="R32" i="32"/>
  <c r="Q32" i="32"/>
  <c r="P32" i="32"/>
  <c r="E32" i="32"/>
  <c r="T32" i="32" s="1"/>
  <c r="W30" i="32"/>
  <c r="V30" i="32"/>
  <c r="O30" i="32"/>
  <c r="N30" i="32"/>
  <c r="M30" i="32"/>
  <c r="L30" i="32"/>
  <c r="K30" i="32"/>
  <c r="S30" i="32" s="1"/>
  <c r="J30" i="32"/>
  <c r="R30" i="32" s="1"/>
  <c r="I30" i="32"/>
  <c r="Q30" i="32" s="1"/>
  <c r="H30" i="32"/>
  <c r="G30" i="32"/>
  <c r="F30" i="32"/>
  <c r="C30" i="32"/>
  <c r="B30" i="32"/>
  <c r="S29" i="32"/>
  <c r="R29" i="32"/>
  <c r="Q29" i="32"/>
  <c r="P29" i="32"/>
  <c r="E29" i="32"/>
  <c r="U29" i="32" s="1"/>
  <c r="S28" i="32"/>
  <c r="R28" i="32"/>
  <c r="Q28" i="32"/>
  <c r="P28" i="32"/>
  <c r="E28" i="32"/>
  <c r="U28" i="32" s="1"/>
  <c r="U27" i="32"/>
  <c r="S27" i="32"/>
  <c r="R27" i="32"/>
  <c r="Q27" i="32"/>
  <c r="P27" i="32"/>
  <c r="E27" i="32"/>
  <c r="T27" i="32" s="1"/>
  <c r="U26" i="32"/>
  <c r="T26" i="32"/>
  <c r="S26" i="32"/>
  <c r="R26" i="32"/>
  <c r="Q26" i="32"/>
  <c r="P26" i="32"/>
  <c r="E26" i="32"/>
  <c r="W24" i="32"/>
  <c r="V24" i="32"/>
  <c r="O24" i="32"/>
  <c r="N24" i="32"/>
  <c r="M24" i="32"/>
  <c r="L24" i="32"/>
  <c r="K24" i="32"/>
  <c r="S24" i="32" s="1"/>
  <c r="J24" i="32"/>
  <c r="R24" i="32" s="1"/>
  <c r="I24" i="32"/>
  <c r="H24" i="32"/>
  <c r="G24" i="32"/>
  <c r="F24" i="32"/>
  <c r="C24" i="32"/>
  <c r="B24" i="32"/>
  <c r="E24" i="32" s="1"/>
  <c r="S23" i="32"/>
  <c r="R23" i="32"/>
  <c r="Q23" i="32"/>
  <c r="P23" i="32"/>
  <c r="E23" i="32"/>
  <c r="U23" i="32" s="1"/>
  <c r="U22" i="32"/>
  <c r="S22" i="32"/>
  <c r="R22" i="32"/>
  <c r="Q22" i="32"/>
  <c r="P22" i="32"/>
  <c r="E22" i="32"/>
  <c r="T22" i="32" s="1"/>
  <c r="U21" i="32"/>
  <c r="T21" i="32"/>
  <c r="S21" i="32"/>
  <c r="R21" i="32"/>
  <c r="Q21" i="32"/>
  <c r="P21" i="32"/>
  <c r="E21" i="32"/>
  <c r="S20" i="32"/>
  <c r="R20" i="32"/>
  <c r="Q20" i="32"/>
  <c r="P20" i="32"/>
  <c r="T20" i="32" s="1"/>
  <c r="E20" i="32"/>
  <c r="S19" i="32"/>
  <c r="R19" i="32"/>
  <c r="Q19" i="32"/>
  <c r="P19" i="32"/>
  <c r="E19" i="32"/>
  <c r="U19" i="32" s="1"/>
  <c r="U18" i="32"/>
  <c r="T18" i="32"/>
  <c r="S18" i="32"/>
  <c r="R18" i="32"/>
  <c r="Q18" i="32"/>
  <c r="P18" i="32"/>
  <c r="E18" i="32"/>
  <c r="W16" i="32"/>
  <c r="V16" i="32"/>
  <c r="O16" i="32"/>
  <c r="N16" i="32"/>
  <c r="M16" i="32"/>
  <c r="L16" i="32"/>
  <c r="K16" i="32"/>
  <c r="S16" i="32" s="1"/>
  <c r="J16" i="32"/>
  <c r="R16" i="32" s="1"/>
  <c r="I16" i="32"/>
  <c r="H16" i="32"/>
  <c r="P16" i="32" s="1"/>
  <c r="G16" i="32"/>
  <c r="F16" i="32"/>
  <c r="C16" i="32"/>
  <c r="B16" i="32"/>
  <c r="E16" i="32" s="1"/>
  <c r="T15" i="32"/>
  <c r="S15" i="32"/>
  <c r="R15" i="32"/>
  <c r="Q15" i="32"/>
  <c r="P15" i="32"/>
  <c r="E15" i="32"/>
  <c r="U15" i="32" s="1"/>
  <c r="S14" i="32"/>
  <c r="R14" i="32"/>
  <c r="Q14" i="32"/>
  <c r="P14" i="32"/>
  <c r="E14" i="32"/>
  <c r="U14" i="32" s="1"/>
  <c r="U13" i="32"/>
  <c r="S13" i="32"/>
  <c r="R13" i="32"/>
  <c r="Q13" i="32"/>
  <c r="P13" i="32"/>
  <c r="E13" i="32"/>
  <c r="T13" i="32" s="1"/>
  <c r="U12" i="32"/>
  <c r="T12" i="32"/>
  <c r="S12" i="32"/>
  <c r="R12" i="32"/>
  <c r="Q12" i="32"/>
  <c r="P12" i="32"/>
  <c r="E12" i="32"/>
  <c r="T11" i="32"/>
  <c r="S11" i="32"/>
  <c r="R11" i="32"/>
  <c r="Q11" i="32"/>
  <c r="P11" i="32"/>
  <c r="E11" i="32"/>
  <c r="U11" i="32" s="1"/>
  <c r="S10" i="32"/>
  <c r="R10" i="32"/>
  <c r="Q10" i="32"/>
  <c r="P10" i="32"/>
  <c r="E10" i="32"/>
  <c r="U10" i="32" s="1"/>
  <c r="S9" i="32"/>
  <c r="R9" i="32"/>
  <c r="Q9" i="32"/>
  <c r="P9" i="32"/>
  <c r="E9" i="32"/>
  <c r="S93" i="31"/>
  <c r="R93" i="31"/>
  <c r="Q93" i="31"/>
  <c r="P93" i="31"/>
  <c r="E93" i="31"/>
  <c r="T93" i="31" s="1"/>
  <c r="T92" i="31"/>
  <c r="S92" i="31"/>
  <c r="R92" i="31"/>
  <c r="Q92" i="31"/>
  <c r="P92" i="31"/>
  <c r="E92" i="31"/>
  <c r="U92" i="31" s="1"/>
  <c r="S91" i="31"/>
  <c r="R91" i="31"/>
  <c r="Q91" i="31"/>
  <c r="P91" i="31"/>
  <c r="E91" i="31"/>
  <c r="U91" i="31" s="1"/>
  <c r="S90" i="31"/>
  <c r="R90" i="31"/>
  <c r="Q90" i="31"/>
  <c r="P90" i="31"/>
  <c r="E90" i="31"/>
  <c r="U89" i="31"/>
  <c r="S89" i="31"/>
  <c r="R89" i="31"/>
  <c r="Q89" i="31"/>
  <c r="P89" i="31"/>
  <c r="E89" i="31"/>
  <c r="T89" i="31" s="1"/>
  <c r="T88" i="31"/>
  <c r="S88" i="31"/>
  <c r="R88" i="31"/>
  <c r="Q88" i="31"/>
  <c r="P88" i="31"/>
  <c r="E88" i="31"/>
  <c r="U88" i="31" s="1"/>
  <c r="S87" i="31"/>
  <c r="R87" i="31"/>
  <c r="Q87" i="31"/>
  <c r="P87" i="31"/>
  <c r="E87" i="31"/>
  <c r="U87" i="31" s="1"/>
  <c r="S86" i="31"/>
  <c r="R86" i="31"/>
  <c r="Q86" i="31"/>
  <c r="P86" i="31"/>
  <c r="E86" i="31"/>
  <c r="W72" i="31"/>
  <c r="V72" i="31"/>
  <c r="O72" i="31"/>
  <c r="N72" i="31"/>
  <c r="M72" i="31"/>
  <c r="L72" i="31"/>
  <c r="K72" i="31"/>
  <c r="S72" i="31" s="1"/>
  <c r="J72" i="31"/>
  <c r="I72" i="31"/>
  <c r="H72" i="31"/>
  <c r="G72" i="31"/>
  <c r="F72" i="31"/>
  <c r="C72" i="31"/>
  <c r="B72" i="31"/>
  <c r="W71" i="31"/>
  <c r="V71" i="31"/>
  <c r="O71" i="31"/>
  <c r="N71" i="31"/>
  <c r="M71" i="31"/>
  <c r="L71" i="31"/>
  <c r="K71" i="31"/>
  <c r="S71" i="31" s="1"/>
  <c r="J71" i="31"/>
  <c r="R71" i="31" s="1"/>
  <c r="I71" i="31"/>
  <c r="H71" i="31"/>
  <c r="P71" i="31" s="1"/>
  <c r="G71" i="31"/>
  <c r="F71" i="31"/>
  <c r="C71" i="31"/>
  <c r="B71" i="31"/>
  <c r="E71" i="31" s="1"/>
  <c r="W70" i="31"/>
  <c r="V70" i="31"/>
  <c r="O70" i="31"/>
  <c r="N70" i="31"/>
  <c r="M70" i="31"/>
  <c r="L70" i="31"/>
  <c r="K70" i="31"/>
  <c r="J70" i="31"/>
  <c r="R70" i="31" s="1"/>
  <c r="I70" i="31"/>
  <c r="H70" i="31"/>
  <c r="G70" i="31"/>
  <c r="F70" i="31"/>
  <c r="C70" i="31"/>
  <c r="B70" i="31"/>
  <c r="S69" i="31"/>
  <c r="R69" i="31"/>
  <c r="Q69" i="31"/>
  <c r="P69" i="31"/>
  <c r="E69" i="31"/>
  <c r="T69" i="31" s="1"/>
  <c r="W67" i="31"/>
  <c r="V67" i="31"/>
  <c r="O67" i="31"/>
  <c r="N67" i="31"/>
  <c r="M67" i="31"/>
  <c r="L67" i="31"/>
  <c r="K67" i="31"/>
  <c r="S67" i="31" s="1"/>
  <c r="J67" i="31"/>
  <c r="I67" i="31"/>
  <c r="H67" i="31"/>
  <c r="G67" i="31"/>
  <c r="F67" i="31"/>
  <c r="C67" i="31"/>
  <c r="B67" i="31"/>
  <c r="W66" i="31"/>
  <c r="V66" i="31"/>
  <c r="O66" i="31"/>
  <c r="N66" i="31"/>
  <c r="M66" i="31"/>
  <c r="L66" i="31"/>
  <c r="K66" i="31"/>
  <c r="S66" i="31" s="1"/>
  <c r="J66" i="31"/>
  <c r="R66" i="31" s="1"/>
  <c r="I66" i="31"/>
  <c r="H66" i="31"/>
  <c r="G66" i="31"/>
  <c r="F66" i="31"/>
  <c r="C66" i="31"/>
  <c r="B66" i="31"/>
  <c r="E66" i="31" s="1"/>
  <c r="S65" i="31"/>
  <c r="R65" i="31"/>
  <c r="Q65" i="31"/>
  <c r="P65" i="31"/>
  <c r="E65" i="31"/>
  <c r="U65" i="31" s="1"/>
  <c r="U64" i="31"/>
  <c r="S64" i="31"/>
  <c r="R64" i="31"/>
  <c r="Q64" i="31"/>
  <c r="P64" i="31"/>
  <c r="E64" i="31"/>
  <c r="T64" i="31" s="1"/>
  <c r="T63" i="31"/>
  <c r="S63" i="31"/>
  <c r="R63" i="31"/>
  <c r="Q63" i="31"/>
  <c r="P63" i="31"/>
  <c r="E63" i="31"/>
  <c r="U63" i="31" s="1"/>
  <c r="S62" i="31"/>
  <c r="R62" i="31"/>
  <c r="Q62" i="31"/>
  <c r="P62" i="31"/>
  <c r="E62" i="31"/>
  <c r="U62" i="31" s="1"/>
  <c r="S61" i="31"/>
  <c r="R61" i="31"/>
  <c r="Q61" i="31"/>
  <c r="P61" i="31"/>
  <c r="E61" i="31"/>
  <c r="V59" i="31"/>
  <c r="O59" i="31"/>
  <c r="N59" i="31"/>
  <c r="M59" i="31"/>
  <c r="L59" i="31"/>
  <c r="K59" i="31"/>
  <c r="S59" i="31" s="1"/>
  <c r="J59" i="31"/>
  <c r="R59" i="31" s="1"/>
  <c r="I59" i="31"/>
  <c r="H59" i="31"/>
  <c r="G59" i="31"/>
  <c r="F59" i="31"/>
  <c r="C59" i="31"/>
  <c r="B59" i="31"/>
  <c r="E59" i="31" s="1"/>
  <c r="U58" i="31"/>
  <c r="T58" i="31"/>
  <c r="S58" i="31"/>
  <c r="R58" i="31"/>
  <c r="Q58" i="31"/>
  <c r="P58" i="31"/>
  <c r="E58" i="31"/>
  <c r="S57" i="31"/>
  <c r="R57" i="31"/>
  <c r="Q57" i="31"/>
  <c r="P57" i="31"/>
  <c r="E57" i="31"/>
  <c r="U57" i="31" s="1"/>
  <c r="S56" i="31"/>
  <c r="R56" i="31"/>
  <c r="Q56" i="31"/>
  <c r="P56" i="31"/>
  <c r="E56" i="31"/>
  <c r="T56" i="31" s="1"/>
  <c r="U55" i="31"/>
  <c r="S55" i="31"/>
  <c r="R55" i="31"/>
  <c r="Q55" i="31"/>
  <c r="P55" i="31"/>
  <c r="E55" i="31"/>
  <c r="T55" i="31" s="1"/>
  <c r="W53" i="31"/>
  <c r="V53" i="31"/>
  <c r="O53" i="31"/>
  <c r="N53" i="31"/>
  <c r="M53" i="31"/>
  <c r="L53" i="31"/>
  <c r="K53" i="31"/>
  <c r="J53" i="31"/>
  <c r="I53" i="31"/>
  <c r="H53" i="31"/>
  <c r="G53" i="31"/>
  <c r="F53" i="31"/>
  <c r="C53" i="31"/>
  <c r="B53" i="31"/>
  <c r="S52" i="31"/>
  <c r="R52" i="31"/>
  <c r="Q52" i="31"/>
  <c r="P52" i="31"/>
  <c r="E52" i="31"/>
  <c r="U52" i="31" s="1"/>
  <c r="S51" i="31"/>
  <c r="R51" i="31"/>
  <c r="Q51" i="31"/>
  <c r="P51" i="31"/>
  <c r="E51" i="31"/>
  <c r="T51" i="31" s="1"/>
  <c r="S50" i="31"/>
  <c r="R50" i="31"/>
  <c r="Q50" i="31"/>
  <c r="P50" i="31"/>
  <c r="E50" i="31"/>
  <c r="S49" i="31"/>
  <c r="R49" i="31"/>
  <c r="Q49" i="31"/>
  <c r="P49" i="31"/>
  <c r="E49" i="31"/>
  <c r="S48" i="31"/>
  <c r="R48" i="31"/>
  <c r="Q48" i="31"/>
  <c r="P48" i="31"/>
  <c r="E48" i="31"/>
  <c r="U48" i="31" s="1"/>
  <c r="S47" i="31"/>
  <c r="R47" i="31"/>
  <c r="Q47" i="31"/>
  <c r="P47" i="31"/>
  <c r="E47" i="31"/>
  <c r="T47" i="31" s="1"/>
  <c r="S46" i="31"/>
  <c r="R46" i="31"/>
  <c r="Q46" i="31"/>
  <c r="P46" i="31"/>
  <c r="E46" i="31"/>
  <c r="S45" i="31"/>
  <c r="R45" i="31"/>
  <c r="Q45" i="31"/>
  <c r="P45" i="31"/>
  <c r="E45" i="31"/>
  <c r="S44" i="31"/>
  <c r="R44" i="31"/>
  <c r="Q44" i="31"/>
  <c r="P44" i="31"/>
  <c r="E44" i="31"/>
  <c r="U44" i="31" s="1"/>
  <c r="S43" i="31"/>
  <c r="R43" i="31"/>
  <c r="Q43" i="31"/>
  <c r="P43" i="31"/>
  <c r="E43" i="31"/>
  <c r="U43" i="31" s="1"/>
  <c r="S42" i="31"/>
  <c r="R42" i="31"/>
  <c r="Q42" i="31"/>
  <c r="P42" i="31"/>
  <c r="E42" i="31"/>
  <c r="W40" i="31"/>
  <c r="V40" i="31"/>
  <c r="O40" i="31"/>
  <c r="N40" i="31"/>
  <c r="M40" i="31"/>
  <c r="L40" i="31"/>
  <c r="K40" i="31"/>
  <c r="S40" i="31" s="1"/>
  <c r="J40" i="31"/>
  <c r="R40" i="31" s="1"/>
  <c r="I40" i="31"/>
  <c r="Q40" i="31" s="1"/>
  <c r="H40" i="31"/>
  <c r="G40" i="31"/>
  <c r="F40" i="31"/>
  <c r="C40" i="31"/>
  <c r="E40" i="31" s="1"/>
  <c r="B40" i="31"/>
  <c r="S39" i="31"/>
  <c r="R39" i="31"/>
  <c r="Q39" i="31"/>
  <c r="P39" i="31"/>
  <c r="E39" i="31"/>
  <c r="U39" i="31" s="1"/>
  <c r="S38" i="31"/>
  <c r="R38" i="31"/>
  <c r="Q38" i="31"/>
  <c r="P38" i="31"/>
  <c r="E38" i="31"/>
  <c r="T38" i="31" s="1"/>
  <c r="U37" i="31"/>
  <c r="S37" i="31"/>
  <c r="R37" i="31"/>
  <c r="Q37" i="31"/>
  <c r="P37" i="31"/>
  <c r="E37" i="31"/>
  <c r="T37" i="31" s="1"/>
  <c r="S36" i="31"/>
  <c r="R36" i="31"/>
  <c r="Q36" i="31"/>
  <c r="U36" i="31" s="1"/>
  <c r="P36" i="31"/>
  <c r="T36" i="31" s="1"/>
  <c r="E36" i="31"/>
  <c r="S35" i="31"/>
  <c r="R35" i="31"/>
  <c r="Q35" i="31"/>
  <c r="P35" i="31"/>
  <c r="E35" i="31"/>
  <c r="W33" i="31"/>
  <c r="V33" i="31"/>
  <c r="O33" i="31"/>
  <c r="N33" i="31"/>
  <c r="M33" i="31"/>
  <c r="L33" i="31"/>
  <c r="K33" i="31"/>
  <c r="S33" i="31" s="1"/>
  <c r="J33" i="31"/>
  <c r="R33" i="31" s="1"/>
  <c r="I33" i="31"/>
  <c r="Q33" i="31" s="1"/>
  <c r="H33" i="31"/>
  <c r="G33" i="31"/>
  <c r="F33" i="31"/>
  <c r="C33" i="31"/>
  <c r="B33" i="31"/>
  <c r="S32" i="31"/>
  <c r="R32" i="31"/>
  <c r="Q32" i="31"/>
  <c r="U32" i="31" s="1"/>
  <c r="P32" i="31"/>
  <c r="E32" i="31"/>
  <c r="W30" i="31"/>
  <c r="V30" i="31"/>
  <c r="O30" i="31"/>
  <c r="N30" i="31"/>
  <c r="M30" i="31"/>
  <c r="L30" i="31"/>
  <c r="K30" i="31"/>
  <c r="S30" i="31" s="1"/>
  <c r="J30" i="31"/>
  <c r="R30" i="31" s="1"/>
  <c r="I30" i="31"/>
  <c r="H30" i="31"/>
  <c r="G30" i="31"/>
  <c r="F30" i="31"/>
  <c r="C30" i="31"/>
  <c r="E30" i="31" s="1"/>
  <c r="B30" i="31"/>
  <c r="S29" i="31"/>
  <c r="R29" i="31"/>
  <c r="Q29" i="31"/>
  <c r="P29" i="31"/>
  <c r="E29" i="31"/>
  <c r="U29" i="31" s="1"/>
  <c r="S28" i="31"/>
  <c r="R28" i="31"/>
  <c r="Q28" i="31"/>
  <c r="P28" i="31"/>
  <c r="E28" i="31"/>
  <c r="T28" i="31" s="1"/>
  <c r="S27" i="31"/>
  <c r="R27" i="31"/>
  <c r="Q27" i="31"/>
  <c r="P27" i="31"/>
  <c r="E27" i="31"/>
  <c r="U26" i="31"/>
  <c r="S26" i="31"/>
  <c r="R26" i="31"/>
  <c r="Q26" i="31"/>
  <c r="P26" i="31"/>
  <c r="E26" i="31"/>
  <c r="T26" i="31" s="1"/>
  <c r="W24" i="31"/>
  <c r="V24" i="31"/>
  <c r="O24" i="31"/>
  <c r="N24" i="31"/>
  <c r="M24" i="31"/>
  <c r="L24" i="31"/>
  <c r="K24" i="31"/>
  <c r="S24" i="31" s="1"/>
  <c r="J24" i="31"/>
  <c r="R24" i="31" s="1"/>
  <c r="I24" i="31"/>
  <c r="Q24" i="31" s="1"/>
  <c r="H24" i="31"/>
  <c r="P24" i="31" s="1"/>
  <c r="G24" i="31"/>
  <c r="F24" i="31"/>
  <c r="C24" i="31"/>
  <c r="B24" i="31"/>
  <c r="S23" i="31"/>
  <c r="R23" i="31"/>
  <c r="Q23" i="31"/>
  <c r="P23" i="31"/>
  <c r="E23" i="31"/>
  <c r="T23" i="31" s="1"/>
  <c r="S22" i="31"/>
  <c r="R22" i="31"/>
  <c r="Q22" i="31"/>
  <c r="P22" i="31"/>
  <c r="E22" i="31"/>
  <c r="U21" i="31"/>
  <c r="S21" i="31"/>
  <c r="R21" i="31"/>
  <c r="Q21" i="31"/>
  <c r="P21" i="31"/>
  <c r="E21" i="31"/>
  <c r="T21" i="31" s="1"/>
  <c r="S20" i="31"/>
  <c r="R20" i="31"/>
  <c r="Q20" i="31"/>
  <c r="P20" i="31"/>
  <c r="E20" i="31"/>
  <c r="U20" i="31" s="1"/>
  <c r="S19" i="31"/>
  <c r="R19" i="31"/>
  <c r="Q19" i="31"/>
  <c r="P19" i="31"/>
  <c r="E19" i="31"/>
  <c r="T19" i="31" s="1"/>
  <c r="S18" i="31"/>
  <c r="R18" i="31"/>
  <c r="Q18" i="31"/>
  <c r="P18" i="31"/>
  <c r="E18" i="31"/>
  <c r="W16" i="31"/>
  <c r="V16" i="31"/>
  <c r="O16" i="31"/>
  <c r="N16" i="31"/>
  <c r="M16" i="31"/>
  <c r="L16" i="31"/>
  <c r="K16" i="31"/>
  <c r="S16" i="31" s="1"/>
  <c r="J16" i="31"/>
  <c r="R16" i="31" s="1"/>
  <c r="I16" i="31"/>
  <c r="H16" i="31"/>
  <c r="G16" i="31"/>
  <c r="F16" i="31"/>
  <c r="C16" i="31"/>
  <c r="E16" i="31" s="1"/>
  <c r="B16" i="31"/>
  <c r="S15" i="31"/>
  <c r="R15" i="31"/>
  <c r="Q15" i="31"/>
  <c r="P15" i="31"/>
  <c r="E15" i="31"/>
  <c r="U15" i="31" s="1"/>
  <c r="S14" i="31"/>
  <c r="R14" i="31"/>
  <c r="Q14" i="31"/>
  <c r="P14" i="31"/>
  <c r="E14" i="31"/>
  <c r="T14" i="31" s="1"/>
  <c r="S13" i="31"/>
  <c r="R13" i="31"/>
  <c r="Q13" i="31"/>
  <c r="U13" i="31" s="1"/>
  <c r="P13" i="31"/>
  <c r="E13" i="31"/>
  <c r="T13" i="31" s="1"/>
  <c r="U12" i="31"/>
  <c r="T12" i="3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P10" i="31"/>
  <c r="E10" i="31"/>
  <c r="U9" i="31"/>
  <c r="S9" i="31"/>
  <c r="R9" i="31"/>
  <c r="Q9" i="31"/>
  <c r="P9" i="31"/>
  <c r="E9" i="31"/>
  <c r="T9" i="31" s="1"/>
  <c r="S93" i="30"/>
  <c r="R93" i="30"/>
  <c r="Q93" i="30"/>
  <c r="P93" i="30"/>
  <c r="E93" i="30"/>
  <c r="U93" i="30" s="1"/>
  <c r="S92" i="30"/>
  <c r="R92" i="30"/>
  <c r="Q92" i="30"/>
  <c r="P92" i="30"/>
  <c r="E92" i="30"/>
  <c r="U92" i="30" s="1"/>
  <c r="S91" i="30"/>
  <c r="R91" i="30"/>
  <c r="Q91" i="30"/>
  <c r="P91" i="30"/>
  <c r="E91" i="30"/>
  <c r="T91" i="30" s="1"/>
  <c r="S90" i="30"/>
  <c r="R90" i="30"/>
  <c r="Q90" i="30"/>
  <c r="P90" i="30"/>
  <c r="E90" i="30"/>
  <c r="T90" i="30" s="1"/>
  <c r="S89" i="30"/>
  <c r="R89" i="30"/>
  <c r="Q89" i="30"/>
  <c r="P89" i="30"/>
  <c r="E89" i="30"/>
  <c r="S88" i="30"/>
  <c r="R88" i="30"/>
  <c r="Q88" i="30"/>
  <c r="P88" i="30"/>
  <c r="E88" i="30"/>
  <c r="U88" i="30" s="1"/>
  <c r="S87" i="30"/>
  <c r="R87" i="30"/>
  <c r="Q87" i="30"/>
  <c r="P87" i="30"/>
  <c r="E87" i="30"/>
  <c r="T87" i="30" s="1"/>
  <c r="S86" i="30"/>
  <c r="R86" i="30"/>
  <c r="Q86" i="30"/>
  <c r="P86" i="30"/>
  <c r="E86" i="30"/>
  <c r="W72" i="30"/>
  <c r="V72" i="30"/>
  <c r="O72" i="30"/>
  <c r="N72" i="30"/>
  <c r="M72" i="30"/>
  <c r="L72" i="30"/>
  <c r="K72" i="30"/>
  <c r="J72" i="30"/>
  <c r="R72" i="30" s="1"/>
  <c r="I72" i="30"/>
  <c r="H72" i="30"/>
  <c r="G72" i="30"/>
  <c r="F72" i="30"/>
  <c r="C72" i="30"/>
  <c r="B72" i="30"/>
  <c r="W71" i="30"/>
  <c r="V71" i="30"/>
  <c r="O71" i="30"/>
  <c r="N71" i="30"/>
  <c r="M71" i="30"/>
  <c r="L71" i="30"/>
  <c r="K71" i="30"/>
  <c r="S71" i="30" s="1"/>
  <c r="J71" i="30"/>
  <c r="R71" i="30" s="1"/>
  <c r="I71" i="30"/>
  <c r="Q71" i="30" s="1"/>
  <c r="H71" i="30"/>
  <c r="P71" i="30" s="1"/>
  <c r="G71" i="30"/>
  <c r="F71" i="30"/>
  <c r="C71" i="30"/>
  <c r="B71" i="30"/>
  <c r="E71" i="30" s="1"/>
  <c r="W70" i="30"/>
  <c r="V70" i="30"/>
  <c r="O70" i="30"/>
  <c r="N70" i="30"/>
  <c r="M70" i="30"/>
  <c r="L70" i="30"/>
  <c r="K70" i="30"/>
  <c r="J70" i="30"/>
  <c r="R70" i="30" s="1"/>
  <c r="I70" i="30"/>
  <c r="H70" i="30"/>
  <c r="G70" i="30"/>
  <c r="F70" i="30"/>
  <c r="C70" i="30"/>
  <c r="B70" i="30"/>
  <c r="S69" i="30"/>
  <c r="R69" i="30"/>
  <c r="Q69" i="30"/>
  <c r="P69" i="30"/>
  <c r="E69" i="30"/>
  <c r="T69" i="30" s="1"/>
  <c r="W67" i="30"/>
  <c r="V67" i="30"/>
  <c r="O67" i="30"/>
  <c r="N67" i="30"/>
  <c r="M67" i="30"/>
  <c r="L67" i="30"/>
  <c r="K67" i="30"/>
  <c r="J67" i="30"/>
  <c r="I67" i="30"/>
  <c r="Q67" i="30" s="1"/>
  <c r="H67" i="30"/>
  <c r="G67" i="30"/>
  <c r="F67" i="30"/>
  <c r="C67" i="30"/>
  <c r="B67" i="30"/>
  <c r="W66" i="30"/>
  <c r="V66" i="30"/>
  <c r="O66" i="30"/>
  <c r="N66" i="30"/>
  <c r="M66" i="30"/>
  <c r="L66" i="30"/>
  <c r="K66" i="30"/>
  <c r="S66" i="30" s="1"/>
  <c r="J66" i="30"/>
  <c r="R66" i="30" s="1"/>
  <c r="I66" i="30"/>
  <c r="H66" i="30"/>
  <c r="P66" i="30" s="1"/>
  <c r="G66" i="30"/>
  <c r="F66" i="30"/>
  <c r="C66" i="30"/>
  <c r="B66" i="30"/>
  <c r="E66" i="30" s="1"/>
  <c r="S65" i="30"/>
  <c r="R65" i="30"/>
  <c r="Q65" i="30"/>
  <c r="P65" i="30"/>
  <c r="E65" i="30"/>
  <c r="T65" i="30" s="1"/>
  <c r="S64" i="30"/>
  <c r="R64" i="30"/>
  <c r="Q64" i="30"/>
  <c r="P64" i="30"/>
  <c r="E64" i="30"/>
  <c r="S63" i="30"/>
  <c r="R63" i="30"/>
  <c r="Q63" i="30"/>
  <c r="P63" i="30"/>
  <c r="E63" i="30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S59" i="30" s="1"/>
  <c r="J59" i="30"/>
  <c r="R59" i="30" s="1"/>
  <c r="I59" i="30"/>
  <c r="H59" i="30"/>
  <c r="P59" i="30" s="1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T57" i="30" s="1"/>
  <c r="U56" i="30"/>
  <c r="S56" i="30"/>
  <c r="R56" i="30"/>
  <c r="Q56" i="30"/>
  <c r="P56" i="30"/>
  <c r="E56" i="30"/>
  <c r="T56" i="30" s="1"/>
  <c r="U55" i="30"/>
  <c r="T55" i="30"/>
  <c r="S55" i="30"/>
  <c r="R55" i="30"/>
  <c r="Q55" i="30"/>
  <c r="P55" i="30"/>
  <c r="E55" i="30"/>
  <c r="W53" i="30"/>
  <c r="V53" i="30"/>
  <c r="O53" i="30"/>
  <c r="N53" i="30"/>
  <c r="M53" i="30"/>
  <c r="L53" i="30"/>
  <c r="K53" i="30"/>
  <c r="J53" i="30"/>
  <c r="I53" i="30"/>
  <c r="H53" i="30"/>
  <c r="P53" i="30" s="1"/>
  <c r="G53" i="30"/>
  <c r="F53" i="30"/>
  <c r="C53" i="30"/>
  <c r="B53" i="30"/>
  <c r="S52" i="30"/>
  <c r="R52" i="30"/>
  <c r="Q52" i="30"/>
  <c r="P52" i="30"/>
  <c r="E52" i="30"/>
  <c r="S51" i="30"/>
  <c r="R51" i="30"/>
  <c r="Q51" i="30"/>
  <c r="U51" i="30" s="1"/>
  <c r="P51" i="30"/>
  <c r="E51" i="30"/>
  <c r="T51" i="30" s="1"/>
  <c r="T50" i="30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T48" i="30" s="1"/>
  <c r="S47" i="30"/>
  <c r="R47" i="30"/>
  <c r="Q47" i="30"/>
  <c r="P47" i="30"/>
  <c r="E47" i="30"/>
  <c r="T47" i="30" s="1"/>
  <c r="S46" i="30"/>
  <c r="R46" i="30"/>
  <c r="Q46" i="30"/>
  <c r="P46" i="30"/>
  <c r="E46" i="30"/>
  <c r="S45" i="30"/>
  <c r="R45" i="30"/>
  <c r="Q45" i="30"/>
  <c r="P45" i="30"/>
  <c r="E45" i="30"/>
  <c r="U45" i="30" s="1"/>
  <c r="S44" i="30"/>
  <c r="R44" i="30"/>
  <c r="Q44" i="30"/>
  <c r="P44" i="30"/>
  <c r="E44" i="30"/>
  <c r="T44" i="30" s="1"/>
  <c r="S43" i="30"/>
  <c r="R43" i="30"/>
  <c r="Q43" i="30"/>
  <c r="P43" i="30"/>
  <c r="E43" i="30"/>
  <c r="S42" i="30"/>
  <c r="R42" i="30"/>
  <c r="Q42" i="30"/>
  <c r="P42" i="30"/>
  <c r="E42" i="30"/>
  <c r="W40" i="30"/>
  <c r="V40" i="30"/>
  <c r="O40" i="30"/>
  <c r="N40" i="30"/>
  <c r="M40" i="30"/>
  <c r="L40" i="30"/>
  <c r="K40" i="30"/>
  <c r="S40" i="30" s="1"/>
  <c r="J40" i="30"/>
  <c r="R40" i="30" s="1"/>
  <c r="I40" i="30"/>
  <c r="Q40" i="30" s="1"/>
  <c r="H40" i="30"/>
  <c r="G40" i="30"/>
  <c r="F40" i="30"/>
  <c r="C40" i="30"/>
  <c r="B40" i="30"/>
  <c r="E40" i="30" s="1"/>
  <c r="S39" i="30"/>
  <c r="R39" i="30"/>
  <c r="Q39" i="30"/>
  <c r="P39" i="30"/>
  <c r="E39" i="30"/>
  <c r="T39" i="30" s="1"/>
  <c r="S38" i="30"/>
  <c r="R38" i="30"/>
  <c r="Q38" i="30"/>
  <c r="P38" i="30"/>
  <c r="E38" i="30"/>
  <c r="S37" i="30"/>
  <c r="R37" i="30"/>
  <c r="Q37" i="30"/>
  <c r="P37" i="30"/>
  <c r="E37" i="30"/>
  <c r="S36" i="30"/>
  <c r="R36" i="30"/>
  <c r="Q36" i="30"/>
  <c r="P36" i="30"/>
  <c r="E36" i="30"/>
  <c r="S35" i="30"/>
  <c r="R35" i="30"/>
  <c r="Q35" i="30"/>
  <c r="P35" i="30"/>
  <c r="E35" i="30"/>
  <c r="W33" i="30"/>
  <c r="V33" i="30"/>
  <c r="O33" i="30"/>
  <c r="N33" i="30"/>
  <c r="M33" i="30"/>
  <c r="L33" i="30"/>
  <c r="K33" i="30"/>
  <c r="J33" i="30"/>
  <c r="R33" i="30" s="1"/>
  <c r="I33" i="30"/>
  <c r="H33" i="30"/>
  <c r="G33" i="30"/>
  <c r="F33" i="30"/>
  <c r="E33" i="30"/>
  <c r="C33" i="30"/>
  <c r="B33" i="30"/>
  <c r="S32" i="30"/>
  <c r="R32" i="30"/>
  <c r="Q32" i="30"/>
  <c r="P32" i="30"/>
  <c r="E32" i="30"/>
  <c r="W30" i="30"/>
  <c r="V30" i="30"/>
  <c r="O30" i="30"/>
  <c r="N30" i="30"/>
  <c r="M30" i="30"/>
  <c r="L30" i="30"/>
  <c r="K30" i="30"/>
  <c r="S30" i="30" s="1"/>
  <c r="J30" i="30"/>
  <c r="R30" i="30" s="1"/>
  <c r="I30" i="30"/>
  <c r="Q30" i="30" s="1"/>
  <c r="H30" i="30"/>
  <c r="G30" i="30"/>
  <c r="F30" i="30"/>
  <c r="C30" i="30"/>
  <c r="B30" i="30"/>
  <c r="E30" i="30" s="1"/>
  <c r="S29" i="30"/>
  <c r="R29" i="30"/>
  <c r="Q29" i="30"/>
  <c r="P29" i="30"/>
  <c r="E29" i="30"/>
  <c r="T29" i="30" s="1"/>
  <c r="S28" i="30"/>
  <c r="R28" i="30"/>
  <c r="Q28" i="30"/>
  <c r="P28" i="30"/>
  <c r="E28" i="30"/>
  <c r="U27" i="30"/>
  <c r="S27" i="30"/>
  <c r="R27" i="30"/>
  <c r="Q27" i="30"/>
  <c r="P27" i="30"/>
  <c r="E27" i="30"/>
  <c r="T27" i="30" s="1"/>
  <c r="S26" i="30"/>
  <c r="R26" i="30"/>
  <c r="Q26" i="30"/>
  <c r="P26" i="30"/>
  <c r="E26" i="30"/>
  <c r="U26" i="30" s="1"/>
  <c r="W24" i="30"/>
  <c r="V24" i="30"/>
  <c r="O24" i="30"/>
  <c r="N24" i="30"/>
  <c r="M24" i="30"/>
  <c r="L24" i="30"/>
  <c r="K24" i="30"/>
  <c r="S24" i="30" s="1"/>
  <c r="J24" i="30"/>
  <c r="R24" i="30" s="1"/>
  <c r="I24" i="30"/>
  <c r="H24" i="30"/>
  <c r="G24" i="30"/>
  <c r="F24" i="30"/>
  <c r="C24" i="30"/>
  <c r="B24" i="30"/>
  <c r="S23" i="30"/>
  <c r="R23" i="30"/>
  <c r="Q23" i="30"/>
  <c r="P23" i="30"/>
  <c r="E23" i="30"/>
  <c r="T22" i="30"/>
  <c r="S22" i="30"/>
  <c r="R22" i="30"/>
  <c r="Q22" i="30"/>
  <c r="P22" i="30"/>
  <c r="E22" i="30"/>
  <c r="U22" i="30" s="1"/>
  <c r="S21" i="30"/>
  <c r="R21" i="30"/>
  <c r="Q21" i="30"/>
  <c r="P21" i="30"/>
  <c r="E21" i="30"/>
  <c r="U21" i="30" s="1"/>
  <c r="S20" i="30"/>
  <c r="R20" i="30"/>
  <c r="Q20" i="30"/>
  <c r="P20" i="30"/>
  <c r="E20" i="30"/>
  <c r="T20" i="30" s="1"/>
  <c r="U19" i="30"/>
  <c r="S19" i="30"/>
  <c r="R19" i="30"/>
  <c r="Q19" i="30"/>
  <c r="P19" i="30"/>
  <c r="E19" i="30"/>
  <c r="T19" i="30" s="1"/>
  <c r="U18" i="30"/>
  <c r="T18" i="30"/>
  <c r="S18" i="30"/>
  <c r="R18" i="30"/>
  <c r="Q18" i="30"/>
  <c r="P18" i="30"/>
  <c r="E18" i="30"/>
  <c r="W16" i="30"/>
  <c r="V16" i="30"/>
  <c r="O16" i="30"/>
  <c r="N16" i="30"/>
  <c r="M16" i="30"/>
  <c r="L16" i="30"/>
  <c r="K16" i="30"/>
  <c r="J16" i="30"/>
  <c r="R16" i="30" s="1"/>
  <c r="I16" i="30"/>
  <c r="Q16" i="30" s="1"/>
  <c r="H16" i="30"/>
  <c r="G16" i="30"/>
  <c r="F16" i="30"/>
  <c r="C16" i="30"/>
  <c r="B16" i="30"/>
  <c r="S15" i="30"/>
  <c r="R15" i="30"/>
  <c r="Q15" i="30"/>
  <c r="P15" i="30"/>
  <c r="E15" i="30"/>
  <c r="T15" i="30" s="1"/>
  <c r="U14" i="30"/>
  <c r="S14" i="30"/>
  <c r="R14" i="30"/>
  <c r="Q14" i="30"/>
  <c r="P14" i="30"/>
  <c r="E14" i="30"/>
  <c r="T14" i="30" s="1"/>
  <c r="U13" i="30"/>
  <c r="T13" i="30"/>
  <c r="S13" i="30"/>
  <c r="R13" i="30"/>
  <c r="Q13" i="30"/>
  <c r="P13" i="30"/>
  <c r="E13" i="30"/>
  <c r="S12" i="30"/>
  <c r="R12" i="30"/>
  <c r="Q12" i="30"/>
  <c r="P12" i="30"/>
  <c r="E12" i="30"/>
  <c r="U12" i="30" s="1"/>
  <c r="S11" i="30"/>
  <c r="R11" i="30"/>
  <c r="Q11" i="30"/>
  <c r="P11" i="30"/>
  <c r="E11" i="30"/>
  <c r="T11" i="30" s="1"/>
  <c r="S10" i="30"/>
  <c r="R10" i="30"/>
  <c r="Q10" i="30"/>
  <c r="U10" i="30" s="1"/>
  <c r="P10" i="30"/>
  <c r="E10" i="30"/>
  <c r="T10" i="30" s="1"/>
  <c r="T9" i="30"/>
  <c r="S9" i="30"/>
  <c r="R9" i="30"/>
  <c r="Q9" i="30"/>
  <c r="P9" i="30"/>
  <c r="E9" i="30"/>
  <c r="U9" i="30" s="1"/>
  <c r="S93" i="29"/>
  <c r="R93" i="29"/>
  <c r="Q93" i="29"/>
  <c r="P93" i="29"/>
  <c r="E93" i="29"/>
  <c r="U93" i="29" s="1"/>
  <c r="S92" i="29"/>
  <c r="R92" i="29"/>
  <c r="Q92" i="29"/>
  <c r="P92" i="29"/>
  <c r="E92" i="29"/>
  <c r="T92" i="29" s="1"/>
  <c r="U91" i="29"/>
  <c r="S91" i="29"/>
  <c r="R91" i="29"/>
  <c r="Q91" i="29"/>
  <c r="P91" i="29"/>
  <c r="E91" i="29"/>
  <c r="T91" i="29" s="1"/>
  <c r="S90" i="29"/>
  <c r="R90" i="29"/>
  <c r="Q90" i="29"/>
  <c r="P90" i="29"/>
  <c r="E90" i="29"/>
  <c r="U90" i="29" s="1"/>
  <c r="S89" i="29"/>
  <c r="R89" i="29"/>
  <c r="Q89" i="29"/>
  <c r="P89" i="29"/>
  <c r="E89" i="29"/>
  <c r="U89" i="29" s="1"/>
  <c r="S88" i="29"/>
  <c r="R88" i="29"/>
  <c r="Q88" i="29"/>
  <c r="P88" i="29"/>
  <c r="E88" i="29"/>
  <c r="T88" i="29" s="1"/>
  <c r="S87" i="29"/>
  <c r="R87" i="29"/>
  <c r="Q87" i="29"/>
  <c r="P87" i="29"/>
  <c r="E87" i="29"/>
  <c r="T87" i="29" s="1"/>
  <c r="S86" i="29"/>
  <c r="R86" i="29"/>
  <c r="Q86" i="29"/>
  <c r="P86" i="29"/>
  <c r="E86" i="29"/>
  <c r="W72" i="29"/>
  <c r="V72" i="29"/>
  <c r="O72" i="29"/>
  <c r="N72" i="29"/>
  <c r="M72" i="29"/>
  <c r="L72" i="29"/>
  <c r="K72" i="29"/>
  <c r="S72" i="29" s="1"/>
  <c r="J72" i="29"/>
  <c r="I72" i="29"/>
  <c r="H72" i="29"/>
  <c r="G72" i="29"/>
  <c r="F72" i="29"/>
  <c r="C72" i="29"/>
  <c r="B72" i="29"/>
  <c r="W71" i="29"/>
  <c r="V71" i="29"/>
  <c r="O71" i="29"/>
  <c r="N71" i="29"/>
  <c r="M71" i="29"/>
  <c r="L71" i="29"/>
  <c r="K71" i="29"/>
  <c r="S71" i="29" s="1"/>
  <c r="J71" i="29"/>
  <c r="R71" i="29" s="1"/>
  <c r="I71" i="29"/>
  <c r="H71" i="29"/>
  <c r="G71" i="29"/>
  <c r="F71" i="29"/>
  <c r="C71" i="29"/>
  <c r="B71" i="29"/>
  <c r="E71" i="29" s="1"/>
  <c r="W70" i="29"/>
  <c r="V70" i="29"/>
  <c r="O70" i="29"/>
  <c r="N70" i="29"/>
  <c r="M70" i="29"/>
  <c r="L70" i="29"/>
  <c r="K70" i="29"/>
  <c r="S70" i="29" s="1"/>
  <c r="J70" i="29"/>
  <c r="R70" i="29" s="1"/>
  <c r="I70" i="29"/>
  <c r="Q70" i="29" s="1"/>
  <c r="H70" i="29"/>
  <c r="P70" i="29" s="1"/>
  <c r="G70" i="29"/>
  <c r="F70" i="29"/>
  <c r="E70" i="29"/>
  <c r="C70" i="29"/>
  <c r="B70" i="29"/>
  <c r="S69" i="29"/>
  <c r="R69" i="29"/>
  <c r="Q69" i="29"/>
  <c r="P69" i="29"/>
  <c r="T69" i="29" s="1"/>
  <c r="E69" i="29"/>
  <c r="W67" i="29"/>
  <c r="V67" i="29"/>
  <c r="O67" i="29"/>
  <c r="N67" i="29"/>
  <c r="M67" i="29"/>
  <c r="L67" i="29"/>
  <c r="K67" i="29"/>
  <c r="S67" i="29" s="1"/>
  <c r="J67" i="29"/>
  <c r="I67" i="29"/>
  <c r="H67" i="29"/>
  <c r="G67" i="29"/>
  <c r="F67" i="29"/>
  <c r="C67" i="29"/>
  <c r="B67" i="29"/>
  <c r="W66" i="29"/>
  <c r="V66" i="29"/>
  <c r="O66" i="29"/>
  <c r="N66" i="29"/>
  <c r="M66" i="29"/>
  <c r="L66" i="29"/>
  <c r="K66" i="29"/>
  <c r="S66" i="29" s="1"/>
  <c r="J66" i="29"/>
  <c r="R66" i="29" s="1"/>
  <c r="I66" i="29"/>
  <c r="H66" i="29"/>
  <c r="G66" i="29"/>
  <c r="F66" i="29"/>
  <c r="C66" i="29"/>
  <c r="B66" i="29"/>
  <c r="E66" i="29" s="1"/>
  <c r="U65" i="29"/>
  <c r="S65" i="29"/>
  <c r="R65" i="29"/>
  <c r="Q65" i="29"/>
  <c r="P65" i="29"/>
  <c r="E65" i="29"/>
  <c r="T65" i="29" s="1"/>
  <c r="S64" i="29"/>
  <c r="R64" i="29"/>
  <c r="Q64" i="29"/>
  <c r="P64" i="29"/>
  <c r="E64" i="29"/>
  <c r="S63" i="29"/>
  <c r="R63" i="29"/>
  <c r="Q63" i="29"/>
  <c r="P63" i="29"/>
  <c r="E63" i="29"/>
  <c r="U63" i="29" s="1"/>
  <c r="S62" i="29"/>
  <c r="R62" i="29"/>
  <c r="Q62" i="29"/>
  <c r="P62" i="29"/>
  <c r="E62" i="29"/>
  <c r="T62" i="29" s="1"/>
  <c r="S61" i="29"/>
  <c r="R61" i="29"/>
  <c r="Q61" i="29"/>
  <c r="P61" i="29"/>
  <c r="E61" i="29"/>
  <c r="V59" i="29"/>
  <c r="O59" i="29"/>
  <c r="N59" i="29"/>
  <c r="M59" i="29"/>
  <c r="L59" i="29"/>
  <c r="K59" i="29"/>
  <c r="S59" i="29" s="1"/>
  <c r="J59" i="29"/>
  <c r="R59" i="29" s="1"/>
  <c r="I59" i="29"/>
  <c r="H59" i="29"/>
  <c r="G59" i="29"/>
  <c r="F59" i="29"/>
  <c r="C59" i="29"/>
  <c r="B59" i="29"/>
  <c r="E59" i="29" s="1"/>
  <c r="S58" i="29"/>
  <c r="R58" i="29"/>
  <c r="Q58" i="29"/>
  <c r="P58" i="29"/>
  <c r="E58" i="29"/>
  <c r="T58" i="29" s="1"/>
  <c r="S57" i="29"/>
  <c r="R57" i="29"/>
  <c r="Q57" i="29"/>
  <c r="P57" i="29"/>
  <c r="E57" i="29"/>
  <c r="S56" i="29"/>
  <c r="R56" i="29"/>
  <c r="Q56" i="29"/>
  <c r="P56" i="29"/>
  <c r="E56" i="29"/>
  <c r="S55" i="29"/>
  <c r="R55" i="29"/>
  <c r="Q55" i="29"/>
  <c r="P55" i="29"/>
  <c r="E55" i="29"/>
  <c r="U55" i="29" s="1"/>
  <c r="W53" i="29"/>
  <c r="V53" i="29"/>
  <c r="O53" i="29"/>
  <c r="N53" i="29"/>
  <c r="M53" i="29"/>
  <c r="L53" i="29"/>
  <c r="K53" i="29"/>
  <c r="S53" i="29" s="1"/>
  <c r="J53" i="29"/>
  <c r="I53" i="29"/>
  <c r="H53" i="29"/>
  <c r="G53" i="29"/>
  <c r="F53" i="29"/>
  <c r="C53" i="29"/>
  <c r="B53" i="29"/>
  <c r="S52" i="29"/>
  <c r="R52" i="29"/>
  <c r="Q52" i="29"/>
  <c r="P52" i="29"/>
  <c r="E52" i="29"/>
  <c r="S51" i="29"/>
  <c r="R51" i="29"/>
  <c r="Q51" i="29"/>
  <c r="P51" i="29"/>
  <c r="T51" i="29" s="1"/>
  <c r="E51" i="29"/>
  <c r="S50" i="29"/>
  <c r="R50" i="29"/>
  <c r="Q50" i="29"/>
  <c r="P50" i="29"/>
  <c r="E50" i="29"/>
  <c r="U50" i="29" s="1"/>
  <c r="S49" i="29"/>
  <c r="R49" i="29"/>
  <c r="Q49" i="29"/>
  <c r="P49" i="29"/>
  <c r="E49" i="29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T45" i="29"/>
  <c r="S45" i="29"/>
  <c r="R45" i="29"/>
  <c r="Q45" i="29"/>
  <c r="P45" i="29"/>
  <c r="E45" i="29"/>
  <c r="U45" i="29" s="1"/>
  <c r="U44" i="29"/>
  <c r="S44" i="29"/>
  <c r="R44" i="29"/>
  <c r="Q44" i="29"/>
  <c r="P44" i="29"/>
  <c r="E44" i="29"/>
  <c r="T44" i="29" s="1"/>
  <c r="S43" i="29"/>
  <c r="R43" i="29"/>
  <c r="Q43" i="29"/>
  <c r="P43" i="29"/>
  <c r="E43" i="29"/>
  <c r="T43" i="29" s="1"/>
  <c r="S42" i="29"/>
  <c r="R42" i="29"/>
  <c r="Q42" i="29"/>
  <c r="P42" i="29"/>
  <c r="E42" i="29"/>
  <c r="U42" i="29" s="1"/>
  <c r="W40" i="29"/>
  <c r="V40" i="29"/>
  <c r="O40" i="29"/>
  <c r="N40" i="29"/>
  <c r="M40" i="29"/>
  <c r="L40" i="29"/>
  <c r="K40" i="29"/>
  <c r="S40" i="29" s="1"/>
  <c r="J40" i="29"/>
  <c r="R40" i="29" s="1"/>
  <c r="I40" i="29"/>
  <c r="H40" i="29"/>
  <c r="G40" i="29"/>
  <c r="F40" i="29"/>
  <c r="C40" i="29"/>
  <c r="E40" i="29" s="1"/>
  <c r="B40" i="29"/>
  <c r="U39" i="29"/>
  <c r="S39" i="29"/>
  <c r="R39" i="29"/>
  <c r="Q39" i="29"/>
  <c r="P39" i="29"/>
  <c r="E39" i="29"/>
  <c r="T39" i="29" s="1"/>
  <c r="S38" i="29"/>
  <c r="R38" i="29"/>
  <c r="Q38" i="29"/>
  <c r="P38" i="29"/>
  <c r="E38" i="29"/>
  <c r="S37" i="29"/>
  <c r="R37" i="29"/>
  <c r="Q37" i="29"/>
  <c r="P37" i="29"/>
  <c r="E37" i="29"/>
  <c r="U37" i="29" s="1"/>
  <c r="T36" i="29"/>
  <c r="S36" i="29"/>
  <c r="R36" i="29"/>
  <c r="Q36" i="29"/>
  <c r="P36" i="29"/>
  <c r="E36" i="29"/>
  <c r="U36" i="29" s="1"/>
  <c r="S35" i="29"/>
  <c r="R35" i="29"/>
  <c r="Q35" i="29"/>
  <c r="U35" i="29" s="1"/>
  <c r="P35" i="29"/>
  <c r="E35" i="29"/>
  <c r="W33" i="29"/>
  <c r="V33" i="29"/>
  <c r="O33" i="29"/>
  <c r="N33" i="29"/>
  <c r="M33" i="29"/>
  <c r="L33" i="29"/>
  <c r="K33" i="29"/>
  <c r="S33" i="29" s="1"/>
  <c r="J33" i="29"/>
  <c r="R33" i="29" s="1"/>
  <c r="I33" i="29"/>
  <c r="H33" i="29"/>
  <c r="G33" i="29"/>
  <c r="F33" i="29"/>
  <c r="C33" i="29"/>
  <c r="B33" i="29"/>
  <c r="E33" i="29" s="1"/>
  <c r="S32" i="29"/>
  <c r="R32" i="29"/>
  <c r="Q32" i="29"/>
  <c r="P32" i="29"/>
  <c r="E32" i="29"/>
  <c r="U32" i="29" s="1"/>
  <c r="W30" i="29"/>
  <c r="V30" i="29"/>
  <c r="O30" i="29"/>
  <c r="N30" i="29"/>
  <c r="M30" i="29"/>
  <c r="L30" i="29"/>
  <c r="K30" i="29"/>
  <c r="S30" i="29" s="1"/>
  <c r="J30" i="29"/>
  <c r="R30" i="29" s="1"/>
  <c r="I30" i="29"/>
  <c r="H30" i="29"/>
  <c r="P30" i="29" s="1"/>
  <c r="G30" i="29"/>
  <c r="F30" i="29"/>
  <c r="E30" i="29"/>
  <c r="C30" i="29"/>
  <c r="B30" i="29"/>
  <c r="S29" i="29"/>
  <c r="R29" i="29"/>
  <c r="Q29" i="29"/>
  <c r="P29" i="29"/>
  <c r="E29" i="29"/>
  <c r="U29" i="29" s="1"/>
  <c r="S28" i="29"/>
  <c r="R28" i="29"/>
  <c r="Q28" i="29"/>
  <c r="P28" i="29"/>
  <c r="E28" i="29"/>
  <c r="U28" i="29" s="1"/>
  <c r="S27" i="29"/>
  <c r="R27" i="29"/>
  <c r="Q27" i="29"/>
  <c r="P27" i="29"/>
  <c r="E27" i="29"/>
  <c r="U27" i="29" s="1"/>
  <c r="S26" i="29"/>
  <c r="R26" i="29"/>
  <c r="Q26" i="29"/>
  <c r="P26" i="29"/>
  <c r="E26" i="29"/>
  <c r="T26" i="29" s="1"/>
  <c r="W24" i="29"/>
  <c r="V24" i="29"/>
  <c r="O24" i="29"/>
  <c r="N24" i="29"/>
  <c r="M24" i="29"/>
  <c r="L24" i="29"/>
  <c r="K24" i="29"/>
  <c r="S24" i="29" s="1"/>
  <c r="J24" i="29"/>
  <c r="R24" i="29" s="1"/>
  <c r="I24" i="29"/>
  <c r="H24" i="29"/>
  <c r="G24" i="29"/>
  <c r="F24" i="29"/>
  <c r="C24" i="29"/>
  <c r="B24" i="29"/>
  <c r="S23" i="29"/>
  <c r="R23" i="29"/>
  <c r="Q23" i="29"/>
  <c r="P23" i="29"/>
  <c r="E23" i="29"/>
  <c r="U23" i="29" s="1"/>
  <c r="S22" i="29"/>
  <c r="R22" i="29"/>
  <c r="Q22" i="29"/>
  <c r="P22" i="29"/>
  <c r="E22" i="29"/>
  <c r="U22" i="29" s="1"/>
  <c r="S21" i="29"/>
  <c r="R21" i="29"/>
  <c r="Q21" i="29"/>
  <c r="P21" i="29"/>
  <c r="E21" i="29"/>
  <c r="S20" i="29"/>
  <c r="R20" i="29"/>
  <c r="Q20" i="29"/>
  <c r="P20" i="29"/>
  <c r="T20" i="29" s="1"/>
  <c r="E20" i="29"/>
  <c r="U20" i="29" s="1"/>
  <c r="S19" i="29"/>
  <c r="R19" i="29"/>
  <c r="Q19" i="29"/>
  <c r="P19" i="29"/>
  <c r="E19" i="29"/>
  <c r="U19" i="29" s="1"/>
  <c r="S18" i="29"/>
  <c r="R18" i="29"/>
  <c r="Q18" i="29"/>
  <c r="P18" i="29"/>
  <c r="E18" i="29"/>
  <c r="U18" i="29" s="1"/>
  <c r="W16" i="29"/>
  <c r="V16" i="29"/>
  <c r="O16" i="29"/>
  <c r="N16" i="29"/>
  <c r="M16" i="29"/>
  <c r="L16" i="29"/>
  <c r="K16" i="29"/>
  <c r="S16" i="29" s="1"/>
  <c r="J16" i="29"/>
  <c r="R16" i="29" s="1"/>
  <c r="I16" i="29"/>
  <c r="Q16" i="29" s="1"/>
  <c r="H16" i="29"/>
  <c r="P16" i="29" s="1"/>
  <c r="G16" i="29"/>
  <c r="F16" i="29"/>
  <c r="C16" i="29"/>
  <c r="B16" i="29"/>
  <c r="E16" i="29" s="1"/>
  <c r="T15" i="29"/>
  <c r="S15" i="29"/>
  <c r="R15" i="29"/>
  <c r="Q15" i="29"/>
  <c r="P15" i="29"/>
  <c r="E15" i="29"/>
  <c r="U15" i="29" s="1"/>
  <c r="S14" i="29"/>
  <c r="R14" i="29"/>
  <c r="Q14" i="29"/>
  <c r="P14" i="29"/>
  <c r="E14" i="29"/>
  <c r="U14" i="29" s="1"/>
  <c r="S13" i="29"/>
  <c r="R13" i="29"/>
  <c r="Q13" i="29"/>
  <c r="P13" i="29"/>
  <c r="E13" i="29"/>
  <c r="U13" i="29" s="1"/>
  <c r="U12" i="29"/>
  <c r="S12" i="29"/>
  <c r="R12" i="29"/>
  <c r="Q12" i="29"/>
  <c r="P12" i="29"/>
  <c r="E12" i="29"/>
  <c r="T12" i="29" s="1"/>
  <c r="U11" i="29"/>
  <c r="T11" i="29"/>
  <c r="S11" i="29"/>
  <c r="R11" i="29"/>
  <c r="Q11" i="29"/>
  <c r="P11" i="29"/>
  <c r="E11" i="29"/>
  <c r="S10" i="29"/>
  <c r="R10" i="29"/>
  <c r="Q10" i="29"/>
  <c r="P10" i="29"/>
  <c r="E10" i="29"/>
  <c r="U10" i="29" s="1"/>
  <c r="S9" i="29"/>
  <c r="R9" i="29"/>
  <c r="Q9" i="29"/>
  <c r="P9" i="29"/>
  <c r="E9" i="29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U92" i="28" s="1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T89" i="28" s="1"/>
  <c r="S88" i="28"/>
  <c r="R88" i="28"/>
  <c r="Q88" i="28"/>
  <c r="P88" i="28"/>
  <c r="E88" i="28"/>
  <c r="S87" i="28"/>
  <c r="R87" i="28"/>
  <c r="Q87" i="28"/>
  <c r="P87" i="28"/>
  <c r="E87" i="28"/>
  <c r="U87" i="28" s="1"/>
  <c r="S86" i="28"/>
  <c r="R86" i="28"/>
  <c r="Q86" i="28"/>
  <c r="P86" i="28"/>
  <c r="E86" i="28"/>
  <c r="U86" i="28" s="1"/>
  <c r="W72" i="28"/>
  <c r="V72" i="28"/>
  <c r="O72" i="28"/>
  <c r="N72" i="28"/>
  <c r="M72" i="28"/>
  <c r="L72" i="28"/>
  <c r="K72" i="28"/>
  <c r="S72" i="28" s="1"/>
  <c r="J72" i="28"/>
  <c r="I72" i="28"/>
  <c r="H72" i="28"/>
  <c r="G72" i="28"/>
  <c r="F72" i="28"/>
  <c r="C72" i="28"/>
  <c r="B72" i="28"/>
  <c r="W71" i="28"/>
  <c r="V71" i="28"/>
  <c r="O71" i="28"/>
  <c r="N71" i="28"/>
  <c r="M71" i="28"/>
  <c r="L71" i="28"/>
  <c r="K71" i="28"/>
  <c r="S71" i="28" s="1"/>
  <c r="J71" i="28"/>
  <c r="R71" i="28" s="1"/>
  <c r="I71" i="28"/>
  <c r="H71" i="28"/>
  <c r="G71" i="28"/>
  <c r="F71" i="28"/>
  <c r="C71" i="28"/>
  <c r="B71" i="28"/>
  <c r="E71" i="28" s="1"/>
  <c r="W70" i="28"/>
  <c r="V70" i="28"/>
  <c r="O70" i="28"/>
  <c r="N70" i="28"/>
  <c r="M70" i="28"/>
  <c r="L70" i="28"/>
  <c r="K70" i="28"/>
  <c r="S70" i="28" s="1"/>
  <c r="J70" i="28"/>
  <c r="R70" i="28" s="1"/>
  <c r="I70" i="28"/>
  <c r="H70" i="28"/>
  <c r="P70" i="28" s="1"/>
  <c r="G70" i="28"/>
  <c r="F70" i="28"/>
  <c r="C70" i="28"/>
  <c r="B70" i="28"/>
  <c r="E70" i="28" s="1"/>
  <c r="S69" i="28"/>
  <c r="R69" i="28"/>
  <c r="Q69" i="28"/>
  <c r="P69" i="28"/>
  <c r="E69" i="28"/>
  <c r="W67" i="28"/>
  <c r="V67" i="28"/>
  <c r="O67" i="28"/>
  <c r="N67" i="28"/>
  <c r="M67" i="28"/>
  <c r="L67" i="28"/>
  <c r="K67" i="28"/>
  <c r="S67" i="28" s="1"/>
  <c r="J67" i="28"/>
  <c r="I67" i="28"/>
  <c r="H67" i="28"/>
  <c r="G67" i="28"/>
  <c r="F67" i="28"/>
  <c r="C67" i="28"/>
  <c r="B67" i="28"/>
  <c r="W66" i="28"/>
  <c r="V66" i="28"/>
  <c r="O66" i="28"/>
  <c r="N66" i="28"/>
  <c r="M66" i="28"/>
  <c r="L66" i="28"/>
  <c r="K66" i="28"/>
  <c r="S66" i="28" s="1"/>
  <c r="J66" i="28"/>
  <c r="R66" i="28" s="1"/>
  <c r="I66" i="28"/>
  <c r="Q66" i="28" s="1"/>
  <c r="H66" i="28"/>
  <c r="G66" i="28"/>
  <c r="F66" i="28"/>
  <c r="C66" i="28"/>
  <c r="B66" i="28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S63" i="28"/>
  <c r="R63" i="28"/>
  <c r="Q63" i="28"/>
  <c r="P63" i="28"/>
  <c r="E63" i="28"/>
  <c r="T63" i="28" s="1"/>
  <c r="S62" i="28"/>
  <c r="R62" i="28"/>
  <c r="Q62" i="28"/>
  <c r="P62" i="28"/>
  <c r="E62" i="28"/>
  <c r="U62" i="28" s="1"/>
  <c r="S61" i="28"/>
  <c r="R61" i="28"/>
  <c r="Q61" i="28"/>
  <c r="P61" i="28"/>
  <c r="E61" i="28"/>
  <c r="V59" i="28"/>
  <c r="O59" i="28"/>
  <c r="N59" i="28"/>
  <c r="M59" i="28"/>
  <c r="L59" i="28"/>
  <c r="K59" i="28"/>
  <c r="S59" i="28" s="1"/>
  <c r="J59" i="28"/>
  <c r="R59" i="28" s="1"/>
  <c r="I59" i="28"/>
  <c r="H59" i="28"/>
  <c r="G59" i="28"/>
  <c r="F59" i="28"/>
  <c r="C59" i="28"/>
  <c r="B59" i="28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S56" i="28"/>
  <c r="R56" i="28"/>
  <c r="Q56" i="28"/>
  <c r="P56" i="28"/>
  <c r="E56" i="28"/>
  <c r="U56" i="28" s="1"/>
  <c r="S55" i="28"/>
  <c r="R55" i="28"/>
  <c r="Q55" i="28"/>
  <c r="P55" i="28"/>
  <c r="E55" i="28"/>
  <c r="W53" i="28"/>
  <c r="V53" i="28"/>
  <c r="O53" i="28"/>
  <c r="N53" i="28"/>
  <c r="M53" i="28"/>
  <c r="L53" i="28"/>
  <c r="K53" i="28"/>
  <c r="S53" i="28" s="1"/>
  <c r="J53" i="28"/>
  <c r="R53" i="28" s="1"/>
  <c r="I53" i="28"/>
  <c r="H53" i="28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S49" i="28"/>
  <c r="R49" i="28"/>
  <c r="Q49" i="28"/>
  <c r="P49" i="28"/>
  <c r="E49" i="28"/>
  <c r="U49" i="28" s="1"/>
  <c r="S48" i="28"/>
  <c r="R48" i="28"/>
  <c r="Q48" i="28"/>
  <c r="P48" i="28"/>
  <c r="E48" i="28"/>
  <c r="U48" i="28" s="1"/>
  <c r="S47" i="28"/>
  <c r="R47" i="28"/>
  <c r="Q47" i="28"/>
  <c r="P47" i="28"/>
  <c r="E47" i="28"/>
  <c r="U47" i="28" s="1"/>
  <c r="U46" i="28"/>
  <c r="T46" i="28"/>
  <c r="S46" i="28"/>
  <c r="R46" i="28"/>
  <c r="Q46" i="28"/>
  <c r="P46" i="28"/>
  <c r="E46" i="28"/>
  <c r="S45" i="28"/>
  <c r="R45" i="28"/>
  <c r="Q45" i="28"/>
  <c r="P45" i="28"/>
  <c r="E45" i="28"/>
  <c r="U45" i="28" s="1"/>
  <c r="S44" i="28"/>
  <c r="R44" i="28"/>
  <c r="Q44" i="28"/>
  <c r="P44" i="28"/>
  <c r="E44" i="28"/>
  <c r="U44" i="28" s="1"/>
  <c r="S43" i="28"/>
  <c r="R43" i="28"/>
  <c r="Q43" i="28"/>
  <c r="P43" i="28"/>
  <c r="E43" i="28"/>
  <c r="U42" i="28"/>
  <c r="T42" i="28"/>
  <c r="S42" i="28"/>
  <c r="R42" i="28"/>
  <c r="Q42" i="28"/>
  <c r="P42" i="28"/>
  <c r="E42" i="28"/>
  <c r="W40" i="28"/>
  <c r="V40" i="28"/>
  <c r="O40" i="28"/>
  <c r="N40" i="28"/>
  <c r="M40" i="28"/>
  <c r="L40" i="28"/>
  <c r="K40" i="28"/>
  <c r="S40" i="28" s="1"/>
  <c r="J40" i="28"/>
  <c r="R40" i="28" s="1"/>
  <c r="I40" i="28"/>
  <c r="H40" i="28"/>
  <c r="G40" i="28"/>
  <c r="F40" i="28"/>
  <c r="C40" i="28"/>
  <c r="B40" i="28"/>
  <c r="E40" i="28" s="1"/>
  <c r="S39" i="28"/>
  <c r="R39" i="28"/>
  <c r="Q39" i="28"/>
  <c r="P39" i="28"/>
  <c r="E39" i="28"/>
  <c r="U39" i="28" s="1"/>
  <c r="S38" i="28"/>
  <c r="R38" i="28"/>
  <c r="Q38" i="28"/>
  <c r="P38" i="28"/>
  <c r="E38" i="28"/>
  <c r="U38" i="28" s="1"/>
  <c r="S37" i="28"/>
  <c r="R37" i="28"/>
  <c r="Q37" i="28"/>
  <c r="P37" i="28"/>
  <c r="E37" i="28"/>
  <c r="U37" i="28" s="1"/>
  <c r="S36" i="28"/>
  <c r="R36" i="28"/>
  <c r="Q36" i="28"/>
  <c r="P36" i="28"/>
  <c r="E36" i="28"/>
  <c r="U36" i="28" s="1"/>
  <c r="S35" i="28"/>
  <c r="R35" i="28"/>
  <c r="Q35" i="28"/>
  <c r="P35" i="28"/>
  <c r="E35" i="28"/>
  <c r="W33" i="28"/>
  <c r="V33" i="28"/>
  <c r="O33" i="28"/>
  <c r="N33" i="28"/>
  <c r="M33" i="28"/>
  <c r="L33" i="28"/>
  <c r="K33" i="28"/>
  <c r="S33" i="28" s="1"/>
  <c r="J33" i="28"/>
  <c r="I33" i="28"/>
  <c r="H33" i="28"/>
  <c r="G33" i="28"/>
  <c r="F33" i="28"/>
  <c r="C33" i="28"/>
  <c r="B33" i="28"/>
  <c r="S32" i="28"/>
  <c r="R32" i="28"/>
  <c r="Q32" i="28"/>
  <c r="P32" i="28"/>
  <c r="E32" i="28"/>
  <c r="W30" i="28"/>
  <c r="V30" i="28"/>
  <c r="O30" i="28"/>
  <c r="N30" i="28"/>
  <c r="M30" i="28"/>
  <c r="L30" i="28"/>
  <c r="K30" i="28"/>
  <c r="S30" i="28" s="1"/>
  <c r="J30" i="28"/>
  <c r="R30" i="28" s="1"/>
  <c r="I30" i="28"/>
  <c r="Q30" i="28" s="1"/>
  <c r="H30" i="28"/>
  <c r="P30" i="28" s="1"/>
  <c r="G30" i="28"/>
  <c r="F30" i="28"/>
  <c r="C30" i="28"/>
  <c r="B30" i="28"/>
  <c r="E30" i="28" s="1"/>
  <c r="S29" i="28"/>
  <c r="R29" i="28"/>
  <c r="Q29" i="28"/>
  <c r="P29" i="28"/>
  <c r="E29" i="28"/>
  <c r="U29" i="28" s="1"/>
  <c r="S28" i="28"/>
  <c r="R28" i="28"/>
  <c r="Q28" i="28"/>
  <c r="P28" i="28"/>
  <c r="E28" i="28"/>
  <c r="U28" i="28" s="1"/>
  <c r="S27" i="28"/>
  <c r="R27" i="28"/>
  <c r="Q27" i="28"/>
  <c r="P27" i="28"/>
  <c r="E27" i="28"/>
  <c r="S26" i="28"/>
  <c r="R26" i="28"/>
  <c r="Q26" i="28"/>
  <c r="P26" i="28"/>
  <c r="E26" i="28"/>
  <c r="U26" i="28" s="1"/>
  <c r="W24" i="28"/>
  <c r="V24" i="28"/>
  <c r="O24" i="28"/>
  <c r="N24" i="28"/>
  <c r="M24" i="28"/>
  <c r="L24" i="28"/>
  <c r="K24" i="28"/>
  <c r="S24" i="28" s="1"/>
  <c r="J24" i="28"/>
  <c r="R24" i="28" s="1"/>
  <c r="I24" i="28"/>
  <c r="H24" i="28"/>
  <c r="P24" i="28" s="1"/>
  <c r="G24" i="28"/>
  <c r="F24" i="28"/>
  <c r="C24" i="28"/>
  <c r="B24" i="28"/>
  <c r="S23" i="28"/>
  <c r="R23" i="28"/>
  <c r="Q23" i="28"/>
  <c r="P23" i="28"/>
  <c r="E23" i="28"/>
  <c r="U23" i="28" s="1"/>
  <c r="S22" i="28"/>
  <c r="R22" i="28"/>
  <c r="Q22" i="28"/>
  <c r="P22" i="28"/>
  <c r="E22" i="28"/>
  <c r="U22" i="28" s="1"/>
  <c r="U21" i="28"/>
  <c r="T21" i="28"/>
  <c r="S21" i="28"/>
  <c r="R21" i="28"/>
  <c r="Q21" i="28"/>
  <c r="P21" i="28"/>
  <c r="E21" i="28"/>
  <c r="S20" i="28"/>
  <c r="R20" i="28"/>
  <c r="Q20" i="28"/>
  <c r="P20" i="28"/>
  <c r="E20" i="28"/>
  <c r="S19" i="28"/>
  <c r="R19" i="28"/>
  <c r="Q19" i="28"/>
  <c r="P19" i="28"/>
  <c r="E19" i="28"/>
  <c r="U19" i="28" s="1"/>
  <c r="S18" i="28"/>
  <c r="R18" i="28"/>
  <c r="Q18" i="28"/>
  <c r="P18" i="28"/>
  <c r="E18" i="28"/>
  <c r="U18" i="28" s="1"/>
  <c r="W16" i="28"/>
  <c r="V16" i="28"/>
  <c r="O16" i="28"/>
  <c r="N16" i="28"/>
  <c r="M16" i="28"/>
  <c r="L16" i="28"/>
  <c r="K16" i="28"/>
  <c r="S16" i="28" s="1"/>
  <c r="J16" i="28"/>
  <c r="R16" i="28" s="1"/>
  <c r="I16" i="28"/>
  <c r="Q16" i="28" s="1"/>
  <c r="H16" i="28"/>
  <c r="G16" i="28"/>
  <c r="F16" i="28"/>
  <c r="C16" i="28"/>
  <c r="B16" i="28"/>
  <c r="S15" i="28"/>
  <c r="R15" i="28"/>
  <c r="Q15" i="28"/>
  <c r="P15" i="28"/>
  <c r="E15" i="28"/>
  <c r="U15" i="28" s="1"/>
  <c r="S14" i="28"/>
  <c r="R14" i="28"/>
  <c r="Q14" i="28"/>
  <c r="P14" i="28"/>
  <c r="E14" i="28"/>
  <c r="S13" i="28"/>
  <c r="R13" i="28"/>
  <c r="Q13" i="28"/>
  <c r="P13" i="28"/>
  <c r="E13" i="28"/>
  <c r="T13" i="28" s="1"/>
  <c r="U12" i="28"/>
  <c r="T12" i="28"/>
  <c r="S12" i="28"/>
  <c r="R12" i="28"/>
  <c r="Q12" i="28"/>
  <c r="P12" i="28"/>
  <c r="E12" i="28"/>
  <c r="S11" i="28"/>
  <c r="R11" i="28"/>
  <c r="Q11" i="28"/>
  <c r="P11" i="28"/>
  <c r="E11" i="28"/>
  <c r="U11" i="28" s="1"/>
  <c r="S10" i="28"/>
  <c r="R10" i="28"/>
  <c r="Q10" i="28"/>
  <c r="P10" i="28"/>
  <c r="E10" i="28"/>
  <c r="U10" i="28" s="1"/>
  <c r="S9" i="28"/>
  <c r="R9" i="28"/>
  <c r="Q9" i="28"/>
  <c r="P9" i="28"/>
  <c r="E9" i="28"/>
  <c r="U9" i="28" s="1"/>
  <c r="S93" i="27"/>
  <c r="R93" i="27"/>
  <c r="Q93" i="27"/>
  <c r="P93" i="27"/>
  <c r="E93" i="27"/>
  <c r="S92" i="27"/>
  <c r="R92" i="27"/>
  <c r="Q92" i="27"/>
  <c r="P92" i="27"/>
  <c r="E92" i="27"/>
  <c r="U92" i="27" s="1"/>
  <c r="S91" i="27"/>
  <c r="R91" i="27"/>
  <c r="Q91" i="27"/>
  <c r="P91" i="27"/>
  <c r="E91" i="27"/>
  <c r="U91" i="27" s="1"/>
  <c r="S90" i="27"/>
  <c r="R90" i="27"/>
  <c r="Q90" i="27"/>
  <c r="P90" i="27"/>
  <c r="E90" i="27"/>
  <c r="T90" i="27" s="1"/>
  <c r="U89" i="27"/>
  <c r="S89" i="27"/>
  <c r="R89" i="27"/>
  <c r="Q89" i="27"/>
  <c r="P89" i="27"/>
  <c r="E89" i="27"/>
  <c r="T89" i="27" s="1"/>
  <c r="S88" i="27"/>
  <c r="R88" i="27"/>
  <c r="Q88" i="27"/>
  <c r="P88" i="27"/>
  <c r="E88" i="27"/>
  <c r="U88" i="27" s="1"/>
  <c r="S87" i="27"/>
  <c r="R87" i="27"/>
  <c r="Q87" i="27"/>
  <c r="P87" i="27"/>
  <c r="E87" i="27"/>
  <c r="U87" i="27" s="1"/>
  <c r="S86" i="27"/>
  <c r="R86" i="27"/>
  <c r="Q86" i="27"/>
  <c r="P86" i="27"/>
  <c r="E86" i="27"/>
  <c r="T86" i="27" s="1"/>
  <c r="W72" i="27"/>
  <c r="V72" i="27"/>
  <c r="O72" i="27"/>
  <c r="N72" i="27"/>
  <c r="M72" i="27"/>
  <c r="L72" i="27"/>
  <c r="K72" i="27"/>
  <c r="S72" i="27" s="1"/>
  <c r="J72" i="27"/>
  <c r="I72" i="27"/>
  <c r="H72" i="27"/>
  <c r="G72" i="27"/>
  <c r="F72" i="27"/>
  <c r="C72" i="27"/>
  <c r="B72" i="27"/>
  <c r="W71" i="27"/>
  <c r="V71" i="27"/>
  <c r="O71" i="27"/>
  <c r="N71" i="27"/>
  <c r="M71" i="27"/>
  <c r="L71" i="27"/>
  <c r="K71" i="27"/>
  <c r="S71" i="27" s="1"/>
  <c r="J71" i="27"/>
  <c r="I71" i="27"/>
  <c r="H71" i="27"/>
  <c r="G71" i="27"/>
  <c r="F71" i="27"/>
  <c r="C71" i="27"/>
  <c r="B71" i="27"/>
  <c r="W70" i="27"/>
  <c r="V70" i="27"/>
  <c r="O70" i="27"/>
  <c r="N70" i="27"/>
  <c r="M70" i="27"/>
  <c r="L70" i="27"/>
  <c r="K70" i="27"/>
  <c r="S70" i="27" s="1"/>
  <c r="J70" i="27"/>
  <c r="I70" i="27"/>
  <c r="H70" i="27"/>
  <c r="G70" i="27"/>
  <c r="F70" i="27"/>
  <c r="C70" i="27"/>
  <c r="B70" i="27"/>
  <c r="E70" i="27" s="1"/>
  <c r="S69" i="27"/>
  <c r="R69" i="27"/>
  <c r="Q69" i="27"/>
  <c r="P69" i="27"/>
  <c r="E69" i="27"/>
  <c r="W67" i="27"/>
  <c r="V67" i="27"/>
  <c r="O67" i="27"/>
  <c r="N67" i="27"/>
  <c r="M67" i="27"/>
  <c r="L67" i="27"/>
  <c r="K67" i="27"/>
  <c r="J67" i="27"/>
  <c r="R67" i="27" s="1"/>
  <c r="I67" i="27"/>
  <c r="H67" i="27"/>
  <c r="G67" i="27"/>
  <c r="F67" i="27"/>
  <c r="C67" i="27"/>
  <c r="B67" i="27"/>
  <c r="W66" i="27"/>
  <c r="V66" i="27"/>
  <c r="O66" i="27"/>
  <c r="N66" i="27"/>
  <c r="M66" i="27"/>
  <c r="L66" i="27"/>
  <c r="K66" i="27"/>
  <c r="S66" i="27" s="1"/>
  <c r="J66" i="27"/>
  <c r="R66" i="27" s="1"/>
  <c r="I66" i="27"/>
  <c r="H66" i="27"/>
  <c r="G66" i="27"/>
  <c r="F66" i="27"/>
  <c r="C66" i="27"/>
  <c r="B66" i="27"/>
  <c r="S65" i="27"/>
  <c r="R65" i="27"/>
  <c r="Q65" i="27"/>
  <c r="P65" i="27"/>
  <c r="E65" i="27"/>
  <c r="U65" i="27" s="1"/>
  <c r="U64" i="27"/>
  <c r="T64" i="27"/>
  <c r="S64" i="27"/>
  <c r="R64" i="27"/>
  <c r="Q64" i="27"/>
  <c r="P64" i="27"/>
  <c r="E64" i="27"/>
  <c r="S63" i="27"/>
  <c r="R63" i="27"/>
  <c r="Q63" i="27"/>
  <c r="P63" i="27"/>
  <c r="E63" i="27"/>
  <c r="U63" i="27" s="1"/>
  <c r="S62" i="27"/>
  <c r="R62" i="27"/>
  <c r="Q62" i="27"/>
  <c r="P62" i="27"/>
  <c r="E62" i="27"/>
  <c r="U62" i="27" s="1"/>
  <c r="S61" i="27"/>
  <c r="R61" i="27"/>
  <c r="Q61" i="27"/>
  <c r="P61" i="27"/>
  <c r="E61" i="27"/>
  <c r="V59" i="27"/>
  <c r="O59" i="27"/>
  <c r="N59" i="27"/>
  <c r="M59" i="27"/>
  <c r="L59" i="27"/>
  <c r="K59" i="27"/>
  <c r="S59" i="27" s="1"/>
  <c r="J59" i="27"/>
  <c r="R59" i="27" s="1"/>
  <c r="I59" i="27"/>
  <c r="H59" i="27"/>
  <c r="G59" i="27"/>
  <c r="F59" i="27"/>
  <c r="C59" i="27"/>
  <c r="B59" i="27"/>
  <c r="S58" i="27"/>
  <c r="R58" i="27"/>
  <c r="Q58" i="27"/>
  <c r="P58" i="27"/>
  <c r="E58" i="27"/>
  <c r="U58" i="27" s="1"/>
  <c r="U57" i="27"/>
  <c r="S57" i="27"/>
  <c r="R57" i="27"/>
  <c r="Q57" i="27"/>
  <c r="P57" i="27"/>
  <c r="E57" i="27"/>
  <c r="T57" i="27" s="1"/>
  <c r="U56" i="27"/>
  <c r="T56" i="27"/>
  <c r="S56" i="27"/>
  <c r="R56" i="27"/>
  <c r="Q56" i="27"/>
  <c r="P56" i="27"/>
  <c r="E56" i="27"/>
  <c r="S55" i="27"/>
  <c r="R55" i="27"/>
  <c r="Q55" i="27"/>
  <c r="P55" i="27"/>
  <c r="E55" i="27"/>
  <c r="U55" i="27" s="1"/>
  <c r="W53" i="27"/>
  <c r="V53" i="27"/>
  <c r="O53" i="27"/>
  <c r="N53" i="27"/>
  <c r="M53" i="27"/>
  <c r="L53" i="27"/>
  <c r="K53" i="27"/>
  <c r="S53" i="27" s="1"/>
  <c r="J53" i="27"/>
  <c r="R53" i="27" s="1"/>
  <c r="I53" i="27"/>
  <c r="Q53" i="27" s="1"/>
  <c r="H53" i="27"/>
  <c r="G53" i="27"/>
  <c r="F53" i="27"/>
  <c r="C53" i="27"/>
  <c r="B53" i="27"/>
  <c r="U52" i="27"/>
  <c r="S52" i="27"/>
  <c r="R52" i="27"/>
  <c r="Q52" i="27"/>
  <c r="P52" i="27"/>
  <c r="E52" i="27"/>
  <c r="T52" i="27" s="1"/>
  <c r="S51" i="27"/>
  <c r="R51" i="27"/>
  <c r="Q51" i="27"/>
  <c r="P51" i="27"/>
  <c r="T51" i="27" s="1"/>
  <c r="E51" i="27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U46" i="27" s="1"/>
  <c r="S45" i="27"/>
  <c r="R45" i="27"/>
  <c r="Q45" i="27"/>
  <c r="P45" i="27"/>
  <c r="E45" i="27"/>
  <c r="U45" i="27" s="1"/>
  <c r="S44" i="27"/>
  <c r="R44" i="27"/>
  <c r="Q44" i="27"/>
  <c r="P44" i="27"/>
  <c r="E44" i="27"/>
  <c r="S43" i="27"/>
  <c r="R43" i="27"/>
  <c r="Q43" i="27"/>
  <c r="P43" i="27"/>
  <c r="E43" i="27"/>
  <c r="T43" i="27" s="1"/>
  <c r="S42" i="27"/>
  <c r="R42" i="27"/>
  <c r="Q42" i="27"/>
  <c r="P42" i="27"/>
  <c r="E42" i="27"/>
  <c r="U42" i="27" s="1"/>
  <c r="W40" i="27"/>
  <c r="V40" i="27"/>
  <c r="O40" i="27"/>
  <c r="N40" i="27"/>
  <c r="M40" i="27"/>
  <c r="L40" i="27"/>
  <c r="K40" i="27"/>
  <c r="S40" i="27" s="1"/>
  <c r="J40" i="27"/>
  <c r="R40" i="27" s="1"/>
  <c r="I40" i="27"/>
  <c r="H40" i="27"/>
  <c r="P40" i="27" s="1"/>
  <c r="G40" i="27"/>
  <c r="F40" i="27"/>
  <c r="C40" i="27"/>
  <c r="B40" i="27"/>
  <c r="S39" i="27"/>
  <c r="R39" i="27"/>
  <c r="Q39" i="27"/>
  <c r="P39" i="27"/>
  <c r="E39" i="27"/>
  <c r="U38" i="27"/>
  <c r="S38" i="27"/>
  <c r="R38" i="27"/>
  <c r="Q38" i="27"/>
  <c r="P38" i="27"/>
  <c r="E38" i="27"/>
  <c r="T38" i="27" s="1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P35" i="27"/>
  <c r="E35" i="27"/>
  <c r="W33" i="27"/>
  <c r="V33" i="27"/>
  <c r="O33" i="27"/>
  <c r="N33" i="27"/>
  <c r="M33" i="27"/>
  <c r="L33" i="27"/>
  <c r="K33" i="27"/>
  <c r="S33" i="27" s="1"/>
  <c r="J33" i="27"/>
  <c r="R33" i="27" s="1"/>
  <c r="I33" i="27"/>
  <c r="Q33" i="27" s="1"/>
  <c r="H33" i="27"/>
  <c r="P33" i="27" s="1"/>
  <c r="G33" i="27"/>
  <c r="F33" i="27"/>
  <c r="C33" i="27"/>
  <c r="B33" i="27"/>
  <c r="S32" i="27"/>
  <c r="R32" i="27"/>
  <c r="Q32" i="27"/>
  <c r="P32" i="27"/>
  <c r="E32" i="27"/>
  <c r="W30" i="27"/>
  <c r="V30" i="27"/>
  <c r="O30" i="27"/>
  <c r="N30" i="27"/>
  <c r="M30" i="27"/>
  <c r="L30" i="27"/>
  <c r="K30" i="27"/>
  <c r="S30" i="27" s="1"/>
  <c r="J30" i="27"/>
  <c r="R30" i="27" s="1"/>
  <c r="I30" i="27"/>
  <c r="H30" i="27"/>
  <c r="G30" i="27"/>
  <c r="F30" i="27"/>
  <c r="C30" i="27"/>
  <c r="B30" i="27"/>
  <c r="E30" i="27" s="1"/>
  <c r="S29" i="27"/>
  <c r="R29" i="27"/>
  <c r="Q29" i="27"/>
  <c r="P29" i="27"/>
  <c r="E29" i="27"/>
  <c r="U29" i="27" s="1"/>
  <c r="S28" i="27"/>
  <c r="R28" i="27"/>
  <c r="Q28" i="27"/>
  <c r="P28" i="27"/>
  <c r="E28" i="27"/>
  <c r="U28" i="27" s="1"/>
  <c r="S27" i="27"/>
  <c r="R27" i="27"/>
  <c r="Q27" i="27"/>
  <c r="P27" i="27"/>
  <c r="E27" i="27"/>
  <c r="U27" i="27" s="1"/>
  <c r="T26" i="27"/>
  <c r="S26" i="27"/>
  <c r="R26" i="27"/>
  <c r="Q26" i="27"/>
  <c r="P26" i="27"/>
  <c r="E26" i="27"/>
  <c r="U26" i="27" s="1"/>
  <c r="W24" i="27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B24" i="27"/>
  <c r="S23" i="27"/>
  <c r="R23" i="27"/>
  <c r="Q23" i="27"/>
  <c r="P23" i="27"/>
  <c r="E23" i="27"/>
  <c r="S22" i="27"/>
  <c r="R22" i="27"/>
  <c r="Q22" i="27"/>
  <c r="P22" i="27"/>
  <c r="E22" i="27"/>
  <c r="U22" i="27" s="1"/>
  <c r="T21" i="27"/>
  <c r="S21" i="27"/>
  <c r="R21" i="27"/>
  <c r="Q21" i="27"/>
  <c r="P21" i="27"/>
  <c r="E21" i="27"/>
  <c r="U21" i="27" s="1"/>
  <c r="S20" i="27"/>
  <c r="R20" i="27"/>
  <c r="Q20" i="27"/>
  <c r="P20" i="27"/>
  <c r="E20" i="27"/>
  <c r="S19" i="27"/>
  <c r="R19" i="27"/>
  <c r="Q19" i="27"/>
  <c r="P19" i="27"/>
  <c r="E19" i="27"/>
  <c r="S18" i="27"/>
  <c r="R18" i="27"/>
  <c r="Q18" i="27"/>
  <c r="P18" i="27"/>
  <c r="E18" i="27"/>
  <c r="T18" i="27" s="1"/>
  <c r="W16" i="27"/>
  <c r="V16" i="27"/>
  <c r="O16" i="27"/>
  <c r="N16" i="27"/>
  <c r="M16" i="27"/>
  <c r="L16" i="27"/>
  <c r="R16" i="27" s="1"/>
  <c r="K16" i="27"/>
  <c r="J16" i="27"/>
  <c r="I16" i="27"/>
  <c r="H16" i="27"/>
  <c r="G16" i="27"/>
  <c r="F16" i="27"/>
  <c r="C16" i="27"/>
  <c r="B16" i="27"/>
  <c r="S15" i="27"/>
  <c r="R15" i="27"/>
  <c r="Q15" i="27"/>
  <c r="P15" i="27"/>
  <c r="E15" i="27"/>
  <c r="T15" i="27" s="1"/>
  <c r="U14" i="27"/>
  <c r="S14" i="27"/>
  <c r="R14" i="27"/>
  <c r="Q14" i="27"/>
  <c r="P14" i="27"/>
  <c r="E14" i="27"/>
  <c r="T14" i="27" s="1"/>
  <c r="U13" i="27"/>
  <c r="T13" i="27"/>
  <c r="S13" i="27"/>
  <c r="R13" i="27"/>
  <c r="Q13" i="27"/>
  <c r="P13" i="27"/>
  <c r="E13" i="27"/>
  <c r="S12" i="27"/>
  <c r="R12" i="27"/>
  <c r="Q12" i="27"/>
  <c r="P12" i="27"/>
  <c r="E12" i="27"/>
  <c r="U12" i="27" s="1"/>
  <c r="S11" i="27"/>
  <c r="R11" i="27"/>
  <c r="Q11" i="27"/>
  <c r="P11" i="27"/>
  <c r="E11" i="27"/>
  <c r="T11" i="27" s="1"/>
  <c r="S10" i="27"/>
  <c r="R10" i="27"/>
  <c r="Q10" i="27"/>
  <c r="U10" i="27" s="1"/>
  <c r="P10" i="27"/>
  <c r="E10" i="27"/>
  <c r="S9" i="27"/>
  <c r="R9" i="27"/>
  <c r="Q9" i="27"/>
  <c r="P9" i="27"/>
  <c r="E9" i="27"/>
  <c r="U9" i="27" s="1"/>
  <c r="S93" i="26"/>
  <c r="R93" i="26"/>
  <c r="Q93" i="26"/>
  <c r="P93" i="26"/>
  <c r="E93" i="26"/>
  <c r="U93" i="26" s="1"/>
  <c r="S92" i="26"/>
  <c r="R92" i="26"/>
  <c r="Q92" i="26"/>
  <c r="P92" i="26"/>
  <c r="E92" i="26"/>
  <c r="T92" i="26" s="1"/>
  <c r="S91" i="26"/>
  <c r="R91" i="26"/>
  <c r="Q91" i="26"/>
  <c r="P91" i="26"/>
  <c r="E91" i="26"/>
  <c r="T91" i="26" s="1"/>
  <c r="S90" i="26"/>
  <c r="R90" i="26"/>
  <c r="Q90" i="26"/>
  <c r="P90" i="26"/>
  <c r="E90" i="26"/>
  <c r="S89" i="26"/>
  <c r="R89" i="26"/>
  <c r="Q89" i="26"/>
  <c r="P89" i="26"/>
  <c r="E89" i="26"/>
  <c r="U89" i="26" s="1"/>
  <c r="S88" i="26"/>
  <c r="R88" i="26"/>
  <c r="Q88" i="26"/>
  <c r="P88" i="26"/>
  <c r="E88" i="26"/>
  <c r="T88" i="26" s="1"/>
  <c r="S87" i="26"/>
  <c r="R87" i="26"/>
  <c r="Q87" i="26"/>
  <c r="P87" i="26"/>
  <c r="E87" i="26"/>
  <c r="S86" i="26"/>
  <c r="R86" i="26"/>
  <c r="Q86" i="26"/>
  <c r="P86" i="26"/>
  <c r="E86" i="26"/>
  <c r="W72" i="26"/>
  <c r="V72" i="26"/>
  <c r="O72" i="26"/>
  <c r="N72" i="26"/>
  <c r="M72" i="26"/>
  <c r="L72" i="26"/>
  <c r="K72" i="26"/>
  <c r="J72" i="26"/>
  <c r="I72" i="26"/>
  <c r="Q72" i="26" s="1"/>
  <c r="H72" i="26"/>
  <c r="G72" i="26"/>
  <c r="F72" i="26"/>
  <c r="C72" i="26"/>
  <c r="B72" i="26"/>
  <c r="W71" i="26"/>
  <c r="V71" i="26"/>
  <c r="O71" i="26"/>
  <c r="N71" i="26"/>
  <c r="M71" i="26"/>
  <c r="L71" i="26"/>
  <c r="K71" i="26"/>
  <c r="S71" i="26" s="1"/>
  <c r="J71" i="26"/>
  <c r="R71" i="26" s="1"/>
  <c r="I71" i="26"/>
  <c r="H71" i="26"/>
  <c r="P71" i="26" s="1"/>
  <c r="G71" i="26"/>
  <c r="F71" i="26"/>
  <c r="C71" i="26"/>
  <c r="B71" i="26"/>
  <c r="E71" i="26" s="1"/>
  <c r="W70" i="26"/>
  <c r="V70" i="26"/>
  <c r="O70" i="26"/>
  <c r="N70" i="26"/>
  <c r="M70" i="26"/>
  <c r="L70" i="26"/>
  <c r="K70" i="26"/>
  <c r="S70" i="26" s="1"/>
  <c r="J70" i="26"/>
  <c r="R70" i="26" s="1"/>
  <c r="I70" i="26"/>
  <c r="H70" i="26"/>
  <c r="G70" i="26"/>
  <c r="F70" i="26"/>
  <c r="E70" i="26"/>
  <c r="C70" i="26"/>
  <c r="B70" i="26"/>
  <c r="S69" i="26"/>
  <c r="R69" i="26"/>
  <c r="Q69" i="26"/>
  <c r="P69" i="26"/>
  <c r="E69" i="26"/>
  <c r="U69" i="26" s="1"/>
  <c r="W67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W66" i="26"/>
  <c r="V66" i="26"/>
  <c r="O66" i="26"/>
  <c r="N66" i="26"/>
  <c r="M66" i="26"/>
  <c r="L66" i="26"/>
  <c r="K66" i="26"/>
  <c r="S66" i="26" s="1"/>
  <c r="J66" i="26"/>
  <c r="R66" i="26" s="1"/>
  <c r="I66" i="26"/>
  <c r="H66" i="26"/>
  <c r="G66" i="26"/>
  <c r="F66" i="26"/>
  <c r="C66" i="26"/>
  <c r="B66" i="26"/>
  <c r="E66" i="26" s="1"/>
  <c r="U65" i="26"/>
  <c r="S65" i="26"/>
  <c r="R65" i="26"/>
  <c r="Q65" i="26"/>
  <c r="P65" i="26"/>
  <c r="E65" i="26"/>
  <c r="T65" i="26" s="1"/>
  <c r="T64" i="26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S62" i="26"/>
  <c r="R62" i="26"/>
  <c r="Q62" i="26"/>
  <c r="P62" i="26"/>
  <c r="E62" i="26"/>
  <c r="T62" i="26" s="1"/>
  <c r="U61" i="26"/>
  <c r="S61" i="26"/>
  <c r="R61" i="26"/>
  <c r="Q61" i="26"/>
  <c r="P61" i="26"/>
  <c r="E61" i="26"/>
  <c r="T61" i="26" s="1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B59" i="26"/>
  <c r="S58" i="26"/>
  <c r="R58" i="26"/>
  <c r="Q58" i="26"/>
  <c r="P58" i="26"/>
  <c r="E58" i="26"/>
  <c r="T58" i="26" s="1"/>
  <c r="S57" i="26"/>
  <c r="R57" i="26"/>
  <c r="Q57" i="26"/>
  <c r="P57" i="26"/>
  <c r="E57" i="26"/>
  <c r="T57" i="26" s="1"/>
  <c r="S56" i="26"/>
  <c r="R56" i="26"/>
  <c r="Q56" i="26"/>
  <c r="P56" i="26"/>
  <c r="E56" i="26"/>
  <c r="S55" i="26"/>
  <c r="R55" i="26"/>
  <c r="Q55" i="26"/>
  <c r="P55" i="26"/>
  <c r="E55" i="26"/>
  <c r="U55" i="26" s="1"/>
  <c r="W53" i="26"/>
  <c r="V53" i="26"/>
  <c r="O53" i="26"/>
  <c r="N53" i="26"/>
  <c r="M53" i="26"/>
  <c r="L53" i="26"/>
  <c r="K53" i="26"/>
  <c r="S53" i="26" s="1"/>
  <c r="J53" i="26"/>
  <c r="R53" i="26" s="1"/>
  <c r="I53" i="26"/>
  <c r="H53" i="26"/>
  <c r="P53" i="26" s="1"/>
  <c r="G53" i="26"/>
  <c r="F53" i="26"/>
  <c r="C53" i="26"/>
  <c r="B53" i="26"/>
  <c r="S52" i="26"/>
  <c r="R52" i="26"/>
  <c r="Q52" i="26"/>
  <c r="U52" i="26" s="1"/>
  <c r="P52" i="26"/>
  <c r="E52" i="26"/>
  <c r="S51" i="26"/>
  <c r="R51" i="26"/>
  <c r="Q51" i="26"/>
  <c r="P51" i="26"/>
  <c r="E51" i="26"/>
  <c r="S50" i="26"/>
  <c r="R50" i="26"/>
  <c r="Q50" i="26"/>
  <c r="P50" i="26"/>
  <c r="E50" i="26"/>
  <c r="U50" i="26" s="1"/>
  <c r="S49" i="26"/>
  <c r="R49" i="26"/>
  <c r="Q49" i="26"/>
  <c r="P49" i="26"/>
  <c r="E49" i="26"/>
  <c r="T49" i="26" s="1"/>
  <c r="U48" i="26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S45" i="26"/>
  <c r="R45" i="26"/>
  <c r="Q45" i="26"/>
  <c r="P45" i="26"/>
  <c r="E45" i="26"/>
  <c r="T45" i="26" s="1"/>
  <c r="U44" i="26"/>
  <c r="S44" i="26"/>
  <c r="R44" i="26"/>
  <c r="Q44" i="26"/>
  <c r="P44" i="26"/>
  <c r="E44" i="26"/>
  <c r="T44" i="26" s="1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W40" i="26"/>
  <c r="V40" i="26"/>
  <c r="O40" i="26"/>
  <c r="N40" i="26"/>
  <c r="M40" i="26"/>
  <c r="L40" i="26"/>
  <c r="K40" i="26"/>
  <c r="S40" i="26" s="1"/>
  <c r="J40" i="26"/>
  <c r="R40" i="26" s="1"/>
  <c r="I40" i="26"/>
  <c r="Q40" i="26" s="1"/>
  <c r="H40" i="26"/>
  <c r="P40" i="26" s="1"/>
  <c r="G40" i="26"/>
  <c r="F40" i="26"/>
  <c r="C40" i="26"/>
  <c r="B40" i="26"/>
  <c r="E40" i="26" s="1"/>
  <c r="U39" i="26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U37" i="26" s="1"/>
  <c r="S36" i="26"/>
  <c r="R36" i="26"/>
  <c r="Q36" i="26"/>
  <c r="P36" i="26"/>
  <c r="E36" i="26"/>
  <c r="T36" i="26" s="1"/>
  <c r="S35" i="26"/>
  <c r="R35" i="26"/>
  <c r="Q35" i="26"/>
  <c r="U35" i="26" s="1"/>
  <c r="P35" i="26"/>
  <c r="E35" i="26"/>
  <c r="T35" i="26" s="1"/>
  <c r="W33" i="26"/>
  <c r="V33" i="26"/>
  <c r="O33" i="26"/>
  <c r="N33" i="26"/>
  <c r="M33" i="26"/>
  <c r="L33" i="26"/>
  <c r="K33" i="26"/>
  <c r="S33" i="26" s="1"/>
  <c r="J33" i="26"/>
  <c r="I33" i="26"/>
  <c r="H33" i="26"/>
  <c r="G33" i="26"/>
  <c r="F33" i="26"/>
  <c r="C33" i="26"/>
  <c r="E33" i="26" s="1"/>
  <c r="B33" i="26"/>
  <c r="S32" i="26"/>
  <c r="R32" i="26"/>
  <c r="Q32" i="26"/>
  <c r="P32" i="26"/>
  <c r="E32" i="26"/>
  <c r="W30" i="26"/>
  <c r="V30" i="26"/>
  <c r="O30" i="26"/>
  <c r="N30" i="26"/>
  <c r="M30" i="26"/>
  <c r="L30" i="26"/>
  <c r="K30" i="26"/>
  <c r="S30" i="26" s="1"/>
  <c r="J30" i="26"/>
  <c r="R30" i="26" s="1"/>
  <c r="I30" i="26"/>
  <c r="H30" i="26"/>
  <c r="P30" i="26" s="1"/>
  <c r="G30" i="26"/>
  <c r="F30" i="26"/>
  <c r="C30" i="26"/>
  <c r="B30" i="26"/>
  <c r="S29" i="26"/>
  <c r="R29" i="26"/>
  <c r="Q29" i="26"/>
  <c r="P29" i="26"/>
  <c r="E29" i="26"/>
  <c r="S28" i="26"/>
  <c r="R28" i="26"/>
  <c r="Q28" i="26"/>
  <c r="P28" i="26"/>
  <c r="E28" i="26"/>
  <c r="T28" i="26" s="1"/>
  <c r="S27" i="26"/>
  <c r="R27" i="26"/>
  <c r="Q27" i="26"/>
  <c r="P27" i="26"/>
  <c r="E27" i="26"/>
  <c r="U27" i="26" s="1"/>
  <c r="S26" i="26"/>
  <c r="R26" i="26"/>
  <c r="Q26" i="26"/>
  <c r="P26" i="26"/>
  <c r="E26" i="26"/>
  <c r="T26" i="26" s="1"/>
  <c r="W24" i="26"/>
  <c r="V24" i="26"/>
  <c r="O24" i="26"/>
  <c r="N24" i="26"/>
  <c r="M24" i="26"/>
  <c r="L24" i="26"/>
  <c r="K24" i="26"/>
  <c r="S24" i="26" s="1"/>
  <c r="J24" i="26"/>
  <c r="R24" i="26" s="1"/>
  <c r="I24" i="26"/>
  <c r="H24" i="26"/>
  <c r="G24" i="26"/>
  <c r="F24" i="26"/>
  <c r="C24" i="26"/>
  <c r="B24" i="26"/>
  <c r="E24" i="26" s="1"/>
  <c r="S23" i="26"/>
  <c r="R23" i="26"/>
  <c r="Q23" i="26"/>
  <c r="P23" i="26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T21" i="26" s="1"/>
  <c r="S20" i="26"/>
  <c r="R20" i="26"/>
  <c r="Q20" i="26"/>
  <c r="P20" i="26"/>
  <c r="E20" i="26"/>
  <c r="T20" i="26" s="1"/>
  <c r="U19" i="26"/>
  <c r="T19" i="26"/>
  <c r="S19" i="26"/>
  <c r="R19" i="26"/>
  <c r="Q19" i="26"/>
  <c r="P19" i="26"/>
  <c r="E19" i="26"/>
  <c r="S18" i="26"/>
  <c r="R18" i="26"/>
  <c r="Q18" i="26"/>
  <c r="P18" i="26"/>
  <c r="E18" i="26"/>
  <c r="U18" i="26" s="1"/>
  <c r="W16" i="26"/>
  <c r="V16" i="26"/>
  <c r="O16" i="26"/>
  <c r="N16" i="26"/>
  <c r="M16" i="26"/>
  <c r="L16" i="26"/>
  <c r="K16" i="26"/>
  <c r="S16" i="26" s="1"/>
  <c r="J16" i="26"/>
  <c r="I16" i="26"/>
  <c r="H16" i="26"/>
  <c r="G16" i="26"/>
  <c r="F16" i="26"/>
  <c r="C16" i="26"/>
  <c r="B16" i="26"/>
  <c r="S15" i="26"/>
  <c r="R15" i="26"/>
  <c r="Q15" i="26"/>
  <c r="P15" i="26"/>
  <c r="E15" i="26"/>
  <c r="S14" i="26"/>
  <c r="R14" i="26"/>
  <c r="Q14" i="26"/>
  <c r="U14" i="26" s="1"/>
  <c r="P14" i="26"/>
  <c r="T14" i="26" s="1"/>
  <c r="E14" i="26"/>
  <c r="S13" i="26"/>
  <c r="R13" i="26"/>
  <c r="Q13" i="26"/>
  <c r="P13" i="26"/>
  <c r="E13" i="26"/>
  <c r="U13" i="26" s="1"/>
  <c r="S12" i="26"/>
  <c r="R12" i="26"/>
  <c r="Q12" i="26"/>
  <c r="P12" i="26"/>
  <c r="E12" i="26"/>
  <c r="T12" i="26" s="1"/>
  <c r="S11" i="26"/>
  <c r="R11" i="26"/>
  <c r="Q11" i="26"/>
  <c r="P11" i="26"/>
  <c r="E11" i="26"/>
  <c r="T11" i="26" s="1"/>
  <c r="S10" i="26"/>
  <c r="R10" i="26"/>
  <c r="Q10" i="26"/>
  <c r="P10" i="26"/>
  <c r="E10" i="26"/>
  <c r="S9" i="26"/>
  <c r="R9" i="26"/>
  <c r="Q9" i="26"/>
  <c r="P9" i="26"/>
  <c r="E9" i="26"/>
  <c r="S93" i="25"/>
  <c r="R93" i="25"/>
  <c r="Q93" i="25"/>
  <c r="P93" i="25"/>
  <c r="E93" i="25"/>
  <c r="T93" i="25" s="1"/>
  <c r="U92" i="25"/>
  <c r="S92" i="25"/>
  <c r="R92" i="25"/>
  <c r="Q92" i="25"/>
  <c r="P92" i="25"/>
  <c r="E92" i="25"/>
  <c r="T92" i="25" s="1"/>
  <c r="U91" i="25"/>
  <c r="T91" i="25"/>
  <c r="S91" i="25"/>
  <c r="R91" i="25"/>
  <c r="Q91" i="25"/>
  <c r="P91" i="25"/>
  <c r="E91" i="25"/>
  <c r="S90" i="25"/>
  <c r="R90" i="25"/>
  <c r="Q90" i="25"/>
  <c r="P90" i="25"/>
  <c r="E90" i="25"/>
  <c r="U90" i="25" s="1"/>
  <c r="S89" i="25"/>
  <c r="R89" i="25"/>
  <c r="Q89" i="25"/>
  <c r="P89" i="25"/>
  <c r="E89" i="25"/>
  <c r="T89" i="25" s="1"/>
  <c r="U88" i="25"/>
  <c r="S88" i="25"/>
  <c r="R88" i="25"/>
  <c r="Q88" i="25"/>
  <c r="P88" i="25"/>
  <c r="E88" i="25"/>
  <c r="T88" i="25" s="1"/>
  <c r="U87" i="25"/>
  <c r="T87" i="25"/>
  <c r="S87" i="25"/>
  <c r="R87" i="25"/>
  <c r="Q87" i="25"/>
  <c r="P87" i="25"/>
  <c r="E87" i="25"/>
  <c r="S86" i="25"/>
  <c r="R86" i="25"/>
  <c r="Q86" i="25"/>
  <c r="P86" i="25"/>
  <c r="E86" i="25"/>
  <c r="U86" i="25" s="1"/>
  <c r="W72" i="25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W71" i="25"/>
  <c r="V71" i="25"/>
  <c r="O71" i="25"/>
  <c r="N71" i="25"/>
  <c r="M71" i="25"/>
  <c r="L71" i="25"/>
  <c r="K71" i="25"/>
  <c r="S71" i="25" s="1"/>
  <c r="J71" i="25"/>
  <c r="R71" i="25" s="1"/>
  <c r="I71" i="25"/>
  <c r="H71" i="25"/>
  <c r="P71" i="25" s="1"/>
  <c r="G71" i="25"/>
  <c r="F71" i="25"/>
  <c r="C71" i="25"/>
  <c r="B71" i="25"/>
  <c r="E71" i="25" s="1"/>
  <c r="W70" i="25"/>
  <c r="V70" i="25"/>
  <c r="O70" i="25"/>
  <c r="N70" i="25"/>
  <c r="M70" i="25"/>
  <c r="L70" i="25"/>
  <c r="K70" i="25"/>
  <c r="S70" i="25" s="1"/>
  <c r="J70" i="25"/>
  <c r="R70" i="25" s="1"/>
  <c r="I70" i="25"/>
  <c r="Q70" i="25" s="1"/>
  <c r="H70" i="25"/>
  <c r="P70" i="25" s="1"/>
  <c r="G70" i="25"/>
  <c r="F70" i="25"/>
  <c r="C70" i="25"/>
  <c r="E70" i="25" s="1"/>
  <c r="B70" i="25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W66" i="25"/>
  <c r="V66" i="25"/>
  <c r="O66" i="25"/>
  <c r="N66" i="25"/>
  <c r="M66" i="25"/>
  <c r="L66" i="25"/>
  <c r="K66" i="25"/>
  <c r="S66" i="25" s="1"/>
  <c r="J66" i="25"/>
  <c r="R66" i="25" s="1"/>
  <c r="I66" i="25"/>
  <c r="Q66" i="25" s="1"/>
  <c r="H66" i="25"/>
  <c r="G66" i="25"/>
  <c r="F66" i="25"/>
  <c r="C66" i="25"/>
  <c r="B66" i="25"/>
  <c r="E66" i="25" s="1"/>
  <c r="U65" i="25"/>
  <c r="T65" i="25"/>
  <c r="S65" i="25"/>
  <c r="R65" i="25"/>
  <c r="Q65" i="25"/>
  <c r="P65" i="25"/>
  <c r="E65" i="25"/>
  <c r="S64" i="25"/>
  <c r="R64" i="25"/>
  <c r="Q64" i="25"/>
  <c r="P64" i="25"/>
  <c r="E64" i="25"/>
  <c r="U64" i="25" s="1"/>
  <c r="S63" i="25"/>
  <c r="R63" i="25"/>
  <c r="Q63" i="25"/>
  <c r="P63" i="25"/>
  <c r="E63" i="25"/>
  <c r="T63" i="25" s="1"/>
  <c r="U62" i="25"/>
  <c r="S62" i="25"/>
  <c r="R62" i="25"/>
  <c r="Q62" i="25"/>
  <c r="P62" i="25"/>
  <c r="E62" i="25"/>
  <c r="T62" i="25" s="1"/>
  <c r="U61" i="25"/>
  <c r="T61" i="25"/>
  <c r="S61" i="25"/>
  <c r="R61" i="25"/>
  <c r="Q61" i="25"/>
  <c r="P61" i="25"/>
  <c r="E61" i="25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B59" i="25"/>
  <c r="S58" i="25"/>
  <c r="R58" i="25"/>
  <c r="Q58" i="25"/>
  <c r="P58" i="25"/>
  <c r="E58" i="25"/>
  <c r="S57" i="25"/>
  <c r="R57" i="25"/>
  <c r="Q57" i="25"/>
  <c r="P57" i="25"/>
  <c r="E57" i="25"/>
  <c r="U57" i="25" s="1"/>
  <c r="S56" i="25"/>
  <c r="R56" i="25"/>
  <c r="Q56" i="25"/>
  <c r="P56" i="25"/>
  <c r="E56" i="25"/>
  <c r="U56" i="25" s="1"/>
  <c r="S55" i="25"/>
  <c r="R55" i="25"/>
  <c r="Q55" i="25"/>
  <c r="P55" i="25"/>
  <c r="E55" i="25"/>
  <c r="T55" i="25" s="1"/>
  <c r="W53" i="25"/>
  <c r="V53" i="25"/>
  <c r="O53" i="25"/>
  <c r="N53" i="25"/>
  <c r="M53" i="25"/>
  <c r="L53" i="25"/>
  <c r="K53" i="25"/>
  <c r="J53" i="25"/>
  <c r="R53" i="25" s="1"/>
  <c r="I53" i="25"/>
  <c r="H53" i="25"/>
  <c r="G53" i="25"/>
  <c r="F53" i="25"/>
  <c r="C53" i="25"/>
  <c r="B53" i="25"/>
  <c r="U52" i="25"/>
  <c r="T52" i="25"/>
  <c r="S52" i="25"/>
  <c r="R52" i="25"/>
  <c r="Q52" i="25"/>
  <c r="P52" i="25"/>
  <c r="E52" i="25"/>
  <c r="S51" i="25"/>
  <c r="R51" i="25"/>
  <c r="Q51" i="25"/>
  <c r="P51" i="25"/>
  <c r="E51" i="25"/>
  <c r="U51" i="25" s="1"/>
  <c r="S50" i="25"/>
  <c r="R50" i="25"/>
  <c r="Q50" i="25"/>
  <c r="P50" i="25"/>
  <c r="E50" i="25"/>
  <c r="T50" i="25" s="1"/>
  <c r="U49" i="25"/>
  <c r="S49" i="25"/>
  <c r="R49" i="25"/>
  <c r="Q49" i="25"/>
  <c r="P49" i="25"/>
  <c r="E49" i="25"/>
  <c r="T49" i="25" s="1"/>
  <c r="S48" i="25"/>
  <c r="R48" i="25"/>
  <c r="Q48" i="25"/>
  <c r="P48" i="25"/>
  <c r="E48" i="25"/>
  <c r="U48" i="25" s="1"/>
  <c r="S47" i="25"/>
  <c r="R47" i="25"/>
  <c r="Q47" i="25"/>
  <c r="P47" i="25"/>
  <c r="E47" i="25"/>
  <c r="U47" i="25" s="1"/>
  <c r="S46" i="25"/>
  <c r="R46" i="25"/>
  <c r="Q46" i="25"/>
  <c r="P46" i="25"/>
  <c r="E46" i="25"/>
  <c r="T46" i="25" s="1"/>
  <c r="S45" i="25"/>
  <c r="R45" i="25"/>
  <c r="Q45" i="25"/>
  <c r="P45" i="25"/>
  <c r="E45" i="25"/>
  <c r="T45" i="25" s="1"/>
  <c r="S44" i="25"/>
  <c r="R44" i="25"/>
  <c r="Q44" i="25"/>
  <c r="P44" i="25"/>
  <c r="E44" i="25"/>
  <c r="S43" i="25"/>
  <c r="R43" i="25"/>
  <c r="Q43" i="25"/>
  <c r="P43" i="25"/>
  <c r="E43" i="25"/>
  <c r="S42" i="25"/>
  <c r="R42" i="25"/>
  <c r="Q42" i="25"/>
  <c r="P42" i="25"/>
  <c r="E42" i="25"/>
  <c r="T42" i="25" s="1"/>
  <c r="W40" i="25"/>
  <c r="V40" i="25"/>
  <c r="O40" i="25"/>
  <c r="N40" i="25"/>
  <c r="M40" i="25"/>
  <c r="L40" i="25"/>
  <c r="K40" i="25"/>
  <c r="J40" i="25"/>
  <c r="R40" i="25" s="1"/>
  <c r="I40" i="25"/>
  <c r="H40" i="25"/>
  <c r="G40" i="25"/>
  <c r="F40" i="25"/>
  <c r="C40" i="25"/>
  <c r="E40" i="25" s="1"/>
  <c r="B40" i="25"/>
  <c r="S39" i="25"/>
  <c r="R39" i="25"/>
  <c r="Q39" i="25"/>
  <c r="P39" i="25"/>
  <c r="E39" i="25"/>
  <c r="T39" i="25" s="1"/>
  <c r="S38" i="25"/>
  <c r="R38" i="25"/>
  <c r="Q38" i="25"/>
  <c r="P38" i="25"/>
  <c r="E38" i="25"/>
  <c r="U38" i="25" s="1"/>
  <c r="S37" i="25"/>
  <c r="R37" i="25"/>
  <c r="Q37" i="25"/>
  <c r="P37" i="25"/>
  <c r="E37" i="25"/>
  <c r="T37" i="25" s="1"/>
  <c r="S36" i="25"/>
  <c r="R36" i="25"/>
  <c r="Q36" i="25"/>
  <c r="P36" i="25"/>
  <c r="E36" i="25"/>
  <c r="T36" i="25" s="1"/>
  <c r="S35" i="25"/>
  <c r="R35" i="25"/>
  <c r="Q35" i="25"/>
  <c r="U35" i="25" s="1"/>
  <c r="P35" i="25"/>
  <c r="T35" i="25" s="1"/>
  <c r="E35" i="25"/>
  <c r="W33" i="25"/>
  <c r="V33" i="25"/>
  <c r="O33" i="25"/>
  <c r="N33" i="25"/>
  <c r="M33" i="25"/>
  <c r="L33" i="25"/>
  <c r="K33" i="25"/>
  <c r="S33" i="25" s="1"/>
  <c r="J33" i="25"/>
  <c r="I33" i="25"/>
  <c r="H33" i="25"/>
  <c r="G33" i="25"/>
  <c r="F33" i="25"/>
  <c r="C33" i="25"/>
  <c r="B33" i="25"/>
  <c r="S32" i="25"/>
  <c r="R32" i="25"/>
  <c r="Q32" i="25"/>
  <c r="P32" i="25"/>
  <c r="E32" i="25"/>
  <c r="T32" i="25" s="1"/>
  <c r="W30" i="25"/>
  <c r="V30" i="25"/>
  <c r="O30" i="25"/>
  <c r="N30" i="25"/>
  <c r="M30" i="25"/>
  <c r="L30" i="25"/>
  <c r="K30" i="25"/>
  <c r="S30" i="25" s="1"/>
  <c r="J30" i="25"/>
  <c r="R30" i="25" s="1"/>
  <c r="I30" i="25"/>
  <c r="Q30" i="25" s="1"/>
  <c r="H30" i="25"/>
  <c r="P30" i="25" s="1"/>
  <c r="G30" i="25"/>
  <c r="F30" i="25"/>
  <c r="C30" i="25"/>
  <c r="B30" i="25"/>
  <c r="E30" i="25" s="1"/>
  <c r="U29" i="25"/>
  <c r="T29" i="25"/>
  <c r="S29" i="25"/>
  <c r="R29" i="25"/>
  <c r="Q29" i="25"/>
  <c r="P29" i="25"/>
  <c r="E29" i="25"/>
  <c r="S28" i="25"/>
  <c r="R28" i="25"/>
  <c r="Q28" i="25"/>
  <c r="P28" i="25"/>
  <c r="E28" i="25"/>
  <c r="U28" i="25" s="1"/>
  <c r="S27" i="25"/>
  <c r="R27" i="25"/>
  <c r="Q27" i="25"/>
  <c r="P27" i="25"/>
  <c r="E27" i="25"/>
  <c r="T27" i="25" s="1"/>
  <c r="U26" i="25"/>
  <c r="S26" i="25"/>
  <c r="R26" i="25"/>
  <c r="Q26" i="25"/>
  <c r="P26" i="25"/>
  <c r="E26" i="25"/>
  <c r="T26" i="25" s="1"/>
  <c r="W24" i="25"/>
  <c r="V24" i="25"/>
  <c r="O24" i="25"/>
  <c r="N24" i="25"/>
  <c r="M24" i="25"/>
  <c r="L24" i="25"/>
  <c r="K24" i="25"/>
  <c r="S24" i="25" s="1"/>
  <c r="J24" i="25"/>
  <c r="R24" i="25" s="1"/>
  <c r="I24" i="25"/>
  <c r="H24" i="25"/>
  <c r="P24" i="25" s="1"/>
  <c r="G24" i="25"/>
  <c r="F24" i="25"/>
  <c r="C24" i="25"/>
  <c r="E24" i="25" s="1"/>
  <c r="B24" i="25"/>
  <c r="S23" i="25"/>
  <c r="R23" i="25"/>
  <c r="Q23" i="25"/>
  <c r="P23" i="25"/>
  <c r="E23" i="25"/>
  <c r="U23" i="25" s="1"/>
  <c r="S22" i="25"/>
  <c r="R22" i="25"/>
  <c r="Q22" i="25"/>
  <c r="P22" i="25"/>
  <c r="E22" i="25"/>
  <c r="T22" i="25" s="1"/>
  <c r="S21" i="25"/>
  <c r="R21" i="25"/>
  <c r="Q21" i="25"/>
  <c r="P21" i="25"/>
  <c r="E21" i="25"/>
  <c r="T21" i="25" s="1"/>
  <c r="S20" i="25"/>
  <c r="R20" i="25"/>
  <c r="Q20" i="25"/>
  <c r="P20" i="25"/>
  <c r="E20" i="25"/>
  <c r="S19" i="25"/>
  <c r="R19" i="25"/>
  <c r="Q19" i="25"/>
  <c r="P19" i="25"/>
  <c r="E19" i="25"/>
  <c r="U19" i="25" s="1"/>
  <c r="S18" i="25"/>
  <c r="R18" i="25"/>
  <c r="Q18" i="25"/>
  <c r="P18" i="25"/>
  <c r="E18" i="25"/>
  <c r="T18" i="25" s="1"/>
  <c r="W16" i="25"/>
  <c r="V16" i="25"/>
  <c r="O16" i="25"/>
  <c r="N16" i="25"/>
  <c r="M16" i="25"/>
  <c r="L16" i="25"/>
  <c r="K16" i="25"/>
  <c r="J16" i="25"/>
  <c r="I16" i="25"/>
  <c r="H16" i="25"/>
  <c r="G16" i="25"/>
  <c r="F16" i="25"/>
  <c r="C16" i="25"/>
  <c r="E16" i="25" s="1"/>
  <c r="B16" i="25"/>
  <c r="S15" i="25"/>
  <c r="R15" i="25"/>
  <c r="Q15" i="25"/>
  <c r="P15" i="25"/>
  <c r="E15" i="25"/>
  <c r="S14" i="25"/>
  <c r="R14" i="25"/>
  <c r="Q14" i="25"/>
  <c r="P14" i="25"/>
  <c r="E14" i="25"/>
  <c r="U14" i="25" s="1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E11" i="25"/>
  <c r="S10" i="25"/>
  <c r="R10" i="25"/>
  <c r="Q10" i="25"/>
  <c r="P10" i="25"/>
  <c r="E10" i="25"/>
  <c r="S9" i="25"/>
  <c r="R9" i="25"/>
  <c r="Q9" i="25"/>
  <c r="P9" i="25"/>
  <c r="E9" i="25"/>
  <c r="U9" i="25" s="1"/>
  <c r="S93" i="24"/>
  <c r="R93" i="24"/>
  <c r="Q93" i="24"/>
  <c r="P93" i="24"/>
  <c r="E93" i="24"/>
  <c r="U92" i="24"/>
  <c r="S92" i="24"/>
  <c r="R92" i="24"/>
  <c r="Q92" i="24"/>
  <c r="P92" i="24"/>
  <c r="E92" i="24"/>
  <c r="T92" i="24" s="1"/>
  <c r="S91" i="24"/>
  <c r="R91" i="24"/>
  <c r="Q91" i="24"/>
  <c r="P91" i="24"/>
  <c r="E91" i="24"/>
  <c r="U91" i="24" s="1"/>
  <c r="S90" i="24"/>
  <c r="R90" i="24"/>
  <c r="Q90" i="24"/>
  <c r="P90" i="24"/>
  <c r="E90" i="24"/>
  <c r="T90" i="24" s="1"/>
  <c r="S89" i="24"/>
  <c r="R89" i="24"/>
  <c r="Q89" i="24"/>
  <c r="P89" i="24"/>
  <c r="E89" i="24"/>
  <c r="U88" i="24"/>
  <c r="T88" i="24"/>
  <c r="S88" i="24"/>
  <c r="R88" i="24"/>
  <c r="Q88" i="24"/>
  <c r="P88" i="24"/>
  <c r="E88" i="24"/>
  <c r="S87" i="24"/>
  <c r="R87" i="24"/>
  <c r="Q87" i="24"/>
  <c r="P87" i="24"/>
  <c r="E87" i="24"/>
  <c r="U87" i="24" s="1"/>
  <c r="S86" i="24"/>
  <c r="R86" i="24"/>
  <c r="Q86" i="24"/>
  <c r="P86" i="24"/>
  <c r="E86" i="24"/>
  <c r="T86" i="24" s="1"/>
  <c r="W72" i="24"/>
  <c r="V72" i="24"/>
  <c r="O72" i="24"/>
  <c r="N72" i="24"/>
  <c r="M72" i="24"/>
  <c r="L72" i="24"/>
  <c r="K72" i="24"/>
  <c r="S72" i="24" s="1"/>
  <c r="J72" i="24"/>
  <c r="R72" i="24" s="1"/>
  <c r="I72" i="24"/>
  <c r="H72" i="24"/>
  <c r="G72" i="24"/>
  <c r="F72" i="24"/>
  <c r="C72" i="24"/>
  <c r="B72" i="24"/>
  <c r="W71" i="24"/>
  <c r="V71" i="24"/>
  <c r="O71" i="24"/>
  <c r="N71" i="24"/>
  <c r="M71" i="24"/>
  <c r="L71" i="24"/>
  <c r="K71" i="24"/>
  <c r="S71" i="24" s="1"/>
  <c r="J71" i="24"/>
  <c r="R71" i="24" s="1"/>
  <c r="I71" i="24"/>
  <c r="H71" i="24"/>
  <c r="P71" i="24" s="1"/>
  <c r="G71" i="24"/>
  <c r="F71" i="24"/>
  <c r="C71" i="24"/>
  <c r="E71" i="24" s="1"/>
  <c r="B71" i="24"/>
  <c r="W70" i="24"/>
  <c r="V70" i="24"/>
  <c r="O70" i="24"/>
  <c r="N70" i="24"/>
  <c r="M70" i="24"/>
  <c r="L70" i="24"/>
  <c r="K70" i="24"/>
  <c r="J70" i="24"/>
  <c r="I70" i="24"/>
  <c r="H70" i="24"/>
  <c r="G70" i="24"/>
  <c r="F70" i="24"/>
  <c r="C70" i="24"/>
  <c r="B70" i="24"/>
  <c r="S69" i="24"/>
  <c r="R69" i="24"/>
  <c r="Q69" i="24"/>
  <c r="P69" i="24"/>
  <c r="E69" i="24"/>
  <c r="W67" i="24"/>
  <c r="V67" i="24"/>
  <c r="O67" i="24"/>
  <c r="N67" i="24"/>
  <c r="M67" i="24"/>
  <c r="L67" i="24"/>
  <c r="K67" i="24"/>
  <c r="S67" i="24" s="1"/>
  <c r="J67" i="24"/>
  <c r="R67" i="24" s="1"/>
  <c r="I67" i="24"/>
  <c r="H67" i="24"/>
  <c r="G67" i="24"/>
  <c r="F67" i="24"/>
  <c r="C67" i="24"/>
  <c r="B67" i="24"/>
  <c r="E67" i="24" s="1"/>
  <c r="W66" i="24"/>
  <c r="V66" i="24"/>
  <c r="O66" i="24"/>
  <c r="N66" i="24"/>
  <c r="M66" i="24"/>
  <c r="L66" i="24"/>
  <c r="K66" i="24"/>
  <c r="S66" i="24" s="1"/>
  <c r="J66" i="24"/>
  <c r="R66" i="24" s="1"/>
  <c r="I66" i="24"/>
  <c r="H66" i="24"/>
  <c r="G66" i="24"/>
  <c r="F66" i="24"/>
  <c r="C66" i="24"/>
  <c r="E66" i="24" s="1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T64" i="24" s="1"/>
  <c r="U63" i="24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S61" i="24"/>
  <c r="R61" i="24"/>
  <c r="Q61" i="24"/>
  <c r="P61" i="24"/>
  <c r="E61" i="24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E59" i="24" s="1"/>
  <c r="U58" i="24"/>
  <c r="T58" i="24"/>
  <c r="S58" i="24"/>
  <c r="R58" i="24"/>
  <c r="Q58" i="24"/>
  <c r="P58" i="24"/>
  <c r="E58" i="24"/>
  <c r="S57" i="24"/>
  <c r="R57" i="24"/>
  <c r="Q57" i="24"/>
  <c r="P57" i="24"/>
  <c r="E57" i="24"/>
  <c r="U57" i="24" s="1"/>
  <c r="S56" i="24"/>
  <c r="R56" i="24"/>
  <c r="Q56" i="24"/>
  <c r="P56" i="24"/>
  <c r="E56" i="24"/>
  <c r="T56" i="24" s="1"/>
  <c r="U55" i="24"/>
  <c r="S55" i="24"/>
  <c r="R55" i="24"/>
  <c r="Q55" i="24"/>
  <c r="P55" i="24"/>
  <c r="E55" i="24"/>
  <c r="T55" i="24" s="1"/>
  <c r="W53" i="24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S52" i="24"/>
  <c r="R52" i="24"/>
  <c r="Q52" i="24"/>
  <c r="P52" i="24"/>
  <c r="E52" i="24"/>
  <c r="U52" i="24" s="1"/>
  <c r="S51" i="24"/>
  <c r="R51" i="24"/>
  <c r="Q51" i="24"/>
  <c r="P51" i="24"/>
  <c r="E51" i="24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S46" i="24"/>
  <c r="R46" i="24"/>
  <c r="Q46" i="24"/>
  <c r="P46" i="24"/>
  <c r="E46" i="24"/>
  <c r="U45" i="24"/>
  <c r="S45" i="24"/>
  <c r="R45" i="24"/>
  <c r="Q45" i="24"/>
  <c r="P45" i="24"/>
  <c r="E45" i="24"/>
  <c r="T45" i="24" s="1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U42" i="24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K40" i="24"/>
  <c r="S40" i="24" s="1"/>
  <c r="J40" i="24"/>
  <c r="R40" i="24" s="1"/>
  <c r="I40" i="24"/>
  <c r="Q40" i="24" s="1"/>
  <c r="H40" i="24"/>
  <c r="P40" i="24" s="1"/>
  <c r="G40" i="24"/>
  <c r="F40" i="24"/>
  <c r="C40" i="24"/>
  <c r="B40" i="24"/>
  <c r="S39" i="24"/>
  <c r="R39" i="24"/>
  <c r="Q39" i="24"/>
  <c r="P39" i="24"/>
  <c r="E39" i="24"/>
  <c r="U39" i="24" s="1"/>
  <c r="S38" i="24"/>
  <c r="R38" i="24"/>
  <c r="Q38" i="24"/>
  <c r="P38" i="24"/>
  <c r="E38" i="24"/>
  <c r="T38" i="24" s="1"/>
  <c r="U37" i="24"/>
  <c r="S37" i="24"/>
  <c r="R37" i="24"/>
  <c r="Q37" i="24"/>
  <c r="P37" i="24"/>
  <c r="E37" i="24"/>
  <c r="T37" i="24" s="1"/>
  <c r="U36" i="24"/>
  <c r="T36" i="24"/>
  <c r="S36" i="24"/>
  <c r="R36" i="24"/>
  <c r="Q36" i="24"/>
  <c r="P36" i="24"/>
  <c r="E36" i="24"/>
  <c r="S35" i="24"/>
  <c r="R35" i="24"/>
  <c r="Q35" i="24"/>
  <c r="P35" i="24"/>
  <c r="E35" i="24"/>
  <c r="W33" i="24"/>
  <c r="V33" i="24"/>
  <c r="O33" i="24"/>
  <c r="N33" i="24"/>
  <c r="M33" i="24"/>
  <c r="L33" i="24"/>
  <c r="K33" i="24"/>
  <c r="S33" i="24" s="1"/>
  <c r="J33" i="24"/>
  <c r="R33" i="24" s="1"/>
  <c r="I33" i="24"/>
  <c r="H33" i="24"/>
  <c r="G33" i="24"/>
  <c r="F33" i="24"/>
  <c r="C33" i="24"/>
  <c r="B33" i="24"/>
  <c r="E33" i="24" s="1"/>
  <c r="S32" i="24"/>
  <c r="R32" i="24"/>
  <c r="Q32" i="24"/>
  <c r="U32" i="24" s="1"/>
  <c r="P32" i="24"/>
  <c r="E32" i="24"/>
  <c r="T32" i="24" s="1"/>
  <c r="W30" i="24"/>
  <c r="V30" i="24"/>
  <c r="O30" i="24"/>
  <c r="N30" i="24"/>
  <c r="M30" i="24"/>
  <c r="L30" i="24"/>
  <c r="K30" i="24"/>
  <c r="S30" i="24" s="1"/>
  <c r="J30" i="24"/>
  <c r="R30" i="24" s="1"/>
  <c r="I30" i="24"/>
  <c r="H30" i="24"/>
  <c r="G30" i="24"/>
  <c r="F30" i="24"/>
  <c r="C30" i="24"/>
  <c r="E30" i="24" s="1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S27" i="24"/>
  <c r="R27" i="24"/>
  <c r="Q27" i="24"/>
  <c r="P27" i="24"/>
  <c r="E27" i="24"/>
  <c r="S26" i="24"/>
  <c r="R26" i="24"/>
  <c r="Q26" i="24"/>
  <c r="P26" i="24"/>
  <c r="E26" i="24"/>
  <c r="W24" i="24"/>
  <c r="V24" i="24"/>
  <c r="O24" i="24"/>
  <c r="N24" i="24"/>
  <c r="M24" i="24"/>
  <c r="L24" i="24"/>
  <c r="K24" i="24"/>
  <c r="S24" i="24" s="1"/>
  <c r="J24" i="24"/>
  <c r="R24" i="24" s="1"/>
  <c r="I24" i="24"/>
  <c r="H24" i="24"/>
  <c r="G24" i="24"/>
  <c r="F24" i="24"/>
  <c r="C24" i="24"/>
  <c r="B24" i="24"/>
  <c r="S23" i="24"/>
  <c r="R23" i="24"/>
  <c r="Q23" i="24"/>
  <c r="P23" i="24"/>
  <c r="E23" i="24"/>
  <c r="T23" i="24" s="1"/>
  <c r="U22" i="24"/>
  <c r="S22" i="24"/>
  <c r="R22" i="24"/>
  <c r="Q22" i="24"/>
  <c r="P22" i="24"/>
  <c r="E22" i="24"/>
  <c r="T22" i="24" s="1"/>
  <c r="U21" i="24"/>
  <c r="T21" i="24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T19" i="24" s="1"/>
  <c r="U18" i="24"/>
  <c r="S18" i="24"/>
  <c r="R18" i="24"/>
  <c r="Q18" i="24"/>
  <c r="P18" i="24"/>
  <c r="E18" i="24"/>
  <c r="T18" i="24" s="1"/>
  <c r="W16" i="24"/>
  <c r="V16" i="24"/>
  <c r="O16" i="24"/>
  <c r="N16" i="24"/>
  <c r="M16" i="24"/>
  <c r="L16" i="24"/>
  <c r="K16" i="24"/>
  <c r="S16" i="24" s="1"/>
  <c r="J16" i="24"/>
  <c r="R16" i="24" s="1"/>
  <c r="I16" i="24"/>
  <c r="H16" i="24"/>
  <c r="P16" i="24" s="1"/>
  <c r="G16" i="24"/>
  <c r="F16" i="24"/>
  <c r="C16" i="24"/>
  <c r="E16" i="24" s="1"/>
  <c r="B16" i="24"/>
  <c r="S15" i="24"/>
  <c r="R15" i="24"/>
  <c r="Q15" i="24"/>
  <c r="P15" i="24"/>
  <c r="E15" i="24"/>
  <c r="U15" i="24" s="1"/>
  <c r="S14" i="24"/>
  <c r="R14" i="24"/>
  <c r="Q14" i="24"/>
  <c r="P14" i="24"/>
  <c r="E14" i="24"/>
  <c r="T14" i="24" s="1"/>
  <c r="U13" i="24"/>
  <c r="S13" i="24"/>
  <c r="R13" i="24"/>
  <c r="Q13" i="24"/>
  <c r="P13" i="24"/>
  <c r="E13" i="24"/>
  <c r="T13" i="24" s="1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T10" i="24" s="1"/>
  <c r="S9" i="24"/>
  <c r="R9" i="24"/>
  <c r="Q9" i="24"/>
  <c r="P9" i="24"/>
  <c r="E9" i="24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S90" i="23"/>
  <c r="R90" i="23"/>
  <c r="Q90" i="23"/>
  <c r="P90" i="23"/>
  <c r="E90" i="23"/>
  <c r="T90" i="23" s="1"/>
  <c r="S89" i="23"/>
  <c r="R89" i="23"/>
  <c r="Q89" i="23"/>
  <c r="P89" i="23"/>
  <c r="E89" i="23"/>
  <c r="T89" i="23" s="1"/>
  <c r="S88" i="23"/>
  <c r="R88" i="23"/>
  <c r="Q88" i="23"/>
  <c r="P88" i="23"/>
  <c r="E88" i="23"/>
  <c r="U88" i="23" s="1"/>
  <c r="S87" i="23"/>
  <c r="R87" i="23"/>
  <c r="Q87" i="23"/>
  <c r="P87" i="23"/>
  <c r="E87" i="23"/>
  <c r="T87" i="23" s="1"/>
  <c r="S86" i="23"/>
  <c r="R86" i="23"/>
  <c r="Q86" i="23"/>
  <c r="P86" i="23"/>
  <c r="E86" i="23"/>
  <c r="W72" i="23"/>
  <c r="V72" i="23"/>
  <c r="O72" i="23"/>
  <c r="N72" i="23"/>
  <c r="M72" i="23"/>
  <c r="L72" i="23"/>
  <c r="K72" i="23"/>
  <c r="S72" i="23" s="1"/>
  <c r="J72" i="23"/>
  <c r="I72" i="23"/>
  <c r="H72" i="23"/>
  <c r="P72" i="23" s="1"/>
  <c r="G72" i="23"/>
  <c r="F72" i="23"/>
  <c r="C72" i="23"/>
  <c r="B72" i="23"/>
  <c r="W71" i="23"/>
  <c r="V71" i="23"/>
  <c r="O71" i="23"/>
  <c r="N71" i="23"/>
  <c r="M71" i="23"/>
  <c r="L71" i="23"/>
  <c r="K71" i="23"/>
  <c r="S71" i="23" s="1"/>
  <c r="J71" i="23"/>
  <c r="R71" i="23" s="1"/>
  <c r="I71" i="23"/>
  <c r="Q71" i="23" s="1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J70" i="23"/>
  <c r="I70" i="23"/>
  <c r="H70" i="23"/>
  <c r="G70" i="23"/>
  <c r="F70" i="23"/>
  <c r="C70" i="23"/>
  <c r="B70" i="23"/>
  <c r="E70" i="23" s="1"/>
  <c r="S69" i="23"/>
  <c r="R69" i="23"/>
  <c r="Q69" i="23"/>
  <c r="P69" i="23"/>
  <c r="E69" i="23"/>
  <c r="W67" i="23"/>
  <c r="V67" i="23"/>
  <c r="O67" i="23"/>
  <c r="N67" i="23"/>
  <c r="M67" i="23"/>
  <c r="L67" i="23"/>
  <c r="K67" i="23"/>
  <c r="S67" i="23" s="1"/>
  <c r="J67" i="23"/>
  <c r="R67" i="23" s="1"/>
  <c r="I67" i="23"/>
  <c r="H67" i="23"/>
  <c r="G67" i="23"/>
  <c r="F67" i="23"/>
  <c r="C67" i="23"/>
  <c r="B67" i="23"/>
  <c r="W66" i="23"/>
  <c r="V66" i="23"/>
  <c r="O66" i="23"/>
  <c r="N66" i="23"/>
  <c r="M66" i="23"/>
  <c r="L66" i="23"/>
  <c r="K66" i="23"/>
  <c r="S66" i="23" s="1"/>
  <c r="J66" i="23"/>
  <c r="R66" i="23" s="1"/>
  <c r="I66" i="23"/>
  <c r="H66" i="23"/>
  <c r="P66" i="23" s="1"/>
  <c r="G66" i="23"/>
  <c r="F66" i="23"/>
  <c r="C66" i="23"/>
  <c r="B66" i="23"/>
  <c r="S65" i="23"/>
  <c r="R65" i="23"/>
  <c r="Q65" i="23"/>
  <c r="P65" i="23"/>
  <c r="E65" i="23"/>
  <c r="T65" i="23" s="1"/>
  <c r="S64" i="23"/>
  <c r="R64" i="23"/>
  <c r="Q64" i="23"/>
  <c r="P64" i="23"/>
  <c r="E64" i="23"/>
  <c r="U64" i="23" s="1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S59" i="23" s="1"/>
  <c r="J59" i="23"/>
  <c r="R59" i="23" s="1"/>
  <c r="I59" i="23"/>
  <c r="Q59" i="23" s="1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U56" i="23"/>
  <c r="T56" i="23"/>
  <c r="S56" i="23"/>
  <c r="R56" i="23"/>
  <c r="Q56" i="23"/>
  <c r="P56" i="23"/>
  <c r="E56" i="23"/>
  <c r="U55" i="23"/>
  <c r="T55" i="23"/>
  <c r="S55" i="23"/>
  <c r="R55" i="23"/>
  <c r="Q55" i="23"/>
  <c r="P55" i="23"/>
  <c r="E55" i="23"/>
  <c r="W53" i="23"/>
  <c r="V53" i="23"/>
  <c r="O53" i="23"/>
  <c r="N53" i="23"/>
  <c r="M53" i="23"/>
  <c r="L53" i="23"/>
  <c r="K53" i="23"/>
  <c r="J53" i="23"/>
  <c r="R53" i="23" s="1"/>
  <c r="I53" i="23"/>
  <c r="H53" i="23"/>
  <c r="P53" i="23" s="1"/>
  <c r="G53" i="23"/>
  <c r="F53" i="23"/>
  <c r="C53" i="23"/>
  <c r="B53" i="23"/>
  <c r="S52" i="23"/>
  <c r="R52" i="23"/>
  <c r="Q52" i="23"/>
  <c r="P52" i="23"/>
  <c r="E52" i="23"/>
  <c r="T52" i="23" s="1"/>
  <c r="S51" i="23"/>
  <c r="R51" i="23"/>
  <c r="Q51" i="23"/>
  <c r="P51" i="23"/>
  <c r="T51" i="23" s="1"/>
  <c r="E51" i="23"/>
  <c r="U50" i="23"/>
  <c r="T50" i="23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U47" i="23"/>
  <c r="S47" i="23"/>
  <c r="R47" i="23"/>
  <c r="Q47" i="23"/>
  <c r="P47" i="23"/>
  <c r="E47" i="23"/>
  <c r="T47" i="23" s="1"/>
  <c r="U46" i="23"/>
  <c r="T46" i="23"/>
  <c r="S46" i="23"/>
  <c r="R46" i="23"/>
  <c r="Q46" i="23"/>
  <c r="P46" i="23"/>
  <c r="E46" i="23"/>
  <c r="S45" i="23"/>
  <c r="R45" i="23"/>
  <c r="Q45" i="23"/>
  <c r="P45" i="23"/>
  <c r="E45" i="23"/>
  <c r="U45" i="23" s="1"/>
  <c r="S44" i="23"/>
  <c r="R44" i="23"/>
  <c r="Q44" i="23"/>
  <c r="P44" i="23"/>
  <c r="E44" i="23"/>
  <c r="T44" i="23" s="1"/>
  <c r="U43" i="23"/>
  <c r="T43" i="23"/>
  <c r="S43" i="23"/>
  <c r="R43" i="23"/>
  <c r="Q43" i="23"/>
  <c r="P43" i="23"/>
  <c r="E43" i="23"/>
  <c r="U42" i="23"/>
  <c r="T42" i="23"/>
  <c r="S42" i="23"/>
  <c r="R42" i="23"/>
  <c r="Q42" i="23"/>
  <c r="P42" i="23"/>
  <c r="E42" i="23"/>
  <c r="W40" i="23"/>
  <c r="V40" i="23"/>
  <c r="O40" i="23"/>
  <c r="N40" i="23"/>
  <c r="M40" i="23"/>
  <c r="L40" i="23"/>
  <c r="K40" i="23"/>
  <c r="J40" i="23"/>
  <c r="I40" i="23"/>
  <c r="H40" i="23"/>
  <c r="G40" i="23"/>
  <c r="F40" i="23"/>
  <c r="C40" i="23"/>
  <c r="B40" i="23"/>
  <c r="S39" i="23"/>
  <c r="R39" i="23"/>
  <c r="Q39" i="23"/>
  <c r="P39" i="23"/>
  <c r="E39" i="23"/>
  <c r="T39" i="23" s="1"/>
  <c r="U38" i="23"/>
  <c r="T38" i="23"/>
  <c r="S38" i="23"/>
  <c r="R38" i="23"/>
  <c r="Q38" i="23"/>
  <c r="P38" i="23"/>
  <c r="E38" i="23"/>
  <c r="U37" i="23"/>
  <c r="T37" i="23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U35" i="23" s="1"/>
  <c r="W33" i="23"/>
  <c r="V33" i="23"/>
  <c r="O33" i="23"/>
  <c r="N33" i="23"/>
  <c r="M33" i="23"/>
  <c r="L33" i="23"/>
  <c r="K33" i="23"/>
  <c r="S33" i="23" s="1"/>
  <c r="J33" i="23"/>
  <c r="R33" i="23" s="1"/>
  <c r="I33" i="23"/>
  <c r="Q33" i="23" s="1"/>
  <c r="H33" i="23"/>
  <c r="P33" i="23" s="1"/>
  <c r="G33" i="23"/>
  <c r="F33" i="23"/>
  <c r="C33" i="23"/>
  <c r="B33" i="23"/>
  <c r="E33" i="23" s="1"/>
  <c r="U32" i="23"/>
  <c r="T32" i="23"/>
  <c r="S32" i="23"/>
  <c r="R32" i="23"/>
  <c r="Q32" i="23"/>
  <c r="P32" i="23"/>
  <c r="E32" i="23"/>
  <c r="W30" i="23"/>
  <c r="V30" i="23"/>
  <c r="O30" i="23"/>
  <c r="N30" i="23"/>
  <c r="M30" i="23"/>
  <c r="L30" i="23"/>
  <c r="K30" i="23"/>
  <c r="S30" i="23" s="1"/>
  <c r="J30" i="23"/>
  <c r="R30" i="23" s="1"/>
  <c r="I30" i="23"/>
  <c r="H30" i="23"/>
  <c r="G30" i="23"/>
  <c r="F30" i="23"/>
  <c r="C30" i="23"/>
  <c r="B30" i="23"/>
  <c r="E30" i="23" s="1"/>
  <c r="S29" i="23"/>
  <c r="R29" i="23"/>
  <c r="Q29" i="23"/>
  <c r="P29" i="23"/>
  <c r="E29" i="23"/>
  <c r="T29" i="23" s="1"/>
  <c r="U28" i="23"/>
  <c r="T28" i="23"/>
  <c r="S28" i="23"/>
  <c r="R28" i="23"/>
  <c r="Q28" i="23"/>
  <c r="P28" i="23"/>
  <c r="E28" i="23"/>
  <c r="U27" i="23"/>
  <c r="T27" i="23"/>
  <c r="S27" i="23"/>
  <c r="R27" i="23"/>
  <c r="Q27" i="23"/>
  <c r="P27" i="23"/>
  <c r="E27" i="23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T23" i="23"/>
  <c r="S23" i="23"/>
  <c r="R23" i="23"/>
  <c r="Q23" i="23"/>
  <c r="P23" i="23"/>
  <c r="E23" i="23"/>
  <c r="U23" i="23" s="1"/>
  <c r="U22" i="23"/>
  <c r="T22" i="23"/>
  <c r="S22" i="23"/>
  <c r="R22" i="23"/>
  <c r="Q22" i="23"/>
  <c r="P22" i="23"/>
  <c r="E22" i="23"/>
  <c r="S21" i="23"/>
  <c r="R21" i="23"/>
  <c r="Q21" i="23"/>
  <c r="P21" i="23"/>
  <c r="E21" i="23"/>
  <c r="S20" i="23"/>
  <c r="R20" i="23"/>
  <c r="Q20" i="23"/>
  <c r="P20" i="23"/>
  <c r="E20" i="23"/>
  <c r="T20" i="23" s="1"/>
  <c r="S19" i="23"/>
  <c r="R19" i="23"/>
  <c r="Q19" i="23"/>
  <c r="P19" i="23"/>
  <c r="E19" i="23"/>
  <c r="U18" i="23"/>
  <c r="T18" i="23"/>
  <c r="S18" i="23"/>
  <c r="R18" i="23"/>
  <c r="Q18" i="23"/>
  <c r="P18" i="23"/>
  <c r="E18" i="23"/>
  <c r="W16" i="23"/>
  <c r="V16" i="23"/>
  <c r="O16" i="23"/>
  <c r="N16" i="23"/>
  <c r="M16" i="23"/>
  <c r="L16" i="23"/>
  <c r="K16" i="23"/>
  <c r="S16" i="23" s="1"/>
  <c r="J16" i="23"/>
  <c r="I16" i="23"/>
  <c r="H16" i="23"/>
  <c r="G16" i="23"/>
  <c r="F16" i="23"/>
  <c r="C16" i="23"/>
  <c r="B16" i="23"/>
  <c r="E16" i="23" s="1"/>
  <c r="S15" i="23"/>
  <c r="R15" i="23"/>
  <c r="Q15" i="23"/>
  <c r="P15" i="23"/>
  <c r="E15" i="23"/>
  <c r="S14" i="23"/>
  <c r="R14" i="23"/>
  <c r="Q14" i="23"/>
  <c r="P14" i="23"/>
  <c r="E14" i="23"/>
  <c r="U13" i="23"/>
  <c r="T13" i="23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T11" i="23" s="1"/>
  <c r="S10" i="23"/>
  <c r="R10" i="23"/>
  <c r="Q10" i="23"/>
  <c r="P10" i="23"/>
  <c r="E10" i="23"/>
  <c r="U10" i="23" s="1"/>
  <c r="S9" i="23"/>
  <c r="R9" i="23"/>
  <c r="Q9" i="23"/>
  <c r="P9" i="23"/>
  <c r="E9" i="23"/>
  <c r="U9" i="23" s="1"/>
  <c r="S93" i="22"/>
  <c r="R93" i="22"/>
  <c r="Q93" i="22"/>
  <c r="P93" i="22"/>
  <c r="E93" i="22"/>
  <c r="T93" i="22" s="1"/>
  <c r="S92" i="22"/>
  <c r="R92" i="22"/>
  <c r="Q92" i="22"/>
  <c r="P92" i="22"/>
  <c r="E92" i="22"/>
  <c r="T92" i="22" s="1"/>
  <c r="S91" i="22"/>
  <c r="R91" i="22"/>
  <c r="Q91" i="22"/>
  <c r="P91" i="22"/>
  <c r="E91" i="22"/>
  <c r="U91" i="22" s="1"/>
  <c r="S90" i="22"/>
  <c r="R90" i="22"/>
  <c r="Q90" i="22"/>
  <c r="P90" i="22"/>
  <c r="E90" i="22"/>
  <c r="T90" i="22" s="1"/>
  <c r="S89" i="22"/>
  <c r="R89" i="22"/>
  <c r="Q89" i="22"/>
  <c r="P89" i="22"/>
  <c r="E89" i="22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S86" i="22"/>
  <c r="R86" i="22"/>
  <c r="Q86" i="22"/>
  <c r="P86" i="22"/>
  <c r="E86" i="22"/>
  <c r="T86" i="22" s="1"/>
  <c r="W72" i="22"/>
  <c r="V72" i="22"/>
  <c r="O72" i="22"/>
  <c r="N72" i="22"/>
  <c r="M72" i="22"/>
  <c r="L72" i="22"/>
  <c r="K72" i="22"/>
  <c r="S72" i="22" s="1"/>
  <c r="J72" i="22"/>
  <c r="I72" i="22"/>
  <c r="H72" i="22"/>
  <c r="G72" i="22"/>
  <c r="F72" i="22"/>
  <c r="C72" i="22"/>
  <c r="B72" i="22"/>
  <c r="W71" i="22"/>
  <c r="V71" i="22"/>
  <c r="O71" i="22"/>
  <c r="N71" i="22"/>
  <c r="M71" i="22"/>
  <c r="L71" i="22"/>
  <c r="K71" i="22"/>
  <c r="S71" i="22" s="1"/>
  <c r="J71" i="22"/>
  <c r="R71" i="22" s="1"/>
  <c r="I71" i="22"/>
  <c r="Q71" i="22" s="1"/>
  <c r="H71" i="22"/>
  <c r="G71" i="22"/>
  <c r="F71" i="22"/>
  <c r="C71" i="22"/>
  <c r="E71" i="22" s="1"/>
  <c r="B71" i="22"/>
  <c r="W70" i="22"/>
  <c r="V70" i="22"/>
  <c r="O70" i="22"/>
  <c r="N70" i="22"/>
  <c r="M70" i="22"/>
  <c r="L70" i="22"/>
  <c r="K70" i="22"/>
  <c r="S70" i="22" s="1"/>
  <c r="J70" i="22"/>
  <c r="R70" i="22" s="1"/>
  <c r="I70" i="22"/>
  <c r="H70" i="22"/>
  <c r="P70" i="22" s="1"/>
  <c r="G70" i="22"/>
  <c r="F70" i="22"/>
  <c r="C70" i="22"/>
  <c r="B70" i="22"/>
  <c r="S69" i="22"/>
  <c r="R69" i="22"/>
  <c r="Q69" i="22"/>
  <c r="P69" i="22"/>
  <c r="E69" i="22"/>
  <c r="T69" i="22" s="1"/>
  <c r="W67" i="22"/>
  <c r="V67" i="22"/>
  <c r="O67" i="22"/>
  <c r="N67" i="22"/>
  <c r="M67" i="22"/>
  <c r="L67" i="22"/>
  <c r="K67" i="22"/>
  <c r="S67" i="22" s="1"/>
  <c r="J67" i="22"/>
  <c r="R67" i="22" s="1"/>
  <c r="I67" i="22"/>
  <c r="H67" i="22"/>
  <c r="G67" i="22"/>
  <c r="F67" i="22"/>
  <c r="C67" i="22"/>
  <c r="B67" i="22"/>
  <c r="W66" i="22"/>
  <c r="V66" i="22"/>
  <c r="O66" i="22"/>
  <c r="N66" i="22"/>
  <c r="M66" i="22"/>
  <c r="L66" i="22"/>
  <c r="K66" i="22"/>
  <c r="S66" i="22" s="1"/>
  <c r="J66" i="22"/>
  <c r="R66" i="22" s="1"/>
  <c r="I66" i="22"/>
  <c r="Q66" i="22" s="1"/>
  <c r="H66" i="22"/>
  <c r="P66" i="22" s="1"/>
  <c r="G66" i="22"/>
  <c r="F66" i="22"/>
  <c r="C66" i="22"/>
  <c r="B66" i="22"/>
  <c r="S65" i="22"/>
  <c r="R65" i="22"/>
  <c r="Q65" i="22"/>
  <c r="P65" i="22"/>
  <c r="E65" i="22"/>
  <c r="U65" i="22" s="1"/>
  <c r="S64" i="22"/>
  <c r="R64" i="22"/>
  <c r="Q64" i="22"/>
  <c r="P64" i="22"/>
  <c r="E64" i="22"/>
  <c r="T64" i="22" s="1"/>
  <c r="U63" i="22"/>
  <c r="S63" i="22"/>
  <c r="R63" i="22"/>
  <c r="Q63" i="22"/>
  <c r="P63" i="22"/>
  <c r="E63" i="22"/>
  <c r="T63" i="22" s="1"/>
  <c r="U62" i="22"/>
  <c r="T62" i="22"/>
  <c r="S62" i="22"/>
  <c r="R62" i="22"/>
  <c r="Q62" i="22"/>
  <c r="P62" i="22"/>
  <c r="E62" i="22"/>
  <c r="S61" i="22"/>
  <c r="R61" i="22"/>
  <c r="Q61" i="22"/>
  <c r="P61" i="22"/>
  <c r="E61" i="22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S56" i="22"/>
  <c r="R56" i="22"/>
  <c r="Q56" i="22"/>
  <c r="P56" i="22"/>
  <c r="E56" i="22"/>
  <c r="T56" i="22" s="1"/>
  <c r="S55" i="22"/>
  <c r="R55" i="22"/>
  <c r="Q55" i="22"/>
  <c r="P55" i="22"/>
  <c r="E55" i="22"/>
  <c r="W53" i="22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S52" i="22"/>
  <c r="R52" i="22"/>
  <c r="Q52" i="22"/>
  <c r="P52" i="22"/>
  <c r="E52" i="22"/>
  <c r="U52" i="22" s="1"/>
  <c r="S51" i="22"/>
  <c r="R51" i="22"/>
  <c r="Q51" i="22"/>
  <c r="P51" i="22"/>
  <c r="E51" i="22"/>
  <c r="T51" i="22" s="1"/>
  <c r="S50" i="22"/>
  <c r="R50" i="22"/>
  <c r="Q50" i="22"/>
  <c r="P50" i="22"/>
  <c r="E50" i="22"/>
  <c r="S49" i="22"/>
  <c r="R49" i="22"/>
  <c r="Q49" i="22"/>
  <c r="P49" i="22"/>
  <c r="E49" i="22"/>
  <c r="S48" i="22"/>
  <c r="R48" i="22"/>
  <c r="Q48" i="22"/>
  <c r="P48" i="22"/>
  <c r="E48" i="22"/>
  <c r="U48" i="22" s="1"/>
  <c r="S47" i="22"/>
  <c r="R47" i="22"/>
  <c r="Q47" i="22"/>
  <c r="P47" i="22"/>
  <c r="E47" i="22"/>
  <c r="T47" i="22" s="1"/>
  <c r="S46" i="22"/>
  <c r="R46" i="22"/>
  <c r="Q46" i="22"/>
  <c r="P46" i="22"/>
  <c r="E46" i="22"/>
  <c r="U45" i="22"/>
  <c r="T45" i="22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U42" i="22"/>
  <c r="S42" i="22"/>
  <c r="R42" i="22"/>
  <c r="Q42" i="22"/>
  <c r="P42" i="22"/>
  <c r="E42" i="22"/>
  <c r="T42" i="22" s="1"/>
  <c r="W40" i="22"/>
  <c r="V40" i="22"/>
  <c r="O40" i="22"/>
  <c r="N40" i="22"/>
  <c r="M40" i="22"/>
  <c r="L40" i="22"/>
  <c r="K40" i="22"/>
  <c r="S40" i="22" s="1"/>
  <c r="J40" i="22"/>
  <c r="R40" i="22" s="1"/>
  <c r="I40" i="22"/>
  <c r="H40" i="22"/>
  <c r="G40" i="22"/>
  <c r="F40" i="22"/>
  <c r="C40" i="22"/>
  <c r="E40" i="22" s="1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U37" i="22"/>
  <c r="S37" i="22"/>
  <c r="R37" i="22"/>
  <c r="Q37" i="22"/>
  <c r="P37" i="22"/>
  <c r="E37" i="22"/>
  <c r="T37" i="22" s="1"/>
  <c r="U36" i="22"/>
  <c r="T36" i="22"/>
  <c r="S36" i="22"/>
  <c r="R36" i="22"/>
  <c r="Q36" i="22"/>
  <c r="P36" i="22"/>
  <c r="E36" i="22"/>
  <c r="S35" i="22"/>
  <c r="R35" i="22"/>
  <c r="Q35" i="22"/>
  <c r="P35" i="22"/>
  <c r="E35" i="22"/>
  <c r="W33" i="22"/>
  <c r="V33" i="22"/>
  <c r="O33" i="22"/>
  <c r="N33" i="22"/>
  <c r="M33" i="22"/>
  <c r="L33" i="22"/>
  <c r="K33" i="22"/>
  <c r="S33" i="22" s="1"/>
  <c r="J33" i="22"/>
  <c r="R33" i="22" s="1"/>
  <c r="I33" i="22"/>
  <c r="H33" i="22"/>
  <c r="G33" i="22"/>
  <c r="F33" i="22"/>
  <c r="C33" i="22"/>
  <c r="B33" i="22"/>
  <c r="E33" i="22" s="1"/>
  <c r="S32" i="22"/>
  <c r="R32" i="22"/>
  <c r="Q32" i="22"/>
  <c r="P32" i="22"/>
  <c r="E32" i="22"/>
  <c r="W30" i="22"/>
  <c r="V30" i="22"/>
  <c r="O30" i="22"/>
  <c r="N30" i="22"/>
  <c r="M30" i="22"/>
  <c r="L30" i="22"/>
  <c r="K30" i="22"/>
  <c r="S30" i="22" s="1"/>
  <c r="J30" i="22"/>
  <c r="R30" i="22" s="1"/>
  <c r="I30" i="22"/>
  <c r="H30" i="22"/>
  <c r="P30" i="22" s="1"/>
  <c r="G30" i="22"/>
  <c r="F30" i="22"/>
  <c r="C30" i="22"/>
  <c r="E30" i="22" s="1"/>
  <c r="B30" i="22"/>
  <c r="S29" i="22"/>
  <c r="R29" i="22"/>
  <c r="Q29" i="22"/>
  <c r="P29" i="22"/>
  <c r="E29" i="22"/>
  <c r="U29" i="22" s="1"/>
  <c r="S28" i="22"/>
  <c r="R28" i="22"/>
  <c r="Q28" i="22"/>
  <c r="P28" i="22"/>
  <c r="E28" i="22"/>
  <c r="T28" i="22" s="1"/>
  <c r="U27" i="22"/>
  <c r="S27" i="22"/>
  <c r="R27" i="22"/>
  <c r="Q27" i="22"/>
  <c r="P27" i="22"/>
  <c r="E27" i="22"/>
  <c r="T27" i="22" s="1"/>
  <c r="S26" i="22"/>
  <c r="R26" i="22"/>
  <c r="Q26" i="22"/>
  <c r="P26" i="22"/>
  <c r="E26" i="22"/>
  <c r="W24" i="22"/>
  <c r="V24" i="22"/>
  <c r="O24" i="22"/>
  <c r="N24" i="22"/>
  <c r="M24" i="22"/>
  <c r="L24" i="22"/>
  <c r="K24" i="22"/>
  <c r="S24" i="22" s="1"/>
  <c r="J24" i="22"/>
  <c r="R24" i="22" s="1"/>
  <c r="I24" i="22"/>
  <c r="H24" i="22"/>
  <c r="G24" i="22"/>
  <c r="F24" i="22"/>
  <c r="C24" i="22"/>
  <c r="B24" i="22"/>
  <c r="S23" i="22"/>
  <c r="R23" i="22"/>
  <c r="Q23" i="22"/>
  <c r="P23" i="22"/>
  <c r="E23" i="22"/>
  <c r="T23" i="22" s="1"/>
  <c r="U22" i="22"/>
  <c r="S22" i="22"/>
  <c r="R22" i="22"/>
  <c r="Q22" i="22"/>
  <c r="P22" i="22"/>
  <c r="E22" i="22"/>
  <c r="T22" i="22" s="1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S18" i="22"/>
  <c r="R18" i="22"/>
  <c r="Q18" i="22"/>
  <c r="P18" i="22"/>
  <c r="E18" i="22"/>
  <c r="W16" i="22"/>
  <c r="V16" i="22"/>
  <c r="O16" i="22"/>
  <c r="N16" i="22"/>
  <c r="M16" i="22"/>
  <c r="L16" i="22"/>
  <c r="K16" i="22"/>
  <c r="S16" i="22" s="1"/>
  <c r="J16" i="22"/>
  <c r="R16" i="22" s="1"/>
  <c r="I16" i="22"/>
  <c r="H16" i="22"/>
  <c r="G16" i="22"/>
  <c r="F16" i="22"/>
  <c r="C16" i="22"/>
  <c r="B16" i="22"/>
  <c r="S15" i="22"/>
  <c r="R15" i="22"/>
  <c r="Q15" i="22"/>
  <c r="P15" i="22"/>
  <c r="E15" i="22"/>
  <c r="U15" i="22" s="1"/>
  <c r="S14" i="22"/>
  <c r="R14" i="22"/>
  <c r="Q14" i="22"/>
  <c r="P14" i="22"/>
  <c r="E14" i="22"/>
  <c r="T14" i="22" s="1"/>
  <c r="S13" i="22"/>
  <c r="R13" i="22"/>
  <c r="Q13" i="22"/>
  <c r="P13" i="22"/>
  <c r="E13" i="22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P10" i="22"/>
  <c r="E10" i="22"/>
  <c r="U9" i="22"/>
  <c r="S9" i="22"/>
  <c r="R9" i="22"/>
  <c r="Q9" i="22"/>
  <c r="P9" i="22"/>
  <c r="E9" i="22"/>
  <c r="T9" i="22" s="1"/>
  <c r="U93" i="21"/>
  <c r="T93" i="21"/>
  <c r="S93" i="21"/>
  <c r="R93" i="21"/>
  <c r="Q93" i="21"/>
  <c r="P93" i="21"/>
  <c r="E93" i="2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U90" i="21"/>
  <c r="S90" i="21"/>
  <c r="R90" i="21"/>
  <c r="Q90" i="21"/>
  <c r="P90" i="21"/>
  <c r="E90" i="21"/>
  <c r="T90" i="21" s="1"/>
  <c r="U89" i="21"/>
  <c r="T89" i="21"/>
  <c r="S89" i="21"/>
  <c r="R89" i="21"/>
  <c r="Q89" i="21"/>
  <c r="P89" i="21"/>
  <c r="E89" i="21"/>
  <c r="S88" i="21"/>
  <c r="R88" i="21"/>
  <c r="Q88" i="21"/>
  <c r="P88" i="21"/>
  <c r="E88" i="21"/>
  <c r="U88" i="21" s="1"/>
  <c r="S87" i="21"/>
  <c r="R87" i="21"/>
  <c r="Q87" i="21"/>
  <c r="P87" i="21"/>
  <c r="E87" i="21"/>
  <c r="T87" i="21" s="1"/>
  <c r="U86" i="21"/>
  <c r="S86" i="21"/>
  <c r="R86" i="21"/>
  <c r="Q86" i="21"/>
  <c r="P86" i="21"/>
  <c r="E86" i="21"/>
  <c r="T86" i="21" s="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E72" i="21" s="1"/>
  <c r="B72" i="21"/>
  <c r="W71" i="21"/>
  <c r="V71" i="21"/>
  <c r="O71" i="21"/>
  <c r="N71" i="21"/>
  <c r="M71" i="21"/>
  <c r="L71" i="21"/>
  <c r="K71" i="21"/>
  <c r="S71" i="21" s="1"/>
  <c r="J71" i="21"/>
  <c r="I71" i="21"/>
  <c r="H71" i="21"/>
  <c r="G71" i="21"/>
  <c r="F71" i="21"/>
  <c r="C71" i="21"/>
  <c r="B71" i="21"/>
  <c r="W70" i="21"/>
  <c r="V70" i="21"/>
  <c r="O70" i="21"/>
  <c r="N70" i="21"/>
  <c r="M70" i="21"/>
  <c r="L70" i="21"/>
  <c r="K70" i="21"/>
  <c r="S70" i="21" s="1"/>
  <c r="J70" i="21"/>
  <c r="I70" i="21"/>
  <c r="Q70" i="21" s="1"/>
  <c r="H70" i="21"/>
  <c r="G70" i="21"/>
  <c r="F70" i="21"/>
  <c r="C70" i="21"/>
  <c r="B70" i="21"/>
  <c r="E70" i="21" s="1"/>
  <c r="S69" i="21"/>
  <c r="R69" i="21"/>
  <c r="Q69" i="21"/>
  <c r="U69" i="21" s="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E67" i="21" s="1"/>
  <c r="W66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T65" i="21" s="1"/>
  <c r="U64" i="21"/>
  <c r="S64" i="21"/>
  <c r="R64" i="21"/>
  <c r="Q64" i="21"/>
  <c r="P64" i="21"/>
  <c r="E64" i="21"/>
  <c r="T64" i="21" s="1"/>
  <c r="S63" i="21"/>
  <c r="R63" i="21"/>
  <c r="Q63" i="21"/>
  <c r="P63" i="21"/>
  <c r="E63" i="21"/>
  <c r="U63" i="21" s="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T55" i="2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S53" i="21" s="1"/>
  <c r="J53" i="21"/>
  <c r="R53" i="21" s="1"/>
  <c r="I53" i="21"/>
  <c r="H53" i="21"/>
  <c r="G53" i="21"/>
  <c r="F53" i="21"/>
  <c r="C53" i="21"/>
  <c r="B53" i="21"/>
  <c r="S52" i="21"/>
  <c r="R52" i="21"/>
  <c r="Q52" i="21"/>
  <c r="P52" i="21"/>
  <c r="E52" i="21"/>
  <c r="T52" i="21" s="1"/>
  <c r="S51" i="21"/>
  <c r="R51" i="21"/>
  <c r="Q51" i="21"/>
  <c r="P51" i="21"/>
  <c r="E51" i="21"/>
  <c r="T51" i="21" s="1"/>
  <c r="U50" i="21"/>
  <c r="T50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T47" i="21" s="1"/>
  <c r="T46" i="2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T44" i="21" s="1"/>
  <c r="U43" i="21"/>
  <c r="S43" i="21"/>
  <c r="R43" i="21"/>
  <c r="Q43" i="21"/>
  <c r="P43" i="21"/>
  <c r="E43" i="21"/>
  <c r="T43" i="21" s="1"/>
  <c r="S42" i="21"/>
  <c r="R42" i="21"/>
  <c r="Q42" i="21"/>
  <c r="P42" i="21"/>
  <c r="E42" i="21"/>
  <c r="W40" i="21"/>
  <c r="V40" i="21"/>
  <c r="O40" i="21"/>
  <c r="N40" i="21"/>
  <c r="M40" i="21"/>
  <c r="L40" i="21"/>
  <c r="K40" i="21"/>
  <c r="S40" i="21" s="1"/>
  <c r="J40" i="21"/>
  <c r="I40" i="21"/>
  <c r="H40" i="21"/>
  <c r="G40" i="21"/>
  <c r="F40" i="21"/>
  <c r="C40" i="21"/>
  <c r="B40" i="21"/>
  <c r="S39" i="21"/>
  <c r="R39" i="21"/>
  <c r="Q39" i="21"/>
  <c r="P39" i="21"/>
  <c r="E39" i="21"/>
  <c r="T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S36" i="21"/>
  <c r="R36" i="21"/>
  <c r="Q36" i="21"/>
  <c r="P36" i="21"/>
  <c r="E36" i="21"/>
  <c r="U36" i="21" s="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H33" i="21"/>
  <c r="G33" i="21"/>
  <c r="F33" i="21"/>
  <c r="C33" i="21"/>
  <c r="E33" i="21" s="1"/>
  <c r="B33" i="21"/>
  <c r="S32" i="21"/>
  <c r="R32" i="21"/>
  <c r="Q32" i="21"/>
  <c r="P32" i="21"/>
  <c r="E32" i="21"/>
  <c r="W30" i="21"/>
  <c r="V30" i="21"/>
  <c r="O30" i="21"/>
  <c r="N30" i="21"/>
  <c r="M30" i="21"/>
  <c r="L30" i="21"/>
  <c r="K30" i="21"/>
  <c r="S30" i="21" s="1"/>
  <c r="J30" i="21"/>
  <c r="R30" i="21" s="1"/>
  <c r="I30" i="21"/>
  <c r="H30" i="21"/>
  <c r="P30" i="21" s="1"/>
  <c r="G30" i="21"/>
  <c r="F30" i="21"/>
  <c r="C30" i="21"/>
  <c r="B30" i="21"/>
  <c r="E30" i="21" s="1"/>
  <c r="S29" i="21"/>
  <c r="R29" i="21"/>
  <c r="Q29" i="21"/>
  <c r="P29" i="21"/>
  <c r="E29" i="21"/>
  <c r="T29" i="21" s="1"/>
  <c r="S28" i="21"/>
  <c r="R28" i="21"/>
  <c r="Q28" i="21"/>
  <c r="P28" i="21"/>
  <c r="E28" i="21"/>
  <c r="T28" i="21" s="1"/>
  <c r="S27" i="21"/>
  <c r="R27" i="21"/>
  <c r="Q27" i="21"/>
  <c r="P27" i="21"/>
  <c r="E27" i="21"/>
  <c r="T27" i="21" s="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S24" i="21" s="1"/>
  <c r="J24" i="21"/>
  <c r="R24" i="21" s="1"/>
  <c r="I24" i="21"/>
  <c r="H24" i="21"/>
  <c r="P24" i="21" s="1"/>
  <c r="G24" i="21"/>
  <c r="F24" i="21"/>
  <c r="C24" i="21"/>
  <c r="B24" i="21"/>
  <c r="S23" i="21"/>
  <c r="R23" i="21"/>
  <c r="Q23" i="21"/>
  <c r="P23" i="21"/>
  <c r="E23" i="21"/>
  <c r="T23" i="21" s="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S20" i="21"/>
  <c r="R20" i="21"/>
  <c r="Q20" i="21"/>
  <c r="P20" i="21"/>
  <c r="E20" i="21"/>
  <c r="T20" i="21" s="1"/>
  <c r="S19" i="21"/>
  <c r="R19" i="21"/>
  <c r="Q19" i="21"/>
  <c r="P19" i="21"/>
  <c r="E19" i="21"/>
  <c r="T18" i="2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S16" i="21" s="1"/>
  <c r="J16" i="21"/>
  <c r="R16" i="21" s="1"/>
  <c r="I16" i="21"/>
  <c r="Q16" i="21" s="1"/>
  <c r="H16" i="21"/>
  <c r="G16" i="21"/>
  <c r="F16" i="21"/>
  <c r="C16" i="21"/>
  <c r="B16" i="21"/>
  <c r="E16" i="21" s="1"/>
  <c r="S15" i="21"/>
  <c r="R15" i="21"/>
  <c r="Q15" i="21"/>
  <c r="P15" i="21"/>
  <c r="E15" i="21"/>
  <c r="T15" i="21" s="1"/>
  <c r="S14" i="21"/>
  <c r="R14" i="21"/>
  <c r="Q14" i="21"/>
  <c r="P14" i="21"/>
  <c r="E14" i="21"/>
  <c r="T13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T10" i="21" s="1"/>
  <c r="U9" i="21"/>
  <c r="T9" i="21"/>
  <c r="S9" i="21"/>
  <c r="R9" i="21"/>
  <c r="Q9" i="21"/>
  <c r="P9" i="21"/>
  <c r="E9" i="21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U91" i="20"/>
  <c r="S91" i="20"/>
  <c r="R91" i="20"/>
  <c r="Q91" i="20"/>
  <c r="P91" i="20"/>
  <c r="E91" i="20"/>
  <c r="T91" i="20" s="1"/>
  <c r="T90" i="20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U87" i="20"/>
  <c r="S87" i="20"/>
  <c r="R87" i="20"/>
  <c r="Q87" i="20"/>
  <c r="P87" i="20"/>
  <c r="E87" i="20"/>
  <c r="T87" i="20" s="1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S72" i="20" s="1"/>
  <c r="J72" i="20"/>
  <c r="I72" i="20"/>
  <c r="H72" i="20"/>
  <c r="G72" i="20"/>
  <c r="F72" i="20"/>
  <c r="C72" i="20"/>
  <c r="B72" i="20"/>
  <c r="E72" i="20" s="1"/>
  <c r="W71" i="20"/>
  <c r="V71" i="20"/>
  <c r="O71" i="20"/>
  <c r="N71" i="20"/>
  <c r="M71" i="20"/>
  <c r="L71" i="20"/>
  <c r="K71" i="20"/>
  <c r="S71" i="20" s="1"/>
  <c r="J71" i="20"/>
  <c r="R71" i="20" s="1"/>
  <c r="I71" i="20"/>
  <c r="Q71" i="20" s="1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S70" i="20" s="1"/>
  <c r="J70" i="20"/>
  <c r="R70" i="20" s="1"/>
  <c r="I70" i="20"/>
  <c r="H70" i="20"/>
  <c r="P70" i="20" s="1"/>
  <c r="G70" i="20"/>
  <c r="F70" i="20"/>
  <c r="E70" i="20"/>
  <c r="C70" i="20"/>
  <c r="B70" i="20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S67" i="20" s="1"/>
  <c r="J67" i="20"/>
  <c r="I67" i="20"/>
  <c r="H67" i="20"/>
  <c r="G67" i="20"/>
  <c r="F67" i="20"/>
  <c r="C67" i="20"/>
  <c r="B67" i="20"/>
  <c r="E67" i="20" s="1"/>
  <c r="W66" i="20"/>
  <c r="V66" i="20"/>
  <c r="O66" i="20"/>
  <c r="N66" i="20"/>
  <c r="M66" i="20"/>
  <c r="L66" i="20"/>
  <c r="K66" i="20"/>
  <c r="S66" i="20" s="1"/>
  <c r="J66" i="20"/>
  <c r="R66" i="20" s="1"/>
  <c r="I66" i="20"/>
  <c r="Q66" i="20" s="1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S63" i="20"/>
  <c r="R63" i="20"/>
  <c r="Q63" i="20"/>
  <c r="P63" i="20"/>
  <c r="E63" i="20"/>
  <c r="U63" i="20" s="1"/>
  <c r="S62" i="20"/>
  <c r="R62" i="20"/>
  <c r="Q62" i="20"/>
  <c r="P62" i="20"/>
  <c r="E62" i="20"/>
  <c r="T62" i="20" s="1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T58" i="20" s="1"/>
  <c r="S57" i="20"/>
  <c r="R57" i="20"/>
  <c r="Q57" i="20"/>
  <c r="P57" i="20"/>
  <c r="E57" i="20"/>
  <c r="T57" i="20" s="1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S53" i="20" s="1"/>
  <c r="J53" i="20"/>
  <c r="R53" i="20" s="1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U51" i="20" s="1"/>
  <c r="P51" i="20"/>
  <c r="T51" i="20" s="1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U48" i="20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U44" i="20" s="1"/>
  <c r="P44" i="20"/>
  <c r="E44" i="20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J40" i="20"/>
  <c r="R40" i="20" s="1"/>
  <c r="I40" i="20"/>
  <c r="H40" i="20"/>
  <c r="P40" i="20" s="1"/>
  <c r="G40" i="20"/>
  <c r="F40" i="20"/>
  <c r="C40" i="20"/>
  <c r="B40" i="20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T36" i="20" s="1"/>
  <c r="S35" i="20"/>
  <c r="R35" i="20"/>
  <c r="Q35" i="20"/>
  <c r="P35" i="20"/>
  <c r="E35" i="20"/>
  <c r="T35" i="20" s="1"/>
  <c r="W33" i="20"/>
  <c r="V33" i="20"/>
  <c r="O33" i="20"/>
  <c r="N33" i="20"/>
  <c r="M33" i="20"/>
  <c r="L33" i="20"/>
  <c r="K33" i="20"/>
  <c r="S33" i="20" s="1"/>
  <c r="J33" i="20"/>
  <c r="R33" i="20" s="1"/>
  <c r="I33" i="20"/>
  <c r="H33" i="20"/>
  <c r="G33" i="20"/>
  <c r="F33" i="20"/>
  <c r="C33" i="20"/>
  <c r="E33" i="20" s="1"/>
  <c r="B33" i="20"/>
  <c r="S32" i="20"/>
  <c r="R32" i="20"/>
  <c r="Q32" i="20"/>
  <c r="P32" i="20"/>
  <c r="E32" i="20"/>
  <c r="U32" i="20" s="1"/>
  <c r="W30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T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Q24" i="20" s="1"/>
  <c r="H24" i="20"/>
  <c r="G24" i="20"/>
  <c r="F24" i="20"/>
  <c r="C24" i="20"/>
  <c r="B24" i="20"/>
  <c r="E24" i="20" s="1"/>
  <c r="U23" i="20"/>
  <c r="T23" i="20"/>
  <c r="S23" i="20"/>
  <c r="R23" i="20"/>
  <c r="Q23" i="20"/>
  <c r="P23" i="20"/>
  <c r="E23" i="20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U20" i="20"/>
  <c r="S20" i="20"/>
  <c r="R20" i="20"/>
  <c r="Q20" i="20"/>
  <c r="P20" i="20"/>
  <c r="E20" i="20"/>
  <c r="T20" i="20" s="1"/>
  <c r="U19" i="20"/>
  <c r="T19" i="20"/>
  <c r="S19" i="20"/>
  <c r="R19" i="20"/>
  <c r="Q19" i="20"/>
  <c r="P19" i="20"/>
  <c r="E19" i="20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S16" i="20" s="1"/>
  <c r="J16" i="20"/>
  <c r="R16" i="20" s="1"/>
  <c r="I16" i="20"/>
  <c r="H16" i="20"/>
  <c r="G16" i="20"/>
  <c r="F16" i="20"/>
  <c r="C16" i="20"/>
  <c r="B16" i="20"/>
  <c r="E16" i="20" s="1"/>
  <c r="U15" i="20"/>
  <c r="S15" i="20"/>
  <c r="R15" i="20"/>
  <c r="Q15" i="20"/>
  <c r="P15" i="20"/>
  <c r="E15" i="20"/>
  <c r="T15" i="20" s="1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U11" i="20"/>
  <c r="S11" i="20"/>
  <c r="R11" i="20"/>
  <c r="Q11" i="20"/>
  <c r="P11" i="20"/>
  <c r="E11" i="20"/>
  <c r="T11" i="20" s="1"/>
  <c r="S10" i="20"/>
  <c r="R10" i="20"/>
  <c r="Q10" i="20"/>
  <c r="U10" i="20" s="1"/>
  <c r="P10" i="20"/>
  <c r="T10" i="20" s="1"/>
  <c r="E10" i="20"/>
  <c r="S9" i="20"/>
  <c r="R9" i="20"/>
  <c r="Q9" i="20"/>
  <c r="P9" i="20"/>
  <c r="E9" i="20"/>
  <c r="S93" i="19"/>
  <c r="R93" i="19"/>
  <c r="Q93" i="19"/>
  <c r="P93" i="19"/>
  <c r="E93" i="19"/>
  <c r="T93" i="19" s="1"/>
  <c r="S92" i="19"/>
  <c r="R92" i="19"/>
  <c r="Q92" i="19"/>
  <c r="P92" i="19"/>
  <c r="E92" i="19"/>
  <c r="T92" i="19" s="1"/>
  <c r="U91" i="19"/>
  <c r="S91" i="19"/>
  <c r="R91" i="19"/>
  <c r="Q91" i="19"/>
  <c r="P91" i="19"/>
  <c r="E91" i="19"/>
  <c r="T91" i="19" s="1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S88" i="19"/>
  <c r="R88" i="19"/>
  <c r="Q88" i="19"/>
  <c r="P88" i="19"/>
  <c r="E88" i="19"/>
  <c r="S87" i="19"/>
  <c r="R87" i="19"/>
  <c r="Q87" i="19"/>
  <c r="P87" i="19"/>
  <c r="E87" i="19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S72" i="19" s="1"/>
  <c r="J72" i="19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S71" i="19" s="1"/>
  <c r="J71" i="19"/>
  <c r="R71" i="19" s="1"/>
  <c r="I71" i="19"/>
  <c r="H71" i="19"/>
  <c r="G71" i="19"/>
  <c r="F71" i="19"/>
  <c r="E71" i="19"/>
  <c r="C71" i="19"/>
  <c r="B71" i="19"/>
  <c r="W70" i="19"/>
  <c r="V70" i="19"/>
  <c r="O70" i="19"/>
  <c r="N70" i="19"/>
  <c r="M70" i="19"/>
  <c r="L70" i="19"/>
  <c r="K70" i="19"/>
  <c r="S70" i="19" s="1"/>
  <c r="J70" i="19"/>
  <c r="I70" i="19"/>
  <c r="Q70" i="19" s="1"/>
  <c r="H70" i="19"/>
  <c r="G70" i="19"/>
  <c r="F70" i="19"/>
  <c r="C70" i="19"/>
  <c r="B70" i="19"/>
  <c r="S69" i="19"/>
  <c r="R69" i="19"/>
  <c r="Q69" i="19"/>
  <c r="P69" i="19"/>
  <c r="E69" i="19"/>
  <c r="W67" i="19"/>
  <c r="V67" i="19"/>
  <c r="O67" i="19"/>
  <c r="N67" i="19"/>
  <c r="M67" i="19"/>
  <c r="L67" i="19"/>
  <c r="K67" i="19"/>
  <c r="S67" i="19" s="1"/>
  <c r="J67" i="19"/>
  <c r="I67" i="19"/>
  <c r="H67" i="19"/>
  <c r="G67" i="19"/>
  <c r="F67" i="19"/>
  <c r="C67" i="19"/>
  <c r="B67" i="19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E66" i="19"/>
  <c r="C66" i="19"/>
  <c r="B66" i="19"/>
  <c r="U65" i="19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W53" i="19"/>
  <c r="V53" i="19"/>
  <c r="O53" i="19"/>
  <c r="N53" i="19"/>
  <c r="M53" i="19"/>
  <c r="L53" i="19"/>
  <c r="K53" i="19"/>
  <c r="S53" i="19" s="1"/>
  <c r="J53" i="19"/>
  <c r="I53" i="19"/>
  <c r="H53" i="19"/>
  <c r="G53" i="19"/>
  <c r="F53" i="19"/>
  <c r="C53" i="19"/>
  <c r="B53" i="19"/>
  <c r="E53" i="19" s="1"/>
  <c r="T52" i="19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T50" i="19" s="1"/>
  <c r="U49" i="19"/>
  <c r="S49" i="19"/>
  <c r="R49" i="19"/>
  <c r="Q49" i="19"/>
  <c r="P49" i="19"/>
  <c r="E49" i="19"/>
  <c r="T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S45" i="19"/>
  <c r="R45" i="19"/>
  <c r="Q45" i="19"/>
  <c r="P45" i="19"/>
  <c r="E45" i="19"/>
  <c r="T45" i="19" s="1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T42" i="19" s="1"/>
  <c r="W40" i="19"/>
  <c r="V40" i="19"/>
  <c r="O40" i="19"/>
  <c r="N40" i="19"/>
  <c r="M40" i="19"/>
  <c r="L40" i="19"/>
  <c r="K40" i="19"/>
  <c r="S40" i="19" s="1"/>
  <c r="J40" i="19"/>
  <c r="R40" i="19" s="1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P36" i="19"/>
  <c r="E36" i="19"/>
  <c r="T36" i="19" s="1"/>
  <c r="T35" i="19"/>
  <c r="S35" i="19"/>
  <c r="R35" i="19"/>
  <c r="Q35" i="19"/>
  <c r="P35" i="19"/>
  <c r="E35" i="19"/>
  <c r="W33" i="19"/>
  <c r="V33" i="19"/>
  <c r="O33" i="19"/>
  <c r="N33" i="19"/>
  <c r="M33" i="19"/>
  <c r="L33" i="19"/>
  <c r="K33" i="19"/>
  <c r="S33" i="19" s="1"/>
  <c r="J33" i="19"/>
  <c r="R33" i="19" s="1"/>
  <c r="I33" i="19"/>
  <c r="H33" i="19"/>
  <c r="P33" i="19" s="1"/>
  <c r="G33" i="19"/>
  <c r="F33" i="19"/>
  <c r="C33" i="19"/>
  <c r="B33" i="19"/>
  <c r="S32" i="19"/>
  <c r="R32" i="19"/>
  <c r="Q32" i="19"/>
  <c r="P32" i="19"/>
  <c r="E32" i="19"/>
  <c r="T32" i="19" s="1"/>
  <c r="W30" i="19"/>
  <c r="V30" i="19"/>
  <c r="O30" i="19"/>
  <c r="N30" i="19"/>
  <c r="M30" i="19"/>
  <c r="L30" i="19"/>
  <c r="K30" i="19"/>
  <c r="S30" i="19" s="1"/>
  <c r="J30" i="19"/>
  <c r="R30" i="19" s="1"/>
  <c r="I30" i="19"/>
  <c r="H30" i="19"/>
  <c r="P30" i="19" s="1"/>
  <c r="G30" i="19"/>
  <c r="F30" i="19"/>
  <c r="C30" i="19"/>
  <c r="B30" i="19"/>
  <c r="E30" i="19" s="1"/>
  <c r="T29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S27" i="19"/>
  <c r="R27" i="19"/>
  <c r="Q27" i="19"/>
  <c r="P27" i="19"/>
  <c r="E27" i="19"/>
  <c r="S26" i="19"/>
  <c r="R26" i="19"/>
  <c r="Q26" i="19"/>
  <c r="P26" i="19"/>
  <c r="E26" i="19"/>
  <c r="W24" i="19"/>
  <c r="V24" i="19"/>
  <c r="O24" i="19"/>
  <c r="N24" i="19"/>
  <c r="M24" i="19"/>
  <c r="L24" i="19"/>
  <c r="K24" i="19"/>
  <c r="S24" i="19" s="1"/>
  <c r="J24" i="19"/>
  <c r="R24" i="19" s="1"/>
  <c r="I24" i="19"/>
  <c r="H24" i="19"/>
  <c r="G24" i="19"/>
  <c r="F24" i="19"/>
  <c r="C24" i="19"/>
  <c r="B24" i="19"/>
  <c r="E24" i="19" s="1"/>
  <c r="S23" i="19"/>
  <c r="R23" i="19"/>
  <c r="Q23" i="19"/>
  <c r="P23" i="19"/>
  <c r="E23" i="19"/>
  <c r="U23" i="19" s="1"/>
  <c r="S22" i="19"/>
  <c r="R22" i="19"/>
  <c r="Q22" i="19"/>
  <c r="P22" i="19"/>
  <c r="E22" i="19"/>
  <c r="U21" i="19"/>
  <c r="T21" i="19"/>
  <c r="S21" i="19"/>
  <c r="R21" i="19"/>
  <c r="Q21" i="19"/>
  <c r="P21" i="19"/>
  <c r="E21" i="19"/>
  <c r="T20" i="19"/>
  <c r="S20" i="19"/>
  <c r="R20" i="19"/>
  <c r="Q20" i="19"/>
  <c r="P20" i="19"/>
  <c r="E20" i="19"/>
  <c r="U20" i="19" s="1"/>
  <c r="S19" i="19"/>
  <c r="R19" i="19"/>
  <c r="Q19" i="19"/>
  <c r="P19" i="19"/>
  <c r="E19" i="19"/>
  <c r="U19" i="19" s="1"/>
  <c r="S18" i="19"/>
  <c r="R18" i="19"/>
  <c r="Q18" i="19"/>
  <c r="P18" i="19"/>
  <c r="E18" i="19"/>
  <c r="W16" i="19"/>
  <c r="V16" i="19"/>
  <c r="O16" i="19"/>
  <c r="N16" i="19"/>
  <c r="M16" i="19"/>
  <c r="L16" i="19"/>
  <c r="K16" i="19"/>
  <c r="S16" i="19" s="1"/>
  <c r="J16" i="19"/>
  <c r="R16" i="19" s="1"/>
  <c r="I16" i="19"/>
  <c r="Q16" i="19" s="1"/>
  <c r="H16" i="19"/>
  <c r="P16" i="19" s="1"/>
  <c r="G16" i="19"/>
  <c r="F16" i="19"/>
  <c r="C16" i="19"/>
  <c r="B16" i="19"/>
  <c r="E16" i="19" s="1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S13" i="19"/>
  <c r="R13" i="19"/>
  <c r="Q13" i="19"/>
  <c r="P13" i="19"/>
  <c r="E13" i="19"/>
  <c r="U12" i="19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3" i="18"/>
  <c r="S93" i="18"/>
  <c r="R93" i="18"/>
  <c r="Q93" i="18"/>
  <c r="P93" i="18"/>
  <c r="E93" i="18"/>
  <c r="T93" i="18" s="1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S89" i="18"/>
  <c r="R89" i="18"/>
  <c r="Q89" i="18"/>
  <c r="P89" i="18"/>
  <c r="E89" i="18"/>
  <c r="T88" i="18"/>
  <c r="S88" i="18"/>
  <c r="R88" i="18"/>
  <c r="Q88" i="18"/>
  <c r="P88" i="18"/>
  <c r="E88" i="18"/>
  <c r="U88" i="18" s="1"/>
  <c r="S87" i="18"/>
  <c r="R87" i="18"/>
  <c r="Q87" i="18"/>
  <c r="P87" i="18"/>
  <c r="E87" i="18"/>
  <c r="U87" i="18" s="1"/>
  <c r="U86" i="18"/>
  <c r="T86" i="18"/>
  <c r="S86" i="18"/>
  <c r="R86" i="18"/>
  <c r="Q86" i="18"/>
  <c r="P86" i="18"/>
  <c r="E86" i="18"/>
  <c r="W72" i="18"/>
  <c r="V72" i="18"/>
  <c r="O72" i="18"/>
  <c r="N72" i="18"/>
  <c r="M72" i="18"/>
  <c r="L72" i="18"/>
  <c r="K72" i="18"/>
  <c r="S72" i="18" s="1"/>
  <c r="J72" i="18"/>
  <c r="I72" i="18"/>
  <c r="H72" i="18"/>
  <c r="P72" i="18" s="1"/>
  <c r="G72" i="18"/>
  <c r="F72" i="18"/>
  <c r="C72" i="18"/>
  <c r="B72" i="18"/>
  <c r="W71" i="18"/>
  <c r="V71" i="18"/>
  <c r="O71" i="18"/>
  <c r="N71" i="18"/>
  <c r="M71" i="18"/>
  <c r="L71" i="18"/>
  <c r="K71" i="18"/>
  <c r="S71" i="18" s="1"/>
  <c r="J71" i="18"/>
  <c r="I71" i="18"/>
  <c r="Q71" i="18" s="1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S70" i="18" s="1"/>
  <c r="J70" i="18"/>
  <c r="R70" i="18" s="1"/>
  <c r="I70" i="18"/>
  <c r="H70" i="18"/>
  <c r="G70" i="18"/>
  <c r="F70" i="18"/>
  <c r="C70" i="18"/>
  <c r="B70" i="18"/>
  <c r="E70" i="18" s="1"/>
  <c r="S69" i="18"/>
  <c r="R69" i="18"/>
  <c r="Q69" i="18"/>
  <c r="P69" i="18"/>
  <c r="E69" i="18"/>
  <c r="W67" i="18"/>
  <c r="V67" i="18"/>
  <c r="O67" i="18"/>
  <c r="N67" i="18"/>
  <c r="M67" i="18"/>
  <c r="L67" i="18"/>
  <c r="K67" i="18"/>
  <c r="S67" i="18" s="1"/>
  <c r="J67" i="18"/>
  <c r="I67" i="18"/>
  <c r="H67" i="18"/>
  <c r="G67" i="18"/>
  <c r="F67" i="18"/>
  <c r="C67" i="18"/>
  <c r="B67" i="18"/>
  <c r="E67" i="18" s="1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P66" i="18" s="1"/>
  <c r="G66" i="18"/>
  <c r="F66" i="18"/>
  <c r="C66" i="18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U56" i="18"/>
  <c r="S56" i="18"/>
  <c r="R56" i="18"/>
  <c r="Q56" i="18"/>
  <c r="P56" i="18"/>
  <c r="E56" i="18"/>
  <c r="T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B53" i="18"/>
  <c r="S52" i="18"/>
  <c r="R52" i="18"/>
  <c r="Q52" i="18"/>
  <c r="P52" i="18"/>
  <c r="E52" i="18"/>
  <c r="T52" i="18" s="1"/>
  <c r="S51" i="18"/>
  <c r="R51" i="18"/>
  <c r="Q51" i="18"/>
  <c r="P51" i="18"/>
  <c r="E51" i="18"/>
  <c r="T51" i="18" s="1"/>
  <c r="U50" i="18"/>
  <c r="S50" i="18"/>
  <c r="R50" i="18"/>
  <c r="Q50" i="18"/>
  <c r="P50" i="18"/>
  <c r="E50" i="18"/>
  <c r="T50" i="18" s="1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U46" i="18"/>
  <c r="S46" i="18"/>
  <c r="R46" i="18"/>
  <c r="Q46" i="18"/>
  <c r="P46" i="18"/>
  <c r="E46" i="18"/>
  <c r="T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U42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S40" i="18" s="1"/>
  <c r="J40" i="18"/>
  <c r="R40" i="18" s="1"/>
  <c r="I40" i="18"/>
  <c r="Q40" i="18" s="1"/>
  <c r="H40" i="18"/>
  <c r="G40" i="18"/>
  <c r="F40" i="18"/>
  <c r="C40" i="18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U37" i="18"/>
  <c r="S37" i="18"/>
  <c r="R37" i="18"/>
  <c r="Q37" i="18"/>
  <c r="P37" i="18"/>
  <c r="E37" i="18"/>
  <c r="T37" i="18" s="1"/>
  <c r="U36" i="18"/>
  <c r="S36" i="18"/>
  <c r="R36" i="18"/>
  <c r="Q36" i="18"/>
  <c r="P36" i="18"/>
  <c r="E36" i="18"/>
  <c r="T36" i="18" s="1"/>
  <c r="S35" i="18"/>
  <c r="R35" i="18"/>
  <c r="Q35" i="18"/>
  <c r="P35" i="18"/>
  <c r="E35" i="18"/>
  <c r="W33" i="18"/>
  <c r="V33" i="18"/>
  <c r="O33" i="18"/>
  <c r="N33" i="18"/>
  <c r="M33" i="18"/>
  <c r="L33" i="18"/>
  <c r="K33" i="18"/>
  <c r="S33" i="18" s="1"/>
  <c r="J33" i="18"/>
  <c r="R33" i="18" s="1"/>
  <c r="I33" i="18"/>
  <c r="H33" i="18"/>
  <c r="G33" i="18"/>
  <c r="F33" i="18"/>
  <c r="C33" i="18"/>
  <c r="B33" i="18"/>
  <c r="S32" i="18"/>
  <c r="R32" i="18"/>
  <c r="Q32" i="18"/>
  <c r="U32" i="18" s="1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Q30" i="18" s="1"/>
  <c r="H30" i="18"/>
  <c r="G30" i="18"/>
  <c r="F30" i="18"/>
  <c r="C30" i="18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U27" i="18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B24" i="18"/>
  <c r="S23" i="18"/>
  <c r="R23" i="18"/>
  <c r="Q23" i="18"/>
  <c r="P23" i="18"/>
  <c r="E23" i="18"/>
  <c r="T23" i="18" s="1"/>
  <c r="U22" i="18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U18" i="18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S16" i="18" s="1"/>
  <c r="J16" i="18"/>
  <c r="R16" i="18" s="1"/>
  <c r="I16" i="18"/>
  <c r="H16" i="18"/>
  <c r="G16" i="18"/>
  <c r="F16" i="18"/>
  <c r="C16" i="18"/>
  <c r="E16" i="18" s="1"/>
  <c r="B16" i="18"/>
  <c r="S15" i="18"/>
  <c r="R15" i="18"/>
  <c r="Q15" i="18"/>
  <c r="P15" i="18"/>
  <c r="E15" i="18"/>
  <c r="U15" i="18" s="1"/>
  <c r="S14" i="18"/>
  <c r="R14" i="18"/>
  <c r="Q14" i="18"/>
  <c r="P14" i="18"/>
  <c r="E14" i="18"/>
  <c r="T14" i="18" s="1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S9" i="18"/>
  <c r="R9" i="18"/>
  <c r="Q9" i="18"/>
  <c r="P9" i="18"/>
  <c r="E9" i="18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S90" i="17"/>
  <c r="R90" i="17"/>
  <c r="Q90" i="17"/>
  <c r="P90" i="17"/>
  <c r="E90" i="17"/>
  <c r="T90" i="17" s="1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S87" i="17"/>
  <c r="R87" i="17"/>
  <c r="Q87" i="17"/>
  <c r="P87" i="17"/>
  <c r="E87" i="17"/>
  <c r="T87" i="17" s="1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S72" i="17" s="1"/>
  <c r="J72" i="17"/>
  <c r="R72" i="17" s="1"/>
  <c r="I72" i="17"/>
  <c r="H72" i="17"/>
  <c r="G72" i="17"/>
  <c r="F72" i="17"/>
  <c r="C72" i="17"/>
  <c r="B72" i="17"/>
  <c r="W71" i="17"/>
  <c r="V71" i="17"/>
  <c r="O71" i="17"/>
  <c r="N71" i="17"/>
  <c r="M71" i="17"/>
  <c r="L71" i="17"/>
  <c r="K71" i="17"/>
  <c r="S71" i="17" s="1"/>
  <c r="J71" i="17"/>
  <c r="R71" i="17" s="1"/>
  <c r="I71" i="17"/>
  <c r="H71" i="17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S70" i="17" s="1"/>
  <c r="J70" i="17"/>
  <c r="R70" i="17" s="1"/>
  <c r="I70" i="17"/>
  <c r="H70" i="17"/>
  <c r="G70" i="17"/>
  <c r="F70" i="17"/>
  <c r="C70" i="17"/>
  <c r="B70" i="17"/>
  <c r="E70" i="17" s="1"/>
  <c r="S69" i="17"/>
  <c r="R69" i="17"/>
  <c r="Q69" i="17"/>
  <c r="P69" i="17"/>
  <c r="E69" i="17"/>
  <c r="T69" i="17" s="1"/>
  <c r="W67" i="17"/>
  <c r="V67" i="17"/>
  <c r="O67" i="17"/>
  <c r="N67" i="17"/>
  <c r="M67" i="17"/>
  <c r="L67" i="17"/>
  <c r="K67" i="17"/>
  <c r="S67" i="17" s="1"/>
  <c r="J67" i="17"/>
  <c r="R67" i="17" s="1"/>
  <c r="I67" i="17"/>
  <c r="H67" i="17"/>
  <c r="G67" i="17"/>
  <c r="F67" i="17"/>
  <c r="C67" i="17"/>
  <c r="E67" i="17" s="1"/>
  <c r="B67" i="17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S65" i="17"/>
  <c r="R65" i="17"/>
  <c r="Q65" i="17"/>
  <c r="P65" i="17"/>
  <c r="E65" i="17"/>
  <c r="T65" i="17" s="1"/>
  <c r="U64" i="17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S62" i="17"/>
  <c r="R62" i="17"/>
  <c r="Q62" i="17"/>
  <c r="P62" i="17"/>
  <c r="E62" i="17"/>
  <c r="U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S56" i="17"/>
  <c r="R56" i="17"/>
  <c r="Q56" i="17"/>
  <c r="P56" i="17"/>
  <c r="E56" i="17"/>
  <c r="U55" i="17"/>
  <c r="T55" i="17"/>
  <c r="S55" i="17"/>
  <c r="R55" i="17"/>
  <c r="Q55" i="17"/>
  <c r="P55" i="17"/>
  <c r="E55" i="17"/>
  <c r="W53" i="17"/>
  <c r="V53" i="17"/>
  <c r="O53" i="17"/>
  <c r="N53" i="17"/>
  <c r="M53" i="17"/>
  <c r="L53" i="17"/>
  <c r="K53" i="17"/>
  <c r="S53" i="17" s="1"/>
  <c r="J53" i="17"/>
  <c r="R53" i="17" s="1"/>
  <c r="I53" i="17"/>
  <c r="Q53" i="17" s="1"/>
  <c r="H53" i="17"/>
  <c r="G53" i="17"/>
  <c r="F53" i="17"/>
  <c r="C53" i="17"/>
  <c r="B53" i="17"/>
  <c r="S52" i="17"/>
  <c r="R52" i="17"/>
  <c r="Q52" i="17"/>
  <c r="P52" i="17"/>
  <c r="E52" i="17"/>
  <c r="T52" i="17" s="1"/>
  <c r="S51" i="17"/>
  <c r="R51" i="17"/>
  <c r="Q51" i="17"/>
  <c r="U51" i="17" s="1"/>
  <c r="P51" i="17"/>
  <c r="E51" i="17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S44" i="17"/>
  <c r="R44" i="17"/>
  <c r="Q44" i="17"/>
  <c r="P44" i="17"/>
  <c r="E44" i="17"/>
  <c r="T44" i="17" s="1"/>
  <c r="S43" i="17"/>
  <c r="R43" i="17"/>
  <c r="Q43" i="17"/>
  <c r="P43" i="17"/>
  <c r="E43" i="17"/>
  <c r="T43" i="17" s="1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S39" i="17"/>
  <c r="R39" i="17"/>
  <c r="Q39" i="17"/>
  <c r="P39" i="17"/>
  <c r="E39" i="17"/>
  <c r="T39" i="17" s="1"/>
  <c r="S38" i="17"/>
  <c r="R38" i="17"/>
  <c r="Q38" i="17"/>
  <c r="P38" i="17"/>
  <c r="E38" i="17"/>
  <c r="T38" i="17" s="1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U36" i="17" s="1"/>
  <c r="S35" i="17"/>
  <c r="R35" i="17"/>
  <c r="Q35" i="17"/>
  <c r="P35" i="17"/>
  <c r="E35" i="17"/>
  <c r="U35" i="17" s="1"/>
  <c r="W33" i="17"/>
  <c r="V33" i="17"/>
  <c r="O33" i="17"/>
  <c r="N33" i="17"/>
  <c r="M33" i="17"/>
  <c r="L33" i="17"/>
  <c r="K33" i="17"/>
  <c r="S33" i="17" s="1"/>
  <c r="J33" i="17"/>
  <c r="R33" i="17" s="1"/>
  <c r="I33" i="17"/>
  <c r="Q33" i="17" s="1"/>
  <c r="H33" i="17"/>
  <c r="G33" i="17"/>
  <c r="F33" i="17"/>
  <c r="C33" i="17"/>
  <c r="E33" i="17" s="1"/>
  <c r="B33" i="17"/>
  <c r="S32" i="17"/>
  <c r="R32" i="17"/>
  <c r="Q32" i="17"/>
  <c r="P32" i="17"/>
  <c r="T32" i="17" s="1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H30" i="17"/>
  <c r="G30" i="17"/>
  <c r="F30" i="17"/>
  <c r="C30" i="17"/>
  <c r="B30" i="17"/>
  <c r="S29" i="17"/>
  <c r="R29" i="17"/>
  <c r="Q29" i="17"/>
  <c r="P29" i="17"/>
  <c r="E29" i="17"/>
  <c r="T29" i="17" s="1"/>
  <c r="U28" i="17"/>
  <c r="S28" i="17"/>
  <c r="R28" i="17"/>
  <c r="Q28" i="17"/>
  <c r="P28" i="17"/>
  <c r="E28" i="17"/>
  <c r="T28" i="17" s="1"/>
  <c r="U27" i="17"/>
  <c r="T27" i="17"/>
  <c r="S27" i="17"/>
  <c r="R27" i="17"/>
  <c r="Q27" i="17"/>
  <c r="P27" i="17"/>
  <c r="E27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U23" i="17"/>
  <c r="S23" i="17"/>
  <c r="R23" i="17"/>
  <c r="Q23" i="17"/>
  <c r="P23" i="17"/>
  <c r="E23" i="17"/>
  <c r="T23" i="17" s="1"/>
  <c r="U22" i="17"/>
  <c r="T22" i="17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W16" i="17"/>
  <c r="V16" i="17"/>
  <c r="O16" i="17"/>
  <c r="N16" i="17"/>
  <c r="M16" i="17"/>
  <c r="L16" i="17"/>
  <c r="K16" i="17"/>
  <c r="S16" i="17" s="1"/>
  <c r="J16" i="17"/>
  <c r="R16" i="17" s="1"/>
  <c r="I16" i="17"/>
  <c r="H16" i="17"/>
  <c r="G16" i="17"/>
  <c r="F16" i="17"/>
  <c r="C16" i="17"/>
  <c r="B16" i="17"/>
  <c r="E16" i="17" s="1"/>
  <c r="S15" i="17"/>
  <c r="R15" i="17"/>
  <c r="Q15" i="17"/>
  <c r="P15" i="17"/>
  <c r="E15" i="17"/>
  <c r="T15" i="17" s="1"/>
  <c r="U14" i="17"/>
  <c r="S14" i="17"/>
  <c r="R14" i="17"/>
  <c r="Q14" i="17"/>
  <c r="P14" i="17"/>
  <c r="E14" i="17"/>
  <c r="T14" i="17" s="1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U10" i="17" s="1"/>
  <c r="P10" i="17"/>
  <c r="E10" i="17"/>
  <c r="U9" i="17"/>
  <c r="S9" i="17"/>
  <c r="R9" i="17"/>
  <c r="Q9" i="17"/>
  <c r="P9" i="17"/>
  <c r="E9" i="17"/>
  <c r="T9" i="17" s="1"/>
  <c r="S93" i="16"/>
  <c r="R93" i="16"/>
  <c r="Q93" i="16"/>
  <c r="P93" i="16"/>
  <c r="E93" i="16"/>
  <c r="U93" i="16" s="1"/>
  <c r="S92" i="16"/>
  <c r="R92" i="16"/>
  <c r="Q92" i="16"/>
  <c r="P92" i="16"/>
  <c r="E92" i="16"/>
  <c r="T92" i="16" s="1"/>
  <c r="S91" i="16"/>
  <c r="R91" i="16"/>
  <c r="Q91" i="16"/>
  <c r="P91" i="16"/>
  <c r="E91" i="16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U87" i="16"/>
  <c r="S87" i="16"/>
  <c r="R87" i="16"/>
  <c r="Q87" i="16"/>
  <c r="P87" i="16"/>
  <c r="E87" i="16"/>
  <c r="T87" i="16" s="1"/>
  <c r="U86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Q72" i="16" s="1"/>
  <c r="H72" i="16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S71" i="16" s="1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J70" i="16"/>
  <c r="R70" i="16" s="1"/>
  <c r="I70" i="16"/>
  <c r="H70" i="16"/>
  <c r="G70" i="16"/>
  <c r="F70" i="16"/>
  <c r="E70" i="16"/>
  <c r="C70" i="16"/>
  <c r="B70" i="16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Q67" i="16" s="1"/>
  <c r="H67" i="16"/>
  <c r="G67" i="16"/>
  <c r="F67" i="16"/>
  <c r="C67" i="16"/>
  <c r="B67" i="16"/>
  <c r="E67" i="16" s="1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Q62" i="16"/>
  <c r="P62" i="16"/>
  <c r="E62" i="16"/>
  <c r="T62" i="16" s="1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Q59" i="16" s="1"/>
  <c r="H59" i="16"/>
  <c r="P59" i="16" s="1"/>
  <c r="G59" i="16"/>
  <c r="F59" i="16"/>
  <c r="C59" i="16"/>
  <c r="B59" i="16"/>
  <c r="E59" i="16" s="1"/>
  <c r="S58" i="16"/>
  <c r="R58" i="16"/>
  <c r="Q58" i="16"/>
  <c r="P58" i="16"/>
  <c r="E58" i="16"/>
  <c r="T58" i="16" s="1"/>
  <c r="S57" i="16"/>
  <c r="R57" i="16"/>
  <c r="Q57" i="16"/>
  <c r="P57" i="16"/>
  <c r="E57" i="16"/>
  <c r="T57" i="16" s="1"/>
  <c r="U56" i="16"/>
  <c r="T56" i="16"/>
  <c r="S56" i="16"/>
  <c r="R56" i="16"/>
  <c r="Q56" i="16"/>
  <c r="P56" i="16"/>
  <c r="E56" i="16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R53" i="16" s="1"/>
  <c r="I53" i="16"/>
  <c r="H53" i="16"/>
  <c r="G53" i="16"/>
  <c r="F53" i="16"/>
  <c r="C53" i="16"/>
  <c r="B53" i="16"/>
  <c r="S52" i="16"/>
  <c r="R52" i="16"/>
  <c r="Q52" i="16"/>
  <c r="P52" i="16"/>
  <c r="E52" i="16"/>
  <c r="T52" i="16" s="1"/>
  <c r="S51" i="16"/>
  <c r="R51" i="16"/>
  <c r="Q51" i="16"/>
  <c r="P51" i="16"/>
  <c r="T51" i="16" s="1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U44" i="16"/>
  <c r="S44" i="16"/>
  <c r="R44" i="16"/>
  <c r="Q44" i="16"/>
  <c r="P44" i="16"/>
  <c r="E44" i="16"/>
  <c r="T44" i="16" s="1"/>
  <c r="S43" i="16"/>
  <c r="R43" i="16"/>
  <c r="Q43" i="16"/>
  <c r="U43" i="16" s="1"/>
  <c r="P43" i="16"/>
  <c r="T43" i="16" s="1"/>
  <c r="E43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B40" i="16"/>
  <c r="U39" i="16"/>
  <c r="S39" i="16"/>
  <c r="R39" i="16"/>
  <c r="Q39" i="16"/>
  <c r="P39" i="16"/>
  <c r="E39" i="16"/>
  <c r="T39" i="16" s="1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T36" i="16" s="1"/>
  <c r="S35" i="16"/>
  <c r="R35" i="16"/>
  <c r="Q35" i="16"/>
  <c r="P35" i="16"/>
  <c r="E35" i="16"/>
  <c r="T35" i="16" s="1"/>
  <c r="W33" i="16"/>
  <c r="V33" i="16"/>
  <c r="O33" i="16"/>
  <c r="N33" i="16"/>
  <c r="M33" i="16"/>
  <c r="L33" i="16"/>
  <c r="K33" i="16"/>
  <c r="J33" i="16"/>
  <c r="R33" i="16" s="1"/>
  <c r="I33" i="16"/>
  <c r="H33" i="16"/>
  <c r="P33" i="16" s="1"/>
  <c r="G33" i="16"/>
  <c r="F33" i="16"/>
  <c r="C33" i="16"/>
  <c r="E33" i="16" s="1"/>
  <c r="B33" i="16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P30" i="16" s="1"/>
  <c r="G30" i="16"/>
  <c r="F30" i="16"/>
  <c r="C30" i="16"/>
  <c r="B30" i="16"/>
  <c r="U29" i="16"/>
  <c r="S29" i="16"/>
  <c r="R29" i="16"/>
  <c r="Q29" i="16"/>
  <c r="P29" i="16"/>
  <c r="E29" i="16"/>
  <c r="T29" i="16" s="1"/>
  <c r="U28" i="16"/>
  <c r="S28" i="16"/>
  <c r="R28" i="16"/>
  <c r="Q28" i="16"/>
  <c r="P28" i="16"/>
  <c r="E28" i="16"/>
  <c r="T28" i="16" s="1"/>
  <c r="S27" i="16"/>
  <c r="R27" i="16"/>
  <c r="Q27" i="16"/>
  <c r="P27" i="16"/>
  <c r="E27" i="16"/>
  <c r="U27" i="16" s="1"/>
  <c r="S26" i="16"/>
  <c r="R26" i="16"/>
  <c r="Q26" i="16"/>
  <c r="P26" i="16"/>
  <c r="E26" i="16"/>
  <c r="T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E24" i="16"/>
  <c r="C24" i="16"/>
  <c r="B24" i="16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T21" i="16" s="1"/>
  <c r="U20" i="16"/>
  <c r="S20" i="16"/>
  <c r="R20" i="16"/>
  <c r="Q20" i="16"/>
  <c r="P20" i="16"/>
  <c r="E20" i="16"/>
  <c r="T20" i="16" s="1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J16" i="16"/>
  <c r="I16" i="16"/>
  <c r="H16" i="16"/>
  <c r="G16" i="16"/>
  <c r="F16" i="16"/>
  <c r="C16" i="16"/>
  <c r="B16" i="16"/>
  <c r="E16" i="16" s="1"/>
  <c r="U15" i="16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T93" i="15" s="1"/>
  <c r="S92" i="15"/>
  <c r="R92" i="15"/>
  <c r="Q92" i="15"/>
  <c r="P92" i="15"/>
  <c r="E92" i="15"/>
  <c r="U91" i="15"/>
  <c r="S91" i="15"/>
  <c r="R91" i="15"/>
  <c r="Q91" i="15"/>
  <c r="P91" i="15"/>
  <c r="E91" i="15"/>
  <c r="T91" i="15" s="1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S88" i="15"/>
  <c r="R88" i="15"/>
  <c r="Q88" i="15"/>
  <c r="P88" i="15"/>
  <c r="E88" i="15"/>
  <c r="T88" i="15" s="1"/>
  <c r="U87" i="15"/>
  <c r="T87" i="15"/>
  <c r="S87" i="15"/>
  <c r="R87" i="15"/>
  <c r="Q87" i="15"/>
  <c r="P87" i="15"/>
  <c r="E87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W71" i="15"/>
  <c r="V71" i="15"/>
  <c r="O71" i="15"/>
  <c r="N71" i="15"/>
  <c r="M71" i="15"/>
  <c r="L71" i="15"/>
  <c r="K71" i="15"/>
  <c r="S71" i="15" s="1"/>
  <c r="J71" i="15"/>
  <c r="R71" i="15" s="1"/>
  <c r="I71" i="15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S70" i="15" s="1"/>
  <c r="J70" i="15"/>
  <c r="R70" i="15" s="1"/>
  <c r="I70" i="15"/>
  <c r="Q70" i="15" s="1"/>
  <c r="H70" i="15"/>
  <c r="G70" i="15"/>
  <c r="F70" i="15"/>
  <c r="C70" i="15"/>
  <c r="B70" i="15"/>
  <c r="S69" i="15"/>
  <c r="R69" i="15"/>
  <c r="Q69" i="15"/>
  <c r="P69" i="15"/>
  <c r="E69" i="15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E66" i="15" s="1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S62" i="15"/>
  <c r="R62" i="15"/>
  <c r="Q62" i="15"/>
  <c r="P62" i="15"/>
  <c r="E62" i="15"/>
  <c r="T62" i="15" s="1"/>
  <c r="U61" i="15"/>
  <c r="T61" i="15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U57" i="15"/>
  <c r="S57" i="15"/>
  <c r="R57" i="15"/>
  <c r="Q57" i="15"/>
  <c r="P57" i="15"/>
  <c r="E57" i="15"/>
  <c r="T57" i="15" s="1"/>
  <c r="S56" i="15"/>
  <c r="R56" i="15"/>
  <c r="Q56" i="15"/>
  <c r="P56" i="15"/>
  <c r="E56" i="15"/>
  <c r="U56" i="15" s="1"/>
  <c r="S55" i="15"/>
  <c r="R55" i="15"/>
  <c r="Q55" i="15"/>
  <c r="P55" i="15"/>
  <c r="E55" i="15"/>
  <c r="T55" i="15" s="1"/>
  <c r="W53" i="15"/>
  <c r="V53" i="15"/>
  <c r="O53" i="15"/>
  <c r="N53" i="15"/>
  <c r="M53" i="15"/>
  <c r="L53" i="15"/>
  <c r="K53" i="15"/>
  <c r="S53" i="15" s="1"/>
  <c r="J53" i="15"/>
  <c r="R53" i="15" s="1"/>
  <c r="I53" i="15"/>
  <c r="H53" i="15"/>
  <c r="P53" i="15" s="1"/>
  <c r="G53" i="15"/>
  <c r="F53" i="15"/>
  <c r="C53" i="15"/>
  <c r="E53" i="15" s="1"/>
  <c r="B53" i="15"/>
  <c r="U52" i="15"/>
  <c r="T52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T50" i="15" s="1"/>
  <c r="U49" i="15"/>
  <c r="S49" i="15"/>
  <c r="R49" i="15"/>
  <c r="Q49" i="15"/>
  <c r="P49" i="15"/>
  <c r="E49" i="15"/>
  <c r="T49" i="15" s="1"/>
  <c r="T48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U45" i="15"/>
  <c r="S45" i="15"/>
  <c r="R45" i="15"/>
  <c r="Q45" i="15"/>
  <c r="P45" i="15"/>
  <c r="E45" i="15"/>
  <c r="T45" i="15" s="1"/>
  <c r="U44" i="15"/>
  <c r="T44" i="15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S40" i="15" s="1"/>
  <c r="J40" i="15"/>
  <c r="R40" i="15" s="1"/>
  <c r="I40" i="15"/>
  <c r="H40" i="15"/>
  <c r="G40" i="15"/>
  <c r="F40" i="15"/>
  <c r="E40" i="15"/>
  <c r="C40" i="15"/>
  <c r="B40" i="15"/>
  <c r="U39" i="15"/>
  <c r="T39" i="15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T36" i="15" s="1"/>
  <c r="S35" i="15"/>
  <c r="R35" i="15"/>
  <c r="Q35" i="15"/>
  <c r="U35" i="15" s="1"/>
  <c r="P35" i="15"/>
  <c r="E35" i="15"/>
  <c r="W33" i="15"/>
  <c r="V33" i="15"/>
  <c r="O33" i="15"/>
  <c r="N33" i="15"/>
  <c r="M33" i="15"/>
  <c r="L33" i="15"/>
  <c r="K33" i="15"/>
  <c r="S33" i="15" s="1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T32" i="15" s="1"/>
  <c r="W30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E30" i="15"/>
  <c r="C30" i="15"/>
  <c r="B30" i="15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S27" i="15"/>
  <c r="R27" i="15"/>
  <c r="Q27" i="15"/>
  <c r="P27" i="15"/>
  <c r="E27" i="15"/>
  <c r="T27" i="15" s="1"/>
  <c r="S26" i="15"/>
  <c r="R26" i="15"/>
  <c r="Q26" i="15"/>
  <c r="P26" i="15"/>
  <c r="E26" i="15"/>
  <c r="W24" i="15"/>
  <c r="V24" i="15"/>
  <c r="O24" i="15"/>
  <c r="N24" i="15"/>
  <c r="M24" i="15"/>
  <c r="L24" i="15"/>
  <c r="K24" i="15"/>
  <c r="S24" i="15" s="1"/>
  <c r="J24" i="15"/>
  <c r="R24" i="15" s="1"/>
  <c r="I24" i="15"/>
  <c r="H24" i="15"/>
  <c r="P24" i="15" s="1"/>
  <c r="G24" i="15"/>
  <c r="F24" i="15"/>
  <c r="C24" i="15"/>
  <c r="E24" i="15" s="1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T22" i="15" s="1"/>
  <c r="S21" i="15"/>
  <c r="R21" i="15"/>
  <c r="Q21" i="15"/>
  <c r="P21" i="15"/>
  <c r="E21" i="15"/>
  <c r="T21" i="15" s="1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W16" i="15"/>
  <c r="V16" i="15"/>
  <c r="O16" i="15"/>
  <c r="N16" i="15"/>
  <c r="M16" i="15"/>
  <c r="L16" i="15"/>
  <c r="K16" i="15"/>
  <c r="J16" i="15"/>
  <c r="I16" i="15"/>
  <c r="Q16" i="15" s="1"/>
  <c r="H16" i="15"/>
  <c r="G16" i="15"/>
  <c r="F16" i="15"/>
  <c r="C16" i="15"/>
  <c r="E16" i="15" s="1"/>
  <c r="B16" i="15"/>
  <c r="U15" i="15"/>
  <c r="T15" i="15"/>
  <c r="S15" i="15"/>
  <c r="R15" i="15"/>
  <c r="Q15" i="15"/>
  <c r="P15" i="15"/>
  <c r="E15" i="15"/>
  <c r="S14" i="15"/>
  <c r="R14" i="15"/>
  <c r="Q14" i="15"/>
  <c r="P14" i="15"/>
  <c r="E14" i="15"/>
  <c r="U14" i="15" s="1"/>
  <c r="S13" i="15"/>
  <c r="R13" i="15"/>
  <c r="Q13" i="15"/>
  <c r="P13" i="15"/>
  <c r="E13" i="15"/>
  <c r="T13" i="15" s="1"/>
  <c r="U12" i="15"/>
  <c r="S12" i="15"/>
  <c r="R12" i="15"/>
  <c r="Q12" i="15"/>
  <c r="P12" i="15"/>
  <c r="E12" i="15"/>
  <c r="T12" i="15" s="1"/>
  <c r="T11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U9" i="15" s="1"/>
  <c r="U93" i="14"/>
  <c r="S93" i="14"/>
  <c r="R93" i="14"/>
  <c r="Q93" i="14"/>
  <c r="P93" i="14"/>
  <c r="E93" i="14"/>
  <c r="T93" i="14" s="1"/>
  <c r="U92" i="14"/>
  <c r="T92" i="14"/>
  <c r="S92" i="14"/>
  <c r="R92" i="14"/>
  <c r="Q92" i="14"/>
  <c r="P92" i="14"/>
  <c r="E92" i="14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U89" i="14"/>
  <c r="S89" i="14"/>
  <c r="R89" i="14"/>
  <c r="Q89" i="14"/>
  <c r="P89" i="14"/>
  <c r="E89" i="14"/>
  <c r="T89" i="14" s="1"/>
  <c r="S88" i="14"/>
  <c r="R88" i="14"/>
  <c r="Q88" i="14"/>
  <c r="P88" i="14"/>
  <c r="E88" i="14"/>
  <c r="S87" i="14"/>
  <c r="R87" i="14"/>
  <c r="Q87" i="14"/>
  <c r="P87" i="14"/>
  <c r="E87" i="14"/>
  <c r="U87" i="14" s="1"/>
  <c r="S86" i="14"/>
  <c r="R86" i="14"/>
  <c r="Q86" i="14"/>
  <c r="P86" i="14"/>
  <c r="E86" i="14"/>
  <c r="T86" i="14" s="1"/>
  <c r="W72" i="14"/>
  <c r="V72" i="14"/>
  <c r="O72" i="14"/>
  <c r="N72" i="14"/>
  <c r="M72" i="14"/>
  <c r="L72" i="14"/>
  <c r="K72" i="14"/>
  <c r="S72" i="14" s="1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B71" i="14"/>
  <c r="W70" i="14"/>
  <c r="V70" i="14"/>
  <c r="O70" i="14"/>
  <c r="N70" i="14"/>
  <c r="M70" i="14"/>
  <c r="L70" i="14"/>
  <c r="K70" i="14"/>
  <c r="S70" i="14" s="1"/>
  <c r="J70" i="14"/>
  <c r="R70" i="14" s="1"/>
  <c r="I70" i="14"/>
  <c r="H70" i="14"/>
  <c r="P70" i="14" s="1"/>
  <c r="G70" i="14"/>
  <c r="F70" i="14"/>
  <c r="C70" i="14"/>
  <c r="B70" i="14"/>
  <c r="S69" i="14"/>
  <c r="R69" i="14"/>
  <c r="Q69" i="14"/>
  <c r="P69" i="14"/>
  <c r="E69" i="14"/>
  <c r="W67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Q66" i="14" s="1"/>
  <c r="H66" i="14"/>
  <c r="G66" i="14"/>
  <c r="F66" i="14"/>
  <c r="C66" i="14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U63" i="14"/>
  <c r="S63" i="14"/>
  <c r="R63" i="14"/>
  <c r="Q63" i="14"/>
  <c r="P63" i="14"/>
  <c r="E63" i="14"/>
  <c r="T63" i="14" s="1"/>
  <c r="U62" i="14"/>
  <c r="S62" i="14"/>
  <c r="R62" i="14"/>
  <c r="Q62" i="14"/>
  <c r="P62" i="14"/>
  <c r="E62" i="14"/>
  <c r="T62" i="14" s="1"/>
  <c r="S61" i="14"/>
  <c r="R61" i="14"/>
  <c r="Q61" i="14"/>
  <c r="P61" i="14"/>
  <c r="E61" i="14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S56" i="14"/>
  <c r="R56" i="14"/>
  <c r="Q56" i="14"/>
  <c r="P56" i="14"/>
  <c r="E56" i="14"/>
  <c r="T56" i="14" s="1"/>
  <c r="S55" i="14"/>
  <c r="R55" i="14"/>
  <c r="Q55" i="14"/>
  <c r="P55" i="14"/>
  <c r="E55" i="14"/>
  <c r="T55" i="14" s="1"/>
  <c r="W53" i="14"/>
  <c r="V53" i="14"/>
  <c r="O53" i="14"/>
  <c r="N53" i="14"/>
  <c r="M53" i="14"/>
  <c r="L53" i="14"/>
  <c r="K53" i="14"/>
  <c r="S53" i="14" s="1"/>
  <c r="J53" i="14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U50" i="14"/>
  <c r="S50" i="14"/>
  <c r="R50" i="14"/>
  <c r="Q50" i="14"/>
  <c r="P50" i="14"/>
  <c r="E50" i="14"/>
  <c r="T50" i="14" s="1"/>
  <c r="U49" i="14"/>
  <c r="T49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T46" i="14"/>
  <c r="S46" i="14"/>
  <c r="R46" i="14"/>
  <c r="Q46" i="14"/>
  <c r="P46" i="14"/>
  <c r="E46" i="14"/>
  <c r="U46" i="14" s="1"/>
  <c r="U45" i="14"/>
  <c r="T45" i="14"/>
  <c r="S45" i="14"/>
  <c r="R45" i="14"/>
  <c r="Q45" i="14"/>
  <c r="P45" i="14"/>
  <c r="E45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T42" i="14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S40" i="14" s="1"/>
  <c r="J40" i="14"/>
  <c r="R40" i="14" s="1"/>
  <c r="I40" i="14"/>
  <c r="H40" i="14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T38" i="14" s="1"/>
  <c r="U37" i="14"/>
  <c r="T37" i="14"/>
  <c r="S37" i="14"/>
  <c r="R37" i="14"/>
  <c r="Q37" i="14"/>
  <c r="P37" i="14"/>
  <c r="E37" i="14"/>
  <c r="S36" i="14"/>
  <c r="R36" i="14"/>
  <c r="Q36" i="14"/>
  <c r="P36" i="14"/>
  <c r="T36" i="14" s="1"/>
  <c r="E36" i="14"/>
  <c r="S35" i="14"/>
  <c r="R35" i="14"/>
  <c r="Q35" i="14"/>
  <c r="P35" i="14"/>
  <c r="E35" i="14"/>
  <c r="W33" i="14"/>
  <c r="V33" i="14"/>
  <c r="O33" i="14"/>
  <c r="N33" i="14"/>
  <c r="M33" i="14"/>
  <c r="L33" i="14"/>
  <c r="K33" i="14"/>
  <c r="S33" i="14" s="1"/>
  <c r="J33" i="14"/>
  <c r="R33" i="14" s="1"/>
  <c r="I33" i="14"/>
  <c r="H33" i="14"/>
  <c r="P33" i="14" s="1"/>
  <c r="G33" i="14"/>
  <c r="F33" i="14"/>
  <c r="C33" i="14"/>
  <c r="B33" i="14"/>
  <c r="S32" i="14"/>
  <c r="R32" i="14"/>
  <c r="Q32" i="14"/>
  <c r="P32" i="14"/>
  <c r="T32" i="14" s="1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H30" i="14"/>
  <c r="G30" i="14"/>
  <c r="F30" i="14"/>
  <c r="C30" i="14"/>
  <c r="E30" i="14" s="1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T28" i="14" s="1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Q24" i="14" s="1"/>
  <c r="H24" i="14"/>
  <c r="G24" i="14"/>
  <c r="F24" i="14"/>
  <c r="C24" i="14"/>
  <c r="B24" i="14"/>
  <c r="E24" i="14" s="1"/>
  <c r="S23" i="14"/>
  <c r="R23" i="14"/>
  <c r="Q23" i="14"/>
  <c r="P23" i="14"/>
  <c r="E23" i="14"/>
  <c r="T23" i="14" s="1"/>
  <c r="U22" i="14"/>
  <c r="S22" i="14"/>
  <c r="R22" i="14"/>
  <c r="Q22" i="14"/>
  <c r="P22" i="14"/>
  <c r="E22" i="14"/>
  <c r="T22" i="14" s="1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T19" i="14" s="1"/>
  <c r="U18" i="14"/>
  <c r="S18" i="14"/>
  <c r="R18" i="14"/>
  <c r="Q18" i="14"/>
  <c r="P18" i="14"/>
  <c r="E18" i="14"/>
  <c r="T18" i="14" s="1"/>
  <c r="W16" i="14"/>
  <c r="V16" i="14"/>
  <c r="O16" i="14"/>
  <c r="N16" i="14"/>
  <c r="M16" i="14"/>
  <c r="L16" i="14"/>
  <c r="K16" i="14"/>
  <c r="S16" i="14" s="1"/>
  <c r="J16" i="14"/>
  <c r="R16" i="14" s="1"/>
  <c r="I16" i="14"/>
  <c r="H16" i="14"/>
  <c r="P16" i="14" s="1"/>
  <c r="G16" i="14"/>
  <c r="F16" i="14"/>
  <c r="C16" i="14"/>
  <c r="E16" i="14" s="1"/>
  <c r="B16" i="14"/>
  <c r="S15" i="14"/>
  <c r="R15" i="14"/>
  <c r="Q15" i="14"/>
  <c r="P15" i="14"/>
  <c r="E15" i="14"/>
  <c r="U15" i="14" s="1"/>
  <c r="S14" i="14"/>
  <c r="R14" i="14"/>
  <c r="Q14" i="14"/>
  <c r="P14" i="14"/>
  <c r="E14" i="14"/>
  <c r="T14" i="14" s="1"/>
  <c r="T13" i="14"/>
  <c r="S13" i="14"/>
  <c r="R13" i="14"/>
  <c r="Q13" i="14"/>
  <c r="P13" i="14"/>
  <c r="E13" i="14"/>
  <c r="U13" i="14" s="1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U11" i="14" s="1"/>
  <c r="S10" i="14"/>
  <c r="R10" i="14"/>
  <c r="Q10" i="14"/>
  <c r="P10" i="14"/>
  <c r="E10" i="14"/>
  <c r="S9" i="14"/>
  <c r="R9" i="14"/>
  <c r="Q9" i="14"/>
  <c r="P9" i="14"/>
  <c r="E9" i="14"/>
  <c r="U93" i="13"/>
  <c r="S93" i="13"/>
  <c r="R93" i="13"/>
  <c r="Q93" i="13"/>
  <c r="P93" i="13"/>
  <c r="E93" i="13"/>
  <c r="T93" i="13" s="1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U89" i="13"/>
  <c r="S89" i="13"/>
  <c r="R89" i="13"/>
  <c r="Q89" i="13"/>
  <c r="P89" i="13"/>
  <c r="E89" i="13"/>
  <c r="T89" i="13" s="1"/>
  <c r="S88" i="13"/>
  <c r="R88" i="13"/>
  <c r="Q88" i="13"/>
  <c r="P88" i="13"/>
  <c r="E88" i="13"/>
  <c r="U88" i="13" s="1"/>
  <c r="S87" i="13"/>
  <c r="R87" i="13"/>
  <c r="Q87" i="13"/>
  <c r="P87" i="13"/>
  <c r="E87" i="13"/>
  <c r="T87" i="13" s="1"/>
  <c r="T86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S72" i="13" s="1"/>
  <c r="J72" i="13"/>
  <c r="R72" i="13" s="1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S71" i="13" s="1"/>
  <c r="J71" i="13"/>
  <c r="R71" i="13" s="1"/>
  <c r="I71" i="13"/>
  <c r="H71" i="13"/>
  <c r="P71" i="13" s="1"/>
  <c r="G71" i="13"/>
  <c r="F71" i="13"/>
  <c r="C71" i="13"/>
  <c r="B71" i="13"/>
  <c r="W70" i="13"/>
  <c r="V70" i="13"/>
  <c r="O70" i="13"/>
  <c r="N70" i="13"/>
  <c r="M70" i="13"/>
  <c r="L70" i="13"/>
  <c r="K70" i="13"/>
  <c r="S70" i="13" s="1"/>
  <c r="J70" i="13"/>
  <c r="R70" i="13" s="1"/>
  <c r="I70" i="13"/>
  <c r="H70" i="13"/>
  <c r="G70" i="13"/>
  <c r="F70" i="13"/>
  <c r="C70" i="13"/>
  <c r="B70" i="13"/>
  <c r="S69" i="13"/>
  <c r="R69" i="13"/>
  <c r="Q69" i="13"/>
  <c r="U69" i="13" s="1"/>
  <c r="P69" i="13"/>
  <c r="E69" i="13"/>
  <c r="W67" i="13"/>
  <c r="V67" i="13"/>
  <c r="O67" i="13"/>
  <c r="N67" i="13"/>
  <c r="M67" i="13"/>
  <c r="L67" i="13"/>
  <c r="K67" i="13"/>
  <c r="S67" i="13" s="1"/>
  <c r="J67" i="13"/>
  <c r="I67" i="13"/>
  <c r="Q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U62" i="13" s="1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T57" i="13" s="1"/>
  <c r="U56" i="13"/>
  <c r="S56" i="13"/>
  <c r="R56" i="13"/>
  <c r="Q56" i="13"/>
  <c r="P56" i="13"/>
  <c r="E56" i="13"/>
  <c r="T56" i="13" s="1"/>
  <c r="T55" i="13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S53" i="13" s="1"/>
  <c r="J53" i="13"/>
  <c r="I53" i="13"/>
  <c r="H53" i="13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T48" i="13" s="1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U45" i="13" s="1"/>
  <c r="U44" i="13"/>
  <c r="S44" i="13"/>
  <c r="R44" i="13"/>
  <c r="Q44" i="13"/>
  <c r="P44" i="13"/>
  <c r="E44" i="13"/>
  <c r="T44" i="13" s="1"/>
  <c r="S43" i="13"/>
  <c r="R43" i="13"/>
  <c r="Q43" i="13"/>
  <c r="P43" i="13"/>
  <c r="E43" i="13"/>
  <c r="S42" i="13"/>
  <c r="R42" i="13"/>
  <c r="Q42" i="13"/>
  <c r="P42" i="13"/>
  <c r="E42" i="13"/>
  <c r="W40" i="13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S38" i="13"/>
  <c r="R38" i="13"/>
  <c r="Q38" i="13"/>
  <c r="P38" i="13"/>
  <c r="E38" i="13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U35" i="13" s="1"/>
  <c r="P35" i="13"/>
  <c r="E35" i="13"/>
  <c r="W33" i="13"/>
  <c r="V33" i="13"/>
  <c r="O33" i="13"/>
  <c r="N33" i="13"/>
  <c r="M33" i="13"/>
  <c r="L33" i="13"/>
  <c r="K33" i="13"/>
  <c r="S33" i="13" s="1"/>
  <c r="J33" i="13"/>
  <c r="R33" i="13" s="1"/>
  <c r="I33" i="13"/>
  <c r="H33" i="13"/>
  <c r="G33" i="13"/>
  <c r="F33" i="13"/>
  <c r="C33" i="13"/>
  <c r="B33" i="13"/>
  <c r="E33" i="13" s="1"/>
  <c r="S32" i="13"/>
  <c r="R32" i="13"/>
  <c r="Q32" i="13"/>
  <c r="P32" i="13"/>
  <c r="E32" i="13"/>
  <c r="U32" i="13" s="1"/>
  <c r="W30" i="13"/>
  <c r="V30" i="13"/>
  <c r="O30" i="13"/>
  <c r="N30" i="13"/>
  <c r="M30" i="13"/>
  <c r="L30" i="13"/>
  <c r="K30" i="13"/>
  <c r="S30" i="13" s="1"/>
  <c r="J30" i="13"/>
  <c r="R30" i="13" s="1"/>
  <c r="I30" i="13"/>
  <c r="Q30" i="13" s="1"/>
  <c r="H30" i="13"/>
  <c r="P30" i="13" s="1"/>
  <c r="G30" i="13"/>
  <c r="F30" i="13"/>
  <c r="C30" i="13"/>
  <c r="B30" i="13"/>
  <c r="S29" i="13"/>
  <c r="R29" i="13"/>
  <c r="Q29" i="13"/>
  <c r="P29" i="13"/>
  <c r="E29" i="13"/>
  <c r="S28" i="13"/>
  <c r="R28" i="13"/>
  <c r="Q28" i="13"/>
  <c r="P28" i="13"/>
  <c r="E28" i="13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U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E24" i="13" s="1"/>
  <c r="B24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U21" i="13" s="1"/>
  <c r="U20" i="13"/>
  <c r="S20" i="13"/>
  <c r="R20" i="13"/>
  <c r="Q20" i="13"/>
  <c r="P20" i="13"/>
  <c r="E20" i="13"/>
  <c r="T20" i="13" s="1"/>
  <c r="S19" i="13"/>
  <c r="R19" i="13"/>
  <c r="Q19" i="13"/>
  <c r="P19" i="13"/>
  <c r="E19" i="13"/>
  <c r="S18" i="13"/>
  <c r="R18" i="13"/>
  <c r="Q18" i="13"/>
  <c r="P18" i="13"/>
  <c r="E18" i="13"/>
  <c r="W16" i="13"/>
  <c r="V16" i="13"/>
  <c r="O16" i="13"/>
  <c r="N16" i="13"/>
  <c r="M16" i="13"/>
  <c r="L16" i="13"/>
  <c r="K16" i="13"/>
  <c r="S16" i="13" s="1"/>
  <c r="J16" i="13"/>
  <c r="R16" i="13" s="1"/>
  <c r="I16" i="13"/>
  <c r="Q16" i="13" s="1"/>
  <c r="H16" i="13"/>
  <c r="G16" i="13"/>
  <c r="F16" i="13"/>
  <c r="C16" i="13"/>
  <c r="B16" i="13"/>
  <c r="E16" i="13" s="1"/>
  <c r="U15" i="13"/>
  <c r="S15" i="13"/>
  <c r="R15" i="13"/>
  <c r="Q15" i="13"/>
  <c r="P15" i="13"/>
  <c r="E15" i="13"/>
  <c r="T15" i="13" s="1"/>
  <c r="U14" i="13"/>
  <c r="T14" i="13"/>
  <c r="S14" i="13"/>
  <c r="R14" i="13"/>
  <c r="Q14" i="13"/>
  <c r="P14" i="13"/>
  <c r="E14" i="13"/>
  <c r="S13" i="13"/>
  <c r="R13" i="13"/>
  <c r="Q13" i="13"/>
  <c r="P13" i="13"/>
  <c r="E13" i="13"/>
  <c r="S12" i="13"/>
  <c r="R12" i="13"/>
  <c r="Q12" i="13"/>
  <c r="P12" i="13"/>
  <c r="E12" i="13"/>
  <c r="U12" i="13" s="1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T9" i="13"/>
  <c r="S9" i="13"/>
  <c r="R9" i="13"/>
  <c r="Q9" i="13"/>
  <c r="P9" i="13"/>
  <c r="E9" i="13"/>
  <c r="S93" i="12"/>
  <c r="R93" i="12"/>
  <c r="Q93" i="12"/>
  <c r="P93" i="12"/>
  <c r="E93" i="12"/>
  <c r="U93" i="12" s="1"/>
  <c r="S92" i="12"/>
  <c r="R92" i="12"/>
  <c r="Q92" i="12"/>
  <c r="P92" i="12"/>
  <c r="E92" i="12"/>
  <c r="S91" i="12"/>
  <c r="R91" i="12"/>
  <c r="Q91" i="12"/>
  <c r="P91" i="12"/>
  <c r="E91" i="12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R71" i="12" s="1"/>
  <c r="I71" i="12"/>
  <c r="H71" i="12"/>
  <c r="P71" i="12" s="1"/>
  <c r="G71" i="12"/>
  <c r="F71" i="12"/>
  <c r="E71" i="12"/>
  <c r="C71" i="12"/>
  <c r="B71" i="12"/>
  <c r="W70" i="12"/>
  <c r="V70" i="12"/>
  <c r="O70" i="12"/>
  <c r="N70" i="12"/>
  <c r="M70" i="12"/>
  <c r="L70" i="12"/>
  <c r="K70" i="12"/>
  <c r="J70" i="12"/>
  <c r="I70" i="12"/>
  <c r="H70" i="12"/>
  <c r="G70" i="12"/>
  <c r="F70" i="12"/>
  <c r="E70" i="12"/>
  <c r="C70" i="12"/>
  <c r="B70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S66" i="12" s="1"/>
  <c r="J66" i="12"/>
  <c r="R66" i="12" s="1"/>
  <c r="I66" i="12"/>
  <c r="Q66" i="12" s="1"/>
  <c r="H66" i="12"/>
  <c r="P66" i="12" s="1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S64" i="12"/>
  <c r="R64" i="12"/>
  <c r="Q64" i="12"/>
  <c r="P64" i="12"/>
  <c r="E64" i="12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U61" i="12"/>
  <c r="T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E59" i="12" s="1"/>
  <c r="S58" i="12"/>
  <c r="R58" i="12"/>
  <c r="Q58" i="12"/>
  <c r="P58" i="12"/>
  <c r="E58" i="12"/>
  <c r="T58" i="12" s="1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P53" i="12" s="1"/>
  <c r="G53" i="12"/>
  <c r="F53" i="12"/>
  <c r="C53" i="12"/>
  <c r="B53" i="12"/>
  <c r="U52" i="12"/>
  <c r="T52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U49" i="12"/>
  <c r="S49" i="12"/>
  <c r="R49" i="12"/>
  <c r="Q49" i="12"/>
  <c r="P49" i="12"/>
  <c r="E49" i="12"/>
  <c r="T49" i="12" s="1"/>
  <c r="U48" i="12"/>
  <c r="T48" i="12"/>
  <c r="S48" i="12"/>
  <c r="R48" i="12"/>
  <c r="Q48" i="12"/>
  <c r="P48" i="12"/>
  <c r="E48" i="12"/>
  <c r="S47" i="12"/>
  <c r="R47" i="12"/>
  <c r="Q47" i="12"/>
  <c r="P47" i="12"/>
  <c r="E47" i="12"/>
  <c r="S46" i="12"/>
  <c r="R46" i="12"/>
  <c r="Q46" i="12"/>
  <c r="P46" i="12"/>
  <c r="E46" i="12"/>
  <c r="U46" i="12" s="1"/>
  <c r="U45" i="12"/>
  <c r="S45" i="12"/>
  <c r="R45" i="12"/>
  <c r="Q45" i="12"/>
  <c r="P45" i="12"/>
  <c r="E45" i="12"/>
  <c r="T45" i="12" s="1"/>
  <c r="U44" i="12"/>
  <c r="T44" i="12"/>
  <c r="S44" i="12"/>
  <c r="R44" i="12"/>
  <c r="Q44" i="12"/>
  <c r="P44" i="12"/>
  <c r="E44" i="12"/>
  <c r="S43" i="12"/>
  <c r="R43" i="12"/>
  <c r="Q43" i="12"/>
  <c r="P43" i="12"/>
  <c r="E43" i="12"/>
  <c r="T43" i="12" s="1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T38" i="12" s="1"/>
  <c r="E38" i="12"/>
  <c r="S37" i="12"/>
  <c r="R37" i="12"/>
  <c r="Q37" i="12"/>
  <c r="P37" i="12"/>
  <c r="E37" i="12"/>
  <c r="U37" i="12" s="1"/>
  <c r="S36" i="12"/>
  <c r="R36" i="12"/>
  <c r="Q36" i="12"/>
  <c r="U36" i="12" s="1"/>
  <c r="P36" i="12"/>
  <c r="T36" i="12" s="1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R33" i="12" s="1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P30" i="12" s="1"/>
  <c r="G30" i="12"/>
  <c r="F30" i="12"/>
  <c r="E30" i="12"/>
  <c r="C30" i="12"/>
  <c r="B30" i="12"/>
  <c r="U29" i="12"/>
  <c r="T29" i="12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W24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E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S16" i="12" s="1"/>
  <c r="J16" i="12"/>
  <c r="R16" i="12" s="1"/>
  <c r="I16" i="12"/>
  <c r="H16" i="12"/>
  <c r="G16" i="12"/>
  <c r="F16" i="12"/>
  <c r="C16" i="12"/>
  <c r="B16" i="12"/>
  <c r="E16" i="12" s="1"/>
  <c r="U15" i="12"/>
  <c r="T15" i="12"/>
  <c r="S15" i="12"/>
  <c r="R15" i="12"/>
  <c r="Q15" i="12"/>
  <c r="P15" i="12"/>
  <c r="E15" i="12"/>
  <c r="S14" i="12"/>
  <c r="R14" i="12"/>
  <c r="Q14" i="12"/>
  <c r="P14" i="12"/>
  <c r="E14" i="12"/>
  <c r="S13" i="12"/>
  <c r="R13" i="12"/>
  <c r="Q13" i="12"/>
  <c r="P13" i="12"/>
  <c r="E13" i="12"/>
  <c r="U13" i="12" s="1"/>
  <c r="U12" i="12"/>
  <c r="S12" i="12"/>
  <c r="R12" i="12"/>
  <c r="Q12" i="12"/>
  <c r="P12" i="12"/>
  <c r="E12" i="12"/>
  <c r="T12" i="12" s="1"/>
  <c r="U11" i="12"/>
  <c r="T11" i="12"/>
  <c r="S11" i="12"/>
  <c r="R11" i="12"/>
  <c r="Q11" i="12"/>
  <c r="P11" i="12"/>
  <c r="E11" i="12"/>
  <c r="S10" i="12"/>
  <c r="R10" i="12"/>
  <c r="Q10" i="12"/>
  <c r="P10" i="12"/>
  <c r="E10" i="12"/>
  <c r="U10" i="12" s="1"/>
  <c r="S9" i="12"/>
  <c r="R9" i="12"/>
  <c r="Q9" i="12"/>
  <c r="P9" i="12"/>
  <c r="E9" i="12"/>
  <c r="U93" i="11"/>
  <c r="S93" i="11"/>
  <c r="R93" i="11"/>
  <c r="Q93" i="11"/>
  <c r="P93" i="11"/>
  <c r="E93" i="11"/>
  <c r="T93" i="11" s="1"/>
  <c r="U92" i="11"/>
  <c r="T92" i="1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U90" i="11" s="1"/>
  <c r="U89" i="11"/>
  <c r="S89" i="11"/>
  <c r="R89" i="11"/>
  <c r="Q89" i="11"/>
  <c r="P89" i="11"/>
  <c r="E89" i="11"/>
  <c r="T89" i="11" s="1"/>
  <c r="U88" i="11"/>
  <c r="T88" i="11"/>
  <c r="S88" i="11"/>
  <c r="R88" i="11"/>
  <c r="Q88" i="11"/>
  <c r="P88" i="11"/>
  <c r="E88" i="11"/>
  <c r="S87" i="11"/>
  <c r="R87" i="11"/>
  <c r="Q87" i="11"/>
  <c r="P87" i="11"/>
  <c r="E87" i="1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R72" i="11" s="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L71" i="11"/>
  <c r="K71" i="11"/>
  <c r="J71" i="11"/>
  <c r="I71" i="11"/>
  <c r="H71" i="11"/>
  <c r="G71" i="11"/>
  <c r="F71" i="11"/>
  <c r="E71" i="11"/>
  <c r="C71" i="11"/>
  <c r="B71" i="11"/>
  <c r="W70" i="11"/>
  <c r="V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S69" i="11"/>
  <c r="R69" i="11"/>
  <c r="Q69" i="11"/>
  <c r="P69" i="11"/>
  <c r="E69" i="11"/>
  <c r="U69" i="11" s="1"/>
  <c r="W67" i="11"/>
  <c r="V67" i="11"/>
  <c r="O67" i="11"/>
  <c r="N67" i="11"/>
  <c r="M67" i="11"/>
  <c r="L67" i="11"/>
  <c r="K67" i="11"/>
  <c r="J67" i="11"/>
  <c r="R67" i="11" s="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E66" i="11"/>
  <c r="C66" i="11"/>
  <c r="B66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S62" i="11"/>
  <c r="R62" i="11"/>
  <c r="Q62" i="11"/>
  <c r="P62" i="11"/>
  <c r="E62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P59" i="11" s="1"/>
  <c r="G59" i="11"/>
  <c r="F59" i="11"/>
  <c r="C59" i="11"/>
  <c r="B59" i="11"/>
  <c r="U58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S56" i="11"/>
  <c r="R56" i="11"/>
  <c r="Q56" i="11"/>
  <c r="P56" i="11"/>
  <c r="E56" i="11"/>
  <c r="U56" i="11" s="1"/>
  <c r="S55" i="11"/>
  <c r="R55" i="11"/>
  <c r="Q55" i="11"/>
  <c r="P55" i="11"/>
  <c r="E55" i="11"/>
  <c r="T55" i="11" s="1"/>
  <c r="W53" i="11"/>
  <c r="V53" i="11"/>
  <c r="O53" i="11"/>
  <c r="N53" i="11"/>
  <c r="M53" i="11"/>
  <c r="L53" i="11"/>
  <c r="K53" i="11"/>
  <c r="J53" i="11"/>
  <c r="R53" i="11" s="1"/>
  <c r="I53" i="11"/>
  <c r="H53" i="11"/>
  <c r="G53" i="11"/>
  <c r="F53" i="11"/>
  <c r="C53" i="11"/>
  <c r="B53" i="1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S50" i="11"/>
  <c r="R50" i="11"/>
  <c r="Q50" i="11"/>
  <c r="P50" i="11"/>
  <c r="E50" i="11"/>
  <c r="T50" i="11" s="1"/>
  <c r="U49" i="11"/>
  <c r="S49" i="11"/>
  <c r="R49" i="11"/>
  <c r="Q49" i="11"/>
  <c r="P49" i="11"/>
  <c r="E49" i="11"/>
  <c r="T49" i="11" s="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U45" i="11"/>
  <c r="T45" i="11"/>
  <c r="S45" i="11"/>
  <c r="R45" i="11"/>
  <c r="Q45" i="11"/>
  <c r="P45" i="11"/>
  <c r="E45" i="1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U42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U37" i="11"/>
  <c r="S37" i="11"/>
  <c r="R37" i="11"/>
  <c r="Q37" i="11"/>
  <c r="P37" i="11"/>
  <c r="E37" i="11"/>
  <c r="T37" i="11" s="1"/>
  <c r="U36" i="11"/>
  <c r="T36" i="11"/>
  <c r="S36" i="11"/>
  <c r="R36" i="11"/>
  <c r="Q36" i="11"/>
  <c r="P36" i="11"/>
  <c r="E36" i="11"/>
  <c r="T35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S33" i="11" s="1"/>
  <c r="J33" i="11"/>
  <c r="R33" i="11" s="1"/>
  <c r="I33" i="11"/>
  <c r="H33" i="11"/>
  <c r="G33" i="11"/>
  <c r="F33" i="11"/>
  <c r="C33" i="11"/>
  <c r="B33" i="11"/>
  <c r="E33" i="11" s="1"/>
  <c r="U32" i="11"/>
  <c r="S32" i="11"/>
  <c r="R32" i="11"/>
  <c r="Q32" i="11"/>
  <c r="P32" i="11"/>
  <c r="E32" i="11"/>
  <c r="T32" i="11" s="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P30" i="11" s="1"/>
  <c r="G30" i="11"/>
  <c r="F30" i="11"/>
  <c r="C30" i="11"/>
  <c r="B30" i="11"/>
  <c r="E30" i="11" s="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U27" i="1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W24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B24" i="11"/>
  <c r="E24" i="11" s="1"/>
  <c r="S23" i="11"/>
  <c r="R23" i="11"/>
  <c r="Q23" i="11"/>
  <c r="P23" i="11"/>
  <c r="E23" i="11"/>
  <c r="U23" i="11" s="1"/>
  <c r="U22" i="11"/>
  <c r="S22" i="11"/>
  <c r="R22" i="11"/>
  <c r="Q22" i="11"/>
  <c r="P22" i="11"/>
  <c r="E22" i="11"/>
  <c r="T22" i="11" s="1"/>
  <c r="U21" i="11"/>
  <c r="T21" i="11"/>
  <c r="S21" i="11"/>
  <c r="R21" i="11"/>
  <c r="Q21" i="11"/>
  <c r="P21" i="11"/>
  <c r="E21" i="1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U18" i="1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S16" i="11" s="1"/>
  <c r="J16" i="11"/>
  <c r="R16" i="11" s="1"/>
  <c r="I16" i="11"/>
  <c r="H16" i="11"/>
  <c r="P16" i="11" s="1"/>
  <c r="G16" i="11"/>
  <c r="F16" i="11"/>
  <c r="C16" i="11"/>
  <c r="B16" i="11"/>
  <c r="E16" i="11" s="1"/>
  <c r="T15" i="1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U12" i="11"/>
  <c r="T12" i="1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U10" i="11" s="1"/>
  <c r="U9" i="11"/>
  <c r="S9" i="11"/>
  <c r="R9" i="11"/>
  <c r="Q9" i="11"/>
  <c r="P9" i="11"/>
  <c r="E9" i="11"/>
  <c r="U93" i="10"/>
  <c r="T93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U90" i="10"/>
  <c r="S90" i="10"/>
  <c r="R90" i="10"/>
  <c r="Q90" i="10"/>
  <c r="P90" i="10"/>
  <c r="E90" i="10"/>
  <c r="T90" i="10" s="1"/>
  <c r="U89" i="10"/>
  <c r="T89" i="10"/>
  <c r="S89" i="10"/>
  <c r="R89" i="10"/>
  <c r="Q89" i="10"/>
  <c r="P89" i="10"/>
  <c r="E89" i="10"/>
  <c r="T88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U86" i="10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S72" i="10" s="1"/>
  <c r="J72" i="10"/>
  <c r="I72" i="10"/>
  <c r="H72" i="10"/>
  <c r="P72" i="10" s="1"/>
  <c r="G72" i="10"/>
  <c r="F72" i="10"/>
  <c r="C72" i="10"/>
  <c r="B72" i="10"/>
  <c r="W71" i="10"/>
  <c r="V71" i="10"/>
  <c r="O71" i="10"/>
  <c r="N71" i="10"/>
  <c r="M71" i="10"/>
  <c r="L71" i="10"/>
  <c r="K71" i="10"/>
  <c r="S71" i="10" s="1"/>
  <c r="J71" i="10"/>
  <c r="R71" i="10" s="1"/>
  <c r="I71" i="10"/>
  <c r="H71" i="10"/>
  <c r="G71" i="10"/>
  <c r="F71" i="10"/>
  <c r="C71" i="10"/>
  <c r="B71" i="10"/>
  <c r="W70" i="10"/>
  <c r="V70" i="10"/>
  <c r="O70" i="10"/>
  <c r="N70" i="10"/>
  <c r="M70" i="10"/>
  <c r="L70" i="10"/>
  <c r="K70" i="10"/>
  <c r="S70" i="10" s="1"/>
  <c r="J70" i="10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E66" i="10" s="1"/>
  <c r="S65" i="10"/>
  <c r="R65" i="10"/>
  <c r="Q65" i="10"/>
  <c r="P65" i="10"/>
  <c r="E65" i="10"/>
  <c r="U65" i="10" s="1"/>
  <c r="U64" i="10"/>
  <c r="T64" i="10"/>
  <c r="S64" i="10"/>
  <c r="R64" i="10"/>
  <c r="Q64" i="10"/>
  <c r="P64" i="10"/>
  <c r="E64" i="10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U55" i="10"/>
  <c r="T55" i="10"/>
  <c r="S55" i="10"/>
  <c r="R55" i="10"/>
  <c r="Q55" i="10"/>
  <c r="P55" i="10"/>
  <c r="E55" i="10"/>
  <c r="W53" i="10"/>
  <c r="V53" i="10"/>
  <c r="O53" i="10"/>
  <c r="N53" i="10"/>
  <c r="M53" i="10"/>
  <c r="L53" i="10"/>
  <c r="K53" i="10"/>
  <c r="S53" i="10" s="1"/>
  <c r="J53" i="10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U51" i="10" s="1"/>
  <c r="P51" i="10"/>
  <c r="E51" i="10"/>
  <c r="T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U43" i="10"/>
  <c r="S43" i="10"/>
  <c r="R43" i="10"/>
  <c r="Q43" i="10"/>
  <c r="P43" i="10"/>
  <c r="E43" i="10"/>
  <c r="S42" i="10"/>
  <c r="R42" i="10"/>
  <c r="Q42" i="10"/>
  <c r="P42" i="10"/>
  <c r="E42" i="10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E40" i="10" s="1"/>
  <c r="S39" i="10"/>
  <c r="R39" i="10"/>
  <c r="Q39" i="10"/>
  <c r="P39" i="10"/>
  <c r="E39" i="10"/>
  <c r="S38" i="10"/>
  <c r="R38" i="10"/>
  <c r="Q38" i="10"/>
  <c r="P38" i="10"/>
  <c r="E38" i="10"/>
  <c r="T38" i="10" s="1"/>
  <c r="S37" i="10"/>
  <c r="R37" i="10"/>
  <c r="Q37" i="10"/>
  <c r="P37" i="10"/>
  <c r="E37" i="10"/>
  <c r="S36" i="10"/>
  <c r="R36" i="10"/>
  <c r="Q36" i="10"/>
  <c r="U36" i="10" s="1"/>
  <c r="P36" i="10"/>
  <c r="T36" i="10" s="1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S33" i="10" s="1"/>
  <c r="J33" i="10"/>
  <c r="R33" i="10" s="1"/>
  <c r="I33" i="10"/>
  <c r="H33" i="10"/>
  <c r="G33" i="10"/>
  <c r="F33" i="10"/>
  <c r="C33" i="10"/>
  <c r="B33" i="10"/>
  <c r="S32" i="10"/>
  <c r="R32" i="10"/>
  <c r="Q32" i="10"/>
  <c r="U32" i="10" s="1"/>
  <c r="P32" i="10"/>
  <c r="E32" i="10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P30" i="10" s="1"/>
  <c r="G30" i="10"/>
  <c r="F30" i="10"/>
  <c r="C30" i="10"/>
  <c r="E30" i="10" s="1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U27" i="10"/>
  <c r="S27" i="10"/>
  <c r="R27" i="10"/>
  <c r="Q27" i="10"/>
  <c r="P27" i="10"/>
  <c r="E27" i="10"/>
  <c r="T27" i="10" s="1"/>
  <c r="S26" i="10"/>
  <c r="R26" i="10"/>
  <c r="Q26" i="10"/>
  <c r="P26" i="10"/>
  <c r="E26" i="10"/>
  <c r="W24" i="10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B24" i="10"/>
  <c r="E24" i="10" s="1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S16" i="10" s="1"/>
  <c r="J16" i="10"/>
  <c r="R16" i="10" s="1"/>
  <c r="I16" i="10"/>
  <c r="Q16" i="10" s="1"/>
  <c r="H16" i="10"/>
  <c r="G16" i="10"/>
  <c r="F16" i="10"/>
  <c r="C16" i="10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U13" i="10"/>
  <c r="S13" i="10"/>
  <c r="R13" i="10"/>
  <c r="Q13" i="10"/>
  <c r="P13" i="10"/>
  <c r="E13" i="10"/>
  <c r="T13" i="10" s="1"/>
  <c r="U12" i="10"/>
  <c r="T12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T10" i="10" s="1"/>
  <c r="U9" i="10"/>
  <c r="S9" i="10"/>
  <c r="R9" i="10"/>
  <c r="Q9" i="10"/>
  <c r="P9" i="10"/>
  <c r="E9" i="10"/>
  <c r="T9" i="10" s="1"/>
  <c r="U93" i="9"/>
  <c r="T93" i="9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T91" i="9" s="1"/>
  <c r="U90" i="9"/>
  <c r="S90" i="9"/>
  <c r="R90" i="9"/>
  <c r="Q90" i="9"/>
  <c r="P90" i="9"/>
  <c r="E90" i="9"/>
  <c r="T90" i="9" s="1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U86" i="9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S72" i="9" s="1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S70" i="9" s="1"/>
  <c r="J70" i="9"/>
  <c r="R70" i="9" s="1"/>
  <c r="I70" i="9"/>
  <c r="Q70" i="9" s="1"/>
  <c r="H70" i="9"/>
  <c r="P70" i="9" s="1"/>
  <c r="G70" i="9"/>
  <c r="F70" i="9"/>
  <c r="C70" i="9"/>
  <c r="B70" i="9"/>
  <c r="E70" i="9" s="1"/>
  <c r="S69" i="9"/>
  <c r="R69" i="9"/>
  <c r="Q69" i="9"/>
  <c r="U69" i="9" s="1"/>
  <c r="P69" i="9"/>
  <c r="E69" i="9"/>
  <c r="W67" i="9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Q66" i="9" s="1"/>
  <c r="H66" i="9"/>
  <c r="G66" i="9"/>
  <c r="F66" i="9"/>
  <c r="C66" i="9"/>
  <c r="B66" i="9"/>
  <c r="E66" i="9" s="1"/>
  <c r="S65" i="9"/>
  <c r="R65" i="9"/>
  <c r="Q65" i="9"/>
  <c r="P65" i="9"/>
  <c r="E65" i="9"/>
  <c r="T65" i="9" s="1"/>
  <c r="S64" i="9"/>
  <c r="R64" i="9"/>
  <c r="Q64" i="9"/>
  <c r="P64" i="9"/>
  <c r="E64" i="9"/>
  <c r="S63" i="9"/>
  <c r="R63" i="9"/>
  <c r="Q63" i="9"/>
  <c r="P63" i="9"/>
  <c r="E63" i="9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S53" i="9" s="1"/>
  <c r="J53" i="9"/>
  <c r="R53" i="9" s="1"/>
  <c r="I53" i="9"/>
  <c r="Q53" i="9" s="1"/>
  <c r="H53" i="9"/>
  <c r="G53" i="9"/>
  <c r="F53" i="9"/>
  <c r="C53" i="9"/>
  <c r="B53" i="9"/>
  <c r="S52" i="9"/>
  <c r="R52" i="9"/>
  <c r="Q52" i="9"/>
  <c r="P52" i="9"/>
  <c r="E52" i="9"/>
  <c r="T52" i="9" s="1"/>
  <c r="S51" i="9"/>
  <c r="R51" i="9"/>
  <c r="Q51" i="9"/>
  <c r="P51" i="9"/>
  <c r="E51" i="9"/>
  <c r="T51" i="9" s="1"/>
  <c r="U50" i="9"/>
  <c r="T50" i="9"/>
  <c r="S50" i="9"/>
  <c r="R50" i="9"/>
  <c r="Q50" i="9"/>
  <c r="P50" i="9"/>
  <c r="E50" i="9"/>
  <c r="S49" i="9"/>
  <c r="R49" i="9"/>
  <c r="Q49" i="9"/>
  <c r="P49" i="9"/>
  <c r="E49" i="9"/>
  <c r="U49" i="9" s="1"/>
  <c r="S48" i="9"/>
  <c r="R48" i="9"/>
  <c r="Q48" i="9"/>
  <c r="P48" i="9"/>
  <c r="E48" i="9"/>
  <c r="T48" i="9" s="1"/>
  <c r="U47" i="9"/>
  <c r="S47" i="9"/>
  <c r="R47" i="9"/>
  <c r="Q47" i="9"/>
  <c r="P47" i="9"/>
  <c r="E47" i="9"/>
  <c r="T47" i="9" s="1"/>
  <c r="U46" i="9"/>
  <c r="T46" i="9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T44" i="9" s="1"/>
  <c r="U43" i="9"/>
  <c r="S43" i="9"/>
  <c r="R43" i="9"/>
  <c r="Q43" i="9"/>
  <c r="P43" i="9"/>
  <c r="E43" i="9"/>
  <c r="T43" i="9" s="1"/>
  <c r="U42" i="9"/>
  <c r="T42" i="9"/>
  <c r="S42" i="9"/>
  <c r="R42" i="9"/>
  <c r="Q42" i="9"/>
  <c r="P42" i="9"/>
  <c r="E42" i="9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E40" i="9" s="1"/>
  <c r="S39" i="9"/>
  <c r="R39" i="9"/>
  <c r="Q39" i="9"/>
  <c r="P39" i="9"/>
  <c r="E39" i="9"/>
  <c r="T39" i="9" s="1"/>
  <c r="U38" i="9"/>
  <c r="S38" i="9"/>
  <c r="R38" i="9"/>
  <c r="Q38" i="9"/>
  <c r="P38" i="9"/>
  <c r="E38" i="9"/>
  <c r="T38" i="9" s="1"/>
  <c r="U37" i="9"/>
  <c r="T37" i="9"/>
  <c r="S37" i="9"/>
  <c r="R37" i="9"/>
  <c r="Q37" i="9"/>
  <c r="P37" i="9"/>
  <c r="E37" i="9"/>
  <c r="S36" i="9"/>
  <c r="R36" i="9"/>
  <c r="Q36" i="9"/>
  <c r="P36" i="9"/>
  <c r="E36" i="9"/>
  <c r="U36" i="9" s="1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S33" i="9" s="1"/>
  <c r="J33" i="9"/>
  <c r="R33" i="9" s="1"/>
  <c r="I33" i="9"/>
  <c r="Q33" i="9" s="1"/>
  <c r="H33" i="9"/>
  <c r="P33" i="9" s="1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E30" i="9" s="1"/>
  <c r="S29" i="9"/>
  <c r="R29" i="9"/>
  <c r="Q29" i="9"/>
  <c r="P29" i="9"/>
  <c r="E29" i="9"/>
  <c r="T29" i="9" s="1"/>
  <c r="U28" i="9"/>
  <c r="S28" i="9"/>
  <c r="R28" i="9"/>
  <c r="Q28" i="9"/>
  <c r="P28" i="9"/>
  <c r="E28" i="9"/>
  <c r="T28" i="9" s="1"/>
  <c r="S27" i="9"/>
  <c r="R27" i="9"/>
  <c r="Q27" i="9"/>
  <c r="P27" i="9"/>
  <c r="E27" i="9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S24" i="9" s="1"/>
  <c r="J24" i="9"/>
  <c r="R24" i="9" s="1"/>
  <c r="I24" i="9"/>
  <c r="H24" i="9"/>
  <c r="P24" i="9" s="1"/>
  <c r="G24" i="9"/>
  <c r="F24" i="9"/>
  <c r="C24" i="9"/>
  <c r="B24" i="9"/>
  <c r="U23" i="9"/>
  <c r="S23" i="9"/>
  <c r="R23" i="9"/>
  <c r="Q23" i="9"/>
  <c r="P23" i="9"/>
  <c r="E23" i="9"/>
  <c r="T23" i="9" s="1"/>
  <c r="S22" i="9"/>
  <c r="R22" i="9"/>
  <c r="Q22" i="9"/>
  <c r="P22" i="9"/>
  <c r="E22" i="9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S18" i="9"/>
  <c r="R18" i="9"/>
  <c r="Q18" i="9"/>
  <c r="P18" i="9"/>
  <c r="E18" i="9"/>
  <c r="W16" i="9"/>
  <c r="V16" i="9"/>
  <c r="O16" i="9"/>
  <c r="N16" i="9"/>
  <c r="M16" i="9"/>
  <c r="L16" i="9"/>
  <c r="K16" i="9"/>
  <c r="S16" i="9" s="1"/>
  <c r="J16" i="9"/>
  <c r="R16" i="9" s="1"/>
  <c r="I16" i="9"/>
  <c r="H16" i="9"/>
  <c r="G16" i="9"/>
  <c r="F16" i="9"/>
  <c r="C16" i="9"/>
  <c r="B16" i="9"/>
  <c r="E16" i="9" s="1"/>
  <c r="S15" i="9"/>
  <c r="R15" i="9"/>
  <c r="Q15" i="9"/>
  <c r="P15" i="9"/>
  <c r="E15" i="9"/>
  <c r="T15" i="9" s="1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T10" i="9" s="1"/>
  <c r="U9" i="9"/>
  <c r="T9" i="9"/>
  <c r="S9" i="9"/>
  <c r="R9" i="9"/>
  <c r="Q9" i="9"/>
  <c r="P9" i="9"/>
  <c r="E9" i="9"/>
  <c r="S93" i="8"/>
  <c r="R93" i="8"/>
  <c r="Q93" i="8"/>
  <c r="P93" i="8"/>
  <c r="E93" i="8"/>
  <c r="U93" i="8" s="1"/>
  <c r="S92" i="8"/>
  <c r="R92" i="8"/>
  <c r="Q92" i="8"/>
  <c r="P92" i="8"/>
  <c r="E92" i="8"/>
  <c r="T92" i="8" s="1"/>
  <c r="U91" i="8"/>
  <c r="S91" i="8"/>
  <c r="R91" i="8"/>
  <c r="Q91" i="8"/>
  <c r="P91" i="8"/>
  <c r="E91" i="8"/>
  <c r="T91" i="8" s="1"/>
  <c r="U90" i="8"/>
  <c r="T90" i="8"/>
  <c r="S90" i="8"/>
  <c r="R90" i="8"/>
  <c r="Q90" i="8"/>
  <c r="P90" i="8"/>
  <c r="E90" i="8"/>
  <c r="S89" i="8"/>
  <c r="R89" i="8"/>
  <c r="Q89" i="8"/>
  <c r="P89" i="8"/>
  <c r="E89" i="8"/>
  <c r="U89" i="8" s="1"/>
  <c r="S88" i="8"/>
  <c r="R88" i="8"/>
  <c r="Q88" i="8"/>
  <c r="P88" i="8"/>
  <c r="E88" i="8"/>
  <c r="T88" i="8" s="1"/>
  <c r="U87" i="8"/>
  <c r="S87" i="8"/>
  <c r="R87" i="8"/>
  <c r="Q87" i="8"/>
  <c r="P87" i="8"/>
  <c r="E87" i="8"/>
  <c r="T87" i="8" s="1"/>
  <c r="U86" i="8"/>
  <c r="T86" i="8"/>
  <c r="S86" i="8"/>
  <c r="R86" i="8"/>
  <c r="Q86" i="8"/>
  <c r="P86" i="8"/>
  <c r="E86" i="8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S71" i="8" s="1"/>
  <c r="J71" i="8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S70" i="8" s="1"/>
  <c r="J70" i="8"/>
  <c r="R70" i="8" s="1"/>
  <c r="I70" i="8"/>
  <c r="Q70" i="8" s="1"/>
  <c r="H70" i="8"/>
  <c r="G70" i="8"/>
  <c r="F70" i="8"/>
  <c r="C70" i="8"/>
  <c r="B70" i="8"/>
  <c r="E70" i="8" s="1"/>
  <c r="S69" i="8"/>
  <c r="R69" i="8"/>
  <c r="Q69" i="8"/>
  <c r="P69" i="8"/>
  <c r="T69" i="8" s="1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E66" i="8" s="1"/>
  <c r="U65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T62" i="8" s="1"/>
  <c r="U61" i="8"/>
  <c r="S61" i="8"/>
  <c r="R61" i="8"/>
  <c r="Q61" i="8"/>
  <c r="P61" i="8"/>
  <c r="E61" i="8"/>
  <c r="T61" i="8" s="1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S53" i="8" s="1"/>
  <c r="J53" i="8"/>
  <c r="I53" i="8"/>
  <c r="H53" i="8"/>
  <c r="G53" i="8"/>
  <c r="F53" i="8"/>
  <c r="C53" i="8"/>
  <c r="B53" i="8"/>
  <c r="E53" i="8" s="1"/>
  <c r="U52" i="8"/>
  <c r="S52" i="8"/>
  <c r="R52" i="8"/>
  <c r="Q52" i="8"/>
  <c r="P52" i="8"/>
  <c r="E52" i="8"/>
  <c r="T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T49" i="8" s="1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T45" i="8" s="1"/>
  <c r="S44" i="8"/>
  <c r="R44" i="8"/>
  <c r="Q44" i="8"/>
  <c r="P44" i="8"/>
  <c r="E44" i="8"/>
  <c r="S43" i="8"/>
  <c r="R43" i="8"/>
  <c r="Q43" i="8"/>
  <c r="P43" i="8"/>
  <c r="E43" i="8"/>
  <c r="T43" i="8" s="1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S39" i="8"/>
  <c r="R39" i="8"/>
  <c r="Q39" i="8"/>
  <c r="P39" i="8"/>
  <c r="E39" i="8"/>
  <c r="U38" i="8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T35" i="8" s="1"/>
  <c r="W33" i="8"/>
  <c r="V33" i="8"/>
  <c r="O33" i="8"/>
  <c r="N33" i="8"/>
  <c r="M33" i="8"/>
  <c r="L33" i="8"/>
  <c r="K33" i="8"/>
  <c r="S33" i="8" s="1"/>
  <c r="J33" i="8"/>
  <c r="R33" i="8" s="1"/>
  <c r="I33" i="8"/>
  <c r="H33" i="8"/>
  <c r="P33" i="8" s="1"/>
  <c r="G33" i="8"/>
  <c r="F33" i="8"/>
  <c r="C33" i="8"/>
  <c r="B33" i="8"/>
  <c r="S32" i="8"/>
  <c r="R32" i="8"/>
  <c r="Q32" i="8"/>
  <c r="P32" i="8"/>
  <c r="E32" i="8"/>
  <c r="U32" i="8" s="1"/>
  <c r="W30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E30" i="8" s="1"/>
  <c r="U29" i="8"/>
  <c r="S29" i="8"/>
  <c r="R29" i="8"/>
  <c r="Q29" i="8"/>
  <c r="P29" i="8"/>
  <c r="E29" i="8"/>
  <c r="T29" i="8" s="1"/>
  <c r="U28" i="8"/>
  <c r="T28" i="8"/>
  <c r="S28" i="8"/>
  <c r="R28" i="8"/>
  <c r="Q28" i="8"/>
  <c r="P28" i="8"/>
  <c r="E28" i="8"/>
  <c r="S27" i="8"/>
  <c r="R27" i="8"/>
  <c r="Q27" i="8"/>
  <c r="P27" i="8"/>
  <c r="E27" i="8"/>
  <c r="U27" i="8" s="1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S24" i="8" s="1"/>
  <c r="J24" i="8"/>
  <c r="R24" i="8" s="1"/>
  <c r="I24" i="8"/>
  <c r="H24" i="8"/>
  <c r="P24" i="8" s="1"/>
  <c r="G24" i="8"/>
  <c r="F24" i="8"/>
  <c r="C24" i="8"/>
  <c r="B24" i="8"/>
  <c r="E24" i="8" s="1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T21" i="8" s="1"/>
  <c r="U20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S16" i="8" s="1"/>
  <c r="J16" i="8"/>
  <c r="R16" i="8" s="1"/>
  <c r="I16" i="8"/>
  <c r="Q16" i="8" s="1"/>
  <c r="H16" i="8"/>
  <c r="G16" i="8"/>
  <c r="F16" i="8"/>
  <c r="C16" i="8"/>
  <c r="B16" i="8"/>
  <c r="E16" i="8" s="1"/>
  <c r="U15" i="8"/>
  <c r="S15" i="8"/>
  <c r="R15" i="8"/>
  <c r="Q15" i="8"/>
  <c r="P15" i="8"/>
  <c r="E15" i="8"/>
  <c r="T15" i="8" s="1"/>
  <c r="U14" i="8"/>
  <c r="T14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T12" i="8" s="1"/>
  <c r="U11" i="8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Q9" i="8"/>
  <c r="P9" i="8"/>
  <c r="E9" i="8"/>
  <c r="S93" i="7"/>
  <c r="R93" i="7"/>
  <c r="Q93" i="7"/>
  <c r="P93" i="7"/>
  <c r="E93" i="7"/>
  <c r="T93" i="7" s="1"/>
  <c r="S92" i="7"/>
  <c r="R92" i="7"/>
  <c r="Q92" i="7"/>
  <c r="P92" i="7"/>
  <c r="E92" i="7"/>
  <c r="U91" i="7"/>
  <c r="S91" i="7"/>
  <c r="R91" i="7"/>
  <c r="Q91" i="7"/>
  <c r="P91" i="7"/>
  <c r="E91" i="7"/>
  <c r="T91" i="7" s="1"/>
  <c r="S90" i="7"/>
  <c r="R90" i="7"/>
  <c r="Q90" i="7"/>
  <c r="P90" i="7"/>
  <c r="E90" i="7"/>
  <c r="U90" i="7" s="1"/>
  <c r="S89" i="7"/>
  <c r="R89" i="7"/>
  <c r="Q89" i="7"/>
  <c r="P89" i="7"/>
  <c r="E89" i="7"/>
  <c r="T89" i="7" s="1"/>
  <c r="S88" i="7"/>
  <c r="R88" i="7"/>
  <c r="Q88" i="7"/>
  <c r="P88" i="7"/>
  <c r="E88" i="7"/>
  <c r="S87" i="7"/>
  <c r="R87" i="7"/>
  <c r="Q87" i="7"/>
  <c r="P87" i="7"/>
  <c r="E87" i="7"/>
  <c r="U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B72" i="7"/>
  <c r="W71" i="7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E71" i="7"/>
  <c r="C71" i="7"/>
  <c r="B71" i="7"/>
  <c r="W70" i="7"/>
  <c r="V70" i="7"/>
  <c r="O70" i="7"/>
  <c r="N70" i="7"/>
  <c r="M70" i="7"/>
  <c r="L70" i="7"/>
  <c r="K70" i="7"/>
  <c r="S70" i="7" s="1"/>
  <c r="J70" i="7"/>
  <c r="R70" i="7" s="1"/>
  <c r="I70" i="7"/>
  <c r="Q70" i="7" s="1"/>
  <c r="H70" i="7"/>
  <c r="G70" i="7"/>
  <c r="F70" i="7"/>
  <c r="C70" i="7"/>
  <c r="B70" i="7"/>
  <c r="S69" i="7"/>
  <c r="R69" i="7"/>
  <c r="Q69" i="7"/>
  <c r="P69" i="7"/>
  <c r="E69" i="7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E66" i="7"/>
  <c r="C66" i="7"/>
  <c r="B66" i="7"/>
  <c r="S65" i="7"/>
  <c r="R65" i="7"/>
  <c r="Q65" i="7"/>
  <c r="P65" i="7"/>
  <c r="E65" i="7"/>
  <c r="T65" i="7" s="1"/>
  <c r="S64" i="7"/>
  <c r="R64" i="7"/>
  <c r="Q64" i="7"/>
  <c r="P64" i="7"/>
  <c r="E64" i="7"/>
  <c r="U64" i="7" s="1"/>
  <c r="S63" i="7"/>
  <c r="R63" i="7"/>
  <c r="Q63" i="7"/>
  <c r="P63" i="7"/>
  <c r="E63" i="7"/>
  <c r="T63" i="7" s="1"/>
  <c r="S62" i="7"/>
  <c r="R62" i="7"/>
  <c r="Q62" i="7"/>
  <c r="P62" i="7"/>
  <c r="E62" i="7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S59" i="7" s="1"/>
  <c r="J59" i="7"/>
  <c r="R59" i="7" s="1"/>
  <c r="I59" i="7"/>
  <c r="H59" i="7"/>
  <c r="P59" i="7" s="1"/>
  <c r="G59" i="7"/>
  <c r="F59" i="7"/>
  <c r="C59" i="7"/>
  <c r="B59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S53" i="7" s="1"/>
  <c r="J53" i="7"/>
  <c r="R53" i="7" s="1"/>
  <c r="I53" i="7"/>
  <c r="Q53" i="7" s="1"/>
  <c r="H53" i="7"/>
  <c r="G53" i="7"/>
  <c r="F53" i="7"/>
  <c r="C53" i="7"/>
  <c r="B53" i="7"/>
  <c r="E53" i="7" s="1"/>
  <c r="U52" i="7"/>
  <c r="T52" i="7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T50" i="7" s="1"/>
  <c r="U49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U44" i="7"/>
  <c r="T44" i="7"/>
  <c r="S44" i="7"/>
  <c r="R44" i="7"/>
  <c r="Q44" i="7"/>
  <c r="P44" i="7"/>
  <c r="E44" i="7"/>
  <c r="S43" i="7"/>
  <c r="R43" i="7"/>
  <c r="Q43" i="7"/>
  <c r="P43" i="7"/>
  <c r="E43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S40" i="7" s="1"/>
  <c r="J40" i="7"/>
  <c r="R40" i="7" s="1"/>
  <c r="I40" i="7"/>
  <c r="H40" i="7"/>
  <c r="P40" i="7" s="1"/>
  <c r="G40" i="7"/>
  <c r="F40" i="7"/>
  <c r="C40" i="7"/>
  <c r="B40" i="7"/>
  <c r="E40" i="7" s="1"/>
  <c r="U39" i="7"/>
  <c r="T39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S36" i="7"/>
  <c r="R36" i="7"/>
  <c r="Q36" i="7"/>
  <c r="P36" i="7"/>
  <c r="E36" i="7"/>
  <c r="T36" i="7" s="1"/>
  <c r="U35" i="7"/>
  <c r="T35" i="7"/>
  <c r="S35" i="7"/>
  <c r="R35" i="7"/>
  <c r="Q35" i="7"/>
  <c r="P35" i="7"/>
  <c r="E35" i="7"/>
  <c r="W33" i="7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C33" i="7"/>
  <c r="B33" i="7"/>
  <c r="E33" i="7" s="1"/>
  <c r="S32" i="7"/>
  <c r="R32" i="7"/>
  <c r="Q32" i="7"/>
  <c r="P32" i="7"/>
  <c r="E32" i="7"/>
  <c r="T32" i="7" s="1"/>
  <c r="W30" i="7"/>
  <c r="V30" i="7"/>
  <c r="O30" i="7"/>
  <c r="N30" i="7"/>
  <c r="M30" i="7"/>
  <c r="L30" i="7"/>
  <c r="K30" i="7"/>
  <c r="S30" i="7" s="1"/>
  <c r="J30" i="7"/>
  <c r="R30" i="7" s="1"/>
  <c r="I30" i="7"/>
  <c r="H30" i="7"/>
  <c r="P30" i="7" s="1"/>
  <c r="G30" i="7"/>
  <c r="F30" i="7"/>
  <c r="C30" i="7"/>
  <c r="B30" i="7"/>
  <c r="E30" i="7" s="1"/>
  <c r="U29" i="7"/>
  <c r="T29" i="7"/>
  <c r="S29" i="7"/>
  <c r="R29" i="7"/>
  <c r="Q29" i="7"/>
  <c r="P29" i="7"/>
  <c r="E29" i="7"/>
  <c r="S28" i="7"/>
  <c r="R28" i="7"/>
  <c r="Q28" i="7"/>
  <c r="P28" i="7"/>
  <c r="E28" i="7"/>
  <c r="U28" i="7" s="1"/>
  <c r="S27" i="7"/>
  <c r="R27" i="7"/>
  <c r="Q27" i="7"/>
  <c r="P27" i="7"/>
  <c r="E27" i="7"/>
  <c r="T27" i="7" s="1"/>
  <c r="U26" i="7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E24" i="7" s="1"/>
  <c r="B24" i="7"/>
  <c r="S23" i="7"/>
  <c r="R23" i="7"/>
  <c r="Q23" i="7"/>
  <c r="P23" i="7"/>
  <c r="E23" i="7"/>
  <c r="U23" i="7" s="1"/>
  <c r="S22" i="7"/>
  <c r="R22" i="7"/>
  <c r="Q22" i="7"/>
  <c r="P22" i="7"/>
  <c r="E22" i="7"/>
  <c r="T22" i="7" s="1"/>
  <c r="U21" i="7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S16" i="7" s="1"/>
  <c r="J16" i="7"/>
  <c r="R16" i="7" s="1"/>
  <c r="I16" i="7"/>
  <c r="H16" i="7"/>
  <c r="P16" i="7" s="1"/>
  <c r="G16" i="7"/>
  <c r="F16" i="7"/>
  <c r="C16" i="7"/>
  <c r="E16" i="7" s="1"/>
  <c r="B16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U10" i="7" s="1"/>
  <c r="S9" i="7"/>
  <c r="R9" i="7"/>
  <c r="Q9" i="7"/>
  <c r="P9" i="7"/>
  <c r="E9" i="7"/>
  <c r="U9" i="7" s="1"/>
  <c r="S93" i="6"/>
  <c r="R93" i="6"/>
  <c r="Q93" i="6"/>
  <c r="P93" i="6"/>
  <c r="E93" i="6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T90" i="6" s="1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E72" i="6" s="1"/>
  <c r="W71" i="6"/>
  <c r="V71" i="6"/>
  <c r="O71" i="6"/>
  <c r="N71" i="6"/>
  <c r="M71" i="6"/>
  <c r="L71" i="6"/>
  <c r="K71" i="6"/>
  <c r="S71" i="6" s="1"/>
  <c r="J71" i="6"/>
  <c r="R71" i="6" s="1"/>
  <c r="I71" i="6"/>
  <c r="H71" i="6"/>
  <c r="G71" i="6"/>
  <c r="F71" i="6"/>
  <c r="C71" i="6"/>
  <c r="E71" i="6" s="1"/>
  <c r="B71" i="6"/>
  <c r="W70" i="6"/>
  <c r="V70" i="6"/>
  <c r="O70" i="6"/>
  <c r="N70" i="6"/>
  <c r="M70" i="6"/>
  <c r="L70" i="6"/>
  <c r="K70" i="6"/>
  <c r="S70" i="6" s="1"/>
  <c r="J70" i="6"/>
  <c r="R70" i="6" s="1"/>
  <c r="I70" i="6"/>
  <c r="Q70" i="6" s="1"/>
  <c r="H70" i="6"/>
  <c r="P70" i="6" s="1"/>
  <c r="G70" i="6"/>
  <c r="F70" i="6"/>
  <c r="C70" i="6"/>
  <c r="B70" i="6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E67" i="6" s="1"/>
  <c r="W66" i="6"/>
  <c r="V66" i="6"/>
  <c r="O66" i="6"/>
  <c r="N66" i="6"/>
  <c r="M66" i="6"/>
  <c r="L66" i="6"/>
  <c r="K66" i="6"/>
  <c r="S66" i="6" s="1"/>
  <c r="J66" i="6"/>
  <c r="R66" i="6" s="1"/>
  <c r="I66" i="6"/>
  <c r="Q66" i="6" s="1"/>
  <c r="H66" i="6"/>
  <c r="G66" i="6"/>
  <c r="F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T62" i="6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S55" i="6"/>
  <c r="R55" i="6"/>
  <c r="Q55" i="6"/>
  <c r="P55" i="6"/>
  <c r="E55" i="6"/>
  <c r="W53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49" i="6"/>
  <c r="T49" i="6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U46" i="6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S44" i="6"/>
  <c r="R44" i="6"/>
  <c r="Q44" i="6"/>
  <c r="P44" i="6"/>
  <c r="E44" i="6"/>
  <c r="U44" i="6" s="1"/>
  <c r="S43" i="6"/>
  <c r="R43" i="6"/>
  <c r="Q43" i="6"/>
  <c r="P43" i="6"/>
  <c r="E43" i="6"/>
  <c r="U43" i="6" s="1"/>
  <c r="U42" i="6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U37" i="6"/>
  <c r="S37" i="6"/>
  <c r="R37" i="6"/>
  <c r="Q37" i="6"/>
  <c r="P37" i="6"/>
  <c r="E37" i="6"/>
  <c r="T37" i="6" s="1"/>
  <c r="T36" i="6"/>
  <c r="S36" i="6"/>
  <c r="R36" i="6"/>
  <c r="Q36" i="6"/>
  <c r="P36" i="6"/>
  <c r="E36" i="6"/>
  <c r="U36" i="6" s="1"/>
  <c r="S35" i="6"/>
  <c r="R35" i="6"/>
  <c r="Q35" i="6"/>
  <c r="P35" i="6"/>
  <c r="E35" i="6"/>
  <c r="W33" i="6"/>
  <c r="V33" i="6"/>
  <c r="O33" i="6"/>
  <c r="N33" i="6"/>
  <c r="M33" i="6"/>
  <c r="L33" i="6"/>
  <c r="K33" i="6"/>
  <c r="S33" i="6" s="1"/>
  <c r="J33" i="6"/>
  <c r="R33" i="6" s="1"/>
  <c r="I33" i="6"/>
  <c r="Q33" i="6" s="1"/>
  <c r="H33" i="6"/>
  <c r="P33" i="6" s="1"/>
  <c r="G33" i="6"/>
  <c r="F33" i="6"/>
  <c r="C33" i="6"/>
  <c r="B33" i="6"/>
  <c r="E33" i="6" s="1"/>
  <c r="S32" i="6"/>
  <c r="R32" i="6"/>
  <c r="Q32" i="6"/>
  <c r="U32" i="6" s="1"/>
  <c r="P32" i="6"/>
  <c r="E32" i="6"/>
  <c r="W30" i="6"/>
  <c r="V30" i="6"/>
  <c r="O30" i="6"/>
  <c r="N30" i="6"/>
  <c r="M30" i="6"/>
  <c r="L30" i="6"/>
  <c r="K30" i="6"/>
  <c r="S30" i="6" s="1"/>
  <c r="J30" i="6"/>
  <c r="I30" i="6"/>
  <c r="H30" i="6"/>
  <c r="G30" i="6"/>
  <c r="F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S27" i="6"/>
  <c r="R27" i="6"/>
  <c r="Q27" i="6"/>
  <c r="P27" i="6"/>
  <c r="E27" i="6"/>
  <c r="U26" i="6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S24" i="6" s="1"/>
  <c r="J24" i="6"/>
  <c r="R24" i="6" s="1"/>
  <c r="I24" i="6"/>
  <c r="Q24" i="6" s="1"/>
  <c r="H24" i="6"/>
  <c r="P24" i="6" s="1"/>
  <c r="G24" i="6"/>
  <c r="F24" i="6"/>
  <c r="C24" i="6"/>
  <c r="B24" i="6"/>
  <c r="E24" i="6" s="1"/>
  <c r="S23" i="6"/>
  <c r="R23" i="6"/>
  <c r="Q23" i="6"/>
  <c r="P23" i="6"/>
  <c r="E23" i="6"/>
  <c r="T23" i="6" s="1"/>
  <c r="S22" i="6"/>
  <c r="R22" i="6"/>
  <c r="Q22" i="6"/>
  <c r="P22" i="6"/>
  <c r="E22" i="6"/>
  <c r="U21" i="6"/>
  <c r="T21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T19" i="6" s="1"/>
  <c r="U18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I16" i="6"/>
  <c r="H16" i="6"/>
  <c r="G16" i="6"/>
  <c r="F16" i="6"/>
  <c r="C16" i="6"/>
  <c r="B16" i="6"/>
  <c r="S15" i="6"/>
  <c r="R15" i="6"/>
  <c r="Q15" i="6"/>
  <c r="P15" i="6"/>
  <c r="E15" i="6"/>
  <c r="U15" i="6" s="1"/>
  <c r="S14" i="6"/>
  <c r="R14" i="6"/>
  <c r="Q14" i="6"/>
  <c r="P14" i="6"/>
  <c r="E14" i="6"/>
  <c r="T14" i="6" s="1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T9" i="6" s="1"/>
  <c r="U93" i="5"/>
  <c r="S93" i="5"/>
  <c r="R93" i="5"/>
  <c r="Q93" i="5"/>
  <c r="P93" i="5"/>
  <c r="E93" i="5"/>
  <c r="T93" i="5" s="1"/>
  <c r="S92" i="5"/>
  <c r="R92" i="5"/>
  <c r="Q92" i="5"/>
  <c r="P92" i="5"/>
  <c r="E92" i="5"/>
  <c r="U92" i="5" s="1"/>
  <c r="S91" i="5"/>
  <c r="R91" i="5"/>
  <c r="Q91" i="5"/>
  <c r="P91" i="5"/>
  <c r="E91" i="5"/>
  <c r="T91" i="5" s="1"/>
  <c r="S90" i="5"/>
  <c r="R90" i="5"/>
  <c r="Q90" i="5"/>
  <c r="P90" i="5"/>
  <c r="E90" i="5"/>
  <c r="T90" i="5" s="1"/>
  <c r="U89" i="5"/>
  <c r="T89" i="5"/>
  <c r="S89" i="5"/>
  <c r="R89" i="5"/>
  <c r="Q89" i="5"/>
  <c r="P89" i="5"/>
  <c r="E89" i="5"/>
  <c r="S88" i="5"/>
  <c r="R88" i="5"/>
  <c r="Q88" i="5"/>
  <c r="P88" i="5"/>
  <c r="E88" i="5"/>
  <c r="U88" i="5" s="1"/>
  <c r="S87" i="5"/>
  <c r="R87" i="5"/>
  <c r="Q87" i="5"/>
  <c r="P87" i="5"/>
  <c r="E87" i="5"/>
  <c r="T87" i="5" s="1"/>
  <c r="U86" i="5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S72" i="5" s="1"/>
  <c r="J72" i="5"/>
  <c r="I72" i="5"/>
  <c r="H72" i="5"/>
  <c r="P72" i="5" s="1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W70" i="5"/>
  <c r="V70" i="5"/>
  <c r="O70" i="5"/>
  <c r="N70" i="5"/>
  <c r="M70" i="5"/>
  <c r="L70" i="5"/>
  <c r="K70" i="5"/>
  <c r="S70" i="5" s="1"/>
  <c r="J70" i="5"/>
  <c r="R70" i="5" s="1"/>
  <c r="I70" i="5"/>
  <c r="H70" i="5"/>
  <c r="G70" i="5"/>
  <c r="F70" i="5"/>
  <c r="C70" i="5"/>
  <c r="B70" i="5"/>
  <c r="E70" i="5" s="1"/>
  <c r="U69" i="5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S67" i="5" s="1"/>
  <c r="J67" i="5"/>
  <c r="I67" i="5"/>
  <c r="H67" i="5"/>
  <c r="P67" i="5" s="1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S65" i="5"/>
  <c r="R65" i="5"/>
  <c r="Q65" i="5"/>
  <c r="P65" i="5"/>
  <c r="E65" i="5"/>
  <c r="T65" i="5" s="1"/>
  <c r="U64" i="5"/>
  <c r="S64" i="5"/>
  <c r="R64" i="5"/>
  <c r="Q64" i="5"/>
  <c r="P64" i="5"/>
  <c r="E64" i="5"/>
  <c r="T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U55" i="5"/>
  <c r="T55" i="5"/>
  <c r="S55" i="5"/>
  <c r="R55" i="5"/>
  <c r="Q55" i="5"/>
  <c r="P55" i="5"/>
  <c r="E55" i="5"/>
  <c r="W53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E53" i="5" s="1"/>
  <c r="S52" i="5"/>
  <c r="R52" i="5"/>
  <c r="Q52" i="5"/>
  <c r="P52" i="5"/>
  <c r="E52" i="5"/>
  <c r="T52" i="5" s="1"/>
  <c r="U51" i="5"/>
  <c r="S51" i="5"/>
  <c r="R51" i="5"/>
  <c r="Q51" i="5"/>
  <c r="P51" i="5"/>
  <c r="E51" i="5"/>
  <c r="T51" i="5" s="1"/>
  <c r="U50" i="5"/>
  <c r="T50" i="5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U47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T44" i="5" s="1"/>
  <c r="S43" i="5"/>
  <c r="R43" i="5"/>
  <c r="Q43" i="5"/>
  <c r="P43" i="5"/>
  <c r="E43" i="5"/>
  <c r="T43" i="5" s="1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R40" i="5" s="1"/>
  <c r="I40" i="5"/>
  <c r="Q40" i="5" s="1"/>
  <c r="H40" i="5"/>
  <c r="G40" i="5"/>
  <c r="F40" i="5"/>
  <c r="C40" i="5"/>
  <c r="B40" i="5"/>
  <c r="E40" i="5" s="1"/>
  <c r="S39" i="5"/>
  <c r="R39" i="5"/>
  <c r="Q39" i="5"/>
  <c r="P39" i="5"/>
  <c r="E39" i="5"/>
  <c r="T39" i="5" s="1"/>
  <c r="S38" i="5"/>
  <c r="R38" i="5"/>
  <c r="Q38" i="5"/>
  <c r="P38" i="5"/>
  <c r="E38" i="5"/>
  <c r="T38" i="5" s="1"/>
  <c r="S37" i="5"/>
  <c r="R37" i="5"/>
  <c r="Q37" i="5"/>
  <c r="P37" i="5"/>
  <c r="E37" i="5"/>
  <c r="U37" i="5" s="1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S33" i="5" s="1"/>
  <c r="J33" i="5"/>
  <c r="R33" i="5" s="1"/>
  <c r="I33" i="5"/>
  <c r="H33" i="5"/>
  <c r="G33" i="5"/>
  <c r="F33" i="5"/>
  <c r="C33" i="5"/>
  <c r="B33" i="5"/>
  <c r="E33" i="5" s="1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G30" i="5"/>
  <c r="F30" i="5"/>
  <c r="C30" i="5"/>
  <c r="B30" i="5"/>
  <c r="E30" i="5" s="1"/>
  <c r="S29" i="5"/>
  <c r="R29" i="5"/>
  <c r="Q29" i="5"/>
  <c r="P29" i="5"/>
  <c r="E29" i="5"/>
  <c r="T29" i="5" s="1"/>
  <c r="S28" i="5"/>
  <c r="R28" i="5"/>
  <c r="Q28" i="5"/>
  <c r="P28" i="5"/>
  <c r="E28" i="5"/>
  <c r="T28" i="5" s="1"/>
  <c r="S27" i="5"/>
  <c r="R27" i="5"/>
  <c r="Q27" i="5"/>
  <c r="P27" i="5"/>
  <c r="E27" i="5"/>
  <c r="U27" i="5" s="1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E24" i="5" s="1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P19" i="5"/>
  <c r="E19" i="5"/>
  <c r="T19" i="5" s="1"/>
  <c r="U18" i="5"/>
  <c r="T18" i="5"/>
  <c r="S18" i="5"/>
  <c r="R18" i="5"/>
  <c r="Q18" i="5"/>
  <c r="P18" i="5"/>
  <c r="E18" i="5"/>
  <c r="W16" i="5"/>
  <c r="V16" i="5"/>
  <c r="O16" i="5"/>
  <c r="N16" i="5"/>
  <c r="M16" i="5"/>
  <c r="L16" i="5"/>
  <c r="K16" i="5"/>
  <c r="S16" i="5" s="1"/>
  <c r="J16" i="5"/>
  <c r="R16" i="5" s="1"/>
  <c r="I16" i="5"/>
  <c r="H16" i="5"/>
  <c r="P16" i="5" s="1"/>
  <c r="G16" i="5"/>
  <c r="F16" i="5"/>
  <c r="C16" i="5"/>
  <c r="B16" i="5"/>
  <c r="E16" i="5" s="1"/>
  <c r="S15" i="5"/>
  <c r="R15" i="5"/>
  <c r="Q15" i="5"/>
  <c r="P15" i="5"/>
  <c r="E15" i="5"/>
  <c r="T15" i="5" s="1"/>
  <c r="S14" i="5"/>
  <c r="R14" i="5"/>
  <c r="Q14" i="5"/>
  <c r="P14" i="5"/>
  <c r="E14" i="5"/>
  <c r="T14" i="5" s="1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P10" i="5"/>
  <c r="E10" i="5"/>
  <c r="T10" i="5" s="1"/>
  <c r="U9" i="5"/>
  <c r="T9" i="5"/>
  <c r="S9" i="5"/>
  <c r="R9" i="5"/>
  <c r="Q9" i="5"/>
  <c r="P9" i="5"/>
  <c r="E9" i="5"/>
  <c r="S93" i="4"/>
  <c r="R93" i="4"/>
  <c r="Q93" i="4"/>
  <c r="P93" i="4"/>
  <c r="E93" i="4"/>
  <c r="U93" i="4" s="1"/>
  <c r="S92" i="4"/>
  <c r="R92" i="4"/>
  <c r="Q92" i="4"/>
  <c r="P92" i="4"/>
  <c r="E92" i="4"/>
  <c r="T92" i="4" s="1"/>
  <c r="U91" i="4"/>
  <c r="S91" i="4"/>
  <c r="R91" i="4"/>
  <c r="Q91" i="4"/>
  <c r="P91" i="4"/>
  <c r="E91" i="4"/>
  <c r="T91" i="4" s="1"/>
  <c r="U90" i="4"/>
  <c r="T90" i="4"/>
  <c r="S90" i="4"/>
  <c r="R90" i="4"/>
  <c r="Q90" i="4"/>
  <c r="P90" i="4"/>
  <c r="E90" i="4"/>
  <c r="S89" i="4"/>
  <c r="R89" i="4"/>
  <c r="Q89" i="4"/>
  <c r="P89" i="4"/>
  <c r="E89" i="4"/>
  <c r="U89" i="4" s="1"/>
  <c r="S88" i="4"/>
  <c r="R88" i="4"/>
  <c r="Q88" i="4"/>
  <c r="P88" i="4"/>
  <c r="E88" i="4"/>
  <c r="T88" i="4" s="1"/>
  <c r="U87" i="4"/>
  <c r="S87" i="4"/>
  <c r="R87" i="4"/>
  <c r="Q87" i="4"/>
  <c r="P87" i="4"/>
  <c r="E87" i="4"/>
  <c r="T87" i="4" s="1"/>
  <c r="U86" i="4"/>
  <c r="T86" i="4"/>
  <c r="S86" i="4"/>
  <c r="R86" i="4"/>
  <c r="Q86" i="4"/>
  <c r="P86" i="4"/>
  <c r="E86" i="4"/>
  <c r="W72" i="4"/>
  <c r="V72" i="4"/>
  <c r="O72" i="4"/>
  <c r="N72" i="4"/>
  <c r="M72" i="4"/>
  <c r="L72" i="4"/>
  <c r="K72" i="4"/>
  <c r="S72" i="4" s="1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S71" i="4" s="1"/>
  <c r="J71" i="4"/>
  <c r="R71" i="4" s="1"/>
  <c r="I71" i="4"/>
  <c r="Q71" i="4" s="1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S70" i="4" s="1"/>
  <c r="J70" i="4"/>
  <c r="R70" i="4" s="1"/>
  <c r="I70" i="4"/>
  <c r="H70" i="4"/>
  <c r="P70" i="4" s="1"/>
  <c r="G70" i="4"/>
  <c r="F70" i="4"/>
  <c r="C70" i="4"/>
  <c r="B70" i="4"/>
  <c r="E70" i="4" s="1"/>
  <c r="U69" i="4"/>
  <c r="T69" i="4"/>
  <c r="S69" i="4"/>
  <c r="R69" i="4"/>
  <c r="Q69" i="4"/>
  <c r="P69" i="4"/>
  <c r="E69" i="4"/>
  <c r="W67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B66" i="4"/>
  <c r="E66" i="4" s="1"/>
  <c r="U65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T62" i="4" s="1"/>
  <c r="U61" i="4"/>
  <c r="S61" i="4"/>
  <c r="R61" i="4"/>
  <c r="Q61" i="4"/>
  <c r="P61" i="4"/>
  <c r="E61" i="4"/>
  <c r="T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U52" i="4"/>
  <c r="S52" i="4"/>
  <c r="R52" i="4"/>
  <c r="Q52" i="4"/>
  <c r="P52" i="4"/>
  <c r="E52" i="4"/>
  <c r="T52" i="4" s="1"/>
  <c r="U51" i="4"/>
  <c r="T51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U48" i="4"/>
  <c r="S48" i="4"/>
  <c r="R48" i="4"/>
  <c r="Q48" i="4"/>
  <c r="P48" i="4"/>
  <c r="E48" i="4"/>
  <c r="T48" i="4" s="1"/>
  <c r="U47" i="4"/>
  <c r="T47" i="4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T45" i="4" s="1"/>
  <c r="U44" i="4"/>
  <c r="S44" i="4"/>
  <c r="R44" i="4"/>
  <c r="Q44" i="4"/>
  <c r="P44" i="4"/>
  <c r="E44" i="4"/>
  <c r="T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S40" i="4" s="1"/>
  <c r="J40" i="4"/>
  <c r="R40" i="4" s="1"/>
  <c r="I40" i="4"/>
  <c r="H40" i="4"/>
  <c r="P40" i="4" s="1"/>
  <c r="G40" i="4"/>
  <c r="F40" i="4"/>
  <c r="C40" i="4"/>
  <c r="B40" i="4"/>
  <c r="E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S33" i="4" s="1"/>
  <c r="J33" i="4"/>
  <c r="R33" i="4" s="1"/>
  <c r="I33" i="4"/>
  <c r="H33" i="4"/>
  <c r="G33" i="4"/>
  <c r="F33" i="4"/>
  <c r="C33" i="4"/>
  <c r="B33" i="4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S29" i="4"/>
  <c r="R29" i="4"/>
  <c r="Q29" i="4"/>
  <c r="P29" i="4"/>
  <c r="E29" i="4"/>
  <c r="T29" i="4" s="1"/>
  <c r="U28" i="4"/>
  <c r="T28" i="4"/>
  <c r="S28" i="4"/>
  <c r="R28" i="4"/>
  <c r="Q28" i="4"/>
  <c r="P28" i="4"/>
  <c r="E28" i="4"/>
  <c r="S27" i="4"/>
  <c r="R27" i="4"/>
  <c r="Q27" i="4"/>
  <c r="P27" i="4"/>
  <c r="E27" i="4"/>
  <c r="U27" i="4" s="1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G24" i="4"/>
  <c r="F24" i="4"/>
  <c r="C24" i="4"/>
  <c r="B24" i="4"/>
  <c r="E24" i="4" s="1"/>
  <c r="U23" i="4"/>
  <c r="T23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S19" i="4"/>
  <c r="R19" i="4"/>
  <c r="Q19" i="4"/>
  <c r="U19" i="4" s="1"/>
  <c r="P19" i="4"/>
  <c r="T19" i="4" s="1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S16" i="4" s="1"/>
  <c r="J16" i="4"/>
  <c r="R16" i="4" s="1"/>
  <c r="I16" i="4"/>
  <c r="Q16" i="4" s="1"/>
  <c r="H16" i="4"/>
  <c r="G16" i="4"/>
  <c r="F16" i="4"/>
  <c r="C16" i="4"/>
  <c r="B16" i="4"/>
  <c r="E16" i="4" s="1"/>
  <c r="U15" i="4"/>
  <c r="S15" i="4"/>
  <c r="R15" i="4"/>
  <c r="Q15" i="4"/>
  <c r="P15" i="4"/>
  <c r="E15" i="4"/>
  <c r="T15" i="4" s="1"/>
  <c r="U14" i="4"/>
  <c r="T14" i="4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S9" i="4"/>
  <c r="R9" i="4"/>
  <c r="Q9" i="4"/>
  <c r="P9" i="4"/>
  <c r="E9" i="4"/>
  <c r="S93" i="3"/>
  <c r="R93" i="3"/>
  <c r="Q93" i="3"/>
  <c r="P93" i="3"/>
  <c r="E93" i="3"/>
  <c r="T93" i="3" s="1"/>
  <c r="S92" i="3"/>
  <c r="R92" i="3"/>
  <c r="Q92" i="3"/>
  <c r="P92" i="3"/>
  <c r="E92" i="3"/>
  <c r="T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S88" i="3"/>
  <c r="R88" i="3"/>
  <c r="Q88" i="3"/>
  <c r="P88" i="3"/>
  <c r="E88" i="3"/>
  <c r="T88" i="3" s="1"/>
  <c r="U87" i="3"/>
  <c r="T87" i="3"/>
  <c r="S87" i="3"/>
  <c r="R87" i="3"/>
  <c r="Q87" i="3"/>
  <c r="P87" i="3"/>
  <c r="E87" i="3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Q70" i="3" s="1"/>
  <c r="H70" i="3"/>
  <c r="G70" i="3"/>
  <c r="F70" i="3"/>
  <c r="C70" i="3"/>
  <c r="B70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S62" i="3"/>
  <c r="R62" i="3"/>
  <c r="Q62" i="3"/>
  <c r="P62" i="3"/>
  <c r="E62" i="3"/>
  <c r="T62" i="3" s="1"/>
  <c r="U61" i="3"/>
  <c r="T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S53" i="3" s="1"/>
  <c r="J53" i="3"/>
  <c r="R53" i="3" s="1"/>
  <c r="I53" i="3"/>
  <c r="Q53" i="3" s="1"/>
  <c r="H53" i="3"/>
  <c r="G53" i="3"/>
  <c r="F53" i="3"/>
  <c r="C53" i="3"/>
  <c r="B53" i="3"/>
  <c r="U52" i="3"/>
  <c r="T52" i="3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T50" i="3" s="1"/>
  <c r="U49" i="3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S47" i="3"/>
  <c r="R47" i="3"/>
  <c r="Q47" i="3"/>
  <c r="P47" i="3"/>
  <c r="E47" i="3"/>
  <c r="U47" i="3" s="1"/>
  <c r="S46" i="3"/>
  <c r="R46" i="3"/>
  <c r="Q46" i="3"/>
  <c r="P46" i="3"/>
  <c r="E46" i="3"/>
  <c r="T46" i="3" s="1"/>
  <c r="U45" i="3"/>
  <c r="S45" i="3"/>
  <c r="R45" i="3"/>
  <c r="Q45" i="3"/>
  <c r="P45" i="3"/>
  <c r="E45" i="3"/>
  <c r="T45" i="3" s="1"/>
  <c r="U44" i="3"/>
  <c r="T44" i="3"/>
  <c r="S44" i="3"/>
  <c r="R44" i="3"/>
  <c r="Q44" i="3"/>
  <c r="P44" i="3"/>
  <c r="E44" i="3"/>
  <c r="S43" i="3"/>
  <c r="R43" i="3"/>
  <c r="Q43" i="3"/>
  <c r="P43" i="3"/>
  <c r="E43" i="3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S40" i="3" s="1"/>
  <c r="J40" i="3"/>
  <c r="R40" i="3" s="1"/>
  <c r="I40" i="3"/>
  <c r="H40" i="3"/>
  <c r="G40" i="3"/>
  <c r="F40" i="3"/>
  <c r="C40" i="3"/>
  <c r="B40" i="3"/>
  <c r="E40" i="3" s="1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T37" i="3" s="1"/>
  <c r="U36" i="3"/>
  <c r="S36" i="3"/>
  <c r="R36" i="3"/>
  <c r="Q36" i="3"/>
  <c r="P36" i="3"/>
  <c r="E36" i="3"/>
  <c r="T36" i="3" s="1"/>
  <c r="U35" i="3"/>
  <c r="T35" i="3"/>
  <c r="S35" i="3"/>
  <c r="R35" i="3"/>
  <c r="Q35" i="3"/>
  <c r="P35" i="3"/>
  <c r="E35" i="3"/>
  <c r="W33" i="3"/>
  <c r="V33" i="3"/>
  <c r="O33" i="3"/>
  <c r="N33" i="3"/>
  <c r="M33" i="3"/>
  <c r="L33" i="3"/>
  <c r="K33" i="3"/>
  <c r="S33" i="3" s="1"/>
  <c r="J33" i="3"/>
  <c r="R33" i="3" s="1"/>
  <c r="I33" i="3"/>
  <c r="H33" i="3"/>
  <c r="G33" i="3"/>
  <c r="F33" i="3"/>
  <c r="C33" i="3"/>
  <c r="B33" i="3"/>
  <c r="E33" i="3" s="1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E30" i="3" s="1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T27" i="3" s="1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S21" i="3"/>
  <c r="R21" i="3"/>
  <c r="Q21" i="3"/>
  <c r="P21" i="3"/>
  <c r="E21" i="3"/>
  <c r="T21" i="3" s="1"/>
  <c r="U20" i="3"/>
  <c r="T20" i="3"/>
  <c r="S20" i="3"/>
  <c r="R20" i="3"/>
  <c r="Q20" i="3"/>
  <c r="P20" i="3"/>
  <c r="E20" i="3"/>
  <c r="S19" i="3"/>
  <c r="R19" i="3"/>
  <c r="Q19" i="3"/>
  <c r="P19" i="3"/>
  <c r="E19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S16" i="3" s="1"/>
  <c r="J16" i="3"/>
  <c r="R16" i="3" s="1"/>
  <c r="I16" i="3"/>
  <c r="Q16" i="3" s="1"/>
  <c r="H16" i="3"/>
  <c r="G16" i="3"/>
  <c r="F16" i="3"/>
  <c r="C16" i="3"/>
  <c r="B16" i="3"/>
  <c r="E16" i="3" s="1"/>
  <c r="U15" i="3"/>
  <c r="T15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U12" i="3"/>
  <c r="S12" i="3"/>
  <c r="R12" i="3"/>
  <c r="Q12" i="3"/>
  <c r="P12" i="3"/>
  <c r="E12" i="3"/>
  <c r="T12" i="3" s="1"/>
  <c r="U11" i="3"/>
  <c r="T11" i="3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U9" i="3" s="1"/>
  <c r="U93" i="2"/>
  <c r="S93" i="2"/>
  <c r="R93" i="2"/>
  <c r="Q93" i="2"/>
  <c r="P93" i="2"/>
  <c r="E93" i="2"/>
  <c r="T93" i="2" s="1"/>
  <c r="U92" i="2"/>
  <c r="T92" i="2"/>
  <c r="S92" i="2"/>
  <c r="R92" i="2"/>
  <c r="Q92" i="2"/>
  <c r="P92" i="2"/>
  <c r="E92" i="2"/>
  <c r="S91" i="2"/>
  <c r="R91" i="2"/>
  <c r="Q91" i="2"/>
  <c r="P91" i="2"/>
  <c r="E91" i="2"/>
  <c r="U91" i="2" s="1"/>
  <c r="S90" i="2"/>
  <c r="R90" i="2"/>
  <c r="Q90" i="2"/>
  <c r="P90" i="2"/>
  <c r="E90" i="2"/>
  <c r="T90" i="2" s="1"/>
  <c r="U89" i="2"/>
  <c r="S89" i="2"/>
  <c r="R89" i="2"/>
  <c r="Q89" i="2"/>
  <c r="P89" i="2"/>
  <c r="E89" i="2"/>
  <c r="T89" i="2" s="1"/>
  <c r="U88" i="2"/>
  <c r="T88" i="2"/>
  <c r="S88" i="2"/>
  <c r="R88" i="2"/>
  <c r="Q88" i="2"/>
  <c r="P88" i="2"/>
  <c r="E88" i="2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R72" i="2" s="1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B71" i="2"/>
  <c r="W70" i="2"/>
  <c r="V70" i="2"/>
  <c r="O70" i="2"/>
  <c r="N70" i="2"/>
  <c r="M70" i="2"/>
  <c r="L70" i="2"/>
  <c r="K70" i="2"/>
  <c r="S70" i="2" s="1"/>
  <c r="J70" i="2"/>
  <c r="R70" i="2" s="1"/>
  <c r="I70" i="2"/>
  <c r="H70" i="2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R67" i="2" s="1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S65" i="2"/>
  <c r="R65" i="2"/>
  <c r="Q65" i="2"/>
  <c r="P65" i="2"/>
  <c r="E65" i="2"/>
  <c r="U65" i="2" s="1"/>
  <c r="S64" i="2"/>
  <c r="R64" i="2"/>
  <c r="Q64" i="2"/>
  <c r="P64" i="2"/>
  <c r="T64" i="2" s="1"/>
  <c r="E64" i="2"/>
  <c r="S63" i="2"/>
  <c r="R63" i="2"/>
  <c r="Q63" i="2"/>
  <c r="P63" i="2"/>
  <c r="E63" i="2"/>
  <c r="U63" i="2" s="1"/>
  <c r="U62" i="2"/>
  <c r="T62" i="2"/>
  <c r="S62" i="2"/>
  <c r="R62" i="2"/>
  <c r="Q62" i="2"/>
  <c r="P62" i="2"/>
  <c r="E62" i="2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E53" i="2" s="1"/>
  <c r="B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U45" i="2"/>
  <c r="T45" i="2"/>
  <c r="S45" i="2"/>
  <c r="R45" i="2"/>
  <c r="Q45" i="2"/>
  <c r="P45" i="2"/>
  <c r="E45" i="2"/>
  <c r="S44" i="2"/>
  <c r="R44" i="2"/>
  <c r="Q44" i="2"/>
  <c r="P44" i="2"/>
  <c r="E44" i="2"/>
  <c r="T44" i="2" s="1"/>
  <c r="T43" i="2"/>
  <c r="S43" i="2"/>
  <c r="R43" i="2"/>
  <c r="Q43" i="2"/>
  <c r="P43" i="2"/>
  <c r="E43" i="2"/>
  <c r="U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O33" i="2"/>
  <c r="N33" i="2"/>
  <c r="M33" i="2"/>
  <c r="L33" i="2"/>
  <c r="K33" i="2"/>
  <c r="S33" i="2" s="1"/>
  <c r="J33" i="2"/>
  <c r="I33" i="2"/>
  <c r="H33" i="2"/>
  <c r="P33" i="2" s="1"/>
  <c r="G33" i="2"/>
  <c r="F33" i="2"/>
  <c r="C33" i="2"/>
  <c r="B33" i="2"/>
  <c r="E33" i="2" s="1"/>
  <c r="S32" i="2"/>
  <c r="R32" i="2"/>
  <c r="Q32" i="2"/>
  <c r="U32" i="2" s="1"/>
  <c r="P32" i="2"/>
  <c r="E32" i="2"/>
  <c r="W30" i="2"/>
  <c r="V30" i="2"/>
  <c r="O30" i="2"/>
  <c r="N30" i="2"/>
  <c r="M30" i="2"/>
  <c r="L30" i="2"/>
  <c r="K30" i="2"/>
  <c r="S30" i="2" s="1"/>
  <c r="J30" i="2"/>
  <c r="I30" i="2"/>
  <c r="H30" i="2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U26" i="2"/>
  <c r="T26" i="2"/>
  <c r="S26" i="2"/>
  <c r="R26" i="2"/>
  <c r="Q26" i="2"/>
  <c r="P26" i="2"/>
  <c r="E26" i="2"/>
  <c r="W24" i="2"/>
  <c r="V24" i="2"/>
  <c r="O24" i="2"/>
  <c r="N24" i="2"/>
  <c r="M24" i="2"/>
  <c r="L24" i="2"/>
  <c r="K24" i="2"/>
  <c r="S24" i="2" s="1"/>
  <c r="J24" i="2"/>
  <c r="R24" i="2" s="1"/>
  <c r="I24" i="2"/>
  <c r="H24" i="2"/>
  <c r="P24" i="2" s="1"/>
  <c r="G24" i="2"/>
  <c r="F24" i="2"/>
  <c r="C24" i="2"/>
  <c r="B24" i="2"/>
  <c r="E24" i="2" s="1"/>
  <c r="S23" i="2"/>
  <c r="R23" i="2"/>
  <c r="Q23" i="2"/>
  <c r="P23" i="2"/>
  <c r="E23" i="2"/>
  <c r="T23" i="2" s="1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T19" i="2" s="1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S16" i="2" s="1"/>
  <c r="J16" i="2"/>
  <c r="R16" i="2" s="1"/>
  <c r="I16" i="2"/>
  <c r="H16" i="2"/>
  <c r="P16" i="2" s="1"/>
  <c r="G16" i="2"/>
  <c r="F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U13" i="2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S11" i="2"/>
  <c r="R11" i="2"/>
  <c r="Q11" i="2"/>
  <c r="P11" i="2"/>
  <c r="E11" i="2"/>
  <c r="U11" i="2" s="1"/>
  <c r="S10" i="2"/>
  <c r="R10" i="2"/>
  <c r="Q10" i="2"/>
  <c r="P10" i="2"/>
  <c r="E10" i="2"/>
  <c r="U9" i="2"/>
  <c r="S9" i="2"/>
  <c r="R9" i="2"/>
  <c r="Q9" i="2"/>
  <c r="P9" i="2"/>
  <c r="E9" i="2"/>
  <c r="T9" i="2" s="1"/>
  <c r="U93" i="1"/>
  <c r="T93" i="1"/>
  <c r="S93" i="1"/>
  <c r="R93" i="1"/>
  <c r="Q93" i="1"/>
  <c r="P93" i="1"/>
  <c r="E93" i="1"/>
  <c r="S92" i="1"/>
  <c r="R92" i="1"/>
  <c r="Q92" i="1"/>
  <c r="P92" i="1"/>
  <c r="E92" i="1"/>
  <c r="U92" i="1" s="1"/>
  <c r="S91" i="1"/>
  <c r="R91" i="1"/>
  <c r="Q91" i="1"/>
  <c r="P91" i="1"/>
  <c r="E91" i="1"/>
  <c r="T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S71" i="1" s="1"/>
  <c r="J71" i="1"/>
  <c r="R71" i="1" s="1"/>
  <c r="I71" i="1"/>
  <c r="Q71" i="1" s="1"/>
  <c r="H71" i="1"/>
  <c r="P71" i="1" s="1"/>
  <c r="G71" i="1"/>
  <c r="F71" i="1"/>
  <c r="C71" i="1"/>
  <c r="B71" i="1"/>
  <c r="W70" i="1"/>
  <c r="V70" i="1"/>
  <c r="O70" i="1"/>
  <c r="N70" i="1"/>
  <c r="M70" i="1"/>
  <c r="L70" i="1"/>
  <c r="K70" i="1"/>
  <c r="S70" i="1" s="1"/>
  <c r="J70" i="1"/>
  <c r="R70" i="1" s="1"/>
  <c r="I70" i="1"/>
  <c r="H70" i="1"/>
  <c r="G70" i="1"/>
  <c r="F70" i="1"/>
  <c r="C70" i="1"/>
  <c r="B70" i="1"/>
  <c r="E70" i="1" s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S67" i="1" s="1"/>
  <c r="J67" i="1"/>
  <c r="I67" i="1"/>
  <c r="H67" i="1"/>
  <c r="G67" i="1"/>
  <c r="F67" i="1"/>
  <c r="C67" i="1"/>
  <c r="B67" i="1"/>
  <c r="W66" i="1"/>
  <c r="V66" i="1"/>
  <c r="S66" i="1"/>
  <c r="O66" i="1"/>
  <c r="N66" i="1"/>
  <c r="M66" i="1"/>
  <c r="L66" i="1"/>
  <c r="K66" i="1"/>
  <c r="J66" i="1"/>
  <c r="R66" i="1" s="1"/>
  <c r="I66" i="1"/>
  <c r="Q66" i="1" s="1"/>
  <c r="H66" i="1"/>
  <c r="P66" i="1" s="1"/>
  <c r="G66" i="1"/>
  <c r="F66" i="1"/>
  <c r="C66" i="1"/>
  <c r="B66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U55" i="1"/>
  <c r="T55" i="1"/>
  <c r="S55" i="1"/>
  <c r="R55" i="1"/>
  <c r="Q55" i="1"/>
  <c r="P55" i="1"/>
  <c r="E55" i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S49" i="1"/>
  <c r="R49" i="1"/>
  <c r="Q49" i="1"/>
  <c r="P49" i="1"/>
  <c r="E49" i="1"/>
  <c r="T49" i="1" s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T44" i="1" s="1"/>
  <c r="S43" i="1"/>
  <c r="R43" i="1"/>
  <c r="Q43" i="1"/>
  <c r="P43" i="1"/>
  <c r="E43" i="1"/>
  <c r="T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R40" i="1" s="1"/>
  <c r="I40" i="1"/>
  <c r="Q40" i="1" s="1"/>
  <c r="H40" i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P38" i="1"/>
  <c r="E38" i="1"/>
  <c r="T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T36" i="1" s="1"/>
  <c r="S35" i="1"/>
  <c r="R35" i="1"/>
  <c r="Q35" i="1"/>
  <c r="P35" i="1"/>
  <c r="E35" i="1"/>
  <c r="U35" i="1" s="1"/>
  <c r="W33" i="1"/>
  <c r="V33" i="1"/>
  <c r="O33" i="1"/>
  <c r="N33" i="1"/>
  <c r="M33" i="1"/>
  <c r="L33" i="1"/>
  <c r="K33" i="1"/>
  <c r="S33" i="1" s="1"/>
  <c r="J33" i="1"/>
  <c r="I33" i="1"/>
  <c r="H33" i="1"/>
  <c r="G33" i="1"/>
  <c r="F33" i="1"/>
  <c r="C33" i="1"/>
  <c r="B33" i="1"/>
  <c r="E33" i="1" s="1"/>
  <c r="S32" i="1"/>
  <c r="R32" i="1"/>
  <c r="Q32" i="1"/>
  <c r="P32" i="1"/>
  <c r="E32" i="1"/>
  <c r="W30" i="1"/>
  <c r="V30" i="1"/>
  <c r="O30" i="1"/>
  <c r="N30" i="1"/>
  <c r="M30" i="1"/>
  <c r="L30" i="1"/>
  <c r="K30" i="1"/>
  <c r="S30" i="1" s="1"/>
  <c r="J30" i="1"/>
  <c r="R30" i="1" s="1"/>
  <c r="I30" i="1"/>
  <c r="H30" i="1"/>
  <c r="P30" i="1" s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T28" i="1" s="1"/>
  <c r="U27" i="1"/>
  <c r="T27" i="1"/>
  <c r="S27" i="1"/>
  <c r="R27" i="1"/>
  <c r="Q27" i="1"/>
  <c r="P27" i="1"/>
  <c r="E27" i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C24" i="1"/>
  <c r="B24" i="1"/>
  <c r="E24" i="1" s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P19" i="1"/>
  <c r="E19" i="1"/>
  <c r="T19" i="1" s="1"/>
  <c r="U18" i="1"/>
  <c r="T18" i="1"/>
  <c r="S18" i="1"/>
  <c r="R18" i="1"/>
  <c r="Q18" i="1"/>
  <c r="P18" i="1"/>
  <c r="E18" i="1"/>
  <c r="W16" i="1"/>
  <c r="V16" i="1"/>
  <c r="O16" i="1"/>
  <c r="N16" i="1"/>
  <c r="M16" i="1"/>
  <c r="L16" i="1"/>
  <c r="K16" i="1"/>
  <c r="J16" i="1"/>
  <c r="R16" i="1" s="1"/>
  <c r="I16" i="1"/>
  <c r="H16" i="1"/>
  <c r="G16" i="1"/>
  <c r="F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T10" i="1" s="1"/>
  <c r="U9" i="1"/>
  <c r="S9" i="1"/>
  <c r="R9" i="1"/>
  <c r="Q9" i="1"/>
  <c r="P9" i="1"/>
  <c r="E9" i="1"/>
  <c r="T9" i="1" s="1"/>
  <c r="U49" i="10" l="1"/>
  <c r="T49" i="10"/>
  <c r="T56" i="9"/>
  <c r="U56" i="9"/>
  <c r="T13" i="1"/>
  <c r="E16" i="6"/>
  <c r="U27" i="9"/>
  <c r="T27" i="9"/>
  <c r="U13" i="13"/>
  <c r="T13" i="13"/>
  <c r="U18" i="13"/>
  <c r="T18" i="13"/>
  <c r="T65" i="16"/>
  <c r="U65" i="16"/>
  <c r="T61" i="19"/>
  <c r="U61" i="19"/>
  <c r="T56" i="17"/>
  <c r="U56" i="17"/>
  <c r="U23" i="12"/>
  <c r="T23" i="12"/>
  <c r="Q30" i="1"/>
  <c r="P70" i="1"/>
  <c r="P30" i="3"/>
  <c r="T50" i="6"/>
  <c r="U50" i="6"/>
  <c r="P24" i="14"/>
  <c r="U13" i="17"/>
  <c r="T13" i="17"/>
  <c r="U26" i="19"/>
  <c r="T26" i="19"/>
  <c r="U49" i="22"/>
  <c r="T49" i="22"/>
  <c r="U69" i="1"/>
  <c r="Q24" i="5"/>
  <c r="T27" i="6"/>
  <c r="U27" i="6"/>
  <c r="T51" i="8"/>
  <c r="U22" i="9"/>
  <c r="T22" i="9"/>
  <c r="E72" i="9"/>
  <c r="P16" i="12"/>
  <c r="U47" i="12"/>
  <c r="T47" i="12"/>
  <c r="T51" i="12"/>
  <c r="U10" i="13"/>
  <c r="U23" i="13"/>
  <c r="T23" i="13"/>
  <c r="T52" i="13"/>
  <c r="U52" i="13"/>
  <c r="U63" i="13"/>
  <c r="T63" i="13"/>
  <c r="Q66" i="16"/>
  <c r="Q71" i="16"/>
  <c r="T43" i="20"/>
  <c r="U43" i="20"/>
  <c r="Q40" i="22"/>
  <c r="T46" i="22"/>
  <c r="U46" i="22"/>
  <c r="U11" i="26"/>
  <c r="T23" i="26"/>
  <c r="U23" i="26"/>
  <c r="T21" i="29"/>
  <c r="U21" i="29"/>
  <c r="E24" i="29"/>
  <c r="T46" i="31"/>
  <c r="U46" i="31"/>
  <c r="U97" i="1"/>
  <c r="E95" i="1"/>
  <c r="U95" i="1" s="1"/>
  <c r="U99" i="9"/>
  <c r="T99" i="9"/>
  <c r="U96" i="7"/>
  <c r="T96" i="7"/>
  <c r="U28" i="12"/>
  <c r="T28" i="12"/>
  <c r="U18" i="17"/>
  <c r="T18" i="17"/>
  <c r="T87" i="26"/>
  <c r="U87" i="26"/>
  <c r="T48" i="27"/>
  <c r="U48" i="27"/>
  <c r="T29" i="3"/>
  <c r="Q24" i="2"/>
  <c r="Q16" i="5"/>
  <c r="P24" i="5"/>
  <c r="U19" i="12"/>
  <c r="T19" i="12"/>
  <c r="U28" i="13"/>
  <c r="T28" i="13"/>
  <c r="U9" i="14"/>
  <c r="T9" i="14"/>
  <c r="Q40" i="14"/>
  <c r="U10" i="1"/>
  <c r="P53" i="1"/>
  <c r="E24" i="3"/>
  <c r="U24" i="3" s="1"/>
  <c r="Q40" i="3"/>
  <c r="U10" i="4"/>
  <c r="E33" i="4"/>
  <c r="P59" i="4"/>
  <c r="E30" i="6"/>
  <c r="Q40" i="7"/>
  <c r="Q24" i="9"/>
  <c r="Q30" i="11"/>
  <c r="E53" i="11"/>
  <c r="T32" i="1"/>
  <c r="U64" i="1"/>
  <c r="E66" i="1"/>
  <c r="E71" i="1"/>
  <c r="T10" i="2"/>
  <c r="T29" i="2"/>
  <c r="Q67" i="2"/>
  <c r="U67" i="2" s="1"/>
  <c r="P71" i="2"/>
  <c r="E53" i="3"/>
  <c r="P67" i="3"/>
  <c r="E70" i="3"/>
  <c r="P72" i="3"/>
  <c r="U29" i="4"/>
  <c r="Q30" i="4"/>
  <c r="U19" i="5"/>
  <c r="Q66" i="5"/>
  <c r="Q71" i="5"/>
  <c r="P16" i="6"/>
  <c r="T93" i="6"/>
  <c r="U93" i="6"/>
  <c r="Q30" i="7"/>
  <c r="T92" i="7"/>
  <c r="U92" i="7"/>
  <c r="T10" i="8"/>
  <c r="U51" i="8"/>
  <c r="P72" i="8"/>
  <c r="T19" i="9"/>
  <c r="U19" i="9"/>
  <c r="U42" i="10"/>
  <c r="T42" i="10"/>
  <c r="U45" i="10"/>
  <c r="T45" i="10"/>
  <c r="U62" i="10"/>
  <c r="T62" i="10"/>
  <c r="Q16" i="11"/>
  <c r="P24" i="11"/>
  <c r="Q16" i="12"/>
  <c r="T88" i="12"/>
  <c r="U88" i="12"/>
  <c r="U91" i="12"/>
  <c r="T91" i="12"/>
  <c r="U43" i="13"/>
  <c r="T43" i="13"/>
  <c r="U46" i="13"/>
  <c r="T46" i="13"/>
  <c r="T92" i="15"/>
  <c r="U92" i="15"/>
  <c r="E53" i="16"/>
  <c r="U64" i="16"/>
  <c r="T64" i="16"/>
  <c r="E40" i="2"/>
  <c r="T62" i="7"/>
  <c r="U62" i="7"/>
  <c r="T92" i="12"/>
  <c r="U92" i="12"/>
  <c r="Q16" i="2"/>
  <c r="E30" i="2"/>
  <c r="P40" i="3"/>
  <c r="T10" i="4"/>
  <c r="Q70" i="4"/>
  <c r="P40" i="11"/>
  <c r="Q70" i="1"/>
  <c r="P30" i="4"/>
  <c r="T30" i="4" s="1"/>
  <c r="P66" i="5"/>
  <c r="P71" i="5"/>
  <c r="U11" i="7"/>
  <c r="T11" i="7"/>
  <c r="Q33" i="8"/>
  <c r="T64" i="9"/>
  <c r="U64" i="9"/>
  <c r="T18" i="10"/>
  <c r="U18" i="10"/>
  <c r="Q16" i="1"/>
  <c r="P24" i="1"/>
  <c r="Q24" i="1"/>
  <c r="P33" i="1"/>
  <c r="Q33" i="1"/>
  <c r="U86" i="1"/>
  <c r="T89" i="1"/>
  <c r="P30" i="2"/>
  <c r="R33" i="2"/>
  <c r="T36" i="2"/>
  <c r="Q40" i="2"/>
  <c r="U48" i="2"/>
  <c r="U52" i="2"/>
  <c r="P59" i="2"/>
  <c r="P66" i="2"/>
  <c r="T66" i="2" s="1"/>
  <c r="Q71" i="2"/>
  <c r="U26" i="3"/>
  <c r="P33" i="3"/>
  <c r="U58" i="3"/>
  <c r="U35" i="4"/>
  <c r="T38" i="4"/>
  <c r="T43" i="4"/>
  <c r="P66" i="4"/>
  <c r="U23" i="5"/>
  <c r="U28" i="5"/>
  <c r="P33" i="5"/>
  <c r="U38" i="5"/>
  <c r="U43" i="5"/>
  <c r="T46" i="5"/>
  <c r="P53" i="5"/>
  <c r="P70" i="5"/>
  <c r="U13" i="6"/>
  <c r="Q16" i="6"/>
  <c r="T22" i="6"/>
  <c r="U22" i="6"/>
  <c r="T88" i="6"/>
  <c r="U20" i="7"/>
  <c r="T20" i="7"/>
  <c r="U65" i="7"/>
  <c r="T87" i="7"/>
  <c r="U10" i="8"/>
  <c r="P59" i="8"/>
  <c r="P67" i="8"/>
  <c r="Q24" i="11"/>
  <c r="S70" i="11"/>
  <c r="U91" i="11"/>
  <c r="T91" i="11"/>
  <c r="T10" i="12"/>
  <c r="U38" i="12"/>
  <c r="P40" i="12"/>
  <c r="P40" i="13"/>
  <c r="U10" i="16"/>
  <c r="T61" i="16"/>
  <c r="U61" i="16"/>
  <c r="U90" i="17"/>
  <c r="T93" i="17"/>
  <c r="T12" i="18"/>
  <c r="U12" i="18"/>
  <c r="U64" i="18"/>
  <c r="T64" i="18"/>
  <c r="U69" i="18"/>
  <c r="Q70" i="18"/>
  <c r="T13" i="19"/>
  <c r="U13" i="19"/>
  <c r="T12" i="7"/>
  <c r="U12" i="7"/>
  <c r="T58" i="7"/>
  <c r="U58" i="7"/>
  <c r="T62" i="11"/>
  <c r="U62" i="11"/>
  <c r="U64" i="12"/>
  <c r="T64" i="12"/>
  <c r="U88" i="14"/>
  <c r="T88" i="14"/>
  <c r="U88" i="28"/>
  <c r="T88" i="28"/>
  <c r="T39" i="8"/>
  <c r="U39" i="8"/>
  <c r="U46" i="10"/>
  <c r="T46" i="10"/>
  <c r="U13" i="1"/>
  <c r="U29" i="3"/>
  <c r="Q40" i="4"/>
  <c r="P40" i="8"/>
  <c r="U13" i="9"/>
  <c r="T13" i="9"/>
  <c r="U21" i="10"/>
  <c r="T21" i="10"/>
  <c r="U27" i="14"/>
  <c r="T27" i="14"/>
  <c r="U44" i="19"/>
  <c r="T44" i="19"/>
  <c r="P16" i="1"/>
  <c r="Q40" i="6"/>
  <c r="Q24" i="8"/>
  <c r="U43" i="1"/>
  <c r="T46" i="1"/>
  <c r="S16" i="1"/>
  <c r="U19" i="1"/>
  <c r="T42" i="1"/>
  <c r="S53" i="1"/>
  <c r="P72" i="1"/>
  <c r="E16" i="2"/>
  <c r="U29" i="2"/>
  <c r="Q30" i="2"/>
  <c r="U44" i="2"/>
  <c r="T56" i="2"/>
  <c r="Q66" i="2"/>
  <c r="P70" i="2"/>
  <c r="U19" i="3"/>
  <c r="P24" i="3"/>
  <c r="Q33" i="3"/>
  <c r="P66" i="3"/>
  <c r="P71" i="3"/>
  <c r="U92" i="3"/>
  <c r="P33" i="4"/>
  <c r="Q66" i="4"/>
  <c r="Q72" i="4"/>
  <c r="U10" i="5"/>
  <c r="T22" i="5"/>
  <c r="T27" i="5"/>
  <c r="T32" i="5"/>
  <c r="Q33" i="5"/>
  <c r="T37" i="5"/>
  <c r="T42" i="5"/>
  <c r="Q70" i="5"/>
  <c r="U9" i="6"/>
  <c r="T12" i="6"/>
  <c r="R16" i="6"/>
  <c r="P71" i="6"/>
  <c r="P24" i="7"/>
  <c r="U43" i="8"/>
  <c r="U47" i="8"/>
  <c r="T47" i="8"/>
  <c r="Q16" i="9"/>
  <c r="U16" i="9" s="1"/>
  <c r="T55" i="9"/>
  <c r="U63" i="9"/>
  <c r="T63" i="9"/>
  <c r="P71" i="10"/>
  <c r="U87" i="11"/>
  <c r="T87" i="11"/>
  <c r="U35" i="12"/>
  <c r="T35" i="12"/>
  <c r="Q40" i="12"/>
  <c r="P67" i="12"/>
  <c r="T86" i="12"/>
  <c r="U19" i="13"/>
  <c r="T19" i="13"/>
  <c r="U22" i="13"/>
  <c r="T22" i="13"/>
  <c r="T20" i="15"/>
  <c r="U42" i="17"/>
  <c r="T9" i="18"/>
  <c r="U9" i="18"/>
  <c r="P16" i="18"/>
  <c r="P24" i="18"/>
  <c r="P33" i="18"/>
  <c r="T61" i="29"/>
  <c r="U61" i="29"/>
  <c r="E71" i="2"/>
  <c r="U56" i="12"/>
  <c r="T56" i="12"/>
  <c r="T69" i="12"/>
  <c r="Q33" i="2"/>
  <c r="E66" i="2"/>
  <c r="P40" i="6"/>
  <c r="T10" i="13"/>
  <c r="T22" i="19"/>
  <c r="U22" i="19"/>
  <c r="P16" i="30"/>
  <c r="U38" i="1"/>
  <c r="Q30" i="3"/>
  <c r="T48" i="8"/>
  <c r="U48" i="8"/>
  <c r="Q40" i="11"/>
  <c r="U14" i="12"/>
  <c r="T14" i="12"/>
  <c r="U32" i="1"/>
  <c r="U14" i="1"/>
  <c r="E16" i="1"/>
  <c r="U23" i="1"/>
  <c r="U28" i="1"/>
  <c r="R33" i="1"/>
  <c r="P40" i="1"/>
  <c r="U51" i="1"/>
  <c r="P67" i="1"/>
  <c r="Q72" i="1"/>
  <c r="U22" i="2"/>
  <c r="R30" i="2"/>
  <c r="T32" i="2"/>
  <c r="U39" i="2"/>
  <c r="T51" i="2"/>
  <c r="U64" i="2"/>
  <c r="Q70" i="2"/>
  <c r="U10" i="3"/>
  <c r="P16" i="3"/>
  <c r="T16" i="3" s="1"/>
  <c r="U21" i="3"/>
  <c r="Q24" i="3"/>
  <c r="U62" i="3"/>
  <c r="Q66" i="3"/>
  <c r="P70" i="3"/>
  <c r="Q71" i="3"/>
  <c r="U88" i="3"/>
  <c r="P16" i="4"/>
  <c r="T16" i="4" s="1"/>
  <c r="P24" i="4"/>
  <c r="E30" i="4"/>
  <c r="Q33" i="4"/>
  <c r="E59" i="4"/>
  <c r="P71" i="4"/>
  <c r="U14" i="5"/>
  <c r="P30" i="5"/>
  <c r="P40" i="5"/>
  <c r="E66" i="5"/>
  <c r="E71" i="5"/>
  <c r="U90" i="5"/>
  <c r="T10" i="6"/>
  <c r="S16" i="6"/>
  <c r="T55" i="6"/>
  <c r="U55" i="6"/>
  <c r="P59" i="6"/>
  <c r="P66" i="6"/>
  <c r="Q71" i="6"/>
  <c r="S72" i="6"/>
  <c r="T89" i="6"/>
  <c r="U89" i="6"/>
  <c r="U15" i="7"/>
  <c r="T15" i="7"/>
  <c r="T88" i="7"/>
  <c r="U88" i="7"/>
  <c r="T44" i="8"/>
  <c r="U44" i="8"/>
  <c r="T14" i="9"/>
  <c r="U14" i="9"/>
  <c r="U18" i="9"/>
  <c r="T18" i="9"/>
  <c r="P53" i="9"/>
  <c r="U26" i="10"/>
  <c r="T26" i="10"/>
  <c r="E33" i="10"/>
  <c r="U33" i="10" s="1"/>
  <c r="T37" i="10"/>
  <c r="U37" i="10"/>
  <c r="Q59" i="10"/>
  <c r="U61" i="11"/>
  <c r="U65" i="11"/>
  <c r="T65" i="11"/>
  <c r="E70" i="11"/>
  <c r="Q67" i="12"/>
  <c r="U87" i="12"/>
  <c r="T87" i="12"/>
  <c r="P16" i="13"/>
  <c r="T29" i="13"/>
  <c r="U29" i="13"/>
  <c r="T32" i="13"/>
  <c r="U38" i="13"/>
  <c r="T38" i="13"/>
  <c r="U42" i="13"/>
  <c r="T42" i="13"/>
  <c r="R16" i="15"/>
  <c r="P40" i="17"/>
  <c r="Q24" i="7"/>
  <c r="P33" i="7"/>
  <c r="E70" i="7"/>
  <c r="Q40" i="8"/>
  <c r="U10" i="9"/>
  <c r="P40" i="9"/>
  <c r="E16" i="10"/>
  <c r="Q30" i="10"/>
  <c r="P53" i="10"/>
  <c r="T53" i="10" s="1"/>
  <c r="P66" i="10"/>
  <c r="Q71" i="10"/>
  <c r="P66" i="11"/>
  <c r="P71" i="11"/>
  <c r="P24" i="12"/>
  <c r="Q30" i="12"/>
  <c r="P70" i="12"/>
  <c r="Q71" i="12"/>
  <c r="P24" i="13"/>
  <c r="P67" i="13"/>
  <c r="E71" i="14"/>
  <c r="T71" i="14" s="1"/>
  <c r="P30" i="17"/>
  <c r="U39" i="19"/>
  <c r="T39" i="19"/>
  <c r="T32" i="21"/>
  <c r="U26" i="22"/>
  <c r="T26" i="22"/>
  <c r="U38" i="22"/>
  <c r="T38" i="22"/>
  <c r="P30" i="6"/>
  <c r="Q16" i="7"/>
  <c r="Q33" i="7"/>
  <c r="Q67" i="7"/>
  <c r="Q72" i="7"/>
  <c r="U72" i="7" s="1"/>
  <c r="U35" i="8"/>
  <c r="P66" i="8"/>
  <c r="P71" i="8"/>
  <c r="T71" i="8" s="1"/>
  <c r="E24" i="9"/>
  <c r="Q40" i="9"/>
  <c r="U51" i="9"/>
  <c r="E53" i="9"/>
  <c r="P67" i="9"/>
  <c r="Q72" i="9"/>
  <c r="T32" i="10"/>
  <c r="Q53" i="10"/>
  <c r="U53" i="10" s="1"/>
  <c r="Q66" i="10"/>
  <c r="T69" i="10"/>
  <c r="P70" i="10"/>
  <c r="P33" i="11"/>
  <c r="E59" i="11"/>
  <c r="Q66" i="11"/>
  <c r="P70" i="11"/>
  <c r="Q71" i="11"/>
  <c r="Q24" i="12"/>
  <c r="E53" i="12"/>
  <c r="P59" i="12"/>
  <c r="Q70" i="12"/>
  <c r="E72" i="12"/>
  <c r="Q24" i="13"/>
  <c r="E30" i="13"/>
  <c r="T65" i="13"/>
  <c r="U65" i="13"/>
  <c r="Q33" i="15"/>
  <c r="U33" i="15" s="1"/>
  <c r="U36" i="15"/>
  <c r="T91" i="16"/>
  <c r="U91" i="16"/>
  <c r="U87" i="19"/>
  <c r="T87" i="19"/>
  <c r="U64" i="20"/>
  <c r="T64" i="20"/>
  <c r="Q30" i="6"/>
  <c r="P53" i="6"/>
  <c r="U51" i="7"/>
  <c r="E59" i="7"/>
  <c r="U59" i="7" s="1"/>
  <c r="P66" i="7"/>
  <c r="U69" i="7"/>
  <c r="P71" i="7"/>
  <c r="P30" i="8"/>
  <c r="E33" i="8"/>
  <c r="U33" i="8" s="1"/>
  <c r="Q66" i="8"/>
  <c r="S67" i="8"/>
  <c r="Q71" i="8"/>
  <c r="U71" i="8" s="1"/>
  <c r="S72" i="8"/>
  <c r="P30" i="9"/>
  <c r="P71" i="9"/>
  <c r="P24" i="10"/>
  <c r="P33" i="10"/>
  <c r="P40" i="10"/>
  <c r="Q70" i="10"/>
  <c r="Q33" i="11"/>
  <c r="Q70" i="11"/>
  <c r="R71" i="11"/>
  <c r="P33" i="12"/>
  <c r="R70" i="12"/>
  <c r="S71" i="12"/>
  <c r="P33" i="13"/>
  <c r="P30" i="14"/>
  <c r="P53" i="14"/>
  <c r="R33" i="15"/>
  <c r="P40" i="15"/>
  <c r="Q59" i="15"/>
  <c r="Q16" i="16"/>
  <c r="P24" i="16"/>
  <c r="P40" i="16"/>
  <c r="U51" i="19"/>
  <c r="T58" i="19"/>
  <c r="U58" i="19"/>
  <c r="Q33" i="20"/>
  <c r="T38" i="20"/>
  <c r="U38" i="20"/>
  <c r="U19" i="23"/>
  <c r="T19" i="23"/>
  <c r="R30" i="6"/>
  <c r="T32" i="6"/>
  <c r="E40" i="6"/>
  <c r="Q53" i="6"/>
  <c r="E66" i="6"/>
  <c r="E70" i="6"/>
  <c r="P72" i="6"/>
  <c r="Q66" i="7"/>
  <c r="P70" i="7"/>
  <c r="Q71" i="7"/>
  <c r="U71" i="7" s="1"/>
  <c r="P16" i="8"/>
  <c r="Q30" i="8"/>
  <c r="E40" i="8"/>
  <c r="P53" i="8"/>
  <c r="E59" i="8"/>
  <c r="U59" i="8" s="1"/>
  <c r="E67" i="8"/>
  <c r="U69" i="8"/>
  <c r="P70" i="8"/>
  <c r="T70" i="8" s="1"/>
  <c r="R71" i="8"/>
  <c r="E72" i="8"/>
  <c r="P16" i="9"/>
  <c r="T16" i="9" s="1"/>
  <c r="Q30" i="9"/>
  <c r="P66" i="9"/>
  <c r="T69" i="9"/>
  <c r="Q71" i="9"/>
  <c r="P16" i="10"/>
  <c r="Q24" i="10"/>
  <c r="Q33" i="10"/>
  <c r="R70" i="10"/>
  <c r="E71" i="10"/>
  <c r="U51" i="11"/>
  <c r="Q53" i="11"/>
  <c r="R70" i="11"/>
  <c r="S71" i="11"/>
  <c r="Q33" i="12"/>
  <c r="S70" i="12"/>
  <c r="Q33" i="13"/>
  <c r="Q59" i="13"/>
  <c r="Q66" i="13"/>
  <c r="P70" i="13"/>
  <c r="T10" i="14"/>
  <c r="Q53" i="14"/>
  <c r="T26" i="15"/>
  <c r="U26" i="15"/>
  <c r="P66" i="15"/>
  <c r="R67" i="15"/>
  <c r="U69" i="15"/>
  <c r="P71" i="15"/>
  <c r="R72" i="15"/>
  <c r="R16" i="16"/>
  <c r="P67" i="16"/>
  <c r="P72" i="16"/>
  <c r="P24" i="17"/>
  <c r="Q59" i="17"/>
  <c r="P66" i="17"/>
  <c r="Q71" i="17"/>
  <c r="P30" i="18"/>
  <c r="T50" i="22"/>
  <c r="U50" i="22"/>
  <c r="T14" i="23"/>
  <c r="U14" i="23"/>
  <c r="U39" i="13"/>
  <c r="U48" i="13"/>
  <c r="E70" i="13"/>
  <c r="Q16" i="14"/>
  <c r="Q30" i="14"/>
  <c r="E40" i="14"/>
  <c r="U55" i="14"/>
  <c r="U58" i="14"/>
  <c r="Q70" i="14"/>
  <c r="U10" i="15"/>
  <c r="P16" i="15"/>
  <c r="U21" i="15"/>
  <c r="Q24" i="15"/>
  <c r="P33" i="15"/>
  <c r="Q53" i="15"/>
  <c r="U62" i="15"/>
  <c r="Q66" i="15"/>
  <c r="S67" i="15"/>
  <c r="P70" i="15"/>
  <c r="Q71" i="15"/>
  <c r="S72" i="15"/>
  <c r="U88" i="15"/>
  <c r="P16" i="16"/>
  <c r="Q30" i="16"/>
  <c r="E40" i="16"/>
  <c r="U51" i="16"/>
  <c r="U52" i="16"/>
  <c r="S70" i="16"/>
  <c r="T10" i="17"/>
  <c r="Q24" i="17"/>
  <c r="E30" i="17"/>
  <c r="U32" i="17"/>
  <c r="P33" i="17"/>
  <c r="U38" i="17"/>
  <c r="U43" i="17"/>
  <c r="T51" i="17"/>
  <c r="E66" i="17"/>
  <c r="U86" i="17"/>
  <c r="E24" i="18"/>
  <c r="E33" i="18"/>
  <c r="U33" i="18" s="1"/>
  <c r="Q66" i="18"/>
  <c r="T69" i="18"/>
  <c r="P70" i="18"/>
  <c r="R71" i="18"/>
  <c r="E72" i="18"/>
  <c r="T89" i="18"/>
  <c r="U89" i="18"/>
  <c r="U10" i="19"/>
  <c r="T18" i="19"/>
  <c r="U18" i="19"/>
  <c r="R53" i="19"/>
  <c r="P59" i="19"/>
  <c r="T62" i="19"/>
  <c r="U62" i="19"/>
  <c r="Q16" i="20"/>
  <c r="T14" i="21"/>
  <c r="U14" i="21"/>
  <c r="U27" i="21"/>
  <c r="T13" i="22"/>
  <c r="U13" i="22"/>
  <c r="E16" i="22"/>
  <c r="U92" i="22"/>
  <c r="P16" i="23"/>
  <c r="U89" i="23"/>
  <c r="U23" i="27"/>
  <c r="T23" i="27"/>
  <c r="T27" i="28"/>
  <c r="U27" i="28"/>
  <c r="T23" i="30"/>
  <c r="U23" i="30"/>
  <c r="S53" i="32"/>
  <c r="U61" i="32"/>
  <c r="T61" i="32"/>
  <c r="T50" i="13"/>
  <c r="P66" i="13"/>
  <c r="T69" i="13"/>
  <c r="Q71" i="13"/>
  <c r="U71" i="13" s="1"/>
  <c r="U32" i="14"/>
  <c r="Q33" i="14"/>
  <c r="U36" i="14"/>
  <c r="P40" i="14"/>
  <c r="T51" i="14"/>
  <c r="E66" i="14"/>
  <c r="E70" i="14"/>
  <c r="S16" i="15"/>
  <c r="T35" i="15"/>
  <c r="Q40" i="15"/>
  <c r="P59" i="15"/>
  <c r="T10" i="16"/>
  <c r="S16" i="16"/>
  <c r="Q24" i="16"/>
  <c r="E30" i="16"/>
  <c r="Q33" i="16"/>
  <c r="U33" i="16" s="1"/>
  <c r="U48" i="16"/>
  <c r="P66" i="16"/>
  <c r="P71" i="16"/>
  <c r="T71" i="16" s="1"/>
  <c r="E24" i="17"/>
  <c r="Q40" i="17"/>
  <c r="P59" i="17"/>
  <c r="Q67" i="17"/>
  <c r="P71" i="17"/>
  <c r="T32" i="18"/>
  <c r="E40" i="18"/>
  <c r="E66" i="18"/>
  <c r="U9" i="19"/>
  <c r="T9" i="19"/>
  <c r="Q30" i="19"/>
  <c r="T61" i="20"/>
  <c r="U61" i="20"/>
  <c r="T56" i="21"/>
  <c r="U56" i="21"/>
  <c r="T88" i="22"/>
  <c r="S40" i="23"/>
  <c r="T64" i="23"/>
  <c r="T18" i="31"/>
  <c r="U18" i="31"/>
  <c r="R40" i="21"/>
  <c r="U42" i="21"/>
  <c r="T42" i="21"/>
  <c r="U21" i="22"/>
  <c r="T21" i="22"/>
  <c r="E24" i="22"/>
  <c r="U24" i="22" s="1"/>
  <c r="T55" i="22"/>
  <c r="U55" i="22"/>
  <c r="T89" i="22"/>
  <c r="U89" i="22"/>
  <c r="P71" i="23"/>
  <c r="T86" i="23"/>
  <c r="U86" i="23"/>
  <c r="U12" i="24"/>
  <c r="T12" i="24"/>
  <c r="T27" i="24"/>
  <c r="U27" i="24"/>
  <c r="T46" i="24"/>
  <c r="U46" i="24"/>
  <c r="T93" i="24"/>
  <c r="U93" i="24"/>
  <c r="U20" i="25"/>
  <c r="T20" i="25"/>
  <c r="T36" i="32"/>
  <c r="U36" i="32"/>
  <c r="U106" i="21"/>
  <c r="T106" i="21"/>
  <c r="U99" i="20"/>
  <c r="T99" i="20"/>
  <c r="T51" i="13"/>
  <c r="R53" i="13"/>
  <c r="Q70" i="13"/>
  <c r="P71" i="14"/>
  <c r="R72" i="14"/>
  <c r="P30" i="15"/>
  <c r="E70" i="15"/>
  <c r="U70" i="15" s="1"/>
  <c r="S33" i="16"/>
  <c r="Q40" i="16"/>
  <c r="U40" i="16" s="1"/>
  <c r="P53" i="16"/>
  <c r="P70" i="16"/>
  <c r="R71" i="16"/>
  <c r="P16" i="17"/>
  <c r="Q30" i="17"/>
  <c r="Q66" i="17"/>
  <c r="P70" i="17"/>
  <c r="Q16" i="18"/>
  <c r="U16" i="18" s="1"/>
  <c r="Q24" i="18"/>
  <c r="Q33" i="18"/>
  <c r="U90" i="18"/>
  <c r="T90" i="18"/>
  <c r="P24" i="19"/>
  <c r="R70" i="19"/>
  <c r="T88" i="19"/>
  <c r="U88" i="19"/>
  <c r="T18" i="22"/>
  <c r="U18" i="22"/>
  <c r="T9" i="24"/>
  <c r="U9" i="24"/>
  <c r="U46" i="30"/>
  <c r="T46" i="30"/>
  <c r="U63" i="30"/>
  <c r="T63" i="30"/>
  <c r="T45" i="31"/>
  <c r="U45" i="31"/>
  <c r="T86" i="31"/>
  <c r="U86" i="31"/>
  <c r="Q40" i="13"/>
  <c r="U51" i="13"/>
  <c r="E71" i="13"/>
  <c r="E33" i="14"/>
  <c r="T33" i="14" s="1"/>
  <c r="P66" i="14"/>
  <c r="R67" i="14"/>
  <c r="T69" i="14"/>
  <c r="Q71" i="14"/>
  <c r="Q30" i="15"/>
  <c r="U35" i="16"/>
  <c r="Q53" i="16"/>
  <c r="Q70" i="16"/>
  <c r="U70" i="16" s="1"/>
  <c r="Q16" i="17"/>
  <c r="E40" i="17"/>
  <c r="U69" i="17"/>
  <c r="Q70" i="17"/>
  <c r="E30" i="18"/>
  <c r="P40" i="18"/>
  <c r="E53" i="18"/>
  <c r="P71" i="18"/>
  <c r="Q24" i="19"/>
  <c r="T27" i="19"/>
  <c r="U27" i="19"/>
  <c r="T52" i="20"/>
  <c r="T19" i="21"/>
  <c r="U19" i="21"/>
  <c r="U37" i="21"/>
  <c r="T37" i="21"/>
  <c r="E40" i="21"/>
  <c r="E24" i="23"/>
  <c r="E59" i="27"/>
  <c r="E66" i="27"/>
  <c r="U89" i="30"/>
  <c r="T89" i="30"/>
  <c r="T27" i="31"/>
  <c r="U27" i="31"/>
  <c r="T42" i="31"/>
  <c r="U42" i="31"/>
  <c r="P24" i="20"/>
  <c r="P33" i="20"/>
  <c r="T44" i="20"/>
  <c r="P66" i="20"/>
  <c r="P71" i="20"/>
  <c r="P16" i="21"/>
  <c r="T16" i="21" s="1"/>
  <c r="Q30" i="21"/>
  <c r="R70" i="21"/>
  <c r="E71" i="21"/>
  <c r="T71" i="21" s="1"/>
  <c r="T10" i="22"/>
  <c r="P40" i="22"/>
  <c r="P59" i="22"/>
  <c r="P71" i="22"/>
  <c r="U36" i="23"/>
  <c r="E40" i="23"/>
  <c r="Q33" i="24"/>
  <c r="T49" i="24"/>
  <c r="U49" i="24"/>
  <c r="T11" i="25"/>
  <c r="U11" i="25"/>
  <c r="T44" i="25"/>
  <c r="P66" i="25"/>
  <c r="U69" i="25"/>
  <c r="Q71" i="25"/>
  <c r="E16" i="26"/>
  <c r="T52" i="26"/>
  <c r="U56" i="26"/>
  <c r="T56" i="26"/>
  <c r="U90" i="26"/>
  <c r="T90" i="26"/>
  <c r="U32" i="27"/>
  <c r="U36" i="27"/>
  <c r="T39" i="27"/>
  <c r="U39" i="27"/>
  <c r="U93" i="27"/>
  <c r="T93" i="27"/>
  <c r="U14" i="28"/>
  <c r="T14" i="28"/>
  <c r="U51" i="28"/>
  <c r="U55" i="28"/>
  <c r="T55" i="28"/>
  <c r="P59" i="28"/>
  <c r="Q70" i="28"/>
  <c r="T57" i="29"/>
  <c r="U57" i="29"/>
  <c r="T28" i="30"/>
  <c r="U28" i="30"/>
  <c r="T43" i="30"/>
  <c r="U43" i="30"/>
  <c r="P33" i="31"/>
  <c r="P40" i="31"/>
  <c r="T90" i="31"/>
  <c r="U90" i="31"/>
  <c r="E53" i="32"/>
  <c r="E79" i="11"/>
  <c r="Q33" i="19"/>
  <c r="U45" i="19"/>
  <c r="E70" i="19"/>
  <c r="Q40" i="20"/>
  <c r="U52" i="20"/>
  <c r="Q70" i="20"/>
  <c r="Q24" i="21"/>
  <c r="U32" i="21"/>
  <c r="P33" i="21"/>
  <c r="P67" i="21"/>
  <c r="T67" i="21" s="1"/>
  <c r="Q72" i="21"/>
  <c r="Q30" i="22"/>
  <c r="Q70" i="22"/>
  <c r="U70" i="22" s="1"/>
  <c r="P30" i="23"/>
  <c r="Q53" i="23"/>
  <c r="Q66" i="23"/>
  <c r="T69" i="23"/>
  <c r="P70" i="23"/>
  <c r="Q16" i="24"/>
  <c r="Q24" i="24"/>
  <c r="P24" i="27"/>
  <c r="U51" i="27"/>
  <c r="U50" i="28"/>
  <c r="T50" i="28"/>
  <c r="T52" i="29"/>
  <c r="U52" i="29"/>
  <c r="U56" i="29"/>
  <c r="T56" i="29"/>
  <c r="T38" i="30"/>
  <c r="U38" i="30"/>
  <c r="T42" i="30"/>
  <c r="U42" i="30"/>
  <c r="T86" i="30"/>
  <c r="U86" i="30"/>
  <c r="T50" i="31"/>
  <c r="U50" i="31"/>
  <c r="P66" i="31"/>
  <c r="Q71" i="31"/>
  <c r="Q16" i="32"/>
  <c r="P24" i="32"/>
  <c r="P33" i="32"/>
  <c r="T96" i="31"/>
  <c r="T105" i="28"/>
  <c r="T98" i="27"/>
  <c r="T97" i="9"/>
  <c r="U97" i="9"/>
  <c r="U36" i="19"/>
  <c r="P40" i="19"/>
  <c r="Q67" i="19"/>
  <c r="Q72" i="19"/>
  <c r="U35" i="20"/>
  <c r="Q33" i="21"/>
  <c r="P71" i="21"/>
  <c r="T32" i="22"/>
  <c r="E59" i="22"/>
  <c r="U59" i="22" s="1"/>
  <c r="Q30" i="23"/>
  <c r="P40" i="23"/>
  <c r="U69" i="23"/>
  <c r="Q70" i="23"/>
  <c r="E72" i="23"/>
  <c r="U26" i="24"/>
  <c r="T26" i="24"/>
  <c r="P30" i="24"/>
  <c r="P66" i="24"/>
  <c r="T69" i="24"/>
  <c r="Q71" i="24"/>
  <c r="U71" i="24" s="1"/>
  <c r="T89" i="24"/>
  <c r="U89" i="24"/>
  <c r="U15" i="25"/>
  <c r="T15" i="25"/>
  <c r="Q53" i="25"/>
  <c r="T58" i="25"/>
  <c r="U58" i="25"/>
  <c r="R33" i="26"/>
  <c r="T86" i="26"/>
  <c r="U86" i="26"/>
  <c r="Q24" i="27"/>
  <c r="P71" i="27"/>
  <c r="P40" i="29"/>
  <c r="U49" i="29"/>
  <c r="T49" i="29"/>
  <c r="T22" i="31"/>
  <c r="U22" i="31"/>
  <c r="Q59" i="31"/>
  <c r="Q66" i="31"/>
  <c r="P70" i="31"/>
  <c r="Q24" i="32"/>
  <c r="U32" i="32"/>
  <c r="Q33" i="32"/>
  <c r="E70" i="32"/>
  <c r="U70" i="32" s="1"/>
  <c r="S95" i="11"/>
  <c r="M112" i="2"/>
  <c r="S112" i="2" s="1"/>
  <c r="S95" i="2"/>
  <c r="Q40" i="19"/>
  <c r="P66" i="19"/>
  <c r="R67" i="19"/>
  <c r="U69" i="19"/>
  <c r="P71" i="19"/>
  <c r="R72" i="19"/>
  <c r="U92" i="19"/>
  <c r="P30" i="20"/>
  <c r="U39" i="20"/>
  <c r="S40" i="20"/>
  <c r="T86" i="20"/>
  <c r="U10" i="21"/>
  <c r="U23" i="21"/>
  <c r="U28" i="21"/>
  <c r="R33" i="21"/>
  <c r="U35" i="21"/>
  <c r="P40" i="21"/>
  <c r="U51" i="21"/>
  <c r="T63" i="21"/>
  <c r="P66" i="21"/>
  <c r="T69" i="21"/>
  <c r="Q71" i="21"/>
  <c r="P16" i="22"/>
  <c r="P24" i="22"/>
  <c r="P33" i="22"/>
  <c r="T43" i="22"/>
  <c r="P53" i="22"/>
  <c r="U93" i="22"/>
  <c r="U11" i="23"/>
  <c r="P24" i="23"/>
  <c r="Q40" i="23"/>
  <c r="R70" i="23"/>
  <c r="U90" i="23"/>
  <c r="T93" i="23"/>
  <c r="T50" i="24"/>
  <c r="U50" i="24"/>
  <c r="Q66" i="24"/>
  <c r="P70" i="24"/>
  <c r="T12" i="25"/>
  <c r="U12" i="25"/>
  <c r="U39" i="25"/>
  <c r="U28" i="26"/>
  <c r="Q66" i="26"/>
  <c r="S67" i="26"/>
  <c r="Q71" i="26"/>
  <c r="U19" i="27"/>
  <c r="T19" i="27"/>
  <c r="U43" i="27"/>
  <c r="T47" i="27"/>
  <c r="U47" i="27"/>
  <c r="T18" i="28"/>
  <c r="T22" i="28"/>
  <c r="U38" i="29"/>
  <c r="T38" i="29"/>
  <c r="Q40" i="29"/>
  <c r="P66" i="29"/>
  <c r="U69" i="29"/>
  <c r="P71" i="29"/>
  <c r="U86" i="29"/>
  <c r="T86" i="29"/>
  <c r="S33" i="30"/>
  <c r="Q66" i="30"/>
  <c r="P70" i="30"/>
  <c r="P16" i="31"/>
  <c r="T16" i="31" s="1"/>
  <c r="U93" i="31"/>
  <c r="U96" i="15"/>
  <c r="T96" i="15"/>
  <c r="U113" i="6"/>
  <c r="T113" i="6"/>
  <c r="E33" i="19"/>
  <c r="Q66" i="19"/>
  <c r="P70" i="19"/>
  <c r="Q71" i="19"/>
  <c r="P16" i="20"/>
  <c r="Q30" i="20"/>
  <c r="E40" i="20"/>
  <c r="E53" i="20"/>
  <c r="P59" i="20"/>
  <c r="E24" i="21"/>
  <c r="S33" i="21"/>
  <c r="Q40" i="21"/>
  <c r="Q59" i="21"/>
  <c r="Q66" i="21"/>
  <c r="P70" i="21"/>
  <c r="R71" i="21"/>
  <c r="Q16" i="22"/>
  <c r="Q24" i="22"/>
  <c r="U32" i="22"/>
  <c r="Q33" i="22"/>
  <c r="E66" i="22"/>
  <c r="E70" i="22"/>
  <c r="Q24" i="23"/>
  <c r="R40" i="23"/>
  <c r="U51" i="23"/>
  <c r="E53" i="23"/>
  <c r="E66" i="23"/>
  <c r="S70" i="23"/>
  <c r="E24" i="24"/>
  <c r="E33" i="25"/>
  <c r="S40" i="25"/>
  <c r="T29" i="26"/>
  <c r="U29" i="26"/>
  <c r="P70" i="26"/>
  <c r="P16" i="27"/>
  <c r="T44" i="27"/>
  <c r="U44" i="27"/>
  <c r="P16" i="28"/>
  <c r="T32" i="28"/>
  <c r="P33" i="28"/>
  <c r="T35" i="29"/>
  <c r="U64" i="29"/>
  <c r="T64" i="29"/>
  <c r="Q66" i="29"/>
  <c r="Q71" i="29"/>
  <c r="E24" i="30"/>
  <c r="P30" i="30"/>
  <c r="T37" i="30"/>
  <c r="U37" i="30"/>
  <c r="T52" i="30"/>
  <c r="T64" i="30"/>
  <c r="U64" i="30"/>
  <c r="U69" i="30"/>
  <c r="Q70" i="30"/>
  <c r="E72" i="30"/>
  <c r="Q16" i="31"/>
  <c r="U16" i="31" s="1"/>
  <c r="T49" i="31"/>
  <c r="U49" i="31"/>
  <c r="T9" i="32"/>
  <c r="U9" i="32"/>
  <c r="T103" i="15"/>
  <c r="T105" i="15"/>
  <c r="U103" i="6"/>
  <c r="T103" i="6"/>
  <c r="E70" i="24"/>
  <c r="S16" i="25"/>
  <c r="Q40" i="25"/>
  <c r="U40" i="25" s="1"/>
  <c r="Q72" i="25"/>
  <c r="R16" i="26"/>
  <c r="Q24" i="26"/>
  <c r="E30" i="26"/>
  <c r="Q33" i="26"/>
  <c r="U33" i="26" s="1"/>
  <c r="P66" i="26"/>
  <c r="P72" i="26"/>
  <c r="E16" i="27"/>
  <c r="Q30" i="27"/>
  <c r="E40" i="27"/>
  <c r="P53" i="27"/>
  <c r="R70" i="27"/>
  <c r="E71" i="27"/>
  <c r="U71" i="27" s="1"/>
  <c r="U20" i="28"/>
  <c r="E24" i="28"/>
  <c r="E33" i="28"/>
  <c r="Q53" i="28"/>
  <c r="P66" i="28"/>
  <c r="U69" i="28"/>
  <c r="Q71" i="28"/>
  <c r="Q33" i="29"/>
  <c r="E53" i="29"/>
  <c r="U35" i="30"/>
  <c r="P40" i="30"/>
  <c r="T40" i="30" s="1"/>
  <c r="P67" i="30"/>
  <c r="Q72" i="30"/>
  <c r="T32" i="31"/>
  <c r="S53" i="31"/>
  <c r="E70" i="31"/>
  <c r="U70" i="31" s="1"/>
  <c r="P72" i="31"/>
  <c r="U20" i="32"/>
  <c r="P30" i="32"/>
  <c r="S40" i="32"/>
  <c r="U51" i="32"/>
  <c r="R53" i="32"/>
  <c r="P59" i="32"/>
  <c r="S70" i="32"/>
  <c r="E79" i="31"/>
  <c r="E79" i="23"/>
  <c r="E79" i="19"/>
  <c r="E79" i="15"/>
  <c r="E95" i="26"/>
  <c r="Q30" i="24"/>
  <c r="T62" i="24"/>
  <c r="Q70" i="24"/>
  <c r="U70" i="24" s="1"/>
  <c r="U10" i="25"/>
  <c r="P16" i="25"/>
  <c r="U21" i="25"/>
  <c r="Q24" i="25"/>
  <c r="P33" i="25"/>
  <c r="T33" i="25" s="1"/>
  <c r="U44" i="25"/>
  <c r="U45" i="25"/>
  <c r="T48" i="25"/>
  <c r="T10" i="26"/>
  <c r="T15" i="26"/>
  <c r="Q30" i="26"/>
  <c r="T38" i="26"/>
  <c r="T43" i="26"/>
  <c r="T51" i="26"/>
  <c r="T69" i="26"/>
  <c r="Q70" i="26"/>
  <c r="U91" i="26"/>
  <c r="T9" i="27"/>
  <c r="Q16" i="27"/>
  <c r="T28" i="27"/>
  <c r="Q40" i="27"/>
  <c r="U40" i="27" s="1"/>
  <c r="P59" i="27"/>
  <c r="P66" i="27"/>
  <c r="T69" i="27"/>
  <c r="Q71" i="27"/>
  <c r="Q24" i="28"/>
  <c r="U32" i="28"/>
  <c r="Q33" i="28"/>
  <c r="T37" i="28"/>
  <c r="P40" i="28"/>
  <c r="E66" i="28"/>
  <c r="P72" i="28"/>
  <c r="T72" i="28" s="1"/>
  <c r="U89" i="28"/>
  <c r="T92" i="28"/>
  <c r="U26" i="29"/>
  <c r="T29" i="29"/>
  <c r="Q30" i="29"/>
  <c r="U51" i="29"/>
  <c r="U87" i="29"/>
  <c r="T90" i="29"/>
  <c r="P24" i="30"/>
  <c r="T32" i="30"/>
  <c r="U36" i="30"/>
  <c r="Q53" i="30"/>
  <c r="E67" i="30"/>
  <c r="U90" i="30"/>
  <c r="T93" i="30"/>
  <c r="T10" i="31"/>
  <c r="E24" i="31"/>
  <c r="T24" i="31" s="1"/>
  <c r="E33" i="31"/>
  <c r="U69" i="31"/>
  <c r="Q70" i="31"/>
  <c r="E30" i="32"/>
  <c r="P40" i="32"/>
  <c r="U62" i="32"/>
  <c r="Q66" i="32"/>
  <c r="P70" i="32"/>
  <c r="Q71" i="32"/>
  <c r="U113" i="7"/>
  <c r="E40" i="24"/>
  <c r="Q53" i="24"/>
  <c r="R70" i="24"/>
  <c r="Q16" i="25"/>
  <c r="Q33" i="25"/>
  <c r="U33" i="25" s="1"/>
  <c r="U36" i="25"/>
  <c r="U10" i="26"/>
  <c r="P16" i="26"/>
  <c r="U20" i="26"/>
  <c r="U32" i="26"/>
  <c r="U51" i="26"/>
  <c r="P59" i="26"/>
  <c r="P67" i="26"/>
  <c r="T67" i="26" s="1"/>
  <c r="U35" i="27"/>
  <c r="Q59" i="27"/>
  <c r="Q66" i="27"/>
  <c r="P70" i="27"/>
  <c r="R71" i="27"/>
  <c r="R33" i="28"/>
  <c r="Q40" i="28"/>
  <c r="P24" i="29"/>
  <c r="T24" i="29" s="1"/>
  <c r="R53" i="29"/>
  <c r="S16" i="30"/>
  <c r="Q24" i="30"/>
  <c r="U32" i="30"/>
  <c r="P33" i="30"/>
  <c r="S70" i="30"/>
  <c r="P30" i="31"/>
  <c r="Q40" i="32"/>
  <c r="Q70" i="32"/>
  <c r="E79" i="25"/>
  <c r="E79" i="17"/>
  <c r="E79" i="9"/>
  <c r="E79" i="5"/>
  <c r="P24" i="24"/>
  <c r="P33" i="24"/>
  <c r="T51" i="24"/>
  <c r="S70" i="24"/>
  <c r="T13" i="25"/>
  <c r="R16" i="25"/>
  <c r="R33" i="25"/>
  <c r="P40" i="25"/>
  <c r="E53" i="25"/>
  <c r="P67" i="25"/>
  <c r="P72" i="25"/>
  <c r="U15" i="26"/>
  <c r="Q16" i="26"/>
  <c r="P24" i="26"/>
  <c r="P33" i="26"/>
  <c r="T10" i="27"/>
  <c r="S16" i="27"/>
  <c r="E24" i="27"/>
  <c r="P30" i="27"/>
  <c r="E33" i="27"/>
  <c r="Q70" i="27"/>
  <c r="E16" i="28"/>
  <c r="P71" i="28"/>
  <c r="Q24" i="29"/>
  <c r="P33" i="29"/>
  <c r="P67" i="29"/>
  <c r="P72" i="29"/>
  <c r="T72" i="29" s="1"/>
  <c r="E16" i="30"/>
  <c r="Q33" i="30"/>
  <c r="E70" i="30"/>
  <c r="U70" i="30" s="1"/>
  <c r="Q30" i="31"/>
  <c r="R53" i="31"/>
  <c r="S70" i="31"/>
  <c r="R40" i="32"/>
  <c r="S71" i="32"/>
  <c r="E95" i="12"/>
  <c r="E112" i="12" s="1"/>
  <c r="P53" i="32"/>
  <c r="Q53" i="32"/>
  <c r="Q67" i="32"/>
  <c r="Q72" i="32"/>
  <c r="Q59" i="32"/>
  <c r="S67" i="32"/>
  <c r="P67" i="32"/>
  <c r="P72" i="32"/>
  <c r="T72" i="32" s="1"/>
  <c r="U58" i="32"/>
  <c r="E72" i="31"/>
  <c r="P53" i="31"/>
  <c r="P67" i="31"/>
  <c r="E53" i="31"/>
  <c r="Q53" i="31"/>
  <c r="E67" i="31"/>
  <c r="Q67" i="31"/>
  <c r="U67" i="31" s="1"/>
  <c r="Q72" i="31"/>
  <c r="P59" i="31"/>
  <c r="R67" i="31"/>
  <c r="R72" i="31"/>
  <c r="R53" i="30"/>
  <c r="S53" i="30"/>
  <c r="U47" i="30"/>
  <c r="E53" i="30"/>
  <c r="E59" i="30"/>
  <c r="Q59" i="30"/>
  <c r="R67" i="30"/>
  <c r="S72" i="30"/>
  <c r="S67" i="30"/>
  <c r="P72" i="30"/>
  <c r="T47" i="29"/>
  <c r="P53" i="29"/>
  <c r="Q53" i="29"/>
  <c r="E67" i="29"/>
  <c r="E72" i="29"/>
  <c r="P59" i="29"/>
  <c r="Q67" i="29"/>
  <c r="Q72" i="29"/>
  <c r="Q59" i="29"/>
  <c r="R67" i="29"/>
  <c r="R72" i="29"/>
  <c r="E95" i="29"/>
  <c r="U95" i="29" s="1"/>
  <c r="E72" i="28"/>
  <c r="P67" i="28"/>
  <c r="E53" i="28"/>
  <c r="P53" i="28"/>
  <c r="E59" i="28"/>
  <c r="E67" i="28"/>
  <c r="Q59" i="28"/>
  <c r="Q67" i="28"/>
  <c r="U67" i="28" s="1"/>
  <c r="Q72" i="28"/>
  <c r="R67" i="28"/>
  <c r="R72" i="28"/>
  <c r="S67" i="27"/>
  <c r="P72" i="27"/>
  <c r="T72" i="27" s="1"/>
  <c r="E67" i="27"/>
  <c r="E53" i="27"/>
  <c r="E72" i="27"/>
  <c r="P67" i="27"/>
  <c r="Q72" i="27"/>
  <c r="U72" i="27" s="1"/>
  <c r="Q67" i="27"/>
  <c r="R72" i="27"/>
  <c r="E79" i="27"/>
  <c r="T47" i="26"/>
  <c r="E53" i="26"/>
  <c r="R72" i="26"/>
  <c r="Q53" i="26"/>
  <c r="E59" i="26"/>
  <c r="T59" i="26" s="1"/>
  <c r="E67" i="26"/>
  <c r="Q59" i="26"/>
  <c r="Q67" i="26"/>
  <c r="S72" i="26"/>
  <c r="U57" i="26"/>
  <c r="R67" i="26"/>
  <c r="E72" i="26"/>
  <c r="S53" i="25"/>
  <c r="P53" i="25"/>
  <c r="Q67" i="25"/>
  <c r="T57" i="25"/>
  <c r="E59" i="25"/>
  <c r="U59" i="25" s="1"/>
  <c r="P59" i="25"/>
  <c r="R67" i="25"/>
  <c r="R72" i="25"/>
  <c r="Q59" i="25"/>
  <c r="S67" i="25"/>
  <c r="S72" i="25"/>
  <c r="E67" i="25"/>
  <c r="E72" i="25"/>
  <c r="E72" i="24"/>
  <c r="P53" i="24"/>
  <c r="E53" i="24"/>
  <c r="P59" i="24"/>
  <c r="P67" i="24"/>
  <c r="P72" i="24"/>
  <c r="Q59" i="24"/>
  <c r="Q67" i="24"/>
  <c r="Q72" i="24"/>
  <c r="T99" i="24"/>
  <c r="S53" i="23"/>
  <c r="Q67" i="23"/>
  <c r="U67" i="23" s="1"/>
  <c r="R72" i="23"/>
  <c r="P59" i="23"/>
  <c r="P67" i="23"/>
  <c r="Q72" i="23"/>
  <c r="U72" i="23" s="1"/>
  <c r="E59" i="23"/>
  <c r="E67" i="23"/>
  <c r="E95" i="23"/>
  <c r="E112" i="23" s="1"/>
  <c r="R95" i="23"/>
  <c r="E53" i="22"/>
  <c r="Q53" i="22"/>
  <c r="E72" i="22"/>
  <c r="P72" i="22"/>
  <c r="E67" i="22"/>
  <c r="P67" i="22"/>
  <c r="T67" i="22" s="1"/>
  <c r="T58" i="22"/>
  <c r="Q59" i="22"/>
  <c r="Q67" i="22"/>
  <c r="Q72" i="22"/>
  <c r="R72" i="22"/>
  <c r="T105" i="22"/>
  <c r="U47" i="21"/>
  <c r="E53" i="21"/>
  <c r="P53" i="21"/>
  <c r="Q53" i="21"/>
  <c r="S67" i="21"/>
  <c r="P72" i="21"/>
  <c r="Q67" i="21"/>
  <c r="R72" i="21"/>
  <c r="P59" i="21"/>
  <c r="R67" i="21"/>
  <c r="S72" i="21"/>
  <c r="R95" i="21"/>
  <c r="T110" i="21"/>
  <c r="S95" i="21"/>
  <c r="T98" i="21"/>
  <c r="T102" i="21"/>
  <c r="T47" i="20"/>
  <c r="P53" i="20"/>
  <c r="T53" i="20" s="1"/>
  <c r="P67" i="20"/>
  <c r="P72" i="20"/>
  <c r="T72" i="20" s="1"/>
  <c r="Q53" i="20"/>
  <c r="Q59" i="20"/>
  <c r="Q67" i="20"/>
  <c r="Q72" i="20"/>
  <c r="U72" i="20" s="1"/>
  <c r="U57" i="20"/>
  <c r="R67" i="20"/>
  <c r="R72" i="20"/>
  <c r="T103" i="20"/>
  <c r="P53" i="19"/>
  <c r="Q53" i="19"/>
  <c r="T57" i="19"/>
  <c r="Q59" i="19"/>
  <c r="E67" i="19"/>
  <c r="P67" i="19"/>
  <c r="T67" i="19" s="1"/>
  <c r="E72" i="19"/>
  <c r="P72" i="19"/>
  <c r="T72" i="19" s="1"/>
  <c r="E95" i="19"/>
  <c r="E112" i="19" s="1"/>
  <c r="T98" i="19"/>
  <c r="P53" i="18"/>
  <c r="P67" i="18"/>
  <c r="P59" i="18"/>
  <c r="Q67" i="18"/>
  <c r="U67" i="18" s="1"/>
  <c r="Q72" i="18"/>
  <c r="U72" i="18" s="1"/>
  <c r="Q59" i="18"/>
  <c r="R67" i="18"/>
  <c r="R72" i="18"/>
  <c r="T101" i="18"/>
  <c r="E95" i="18"/>
  <c r="E112" i="18" s="1"/>
  <c r="E79" i="18"/>
  <c r="U47" i="17"/>
  <c r="E53" i="17"/>
  <c r="P53" i="17"/>
  <c r="T53" i="17" s="1"/>
  <c r="E59" i="17"/>
  <c r="P72" i="17"/>
  <c r="P67" i="17"/>
  <c r="T67" i="17" s="1"/>
  <c r="E72" i="17"/>
  <c r="Q72" i="17"/>
  <c r="E95" i="17"/>
  <c r="E112" i="17" s="1"/>
  <c r="U112" i="17" s="1"/>
  <c r="S53" i="16"/>
  <c r="U57" i="16"/>
  <c r="R67" i="16"/>
  <c r="R72" i="16"/>
  <c r="S67" i="16"/>
  <c r="S72" i="16"/>
  <c r="E59" i="15"/>
  <c r="P67" i="15"/>
  <c r="P72" i="15"/>
  <c r="U58" i="15"/>
  <c r="Q67" i="15"/>
  <c r="Q72" i="15"/>
  <c r="E53" i="14"/>
  <c r="R53" i="14"/>
  <c r="E67" i="14"/>
  <c r="P59" i="14"/>
  <c r="P67" i="14"/>
  <c r="P72" i="14"/>
  <c r="T72" i="14" s="1"/>
  <c r="Q59" i="14"/>
  <c r="Q67" i="14"/>
  <c r="Q72" i="14"/>
  <c r="U72" i="14" s="1"/>
  <c r="T96" i="14"/>
  <c r="E53" i="13"/>
  <c r="P53" i="13"/>
  <c r="T53" i="13" s="1"/>
  <c r="Q53" i="13"/>
  <c r="U53" i="13" s="1"/>
  <c r="E67" i="13"/>
  <c r="E72" i="13"/>
  <c r="Q72" i="13"/>
  <c r="U57" i="13"/>
  <c r="R67" i="13"/>
  <c r="E59" i="13"/>
  <c r="P59" i="13"/>
  <c r="P72" i="13"/>
  <c r="T72" i="13" s="1"/>
  <c r="E79" i="13"/>
  <c r="P72" i="12"/>
  <c r="Q53" i="12"/>
  <c r="R67" i="12"/>
  <c r="Q72" i="12"/>
  <c r="U72" i="12" s="1"/>
  <c r="Q59" i="12"/>
  <c r="S67" i="12"/>
  <c r="R72" i="12"/>
  <c r="U58" i="12"/>
  <c r="E67" i="12"/>
  <c r="S95" i="12"/>
  <c r="T104" i="12"/>
  <c r="T105" i="12"/>
  <c r="T106" i="12"/>
  <c r="S53" i="11"/>
  <c r="S67" i="11"/>
  <c r="S72" i="11"/>
  <c r="P53" i="11"/>
  <c r="T57" i="11"/>
  <c r="Q59" i="11"/>
  <c r="P67" i="11"/>
  <c r="P72" i="11"/>
  <c r="Q67" i="11"/>
  <c r="U67" i="11" s="1"/>
  <c r="Q72" i="11"/>
  <c r="T99" i="11"/>
  <c r="T100" i="11"/>
  <c r="T101" i="11"/>
  <c r="R53" i="10"/>
  <c r="P67" i="10"/>
  <c r="T67" i="10" s="1"/>
  <c r="E72" i="10"/>
  <c r="Q72" i="10"/>
  <c r="U47" i="10"/>
  <c r="E67" i="10"/>
  <c r="Q67" i="10"/>
  <c r="E53" i="10"/>
  <c r="T58" i="10"/>
  <c r="R67" i="10"/>
  <c r="R72" i="10"/>
  <c r="P59" i="10"/>
  <c r="P72" i="9"/>
  <c r="P59" i="9"/>
  <c r="E67" i="9"/>
  <c r="Q67" i="9"/>
  <c r="U67" i="9" s="1"/>
  <c r="R72" i="9"/>
  <c r="E59" i="9"/>
  <c r="Q59" i="9"/>
  <c r="R67" i="9"/>
  <c r="T108" i="9"/>
  <c r="E95" i="9"/>
  <c r="U95" i="9" s="1"/>
  <c r="Q53" i="8"/>
  <c r="R53" i="8"/>
  <c r="Q59" i="8"/>
  <c r="Q67" i="8"/>
  <c r="U67" i="8" s="1"/>
  <c r="Q72" i="8"/>
  <c r="U57" i="8"/>
  <c r="R67" i="8"/>
  <c r="R72" i="8"/>
  <c r="R95" i="8"/>
  <c r="R67" i="7"/>
  <c r="R72" i="7"/>
  <c r="P53" i="7"/>
  <c r="T53" i="7" s="1"/>
  <c r="T57" i="7"/>
  <c r="Q59" i="7"/>
  <c r="E67" i="7"/>
  <c r="P67" i="7"/>
  <c r="T67" i="7" s="1"/>
  <c r="E72" i="7"/>
  <c r="P72" i="7"/>
  <c r="U103" i="7"/>
  <c r="T104" i="7"/>
  <c r="T105" i="7"/>
  <c r="E53" i="6"/>
  <c r="P67" i="6"/>
  <c r="T67" i="6" s="1"/>
  <c r="T58" i="6"/>
  <c r="Q59" i="6"/>
  <c r="Q67" i="6"/>
  <c r="Q72" i="6"/>
  <c r="U72" i="6" s="1"/>
  <c r="R67" i="6"/>
  <c r="R72" i="6"/>
  <c r="T96" i="6"/>
  <c r="Q53" i="5"/>
  <c r="P59" i="5"/>
  <c r="E67" i="5"/>
  <c r="Q67" i="5"/>
  <c r="E72" i="5"/>
  <c r="Q72" i="5"/>
  <c r="U72" i="5" s="1"/>
  <c r="E59" i="5"/>
  <c r="Q59" i="5"/>
  <c r="R67" i="5"/>
  <c r="R72" i="5"/>
  <c r="T102" i="5"/>
  <c r="T103" i="5"/>
  <c r="E53" i="4"/>
  <c r="P53" i="4"/>
  <c r="E67" i="4"/>
  <c r="P67" i="4"/>
  <c r="T67" i="4" s="1"/>
  <c r="R72" i="4"/>
  <c r="Q53" i="4"/>
  <c r="Q59" i="4"/>
  <c r="Q67" i="4"/>
  <c r="U57" i="4"/>
  <c r="R67" i="4"/>
  <c r="E72" i="4"/>
  <c r="P72" i="4"/>
  <c r="T110" i="4"/>
  <c r="E79" i="4"/>
  <c r="R72" i="3"/>
  <c r="Q72" i="3"/>
  <c r="P53" i="3"/>
  <c r="Q67" i="3"/>
  <c r="T57" i="3"/>
  <c r="E59" i="3"/>
  <c r="T59" i="3" s="1"/>
  <c r="P59" i="3"/>
  <c r="R67" i="3"/>
  <c r="Q59" i="3"/>
  <c r="S67" i="3"/>
  <c r="S72" i="3"/>
  <c r="E67" i="3"/>
  <c r="E72" i="3"/>
  <c r="T103" i="3"/>
  <c r="T99" i="3"/>
  <c r="U100" i="3"/>
  <c r="T101" i="3"/>
  <c r="P53" i="2"/>
  <c r="T47" i="2"/>
  <c r="Q53" i="2"/>
  <c r="E67" i="2"/>
  <c r="E72" i="2"/>
  <c r="Q72" i="2"/>
  <c r="T58" i="2"/>
  <c r="Q59" i="2"/>
  <c r="S67" i="2"/>
  <c r="S72" i="2"/>
  <c r="P67" i="2"/>
  <c r="T67" i="2" s="1"/>
  <c r="P72" i="2"/>
  <c r="T72" i="2" s="1"/>
  <c r="T108" i="2"/>
  <c r="U47" i="1"/>
  <c r="E53" i="1"/>
  <c r="Q53" i="1"/>
  <c r="R53" i="1"/>
  <c r="E72" i="1"/>
  <c r="P59" i="1"/>
  <c r="E67" i="1"/>
  <c r="Q67" i="1"/>
  <c r="U67" i="1" s="1"/>
  <c r="R72" i="1"/>
  <c r="E59" i="1"/>
  <c r="U59" i="1" s="1"/>
  <c r="Q59" i="1"/>
  <c r="R67" i="1"/>
  <c r="S72" i="1"/>
  <c r="T104" i="1"/>
  <c r="U30" i="1"/>
  <c r="T30" i="1"/>
  <c r="T24" i="1"/>
  <c r="U24" i="1"/>
  <c r="U24" i="2"/>
  <c r="T24" i="2"/>
  <c r="U71" i="1"/>
  <c r="T71" i="1"/>
  <c r="U70" i="1"/>
  <c r="T70" i="1"/>
  <c r="U30" i="2"/>
  <c r="T30" i="2"/>
  <c r="U70" i="3"/>
  <c r="T70" i="3"/>
  <c r="T21" i="1"/>
  <c r="T15" i="1"/>
  <c r="U26" i="1"/>
  <c r="T29" i="1"/>
  <c r="U36" i="1"/>
  <c r="U45" i="1"/>
  <c r="U49" i="1"/>
  <c r="U62" i="1"/>
  <c r="T65" i="1"/>
  <c r="T67" i="1"/>
  <c r="U72" i="1"/>
  <c r="T72" i="1"/>
  <c r="T16" i="1"/>
  <c r="U16" i="1"/>
  <c r="U11" i="1"/>
  <c r="U20" i="1"/>
  <c r="U39" i="1"/>
  <c r="U44" i="1"/>
  <c r="U48" i="1"/>
  <c r="U52" i="1"/>
  <c r="U57" i="1"/>
  <c r="U87" i="1"/>
  <c r="U91" i="1"/>
  <c r="U10" i="2"/>
  <c r="U14" i="2"/>
  <c r="U19" i="2"/>
  <c r="U23" i="2"/>
  <c r="U27" i="2"/>
  <c r="P40" i="2"/>
  <c r="U30" i="4"/>
  <c r="U33" i="4"/>
  <c r="T33" i="4"/>
  <c r="U24" i="5"/>
  <c r="T24" i="5"/>
  <c r="U30" i="6"/>
  <c r="T30" i="6"/>
  <c r="U71" i="6"/>
  <c r="T71" i="6"/>
  <c r="U30" i="9"/>
  <c r="T30" i="9"/>
  <c r="U71" i="9"/>
  <c r="T71" i="9"/>
  <c r="U24" i="10"/>
  <c r="T24" i="10"/>
  <c r="U59" i="4"/>
  <c r="T59" i="4"/>
  <c r="U71" i="4"/>
  <c r="T71" i="4"/>
  <c r="U30" i="5"/>
  <c r="T30" i="5"/>
  <c r="U59" i="5"/>
  <c r="T59" i="5"/>
  <c r="U71" i="5"/>
  <c r="T71" i="5"/>
  <c r="U70" i="6"/>
  <c r="T70" i="6"/>
  <c r="U70" i="7"/>
  <c r="T70" i="7"/>
  <c r="U59" i="9"/>
  <c r="T59" i="9"/>
  <c r="U33" i="1"/>
  <c r="T33" i="1"/>
  <c r="T12" i="1"/>
  <c r="U40" i="1"/>
  <c r="T40" i="1"/>
  <c r="T58" i="1"/>
  <c r="U66" i="1"/>
  <c r="T66" i="1"/>
  <c r="T88" i="1"/>
  <c r="T92" i="1"/>
  <c r="T11" i="2"/>
  <c r="T15" i="2"/>
  <c r="T20" i="2"/>
  <c r="T28" i="2"/>
  <c r="U33" i="2"/>
  <c r="T33" i="2"/>
  <c r="U40" i="2"/>
  <c r="T40" i="2"/>
  <c r="T35" i="2"/>
  <c r="U71" i="2"/>
  <c r="T71" i="2"/>
  <c r="U24" i="6"/>
  <c r="T24" i="6"/>
  <c r="U33" i="6"/>
  <c r="T33" i="6"/>
  <c r="U70" i="9"/>
  <c r="T70" i="9"/>
  <c r="U30" i="10"/>
  <c r="T30" i="10"/>
  <c r="T24" i="3"/>
  <c r="T35" i="1"/>
  <c r="U53" i="1"/>
  <c r="T53" i="1"/>
  <c r="T61" i="1"/>
  <c r="U72" i="2"/>
  <c r="U16" i="2"/>
  <c r="T16" i="2"/>
  <c r="U35" i="2"/>
  <c r="U37" i="2"/>
  <c r="T37" i="2"/>
  <c r="U70" i="2"/>
  <c r="T70" i="2"/>
  <c r="U33" i="3"/>
  <c r="T33" i="3"/>
  <c r="U70" i="5"/>
  <c r="T70" i="5"/>
  <c r="U24" i="7"/>
  <c r="T24" i="7"/>
  <c r="U33" i="7"/>
  <c r="T33" i="7"/>
  <c r="U30" i="8"/>
  <c r="T30" i="8"/>
  <c r="T33" i="8"/>
  <c r="U24" i="9"/>
  <c r="T24" i="9"/>
  <c r="T42" i="2"/>
  <c r="T46" i="2"/>
  <c r="T50" i="2"/>
  <c r="T55" i="2"/>
  <c r="T63" i="2"/>
  <c r="U69" i="2"/>
  <c r="U86" i="2"/>
  <c r="U90" i="2"/>
  <c r="U13" i="3"/>
  <c r="U18" i="3"/>
  <c r="U22" i="3"/>
  <c r="U27" i="3"/>
  <c r="U32" i="3"/>
  <c r="U40" i="3"/>
  <c r="T40" i="3"/>
  <c r="U37" i="3"/>
  <c r="U42" i="3"/>
  <c r="U46" i="3"/>
  <c r="U50" i="3"/>
  <c r="U55" i="3"/>
  <c r="U66" i="3"/>
  <c r="T66" i="3"/>
  <c r="U63" i="3"/>
  <c r="U89" i="3"/>
  <c r="U93" i="3"/>
  <c r="U12" i="4"/>
  <c r="U21" i="4"/>
  <c r="U26" i="4"/>
  <c r="U36" i="4"/>
  <c r="U53" i="4"/>
  <c r="T53" i="4"/>
  <c r="U45" i="4"/>
  <c r="U49" i="4"/>
  <c r="U58" i="4"/>
  <c r="U62" i="4"/>
  <c r="U88" i="4"/>
  <c r="U92" i="4"/>
  <c r="U67" i="5"/>
  <c r="T67" i="5"/>
  <c r="T72" i="5"/>
  <c r="T16" i="5"/>
  <c r="U16" i="5"/>
  <c r="U11" i="5"/>
  <c r="U15" i="5"/>
  <c r="U20" i="5"/>
  <c r="U29" i="5"/>
  <c r="U39" i="5"/>
  <c r="U44" i="5"/>
  <c r="U48" i="5"/>
  <c r="U52" i="5"/>
  <c r="U57" i="5"/>
  <c r="U65" i="5"/>
  <c r="U87" i="5"/>
  <c r="U91" i="5"/>
  <c r="U10" i="6"/>
  <c r="U14" i="6"/>
  <c r="U19" i="6"/>
  <c r="U23" i="6"/>
  <c r="U28" i="6"/>
  <c r="U38" i="6"/>
  <c r="U47" i="6"/>
  <c r="U51" i="6"/>
  <c r="U56" i="6"/>
  <c r="U64" i="6"/>
  <c r="U69" i="6"/>
  <c r="U86" i="6"/>
  <c r="U90" i="6"/>
  <c r="U13" i="7"/>
  <c r="U18" i="7"/>
  <c r="U22" i="7"/>
  <c r="U27" i="7"/>
  <c r="U32" i="7"/>
  <c r="U40" i="7"/>
  <c r="T40" i="7"/>
  <c r="U37" i="7"/>
  <c r="U42" i="7"/>
  <c r="U46" i="7"/>
  <c r="U50" i="7"/>
  <c r="U55" i="7"/>
  <c r="U66" i="7"/>
  <c r="T66" i="7"/>
  <c r="U63" i="7"/>
  <c r="U89" i="7"/>
  <c r="U93" i="7"/>
  <c r="U12" i="8"/>
  <c r="U21" i="8"/>
  <c r="U26" i="8"/>
  <c r="U36" i="8"/>
  <c r="U53" i="8"/>
  <c r="T53" i="8"/>
  <c r="U45" i="8"/>
  <c r="U49" i="8"/>
  <c r="U58" i="8"/>
  <c r="U62" i="8"/>
  <c r="U88" i="8"/>
  <c r="U92" i="8"/>
  <c r="T67" i="9"/>
  <c r="U72" i="9"/>
  <c r="T72" i="9"/>
  <c r="U11" i="9"/>
  <c r="U15" i="9"/>
  <c r="U20" i="9"/>
  <c r="U29" i="9"/>
  <c r="U39" i="9"/>
  <c r="U44" i="9"/>
  <c r="U48" i="9"/>
  <c r="U52" i="9"/>
  <c r="U57" i="9"/>
  <c r="U65" i="9"/>
  <c r="U87" i="9"/>
  <c r="U91" i="9"/>
  <c r="U10" i="10"/>
  <c r="U14" i="10"/>
  <c r="U19" i="10"/>
  <c r="T22" i="10"/>
  <c r="U23" i="10"/>
  <c r="U28" i="10"/>
  <c r="U38" i="10"/>
  <c r="U71" i="10"/>
  <c r="T71" i="10"/>
  <c r="U24" i="11"/>
  <c r="T24" i="11"/>
  <c r="U59" i="12"/>
  <c r="T59" i="12"/>
  <c r="T71" i="13"/>
  <c r="U33" i="14"/>
  <c r="U70" i="14"/>
  <c r="T70" i="14"/>
  <c r="U70" i="17"/>
  <c r="T70" i="17"/>
  <c r="U59" i="2"/>
  <c r="T59" i="2"/>
  <c r="U66" i="2"/>
  <c r="U30" i="3"/>
  <c r="T30" i="3"/>
  <c r="U53" i="3"/>
  <c r="T53" i="3"/>
  <c r="U71" i="3"/>
  <c r="T71" i="3"/>
  <c r="U72" i="4"/>
  <c r="U67" i="4"/>
  <c r="T72" i="4"/>
  <c r="U16" i="4"/>
  <c r="U24" i="4"/>
  <c r="T24" i="4"/>
  <c r="U70" i="4"/>
  <c r="T70" i="4"/>
  <c r="U33" i="5"/>
  <c r="T33" i="5"/>
  <c r="U40" i="6"/>
  <c r="T40" i="6"/>
  <c r="U59" i="6"/>
  <c r="T59" i="6"/>
  <c r="U66" i="6"/>
  <c r="T66" i="6"/>
  <c r="U30" i="7"/>
  <c r="T30" i="7"/>
  <c r="U53" i="7"/>
  <c r="T71" i="7"/>
  <c r="U72" i="8"/>
  <c r="T72" i="8"/>
  <c r="T67" i="8"/>
  <c r="U16" i="8"/>
  <c r="T16" i="8"/>
  <c r="U24" i="8"/>
  <c r="T24" i="8"/>
  <c r="U70" i="8"/>
  <c r="U33" i="9"/>
  <c r="T33" i="9"/>
  <c r="T40" i="10"/>
  <c r="U39" i="10"/>
  <c r="T39" i="10"/>
  <c r="U59" i="11"/>
  <c r="T59" i="11"/>
  <c r="U30" i="13"/>
  <c r="T30" i="13"/>
  <c r="U71" i="16"/>
  <c r="U24" i="17"/>
  <c r="T24" i="17"/>
  <c r="U30" i="18"/>
  <c r="T30" i="18"/>
  <c r="U53" i="2"/>
  <c r="T53" i="2"/>
  <c r="T57" i="2"/>
  <c r="T61" i="2"/>
  <c r="T65" i="2"/>
  <c r="T87" i="2"/>
  <c r="T91" i="2"/>
  <c r="U67" i="3"/>
  <c r="T67" i="3"/>
  <c r="U72" i="3"/>
  <c r="T72" i="3"/>
  <c r="U16" i="3"/>
  <c r="T10" i="3"/>
  <c r="T14" i="3"/>
  <c r="T19" i="3"/>
  <c r="T23" i="3"/>
  <c r="T28" i="3"/>
  <c r="T38" i="3"/>
  <c r="T43" i="3"/>
  <c r="T47" i="3"/>
  <c r="T51" i="3"/>
  <c r="T56" i="3"/>
  <c r="T64" i="3"/>
  <c r="T69" i="3"/>
  <c r="T86" i="3"/>
  <c r="T90" i="3"/>
  <c r="T9" i="4"/>
  <c r="T13" i="4"/>
  <c r="T18" i="4"/>
  <c r="T22" i="4"/>
  <c r="T27" i="4"/>
  <c r="T32" i="4"/>
  <c r="T37" i="4"/>
  <c r="T42" i="4"/>
  <c r="T46" i="4"/>
  <c r="T50" i="4"/>
  <c r="T55" i="4"/>
  <c r="T63" i="4"/>
  <c r="T89" i="4"/>
  <c r="T93" i="4"/>
  <c r="T12" i="5"/>
  <c r="T21" i="5"/>
  <c r="T26" i="5"/>
  <c r="U40" i="5"/>
  <c r="T40" i="5"/>
  <c r="T36" i="5"/>
  <c r="T45" i="5"/>
  <c r="T49" i="5"/>
  <c r="T58" i="5"/>
  <c r="U66" i="5"/>
  <c r="T66" i="5"/>
  <c r="T62" i="5"/>
  <c r="T88" i="5"/>
  <c r="T92" i="5"/>
  <c r="T11" i="6"/>
  <c r="T15" i="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U67" i="7"/>
  <c r="T72" i="7"/>
  <c r="T16" i="7"/>
  <c r="U16" i="7"/>
  <c r="T10" i="7"/>
  <c r="T14" i="7"/>
  <c r="T19" i="7"/>
  <c r="T23" i="7"/>
  <c r="T28" i="7"/>
  <c r="T38" i="7"/>
  <c r="T43" i="7"/>
  <c r="T47" i="7"/>
  <c r="T51" i="7"/>
  <c r="T56" i="7"/>
  <c r="T64" i="7"/>
  <c r="T69" i="7"/>
  <c r="T86" i="7"/>
  <c r="T90" i="7"/>
  <c r="T9" i="8"/>
  <c r="T13" i="8"/>
  <c r="T18" i="8"/>
  <c r="T22" i="8"/>
  <c r="T27" i="8"/>
  <c r="T32" i="8"/>
  <c r="T37" i="8"/>
  <c r="T42" i="8"/>
  <c r="T46" i="8"/>
  <c r="T50" i="8"/>
  <c r="T55" i="8"/>
  <c r="T63" i="8"/>
  <c r="T89" i="8"/>
  <c r="T93" i="8"/>
  <c r="T12" i="9"/>
  <c r="T21" i="9"/>
  <c r="T26" i="9"/>
  <c r="U40" i="9"/>
  <c r="T40" i="9"/>
  <c r="T36" i="9"/>
  <c r="T45" i="9"/>
  <c r="T49" i="9"/>
  <c r="T58" i="9"/>
  <c r="U66" i="9"/>
  <c r="T66" i="9"/>
  <c r="T62" i="9"/>
  <c r="T88" i="9"/>
  <c r="T92" i="9"/>
  <c r="T11" i="10"/>
  <c r="T15" i="10"/>
  <c r="T20" i="10"/>
  <c r="T29" i="10"/>
  <c r="T35" i="10"/>
  <c r="U70" i="10"/>
  <c r="T70" i="10"/>
  <c r="U70" i="11"/>
  <c r="T70" i="11"/>
  <c r="U33" i="12"/>
  <c r="T33" i="12"/>
  <c r="U59" i="13"/>
  <c r="T59" i="13"/>
  <c r="U70" i="13"/>
  <c r="T70" i="13"/>
  <c r="U30" i="14"/>
  <c r="T30" i="14"/>
  <c r="U24" i="15"/>
  <c r="T24" i="15"/>
  <c r="T33" i="15"/>
  <c r="U30" i="17"/>
  <c r="T30" i="17"/>
  <c r="U71" i="17"/>
  <c r="T71" i="17"/>
  <c r="U61" i="2"/>
  <c r="T9" i="3"/>
  <c r="U43" i="3"/>
  <c r="U9" i="4"/>
  <c r="U40" i="4"/>
  <c r="T40" i="4"/>
  <c r="U66" i="4"/>
  <c r="T66" i="4"/>
  <c r="T35" i="5"/>
  <c r="U53" i="5"/>
  <c r="T53" i="5"/>
  <c r="T61" i="5"/>
  <c r="U67" i="6"/>
  <c r="T72" i="6"/>
  <c r="U16" i="6"/>
  <c r="T16" i="6"/>
  <c r="U35" i="6"/>
  <c r="T43" i="6"/>
  <c r="U61" i="6"/>
  <c r="T9" i="7"/>
  <c r="U43" i="7"/>
  <c r="U9" i="8"/>
  <c r="U40" i="8"/>
  <c r="T40" i="8"/>
  <c r="U66" i="8"/>
  <c r="T66" i="8"/>
  <c r="T35" i="9"/>
  <c r="U53" i="9"/>
  <c r="T53" i="9"/>
  <c r="T61" i="9"/>
  <c r="U72" i="10"/>
  <c r="U67" i="10"/>
  <c r="T72" i="10"/>
  <c r="U16" i="10"/>
  <c r="T16" i="10"/>
  <c r="U35" i="10"/>
  <c r="Q40" i="10"/>
  <c r="U40" i="10" s="1"/>
  <c r="U44" i="10"/>
  <c r="T44" i="10"/>
  <c r="U33" i="11"/>
  <c r="T33" i="11"/>
  <c r="U24" i="14"/>
  <c r="T24" i="14"/>
  <c r="U71" i="14"/>
  <c r="U59" i="15"/>
  <c r="T59" i="15"/>
  <c r="U30" i="16"/>
  <c r="T30" i="16"/>
  <c r="T33" i="16"/>
  <c r="U59" i="16"/>
  <c r="T59" i="16"/>
  <c r="U59" i="17"/>
  <c r="T59" i="17"/>
  <c r="U24" i="18"/>
  <c r="T24" i="18"/>
  <c r="T33" i="18"/>
  <c r="U40" i="11"/>
  <c r="T40" i="11"/>
  <c r="U46" i="11"/>
  <c r="U50" i="11"/>
  <c r="U55" i="11"/>
  <c r="U66" i="11"/>
  <c r="T66" i="11"/>
  <c r="U63" i="11"/>
  <c r="U30" i="12"/>
  <c r="T30" i="12"/>
  <c r="U53" i="12"/>
  <c r="T53" i="12"/>
  <c r="U71" i="12"/>
  <c r="T71" i="12"/>
  <c r="U67" i="13"/>
  <c r="T67" i="13"/>
  <c r="U72" i="13"/>
  <c r="T16" i="13"/>
  <c r="U16" i="13"/>
  <c r="U24" i="13"/>
  <c r="T24" i="13"/>
  <c r="U87" i="13"/>
  <c r="U91" i="13"/>
  <c r="U10" i="14"/>
  <c r="U14" i="14"/>
  <c r="U19" i="14"/>
  <c r="U23" i="14"/>
  <c r="U28" i="14"/>
  <c r="U38" i="14"/>
  <c r="U47" i="14"/>
  <c r="U51" i="14"/>
  <c r="U56" i="14"/>
  <c r="U64" i="14"/>
  <c r="U69" i="14"/>
  <c r="U86" i="14"/>
  <c r="U90" i="14"/>
  <c r="U13" i="15"/>
  <c r="U18" i="15"/>
  <c r="U22" i="15"/>
  <c r="U27" i="15"/>
  <c r="U32" i="15"/>
  <c r="U40" i="15"/>
  <c r="T40" i="15"/>
  <c r="U37" i="15"/>
  <c r="U42" i="15"/>
  <c r="U46" i="15"/>
  <c r="U50" i="15"/>
  <c r="U55" i="15"/>
  <c r="U66" i="15"/>
  <c r="T66" i="15"/>
  <c r="U63" i="15"/>
  <c r="U89" i="15"/>
  <c r="U93" i="15"/>
  <c r="U12" i="16"/>
  <c r="U21" i="16"/>
  <c r="U26" i="16"/>
  <c r="U36" i="16"/>
  <c r="U53" i="16"/>
  <c r="T53" i="16"/>
  <c r="U45" i="16"/>
  <c r="U49" i="16"/>
  <c r="U58" i="16"/>
  <c r="U62" i="16"/>
  <c r="U88" i="16"/>
  <c r="U92" i="16"/>
  <c r="U67" i="17"/>
  <c r="U72" i="17"/>
  <c r="T72" i="17"/>
  <c r="T16" i="17"/>
  <c r="U16" i="17"/>
  <c r="U11" i="17"/>
  <c r="U15" i="17"/>
  <c r="U20" i="17"/>
  <c r="U29" i="17"/>
  <c r="U39" i="17"/>
  <c r="U44" i="17"/>
  <c r="U48" i="17"/>
  <c r="U52" i="17"/>
  <c r="U57" i="17"/>
  <c r="U65" i="17"/>
  <c r="U87" i="17"/>
  <c r="U91" i="17"/>
  <c r="U10" i="18"/>
  <c r="U14" i="18"/>
  <c r="U19" i="18"/>
  <c r="U23" i="18"/>
  <c r="U28" i="18"/>
  <c r="U38" i="18"/>
  <c r="U47" i="18"/>
  <c r="U51" i="18"/>
  <c r="Q53" i="18"/>
  <c r="U70" i="18"/>
  <c r="T70" i="18"/>
  <c r="T24" i="19"/>
  <c r="U24" i="19"/>
  <c r="U30" i="21"/>
  <c r="T30" i="21"/>
  <c r="U70" i="21"/>
  <c r="T70" i="21"/>
  <c r="T70" i="22"/>
  <c r="U59" i="10"/>
  <c r="T59" i="10"/>
  <c r="U66" i="10"/>
  <c r="T66" i="10"/>
  <c r="U30" i="11"/>
  <c r="T30" i="11"/>
  <c r="U53" i="11"/>
  <c r="T53" i="11"/>
  <c r="U71" i="11"/>
  <c r="T71" i="11"/>
  <c r="U67" i="12"/>
  <c r="T72" i="12"/>
  <c r="T67" i="12"/>
  <c r="U16" i="12"/>
  <c r="T16" i="12"/>
  <c r="U24" i="12"/>
  <c r="T24" i="12"/>
  <c r="U70" i="12"/>
  <c r="T70" i="12"/>
  <c r="U33" i="13"/>
  <c r="T33" i="13"/>
  <c r="U40" i="14"/>
  <c r="T40" i="14"/>
  <c r="U59" i="14"/>
  <c r="T59" i="14"/>
  <c r="U66" i="14"/>
  <c r="T66" i="14"/>
  <c r="U30" i="15"/>
  <c r="T30" i="15"/>
  <c r="U53" i="15"/>
  <c r="T53" i="15"/>
  <c r="U71" i="15"/>
  <c r="T71" i="15"/>
  <c r="U72" i="16"/>
  <c r="U67" i="16"/>
  <c r="T72" i="16"/>
  <c r="T67" i="16"/>
  <c r="U16" i="16"/>
  <c r="T16" i="16"/>
  <c r="U24" i="16"/>
  <c r="T24" i="16"/>
  <c r="T70" i="16"/>
  <c r="U33" i="17"/>
  <c r="T33" i="17"/>
  <c r="U40" i="18"/>
  <c r="T40" i="18"/>
  <c r="U70" i="19"/>
  <c r="T70" i="19"/>
  <c r="U71" i="20"/>
  <c r="T71" i="20"/>
  <c r="U30" i="22"/>
  <c r="T30" i="22"/>
  <c r="T48" i="10"/>
  <c r="T52" i="10"/>
  <c r="T57" i="10"/>
  <c r="T61" i="10"/>
  <c r="T65" i="10"/>
  <c r="T87" i="10"/>
  <c r="T91" i="10"/>
  <c r="T67" i="11"/>
  <c r="U72" i="11"/>
  <c r="T72" i="11"/>
  <c r="T16" i="11"/>
  <c r="U16" i="11"/>
  <c r="T10" i="11"/>
  <c r="T14" i="11"/>
  <c r="T19" i="11"/>
  <c r="T23" i="11"/>
  <c r="T28" i="11"/>
  <c r="U35" i="11"/>
  <c r="T38" i="11"/>
  <c r="T43" i="11"/>
  <c r="T47" i="11"/>
  <c r="T51" i="11"/>
  <c r="T56" i="11"/>
  <c r="T64" i="11"/>
  <c r="T69" i="11"/>
  <c r="T86" i="11"/>
  <c r="T90" i="11"/>
  <c r="T9" i="12"/>
  <c r="T13" i="12"/>
  <c r="T18" i="12"/>
  <c r="T22" i="12"/>
  <c r="T27" i="12"/>
  <c r="T32" i="12"/>
  <c r="T37" i="12"/>
  <c r="T42" i="12"/>
  <c r="U43" i="12"/>
  <c r="T46" i="12"/>
  <c r="T50" i="12"/>
  <c r="T55" i="12"/>
  <c r="T63" i="12"/>
  <c r="T89" i="12"/>
  <c r="T93" i="12"/>
  <c r="U9" i="13"/>
  <c r="T12" i="13"/>
  <c r="T21" i="13"/>
  <c r="T26" i="13"/>
  <c r="U40" i="13"/>
  <c r="T40" i="13"/>
  <c r="T36" i="13"/>
  <c r="T45" i="13"/>
  <c r="T49" i="13"/>
  <c r="T58" i="13"/>
  <c r="U66" i="13"/>
  <c r="T66" i="13"/>
  <c r="T62" i="13"/>
  <c r="T88" i="13"/>
  <c r="T92" i="13"/>
  <c r="T11" i="14"/>
  <c r="T15" i="14"/>
  <c r="T20" i="14"/>
  <c r="T29" i="14"/>
  <c r="T35" i="14"/>
  <c r="T39" i="14"/>
  <c r="U53" i="14"/>
  <c r="T53" i="14"/>
  <c r="T44" i="14"/>
  <c r="T48" i="14"/>
  <c r="T52" i="14"/>
  <c r="T57" i="14"/>
  <c r="T61" i="14"/>
  <c r="T65" i="14"/>
  <c r="T87" i="14"/>
  <c r="T91" i="14"/>
  <c r="U67" i="15"/>
  <c r="T67" i="15"/>
  <c r="U72" i="15"/>
  <c r="T72" i="15"/>
  <c r="T16" i="15"/>
  <c r="U16" i="15"/>
  <c r="T10" i="15"/>
  <c r="T14" i="15"/>
  <c r="T19" i="15"/>
  <c r="T23" i="15"/>
  <c r="T28" i="15"/>
  <c r="T38" i="15"/>
  <c r="T43" i="15"/>
  <c r="T47" i="15"/>
  <c r="T51" i="15"/>
  <c r="T56" i="15"/>
  <c r="T64" i="15"/>
  <c r="T69" i="15"/>
  <c r="T86" i="15"/>
  <c r="T90" i="15"/>
  <c r="T9" i="16"/>
  <c r="T13" i="16"/>
  <c r="T18" i="16"/>
  <c r="T22" i="16"/>
  <c r="T27" i="16"/>
  <c r="T32" i="16"/>
  <c r="T37" i="16"/>
  <c r="T42" i="16"/>
  <c r="T46" i="16"/>
  <c r="T50" i="16"/>
  <c r="T55" i="16"/>
  <c r="T63" i="16"/>
  <c r="T89" i="16"/>
  <c r="T93" i="16"/>
  <c r="T12" i="17"/>
  <c r="T21" i="17"/>
  <c r="T26" i="17"/>
  <c r="U40" i="17"/>
  <c r="T40" i="17"/>
  <c r="T36" i="17"/>
  <c r="T45" i="17"/>
  <c r="T49" i="17"/>
  <c r="T58" i="17"/>
  <c r="U66" i="17"/>
  <c r="T66" i="17"/>
  <c r="T62" i="17"/>
  <c r="T88" i="17"/>
  <c r="T92" i="17"/>
  <c r="T11" i="18"/>
  <c r="T15" i="18"/>
  <c r="T20" i="18"/>
  <c r="T29" i="18"/>
  <c r="T35" i="18"/>
  <c r="T39" i="18"/>
  <c r="U53" i="18"/>
  <c r="T53" i="18"/>
  <c r="T44" i="18"/>
  <c r="T48" i="18"/>
  <c r="U52" i="18"/>
  <c r="U59" i="18"/>
  <c r="T59" i="18"/>
  <c r="U71" i="18"/>
  <c r="T71" i="18"/>
  <c r="U33" i="19"/>
  <c r="T33" i="19"/>
  <c r="U71" i="21"/>
  <c r="T43" i="10"/>
  <c r="U61" i="10"/>
  <c r="T9" i="11"/>
  <c r="U43" i="11"/>
  <c r="U9" i="12"/>
  <c r="U40" i="12"/>
  <c r="T40" i="12"/>
  <c r="U66" i="12"/>
  <c r="T66" i="12"/>
  <c r="T35" i="13"/>
  <c r="T61" i="13"/>
  <c r="U67" i="14"/>
  <c r="T67" i="14"/>
  <c r="U16" i="14"/>
  <c r="T16" i="14"/>
  <c r="U35" i="14"/>
  <c r="T43" i="14"/>
  <c r="U61" i="14"/>
  <c r="T9" i="15"/>
  <c r="U43" i="15"/>
  <c r="U9" i="16"/>
  <c r="T40" i="16"/>
  <c r="U66" i="16"/>
  <c r="T66" i="16"/>
  <c r="T35" i="17"/>
  <c r="U53" i="17"/>
  <c r="T61" i="17"/>
  <c r="T72" i="18"/>
  <c r="T67" i="18"/>
  <c r="T16" i="18"/>
  <c r="U35" i="18"/>
  <c r="T43" i="18"/>
  <c r="U59" i="19"/>
  <c r="T59" i="19"/>
  <c r="U30" i="20"/>
  <c r="T30" i="20"/>
  <c r="U33" i="20"/>
  <c r="T33" i="20"/>
  <c r="U59" i="20"/>
  <c r="T59" i="20"/>
  <c r="T24" i="21"/>
  <c r="U24" i="21"/>
  <c r="U59" i="21"/>
  <c r="T59" i="21"/>
  <c r="T24" i="22"/>
  <c r="U33" i="22"/>
  <c r="T33" i="22"/>
  <c r="U71" i="22"/>
  <c r="T71" i="22"/>
  <c r="T55" i="18"/>
  <c r="T63" i="18"/>
  <c r="U32" i="19"/>
  <c r="U40" i="19"/>
  <c r="T40" i="19"/>
  <c r="U37" i="19"/>
  <c r="U42" i="19"/>
  <c r="U46" i="19"/>
  <c r="U50" i="19"/>
  <c r="U55" i="19"/>
  <c r="U66" i="19"/>
  <c r="T66" i="19"/>
  <c r="U63" i="19"/>
  <c r="U89" i="19"/>
  <c r="U93" i="19"/>
  <c r="U12" i="20"/>
  <c r="U21" i="20"/>
  <c r="U26" i="20"/>
  <c r="U36" i="20"/>
  <c r="U53" i="20"/>
  <c r="U45" i="20"/>
  <c r="U49" i="20"/>
  <c r="U58" i="20"/>
  <c r="U62" i="20"/>
  <c r="U88" i="20"/>
  <c r="U92" i="20"/>
  <c r="U67" i="21"/>
  <c r="U72" i="21"/>
  <c r="T72" i="21"/>
  <c r="U16" i="21"/>
  <c r="U11" i="21"/>
  <c r="U15" i="21"/>
  <c r="U20" i="21"/>
  <c r="U29" i="21"/>
  <c r="U39" i="21"/>
  <c r="U44" i="21"/>
  <c r="U48" i="21"/>
  <c r="U52" i="21"/>
  <c r="U57" i="21"/>
  <c r="U65" i="21"/>
  <c r="U87" i="21"/>
  <c r="U91" i="21"/>
  <c r="U10" i="22"/>
  <c r="U14" i="22"/>
  <c r="U19" i="22"/>
  <c r="U23" i="22"/>
  <c r="U28" i="22"/>
  <c r="U47" i="22"/>
  <c r="U51" i="22"/>
  <c r="U56" i="22"/>
  <c r="U64" i="22"/>
  <c r="U69" i="22"/>
  <c r="U86" i="22"/>
  <c r="U90" i="22"/>
  <c r="R16" i="23"/>
  <c r="T24" i="23"/>
  <c r="U24" i="23"/>
  <c r="U30" i="24"/>
  <c r="T30" i="24"/>
  <c r="T71" i="24"/>
  <c r="U70" i="25"/>
  <c r="T70" i="25"/>
  <c r="T58" i="18"/>
  <c r="U66" i="18"/>
  <c r="T66" i="18"/>
  <c r="T62" i="18"/>
  <c r="U30" i="19"/>
  <c r="T30" i="19"/>
  <c r="U53" i="19"/>
  <c r="T53" i="19"/>
  <c r="U71" i="19"/>
  <c r="T71" i="19"/>
  <c r="U67" i="20"/>
  <c r="T67" i="20"/>
  <c r="U16" i="20"/>
  <c r="T16" i="20"/>
  <c r="U24" i="20"/>
  <c r="T24" i="20"/>
  <c r="U70" i="20"/>
  <c r="T70" i="20"/>
  <c r="U33" i="21"/>
  <c r="T33" i="21"/>
  <c r="U40" i="22"/>
  <c r="T40" i="22"/>
  <c r="T59" i="22"/>
  <c r="U66" i="22"/>
  <c r="T66" i="22"/>
  <c r="T15" i="23"/>
  <c r="U15" i="23"/>
  <c r="U21" i="23"/>
  <c r="T21" i="23"/>
  <c r="U59" i="23"/>
  <c r="T59" i="23"/>
  <c r="U71" i="23"/>
  <c r="T71" i="23"/>
  <c r="T70" i="24"/>
  <c r="U30" i="26"/>
  <c r="T30" i="26"/>
  <c r="T33" i="26"/>
  <c r="T57" i="18"/>
  <c r="T61" i="18"/>
  <c r="T65" i="18"/>
  <c r="T87" i="18"/>
  <c r="T91" i="18"/>
  <c r="U67" i="19"/>
  <c r="U72" i="19"/>
  <c r="T16" i="19"/>
  <c r="U16" i="19"/>
  <c r="T10" i="19"/>
  <c r="T14" i="19"/>
  <c r="T19" i="19"/>
  <c r="T23" i="19"/>
  <c r="T28" i="19"/>
  <c r="U35" i="19"/>
  <c r="T38" i="19"/>
  <c r="T43" i="19"/>
  <c r="T47" i="19"/>
  <c r="T51" i="19"/>
  <c r="T56" i="19"/>
  <c r="T64" i="19"/>
  <c r="T69" i="19"/>
  <c r="T86" i="19"/>
  <c r="T90" i="19"/>
  <c r="T9" i="20"/>
  <c r="T13" i="20"/>
  <c r="T18" i="20"/>
  <c r="T22" i="20"/>
  <c r="T27" i="20"/>
  <c r="T32" i="20"/>
  <c r="T37" i="20"/>
  <c r="T42" i="20"/>
  <c r="T46" i="20"/>
  <c r="T50" i="20"/>
  <c r="T55" i="20"/>
  <c r="T63" i="20"/>
  <c r="T89" i="20"/>
  <c r="T93" i="20"/>
  <c r="T12" i="21"/>
  <c r="T21" i="21"/>
  <c r="T26" i="21"/>
  <c r="U40" i="21"/>
  <c r="T40" i="21"/>
  <c r="T36" i="21"/>
  <c r="T45" i="21"/>
  <c r="T49" i="21"/>
  <c r="T58" i="21"/>
  <c r="U66" i="21"/>
  <c r="T66" i="21"/>
  <c r="T62" i="21"/>
  <c r="T88" i="21"/>
  <c r="T92" i="21"/>
  <c r="T11" i="22"/>
  <c r="T15" i="22"/>
  <c r="T20" i="22"/>
  <c r="T29" i="22"/>
  <c r="T35" i="22"/>
  <c r="T39" i="22"/>
  <c r="U53" i="22"/>
  <c r="T53" i="22"/>
  <c r="T44" i="22"/>
  <c r="T48" i="22"/>
  <c r="T52" i="22"/>
  <c r="T57" i="22"/>
  <c r="T61" i="22"/>
  <c r="T65" i="22"/>
  <c r="T87" i="22"/>
  <c r="T91" i="22"/>
  <c r="T67" i="23"/>
  <c r="T72" i="23"/>
  <c r="T16" i="23"/>
  <c r="T10" i="23"/>
  <c r="U30" i="23"/>
  <c r="T30" i="23"/>
  <c r="U24" i="24"/>
  <c r="T24" i="24"/>
  <c r="U33" i="24"/>
  <c r="T33" i="24"/>
  <c r="T59" i="25"/>
  <c r="U59" i="26"/>
  <c r="U71" i="26"/>
  <c r="T71" i="26"/>
  <c r="U43" i="19"/>
  <c r="U9" i="20"/>
  <c r="U40" i="20"/>
  <c r="T40" i="20"/>
  <c r="U66" i="20"/>
  <c r="T66" i="20"/>
  <c r="T35" i="21"/>
  <c r="U53" i="21"/>
  <c r="T53" i="21"/>
  <c r="T61" i="21"/>
  <c r="U72" i="22"/>
  <c r="U67" i="22"/>
  <c r="T72" i="22"/>
  <c r="U16" i="22"/>
  <c r="T16" i="22"/>
  <c r="U35" i="22"/>
  <c r="U61" i="22"/>
  <c r="T9" i="23"/>
  <c r="T12" i="23"/>
  <c r="Q16" i="23"/>
  <c r="U16" i="23" s="1"/>
  <c r="U70" i="23"/>
  <c r="T70" i="23"/>
  <c r="T24" i="25"/>
  <c r="U24" i="25"/>
  <c r="U20" i="23"/>
  <c r="U29" i="23"/>
  <c r="U39" i="23"/>
  <c r="U44" i="23"/>
  <c r="U48" i="23"/>
  <c r="U52" i="23"/>
  <c r="U57" i="23"/>
  <c r="U65" i="23"/>
  <c r="U87" i="23"/>
  <c r="U91" i="23"/>
  <c r="U10" i="24"/>
  <c r="U14" i="24"/>
  <c r="U19" i="24"/>
  <c r="U23" i="24"/>
  <c r="U28" i="24"/>
  <c r="U38" i="24"/>
  <c r="U47" i="24"/>
  <c r="U51" i="24"/>
  <c r="U56" i="24"/>
  <c r="U64" i="24"/>
  <c r="U69" i="24"/>
  <c r="U86" i="24"/>
  <c r="U90" i="24"/>
  <c r="U13" i="25"/>
  <c r="U18" i="25"/>
  <c r="U22" i="25"/>
  <c r="U27" i="25"/>
  <c r="U32" i="25"/>
  <c r="T40" i="25"/>
  <c r="U37" i="25"/>
  <c r="U42" i="25"/>
  <c r="U46" i="25"/>
  <c r="U50" i="25"/>
  <c r="U55" i="25"/>
  <c r="U66" i="25"/>
  <c r="T66" i="25"/>
  <c r="U63" i="25"/>
  <c r="U89" i="25"/>
  <c r="U93" i="25"/>
  <c r="U12" i="26"/>
  <c r="U21" i="26"/>
  <c r="U26" i="26"/>
  <c r="U36" i="26"/>
  <c r="U53" i="26"/>
  <c r="T53" i="26"/>
  <c r="U45" i="26"/>
  <c r="U49" i="26"/>
  <c r="U58" i="26"/>
  <c r="U62" i="26"/>
  <c r="U88" i="26"/>
  <c r="U92" i="26"/>
  <c r="U67" i="27"/>
  <c r="T67" i="27"/>
  <c r="T16" i="27"/>
  <c r="U16" i="27"/>
  <c r="U11" i="27"/>
  <c r="U15" i="27"/>
  <c r="T71" i="27"/>
  <c r="U24" i="28"/>
  <c r="T24" i="28"/>
  <c r="U33" i="28"/>
  <c r="T33" i="28"/>
  <c r="U24" i="29"/>
  <c r="U33" i="29"/>
  <c r="T33" i="29"/>
  <c r="U30" i="30"/>
  <c r="T30" i="30"/>
  <c r="U71" i="30"/>
  <c r="T71" i="30"/>
  <c r="U24" i="31"/>
  <c r="U33" i="31"/>
  <c r="T33" i="31"/>
  <c r="U33" i="23"/>
  <c r="T33" i="23"/>
  <c r="U40" i="24"/>
  <c r="T40" i="24"/>
  <c r="U59" i="24"/>
  <c r="T59" i="24"/>
  <c r="U66" i="24"/>
  <c r="T66" i="24"/>
  <c r="U30" i="25"/>
  <c r="T30" i="25"/>
  <c r="U53" i="25"/>
  <c r="T53" i="25"/>
  <c r="U71" i="25"/>
  <c r="T71" i="25"/>
  <c r="U72" i="26"/>
  <c r="U67" i="26"/>
  <c r="T72" i="26"/>
  <c r="U16" i="26"/>
  <c r="T16" i="26"/>
  <c r="U24" i="26"/>
  <c r="T24" i="26"/>
  <c r="U70" i="26"/>
  <c r="T70" i="26"/>
  <c r="U20" i="27"/>
  <c r="T20" i="27"/>
  <c r="U59" i="27"/>
  <c r="T59" i="27"/>
  <c r="U70" i="28"/>
  <c r="T70" i="28"/>
  <c r="U59" i="30"/>
  <c r="T59" i="30"/>
  <c r="T26" i="23"/>
  <c r="U40" i="23"/>
  <c r="T40" i="23"/>
  <c r="T36" i="23"/>
  <c r="T45" i="23"/>
  <c r="T49" i="23"/>
  <c r="T58" i="23"/>
  <c r="U66" i="23"/>
  <c r="T66" i="23"/>
  <c r="T62" i="23"/>
  <c r="T88" i="23"/>
  <c r="T92" i="23"/>
  <c r="T11" i="24"/>
  <c r="T15" i="24"/>
  <c r="T20" i="24"/>
  <c r="T29" i="24"/>
  <c r="T35" i="24"/>
  <c r="T39" i="24"/>
  <c r="U53" i="24"/>
  <c r="T53" i="24"/>
  <c r="T44" i="24"/>
  <c r="T48" i="24"/>
  <c r="T52" i="24"/>
  <c r="T57" i="24"/>
  <c r="T61" i="24"/>
  <c r="T65" i="24"/>
  <c r="T87" i="24"/>
  <c r="T91" i="24"/>
  <c r="U67" i="25"/>
  <c r="T67" i="25"/>
  <c r="U72" i="25"/>
  <c r="T72" i="25"/>
  <c r="T16" i="25"/>
  <c r="U16" i="25"/>
  <c r="T10" i="25"/>
  <c r="T14" i="25"/>
  <c r="T19" i="25"/>
  <c r="T23" i="25"/>
  <c r="T28" i="25"/>
  <c r="T38" i="25"/>
  <c r="T43" i="25"/>
  <c r="T47" i="25"/>
  <c r="T51" i="25"/>
  <c r="T56" i="25"/>
  <c r="T64" i="25"/>
  <c r="T69" i="25"/>
  <c r="T86" i="25"/>
  <c r="T90" i="25"/>
  <c r="T9" i="26"/>
  <c r="T13" i="26"/>
  <c r="T18" i="26"/>
  <c r="T22" i="26"/>
  <c r="T27" i="26"/>
  <c r="T32" i="26"/>
  <c r="T37" i="26"/>
  <c r="T42" i="26"/>
  <c r="T46" i="26"/>
  <c r="T50" i="26"/>
  <c r="T55" i="26"/>
  <c r="T63" i="26"/>
  <c r="T89" i="26"/>
  <c r="T93" i="26"/>
  <c r="T12" i="27"/>
  <c r="U18" i="27"/>
  <c r="U70" i="27"/>
  <c r="T70" i="27"/>
  <c r="U59" i="28"/>
  <c r="T59" i="28"/>
  <c r="U59" i="29"/>
  <c r="T59" i="29"/>
  <c r="U30" i="31"/>
  <c r="T30" i="31"/>
  <c r="T35" i="23"/>
  <c r="U53" i="23"/>
  <c r="T53" i="23"/>
  <c r="T61" i="23"/>
  <c r="U72" i="24"/>
  <c r="U67" i="24"/>
  <c r="T72" i="24"/>
  <c r="T67" i="24"/>
  <c r="U16" i="24"/>
  <c r="T16" i="24"/>
  <c r="U35" i="24"/>
  <c r="T43" i="24"/>
  <c r="U61" i="24"/>
  <c r="T9" i="25"/>
  <c r="U43" i="25"/>
  <c r="U9" i="26"/>
  <c r="U40" i="26"/>
  <c r="T40" i="26"/>
  <c r="U66" i="26"/>
  <c r="T66" i="26"/>
  <c r="T24" i="27"/>
  <c r="U24" i="27"/>
  <c r="U30" i="27"/>
  <c r="T30" i="27"/>
  <c r="U33" i="27"/>
  <c r="T33" i="27"/>
  <c r="U71" i="28"/>
  <c r="T71" i="28"/>
  <c r="U71" i="29"/>
  <c r="T71" i="29"/>
  <c r="U24" i="30"/>
  <c r="T24" i="30"/>
  <c r="T22" i="27"/>
  <c r="T27" i="27"/>
  <c r="T32" i="27"/>
  <c r="T37" i="27"/>
  <c r="T42" i="27"/>
  <c r="T46" i="27"/>
  <c r="T50" i="27"/>
  <c r="T55" i="27"/>
  <c r="T63" i="27"/>
  <c r="U69" i="27"/>
  <c r="U86" i="27"/>
  <c r="U90" i="27"/>
  <c r="U13" i="28"/>
  <c r="T26" i="28"/>
  <c r="U40" i="28"/>
  <c r="T40" i="28"/>
  <c r="T36" i="28"/>
  <c r="T45" i="28"/>
  <c r="T49" i="28"/>
  <c r="T58" i="28"/>
  <c r="U66" i="28"/>
  <c r="T66" i="28"/>
  <c r="T62" i="28"/>
  <c r="U63" i="28"/>
  <c r="U30" i="29"/>
  <c r="T30" i="29"/>
  <c r="U53" i="29"/>
  <c r="T53" i="29"/>
  <c r="U58" i="29"/>
  <c r="U62" i="29"/>
  <c r="U88" i="29"/>
  <c r="U92" i="29"/>
  <c r="U72" i="30"/>
  <c r="U67" i="30"/>
  <c r="T72" i="30"/>
  <c r="T67" i="30"/>
  <c r="U16" i="30"/>
  <c r="T16" i="30"/>
  <c r="U11" i="30"/>
  <c r="U15" i="30"/>
  <c r="U20" i="30"/>
  <c r="U29" i="30"/>
  <c r="U39" i="30"/>
  <c r="U44" i="30"/>
  <c r="U48" i="30"/>
  <c r="U52" i="30"/>
  <c r="U57" i="30"/>
  <c r="U65" i="30"/>
  <c r="U87" i="30"/>
  <c r="U91" i="30"/>
  <c r="U10" i="31"/>
  <c r="U14" i="31"/>
  <c r="U19" i="31"/>
  <c r="U23" i="31"/>
  <c r="U28" i="31"/>
  <c r="U38" i="31"/>
  <c r="U47" i="31"/>
  <c r="U51" i="31"/>
  <c r="U56" i="31"/>
  <c r="T62" i="31"/>
  <c r="T70" i="32"/>
  <c r="T40" i="27"/>
  <c r="T36" i="27"/>
  <c r="T45" i="27"/>
  <c r="T49" i="27"/>
  <c r="T58" i="27"/>
  <c r="U66" i="27"/>
  <c r="T66" i="27"/>
  <c r="T62" i="27"/>
  <c r="T88" i="27"/>
  <c r="T92" i="27"/>
  <c r="T11" i="28"/>
  <c r="T15" i="28"/>
  <c r="T20" i="28"/>
  <c r="T29" i="28"/>
  <c r="U30" i="28"/>
  <c r="T30" i="28"/>
  <c r="T35" i="28"/>
  <c r="T39" i="28"/>
  <c r="U53" i="28"/>
  <c r="T53" i="28"/>
  <c r="T44" i="28"/>
  <c r="T48" i="28"/>
  <c r="T52" i="28"/>
  <c r="T57" i="28"/>
  <c r="T61" i="28"/>
  <c r="T65" i="28"/>
  <c r="T87" i="28"/>
  <c r="T91" i="28"/>
  <c r="U67" i="29"/>
  <c r="T67" i="29"/>
  <c r="U72" i="29"/>
  <c r="T16" i="29"/>
  <c r="U16" i="29"/>
  <c r="T10" i="29"/>
  <c r="T14" i="29"/>
  <c r="T19" i="29"/>
  <c r="T23" i="29"/>
  <c r="T28" i="29"/>
  <c r="U70" i="29"/>
  <c r="T70" i="29"/>
  <c r="U33" i="30"/>
  <c r="T33" i="30"/>
  <c r="U40" i="31"/>
  <c r="T40" i="31"/>
  <c r="U59" i="31"/>
  <c r="T59" i="31"/>
  <c r="U66" i="31"/>
  <c r="T66" i="31"/>
  <c r="T61" i="31"/>
  <c r="U71" i="31"/>
  <c r="T71" i="31"/>
  <c r="U30" i="32"/>
  <c r="T30" i="32"/>
  <c r="T29" i="27"/>
  <c r="T35" i="27"/>
  <c r="U53" i="27"/>
  <c r="T53" i="27"/>
  <c r="T61" i="27"/>
  <c r="T65" i="27"/>
  <c r="T87" i="27"/>
  <c r="T91" i="27"/>
  <c r="U72" i="28"/>
  <c r="T67" i="28"/>
  <c r="U16" i="28"/>
  <c r="T16" i="28"/>
  <c r="T10" i="28"/>
  <c r="T19" i="28"/>
  <c r="T23" i="28"/>
  <c r="T28" i="28"/>
  <c r="U35" i="28"/>
  <c r="T38" i="28"/>
  <c r="T43" i="28"/>
  <c r="T47" i="28"/>
  <c r="T51" i="28"/>
  <c r="T56" i="28"/>
  <c r="U61" i="28"/>
  <c r="T64" i="28"/>
  <c r="T69" i="28"/>
  <c r="T86" i="28"/>
  <c r="T90" i="28"/>
  <c r="T9" i="29"/>
  <c r="T13" i="29"/>
  <c r="T18" i="29"/>
  <c r="T22" i="29"/>
  <c r="T27" i="29"/>
  <c r="T32" i="29"/>
  <c r="T37" i="29"/>
  <c r="T42" i="29"/>
  <c r="U43" i="29"/>
  <c r="T46" i="29"/>
  <c r="T50" i="29"/>
  <c r="T55" i="29"/>
  <c r="T63" i="29"/>
  <c r="T89" i="29"/>
  <c r="T93" i="29"/>
  <c r="T12" i="30"/>
  <c r="T21" i="30"/>
  <c r="T26" i="30"/>
  <c r="U40" i="30"/>
  <c r="T36" i="30"/>
  <c r="T45" i="30"/>
  <c r="T49" i="30"/>
  <c r="T58" i="30"/>
  <c r="U66" i="30"/>
  <c r="T66" i="30"/>
  <c r="T62" i="30"/>
  <c r="T88" i="30"/>
  <c r="T92" i="30"/>
  <c r="T11" i="31"/>
  <c r="T15" i="31"/>
  <c r="T20" i="31"/>
  <c r="T29" i="31"/>
  <c r="T35" i="31"/>
  <c r="T39" i="31"/>
  <c r="U53" i="31"/>
  <c r="T53" i="31"/>
  <c r="T44" i="31"/>
  <c r="T48" i="31"/>
  <c r="T52" i="31"/>
  <c r="T57" i="31"/>
  <c r="U61" i="31"/>
  <c r="U59" i="32"/>
  <c r="T59" i="32"/>
  <c r="U61" i="27"/>
  <c r="T9" i="28"/>
  <c r="U43" i="28"/>
  <c r="U9" i="29"/>
  <c r="U40" i="29"/>
  <c r="T40" i="29"/>
  <c r="U66" i="29"/>
  <c r="T66" i="29"/>
  <c r="T35" i="30"/>
  <c r="U53" i="30"/>
  <c r="T53" i="30"/>
  <c r="T61" i="30"/>
  <c r="T67" i="31"/>
  <c r="U72" i="31"/>
  <c r="T72" i="31"/>
  <c r="U35" i="31"/>
  <c r="T43" i="31"/>
  <c r="T70" i="31"/>
  <c r="U24" i="32"/>
  <c r="T24" i="32"/>
  <c r="U33" i="32"/>
  <c r="T33" i="32"/>
  <c r="T29" i="32"/>
  <c r="T35" i="32"/>
  <c r="T39" i="32"/>
  <c r="U53" i="32"/>
  <c r="T53" i="32"/>
  <c r="T44" i="32"/>
  <c r="T48" i="32"/>
  <c r="T52" i="32"/>
  <c r="T57" i="32"/>
  <c r="U71" i="32"/>
  <c r="T71" i="32"/>
  <c r="T87" i="32"/>
  <c r="U88" i="32"/>
  <c r="T91" i="32"/>
  <c r="U92" i="32"/>
  <c r="E79" i="20"/>
  <c r="L112" i="1"/>
  <c r="R112" i="1" s="1"/>
  <c r="T103" i="32"/>
  <c r="T98" i="31"/>
  <c r="T104" i="31"/>
  <c r="T113" i="31"/>
  <c r="T101" i="30"/>
  <c r="T107" i="30"/>
  <c r="T106" i="29"/>
  <c r="L112" i="29"/>
  <c r="R112" i="29" s="1"/>
  <c r="R95" i="27"/>
  <c r="T102" i="27"/>
  <c r="T110" i="27"/>
  <c r="T101" i="26"/>
  <c r="S95" i="25"/>
  <c r="T100" i="25"/>
  <c r="T108" i="25"/>
  <c r="T113" i="25"/>
  <c r="T97" i="24"/>
  <c r="T105" i="24"/>
  <c r="T98" i="23"/>
  <c r="T106" i="23"/>
  <c r="S95" i="22"/>
  <c r="T109" i="22"/>
  <c r="T96" i="21"/>
  <c r="E95" i="21"/>
  <c r="U95" i="21" s="1"/>
  <c r="T104" i="21"/>
  <c r="T65" i="31"/>
  <c r="T87" i="31"/>
  <c r="T91" i="31"/>
  <c r="U72" i="32"/>
  <c r="U67" i="32"/>
  <c r="T67" i="32"/>
  <c r="U16" i="32"/>
  <c r="T16" i="32"/>
  <c r="T10" i="32"/>
  <c r="T14" i="32"/>
  <c r="T19" i="32"/>
  <c r="T23" i="32"/>
  <c r="T28" i="32"/>
  <c r="T38" i="32"/>
  <c r="T43" i="32"/>
  <c r="T47" i="32"/>
  <c r="T51" i="32"/>
  <c r="T56" i="32"/>
  <c r="T64" i="32"/>
  <c r="T69" i="32"/>
  <c r="T86" i="32"/>
  <c r="T90" i="32"/>
  <c r="E79" i="21"/>
  <c r="E79" i="16"/>
  <c r="T102" i="1"/>
  <c r="T110" i="1"/>
  <c r="T101" i="32"/>
  <c r="T109" i="32"/>
  <c r="T108" i="31"/>
  <c r="T99" i="30"/>
  <c r="T110" i="29"/>
  <c r="T101" i="28"/>
  <c r="S95" i="27"/>
  <c r="T100" i="27"/>
  <c r="T108" i="27"/>
  <c r="T99" i="26"/>
  <c r="T105" i="26"/>
  <c r="T98" i="25"/>
  <c r="T106" i="25"/>
  <c r="T103" i="24"/>
  <c r="T96" i="23"/>
  <c r="T104" i="23"/>
  <c r="T97" i="22"/>
  <c r="R95" i="20"/>
  <c r="U101" i="20"/>
  <c r="T101" i="20"/>
  <c r="T37" i="32"/>
  <c r="U43" i="32"/>
  <c r="T46" i="32"/>
  <c r="T50" i="32"/>
  <c r="T55" i="32"/>
  <c r="T63" i="32"/>
  <c r="T89" i="32"/>
  <c r="T93" i="32"/>
  <c r="E79" i="28"/>
  <c r="E79" i="12"/>
  <c r="T100" i="1"/>
  <c r="T108" i="1"/>
  <c r="T99" i="32"/>
  <c r="T107" i="32"/>
  <c r="R95" i="31"/>
  <c r="R95" i="30"/>
  <c r="T98" i="29"/>
  <c r="T99" i="28"/>
  <c r="T106" i="27"/>
  <c r="T97" i="26"/>
  <c r="T109" i="26"/>
  <c r="T96" i="25"/>
  <c r="E95" i="25"/>
  <c r="U95" i="25" s="1"/>
  <c r="T104" i="25"/>
  <c r="T101" i="24"/>
  <c r="T109" i="24"/>
  <c r="T102" i="23"/>
  <c r="T110" i="23"/>
  <c r="T101" i="22"/>
  <c r="T100" i="21"/>
  <c r="T108" i="21"/>
  <c r="T97" i="20"/>
  <c r="U40" i="32"/>
  <c r="T40" i="32"/>
  <c r="U66" i="32"/>
  <c r="T66" i="32"/>
  <c r="E79" i="29"/>
  <c r="E79" i="24"/>
  <c r="E79" i="8"/>
  <c r="T98" i="1"/>
  <c r="T106" i="1"/>
  <c r="T105" i="32"/>
  <c r="S95" i="31"/>
  <c r="T100" i="31"/>
  <c r="T103" i="30"/>
  <c r="M112" i="30"/>
  <c r="S112" i="30" s="1"/>
  <c r="T102" i="29"/>
  <c r="T97" i="28"/>
  <c r="T109" i="28"/>
  <c r="T96" i="27"/>
  <c r="T104" i="27"/>
  <c r="T102" i="25"/>
  <c r="T107" i="20"/>
  <c r="T110" i="19"/>
  <c r="T97" i="18"/>
  <c r="T97" i="16"/>
  <c r="T98" i="16"/>
  <c r="T105" i="16"/>
  <c r="T106" i="16"/>
  <c r="U107" i="16"/>
  <c r="T108" i="16"/>
  <c r="T109" i="16"/>
  <c r="T110" i="16"/>
  <c r="S95" i="15"/>
  <c r="T108" i="12"/>
  <c r="T109" i="12"/>
  <c r="T110" i="12"/>
  <c r="T103" i="11"/>
  <c r="T104" i="11"/>
  <c r="T105" i="11"/>
  <c r="T113" i="10"/>
  <c r="R95" i="9"/>
  <c r="T103" i="9"/>
  <c r="T104" i="9"/>
  <c r="U105" i="9"/>
  <c r="T106" i="9"/>
  <c r="T107" i="9"/>
  <c r="T100" i="7"/>
  <c r="T101" i="7"/>
  <c r="R95" i="6"/>
  <c r="U109" i="5"/>
  <c r="T110" i="5"/>
  <c r="T97" i="3"/>
  <c r="T107" i="3"/>
  <c r="U108" i="3"/>
  <c r="T109" i="3"/>
  <c r="T96" i="2"/>
  <c r="T106" i="2"/>
  <c r="L112" i="2"/>
  <c r="R112" i="2" s="1"/>
  <c r="T113" i="2"/>
  <c r="T102" i="17"/>
  <c r="T103" i="17"/>
  <c r="U113" i="17"/>
  <c r="T99" i="15"/>
  <c r="T100" i="15"/>
  <c r="T101" i="15"/>
  <c r="T97" i="10"/>
  <c r="T108" i="10"/>
  <c r="T109" i="10"/>
  <c r="U110" i="10"/>
  <c r="M112" i="10"/>
  <c r="S112" i="10" s="1"/>
  <c r="S95" i="7"/>
  <c r="S95" i="6"/>
  <c r="R95" i="5"/>
  <c r="T98" i="5"/>
  <c r="T99" i="5"/>
  <c r="T106" i="5"/>
  <c r="T107" i="5"/>
  <c r="S95" i="4"/>
  <c r="T106" i="4"/>
  <c r="U107" i="4"/>
  <c r="T108" i="4"/>
  <c r="T105" i="3"/>
  <c r="T102" i="2"/>
  <c r="U103" i="2"/>
  <c r="T104" i="2"/>
  <c r="T105" i="18"/>
  <c r="T113" i="18"/>
  <c r="T101" i="16"/>
  <c r="T102" i="16"/>
  <c r="T113" i="15"/>
  <c r="T101" i="13"/>
  <c r="T102" i="13"/>
  <c r="T103" i="13"/>
  <c r="U104" i="13"/>
  <c r="T105" i="13"/>
  <c r="T106" i="13"/>
  <c r="T107" i="13"/>
  <c r="U108" i="13"/>
  <c r="T109" i="13"/>
  <c r="T110" i="13"/>
  <c r="T100" i="12"/>
  <c r="T101" i="12"/>
  <c r="T102" i="12"/>
  <c r="T96" i="11"/>
  <c r="T97" i="11"/>
  <c r="T96" i="9"/>
  <c r="U98" i="6"/>
  <c r="T99" i="6"/>
  <c r="T100" i="6"/>
  <c r="E95" i="5"/>
  <c r="E112" i="5" s="1"/>
  <c r="T98" i="4"/>
  <c r="U99" i="4"/>
  <c r="T100" i="4"/>
  <c r="U101" i="4"/>
  <c r="T102" i="4"/>
  <c r="U103" i="4"/>
  <c r="T104" i="4"/>
  <c r="T100" i="2"/>
  <c r="T110" i="2"/>
  <c r="T106" i="19"/>
  <c r="S95" i="18"/>
  <c r="T109" i="18"/>
  <c r="T99" i="17"/>
  <c r="T106" i="17"/>
  <c r="T107" i="17"/>
  <c r="U108" i="17"/>
  <c r="T109" i="17"/>
  <c r="T110" i="17"/>
  <c r="S95" i="16"/>
  <c r="R95" i="15"/>
  <c r="T107" i="15"/>
  <c r="T108" i="15"/>
  <c r="T109" i="15"/>
  <c r="T98" i="14"/>
  <c r="T99" i="14"/>
  <c r="T100" i="14"/>
  <c r="U101" i="14"/>
  <c r="T102" i="14"/>
  <c r="T103" i="14"/>
  <c r="T104" i="14"/>
  <c r="U105" i="14"/>
  <c r="T106" i="14"/>
  <c r="T107" i="14"/>
  <c r="T108" i="14"/>
  <c r="U109" i="14"/>
  <c r="T110" i="14"/>
  <c r="T97" i="13"/>
  <c r="T98" i="13"/>
  <c r="T99" i="13"/>
  <c r="T96" i="12"/>
  <c r="T97" i="12"/>
  <c r="T98" i="12"/>
  <c r="R95" i="11"/>
  <c r="T107" i="11"/>
  <c r="T108" i="11"/>
  <c r="T109" i="11"/>
  <c r="T100" i="10"/>
  <c r="T101" i="10"/>
  <c r="U102" i="10"/>
  <c r="T103" i="10"/>
  <c r="T104" i="10"/>
  <c r="T105" i="10"/>
  <c r="T110" i="9"/>
  <c r="T113" i="9"/>
  <c r="T97" i="8"/>
  <c r="U98" i="8"/>
  <c r="T99" i="8"/>
  <c r="U100" i="8"/>
  <c r="T101" i="8"/>
  <c r="U102" i="8"/>
  <c r="T103" i="8"/>
  <c r="U104" i="8"/>
  <c r="T105" i="8"/>
  <c r="U106" i="8"/>
  <c r="T107" i="8"/>
  <c r="U108" i="8"/>
  <c r="T109" i="8"/>
  <c r="M112" i="8"/>
  <c r="S112" i="8" s="1"/>
  <c r="U113" i="8"/>
  <c r="E112" i="26"/>
  <c r="U95" i="26"/>
  <c r="T95" i="26"/>
  <c r="T95" i="25"/>
  <c r="U112" i="23"/>
  <c r="T112" i="23"/>
  <c r="T99" i="1"/>
  <c r="T103" i="1"/>
  <c r="T107" i="1"/>
  <c r="E112" i="1"/>
  <c r="M112" i="1"/>
  <c r="S112" i="1" s="1"/>
  <c r="E95" i="32"/>
  <c r="T98" i="32"/>
  <c r="T102" i="32"/>
  <c r="T106" i="32"/>
  <c r="T110" i="32"/>
  <c r="L112" i="32"/>
  <c r="R112" i="32" s="1"/>
  <c r="T97" i="31"/>
  <c r="T101" i="31"/>
  <c r="T105" i="31"/>
  <c r="T109" i="31"/>
  <c r="T96" i="30"/>
  <c r="T100" i="30"/>
  <c r="T104" i="30"/>
  <c r="T108" i="30"/>
  <c r="T113" i="30"/>
  <c r="T99" i="29"/>
  <c r="T103" i="29"/>
  <c r="T107" i="29"/>
  <c r="E112" i="29"/>
  <c r="M112" i="29"/>
  <c r="S112" i="29" s="1"/>
  <c r="E95" i="28"/>
  <c r="T98" i="28"/>
  <c r="T102" i="28"/>
  <c r="T106" i="28"/>
  <c r="T110" i="28"/>
  <c r="L112" i="28"/>
  <c r="R112" i="28" s="1"/>
  <c r="T97" i="27"/>
  <c r="T101" i="27"/>
  <c r="T105" i="27"/>
  <c r="T109" i="27"/>
  <c r="U113" i="27"/>
  <c r="S95" i="26"/>
  <c r="T96" i="26"/>
  <c r="T100" i="26"/>
  <c r="U103" i="26"/>
  <c r="T104" i="26"/>
  <c r="U107" i="26"/>
  <c r="T108" i="26"/>
  <c r="T113" i="26"/>
  <c r="R95" i="25"/>
  <c r="T99" i="25"/>
  <c r="T103" i="25"/>
  <c r="T107" i="25"/>
  <c r="E95" i="24"/>
  <c r="T98" i="24"/>
  <c r="T102" i="24"/>
  <c r="T106" i="24"/>
  <c r="T110" i="24"/>
  <c r="T95" i="23"/>
  <c r="T97" i="23"/>
  <c r="T101" i="23"/>
  <c r="T105" i="23"/>
  <c r="T109" i="23"/>
  <c r="T113" i="23"/>
  <c r="U113" i="23"/>
  <c r="T113" i="1"/>
  <c r="M112" i="32"/>
  <c r="S112" i="32" s="1"/>
  <c r="E95" i="31"/>
  <c r="T102" i="31"/>
  <c r="T106" i="31"/>
  <c r="T110" i="31"/>
  <c r="T97" i="30"/>
  <c r="T105" i="30"/>
  <c r="T109" i="30"/>
  <c r="T96" i="29"/>
  <c r="T100" i="29"/>
  <c r="T104" i="29"/>
  <c r="T108" i="29"/>
  <c r="T113" i="29"/>
  <c r="T103" i="28"/>
  <c r="T107" i="28"/>
  <c r="M112" i="28"/>
  <c r="S112" i="28" s="1"/>
  <c r="E95" i="27"/>
  <c r="U96" i="26"/>
  <c r="U99" i="25"/>
  <c r="U95" i="23"/>
  <c r="R95" i="22"/>
  <c r="L112" i="22"/>
  <c r="R112" i="22" s="1"/>
  <c r="U100" i="22"/>
  <c r="T100" i="22"/>
  <c r="E112" i="21"/>
  <c r="T95" i="1"/>
  <c r="T97" i="1"/>
  <c r="T101" i="1"/>
  <c r="T105" i="1"/>
  <c r="T109" i="1"/>
  <c r="T96" i="32"/>
  <c r="T100" i="32"/>
  <c r="T104" i="32"/>
  <c r="T108" i="32"/>
  <c r="T113" i="32"/>
  <c r="T99" i="31"/>
  <c r="T103" i="31"/>
  <c r="T107" i="31"/>
  <c r="E95" i="30"/>
  <c r="T98" i="30"/>
  <c r="T102" i="30"/>
  <c r="T106" i="30"/>
  <c r="T110" i="30"/>
  <c r="T95" i="29"/>
  <c r="T97" i="29"/>
  <c r="T101" i="29"/>
  <c r="T105" i="29"/>
  <c r="T109" i="29"/>
  <c r="T96" i="28"/>
  <c r="T100" i="28"/>
  <c r="T104" i="28"/>
  <c r="T108" i="28"/>
  <c r="T113" i="28"/>
  <c r="T99" i="27"/>
  <c r="T103" i="27"/>
  <c r="T107" i="27"/>
  <c r="T98" i="26"/>
  <c r="T102" i="26"/>
  <c r="T106" i="26"/>
  <c r="T110" i="26"/>
  <c r="L112" i="26"/>
  <c r="R112" i="26" s="1"/>
  <c r="T97" i="25"/>
  <c r="T101" i="25"/>
  <c r="T105" i="25"/>
  <c r="T109" i="25"/>
  <c r="T96" i="24"/>
  <c r="T100" i="24"/>
  <c r="T104" i="24"/>
  <c r="T108" i="24"/>
  <c r="T113" i="24"/>
  <c r="T99" i="23"/>
  <c r="T103" i="23"/>
  <c r="T107" i="23"/>
  <c r="M112" i="23"/>
  <c r="S112" i="23" s="1"/>
  <c r="U112" i="19"/>
  <c r="T112" i="19"/>
  <c r="E95" i="22"/>
  <c r="T96" i="22"/>
  <c r="T95" i="18"/>
  <c r="U99" i="22"/>
  <c r="U103" i="22"/>
  <c r="T104" i="22"/>
  <c r="U107" i="22"/>
  <c r="T108" i="22"/>
  <c r="T113" i="22"/>
  <c r="T99" i="21"/>
  <c r="T103" i="21"/>
  <c r="T107" i="21"/>
  <c r="E95" i="20"/>
  <c r="T98" i="20"/>
  <c r="T102" i="20"/>
  <c r="U105" i="20"/>
  <c r="T106" i="20"/>
  <c r="U109" i="20"/>
  <c r="T110" i="20"/>
  <c r="T95" i="19"/>
  <c r="U96" i="19"/>
  <c r="T97" i="19"/>
  <c r="U100" i="19"/>
  <c r="T101" i="19"/>
  <c r="U104" i="19"/>
  <c r="T105" i="19"/>
  <c r="U108" i="19"/>
  <c r="T109" i="19"/>
  <c r="U113" i="19"/>
  <c r="T96" i="18"/>
  <c r="U99" i="18"/>
  <c r="T100" i="18"/>
  <c r="U103" i="18"/>
  <c r="T104" i="18"/>
  <c r="U107" i="18"/>
  <c r="T108" i="18"/>
  <c r="U101" i="17"/>
  <c r="U104" i="17"/>
  <c r="T105" i="17"/>
  <c r="L112" i="17"/>
  <c r="R112" i="17" s="1"/>
  <c r="U100" i="16"/>
  <c r="U103" i="16"/>
  <c r="T104" i="16"/>
  <c r="U99" i="21"/>
  <c r="M112" i="20"/>
  <c r="S112" i="20" s="1"/>
  <c r="U95" i="19"/>
  <c r="L112" i="19"/>
  <c r="R112" i="19" s="1"/>
  <c r="U96" i="18"/>
  <c r="M112" i="17"/>
  <c r="S112" i="17" s="1"/>
  <c r="S95" i="17"/>
  <c r="L112" i="16"/>
  <c r="R112" i="16" s="1"/>
  <c r="R95" i="16"/>
  <c r="T113" i="16"/>
  <c r="U95" i="12"/>
  <c r="T95" i="12"/>
  <c r="T98" i="22"/>
  <c r="T102" i="22"/>
  <c r="T106" i="22"/>
  <c r="T110" i="22"/>
  <c r="T97" i="21"/>
  <c r="T101" i="21"/>
  <c r="T105" i="21"/>
  <c r="T109" i="21"/>
  <c r="T96" i="20"/>
  <c r="T100" i="20"/>
  <c r="T104" i="20"/>
  <c r="T108" i="20"/>
  <c r="T113" i="20"/>
  <c r="T99" i="19"/>
  <c r="T103" i="19"/>
  <c r="T107" i="19"/>
  <c r="M112" i="19"/>
  <c r="S112" i="19" s="1"/>
  <c r="T98" i="18"/>
  <c r="T102" i="18"/>
  <c r="T106" i="18"/>
  <c r="T110" i="18"/>
  <c r="U96" i="17"/>
  <c r="T97" i="17"/>
  <c r="R95" i="13"/>
  <c r="L112" i="13"/>
  <c r="R112" i="13" s="1"/>
  <c r="U100" i="13"/>
  <c r="R95" i="18"/>
  <c r="T95" i="17"/>
  <c r="T98" i="17"/>
  <c r="U100" i="17"/>
  <c r="E95" i="16"/>
  <c r="U96" i="16"/>
  <c r="U99" i="16"/>
  <c r="U98" i="15"/>
  <c r="U102" i="15"/>
  <c r="U106" i="15"/>
  <c r="U110" i="15"/>
  <c r="E112" i="14"/>
  <c r="T95" i="14"/>
  <c r="S95" i="14"/>
  <c r="M112" i="14"/>
  <c r="S112" i="14" s="1"/>
  <c r="U97" i="14"/>
  <c r="E95" i="13"/>
  <c r="T96" i="13"/>
  <c r="U113" i="13"/>
  <c r="T113" i="13"/>
  <c r="E95" i="15"/>
  <c r="S95" i="13"/>
  <c r="R95" i="12"/>
  <c r="T99" i="12"/>
  <c r="T103" i="12"/>
  <c r="T107" i="12"/>
  <c r="E95" i="11"/>
  <c r="T98" i="11"/>
  <c r="T102" i="11"/>
  <c r="T106" i="11"/>
  <c r="T110" i="11"/>
  <c r="E95" i="10"/>
  <c r="U96" i="10"/>
  <c r="U98" i="10"/>
  <c r="T99" i="10"/>
  <c r="U106" i="10"/>
  <c r="T107" i="10"/>
  <c r="U101" i="9"/>
  <c r="T102" i="9"/>
  <c r="U109" i="9"/>
  <c r="T110" i="7"/>
  <c r="U110" i="7"/>
  <c r="T105" i="6"/>
  <c r="U105" i="6"/>
  <c r="S95" i="5"/>
  <c r="M112" i="5"/>
  <c r="S112" i="5" s="1"/>
  <c r="U101" i="5"/>
  <c r="U109" i="4"/>
  <c r="T113" i="3"/>
  <c r="U113" i="3"/>
  <c r="E112" i="9"/>
  <c r="T95" i="9"/>
  <c r="U96" i="12"/>
  <c r="E95" i="8"/>
  <c r="T96" i="8"/>
  <c r="T100" i="5"/>
  <c r="U100" i="5"/>
  <c r="T107" i="2"/>
  <c r="U107" i="2"/>
  <c r="R95" i="10"/>
  <c r="S95" i="9"/>
  <c r="T102" i="7"/>
  <c r="E95" i="7"/>
  <c r="U102" i="7"/>
  <c r="T97" i="6"/>
  <c r="E95" i="6"/>
  <c r="U97" i="6"/>
  <c r="T108" i="5"/>
  <c r="U108" i="5"/>
  <c r="T104" i="3"/>
  <c r="U104" i="3"/>
  <c r="R95" i="7"/>
  <c r="E95" i="4"/>
  <c r="U113" i="4"/>
  <c r="R95" i="3"/>
  <c r="L112" i="3"/>
  <c r="R112" i="3" s="1"/>
  <c r="T110" i="8"/>
  <c r="T97" i="7"/>
  <c r="U98" i="7"/>
  <c r="T99" i="7"/>
  <c r="U106" i="7"/>
  <c r="T107" i="7"/>
  <c r="U101" i="6"/>
  <c r="T102" i="6"/>
  <c r="U109" i="6"/>
  <c r="T110" i="6"/>
  <c r="U96" i="5"/>
  <c r="T97" i="5"/>
  <c r="U104" i="5"/>
  <c r="T105" i="5"/>
  <c r="U113" i="5"/>
  <c r="T97" i="4"/>
  <c r="T105" i="4"/>
  <c r="L112" i="4"/>
  <c r="R112" i="4" s="1"/>
  <c r="E95" i="3"/>
  <c r="U96" i="3"/>
  <c r="T99" i="2"/>
  <c r="E95" i="2"/>
  <c r="T98" i="3"/>
  <c r="T102" i="3"/>
  <c r="T106" i="3"/>
  <c r="T110" i="3"/>
  <c r="T97" i="2"/>
  <c r="T101" i="2"/>
  <c r="T105" i="2"/>
  <c r="T109" i="2"/>
  <c r="T70" i="15" l="1"/>
  <c r="T70" i="30"/>
  <c r="U95" i="17"/>
  <c r="U95" i="5"/>
  <c r="U95" i="18"/>
  <c r="T95" i="21"/>
  <c r="T59" i="7"/>
  <c r="T59" i="8"/>
  <c r="T33" i="10"/>
  <c r="T95" i="5"/>
  <c r="T112" i="17"/>
  <c r="U59" i="3"/>
  <c r="T59" i="1"/>
  <c r="E112" i="25"/>
  <c r="T112" i="25" s="1"/>
  <c r="U95" i="10"/>
  <c r="E112" i="10"/>
  <c r="T95" i="10"/>
  <c r="U112" i="5"/>
  <c r="T112" i="5"/>
  <c r="E112" i="22"/>
  <c r="U95" i="22"/>
  <c r="T95" i="22"/>
  <c r="T112" i="21"/>
  <c r="U112" i="21"/>
  <c r="T112" i="29"/>
  <c r="U112" i="29"/>
  <c r="T112" i="1"/>
  <c r="U112" i="1"/>
  <c r="E112" i="7"/>
  <c r="U95" i="7"/>
  <c r="T95" i="7"/>
  <c r="U112" i="9"/>
  <c r="T112" i="9"/>
  <c r="T95" i="11"/>
  <c r="E112" i="11"/>
  <c r="U95" i="11"/>
  <c r="E112" i="31"/>
  <c r="U95" i="31"/>
  <c r="T95" i="31"/>
  <c r="E112" i="3"/>
  <c r="U95" i="3"/>
  <c r="T95" i="3"/>
  <c r="E112" i="2"/>
  <c r="U95" i="2"/>
  <c r="T95" i="2"/>
  <c r="T95" i="6"/>
  <c r="E112" i="6"/>
  <c r="U95" i="6"/>
  <c r="E112" i="8"/>
  <c r="U95" i="8"/>
  <c r="T95" i="8"/>
  <c r="E112" i="13"/>
  <c r="U95" i="13"/>
  <c r="T95" i="13"/>
  <c r="U95" i="16"/>
  <c r="E112" i="16"/>
  <c r="T95" i="16"/>
  <c r="T112" i="12"/>
  <c r="U112" i="12"/>
  <c r="T95" i="20"/>
  <c r="E112" i="20"/>
  <c r="U95" i="20"/>
  <c r="U112" i="18"/>
  <c r="T112" i="18"/>
  <c r="E112" i="30"/>
  <c r="U95" i="30"/>
  <c r="T95" i="30"/>
  <c r="E112" i="27"/>
  <c r="U95" i="27"/>
  <c r="T95" i="27"/>
  <c r="T95" i="28"/>
  <c r="E112" i="28"/>
  <c r="U95" i="28"/>
  <c r="T95" i="32"/>
  <c r="E112" i="32"/>
  <c r="U95" i="32"/>
  <c r="E112" i="4"/>
  <c r="U95" i="4"/>
  <c r="T95" i="4"/>
  <c r="T95" i="15"/>
  <c r="U95" i="15"/>
  <c r="E112" i="15"/>
  <c r="U112" i="14"/>
  <c r="T112" i="14"/>
  <c r="T95" i="24"/>
  <c r="E112" i="24"/>
  <c r="U95" i="24"/>
  <c r="U112" i="26"/>
  <c r="T112" i="26"/>
  <c r="U112" i="25" l="1"/>
  <c r="U112" i="32"/>
  <c r="T112" i="32"/>
  <c r="U112" i="6"/>
  <c r="T112" i="6"/>
  <c r="U112" i="2"/>
  <c r="T112" i="2"/>
  <c r="U112" i="4"/>
  <c r="T112" i="4"/>
  <c r="U112" i="30"/>
  <c r="T112" i="30"/>
  <c r="U112" i="20"/>
  <c r="T112" i="20"/>
  <c r="U112" i="8"/>
  <c r="T112" i="8"/>
  <c r="U112" i="31"/>
  <c r="T112" i="31"/>
  <c r="T112" i="7"/>
  <c r="U112" i="7"/>
  <c r="U112" i="24"/>
  <c r="T112" i="24"/>
  <c r="T112" i="15"/>
  <c r="U112" i="15"/>
  <c r="U112" i="28"/>
  <c r="T112" i="28"/>
  <c r="U112" i="27"/>
  <c r="T112" i="27"/>
  <c r="T112" i="16"/>
  <c r="U112" i="16"/>
  <c r="U112" i="13"/>
  <c r="T112" i="13"/>
  <c r="U112" i="3"/>
  <c r="T112" i="3"/>
  <c r="U112" i="22"/>
  <c r="T112" i="22"/>
  <c r="T112" i="10"/>
  <c r="U112" i="10"/>
  <c r="U112" i="11"/>
  <c r="T112" i="11"/>
</calcChain>
</file>

<file path=xl/sharedStrings.xml><?xml version="1.0" encoding="utf-8"?>
<sst xmlns="http://schemas.openxmlformats.org/spreadsheetml/2006/main" count="6336" uniqueCount="156">
  <si>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</si>
  <si>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</si>
  <si>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</si>
  <si>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</si>
  <si>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</si>
  <si>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</si>
  <si>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</si>
  <si>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</si>
  <si>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</si>
  <si>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</si>
  <si>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</si>
  <si>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</si>
  <si>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</si>
  <si>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</si>
  <si>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</si>
  <si>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</si>
  <si>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</si>
  <si>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</si>
  <si>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</si>
  <si>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</si>
  <si>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</si>
  <si>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</si>
  <si>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</si>
  <si>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</si>
  <si>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</si>
  <si>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</si>
  <si>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</si>
  <si>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</si>
  <si>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</si>
  <si>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</si>
  <si>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</si>
  <si>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</si>
  <si>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</si>
  <si>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</si>
  <si>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</si>
  <si>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</si>
  <si>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</si>
  <si>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</si>
  <si>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</si>
  <si>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</si>
  <si>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</si>
  <si>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</si>
  <si>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</si>
  <si>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</si>
  <si>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</si>
  <si>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</si>
  <si>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</si>
  <si>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</si>
  <si>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</si>
  <si>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</si>
  <si>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</si>
  <si>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</si>
  <si>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</si>
  <si>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</si>
  <si>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</si>
  <si>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</si>
  <si>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</si>
  <si>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</si>
  <si>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</si>
  <si>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</si>
  <si>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</si>
  <si>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</si>
  <si>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</si>
  <si>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</si>
  <si>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</si>
  <si>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</si>
  <si>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</si>
  <si>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</si>
  <si>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</si>
  <si>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</si>
  <si>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</si>
  <si>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</si>
  <si>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</si>
  <si>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</si>
  <si>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</si>
  <si>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</si>
  <si>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</si>
  <si>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</si>
  <si>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</si>
  <si>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</si>
  <si>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</si>
  <si>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</si>
  <si>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</si>
  <si>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</si>
  <si>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</si>
  <si>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</si>
  <si>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</si>
  <si>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</si>
  <si>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</si>
  <si>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</si>
  <si>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</si>
  <si>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</si>
  <si>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</si>
  <si>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</si>
  <si>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</si>
  <si>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</si>
  <si>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</si>
  <si>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</si>
  <si>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</si>
  <si>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</si>
  <si>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</si>
  <si>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</si>
  <si>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</si>
  <si>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</si>
  <si>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</si>
  <si>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</si>
  <si>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</si>
  <si>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</si>
  <si>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</si>
  <si>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</si>
  <si>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</si>
  <si>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JOHN TAOLO GAETSEWE (DC45)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</si>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</sst>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77590000</v>
      </c>
      <c r="C10" s="92">
        <v>0</v>
      </c>
      <c r="D10" s="92"/>
      <c r="E10" s="92">
        <f t="shared" ref="E10:E16" si="0">$B10      +$C10      +$D10</f>
        <v>77590000</v>
      </c>
      <c r="F10" s="93">
        <v>77590000</v>
      </c>
      <c r="G10" s="94">
        <v>77590000</v>
      </c>
      <c r="H10" s="93">
        <v>11459000</v>
      </c>
      <c r="I10" s="94">
        <v>10473056</v>
      </c>
      <c r="J10" s="93">
        <v>19239000</v>
      </c>
      <c r="K10" s="94">
        <v>11196315</v>
      </c>
      <c r="L10" s="93">
        <v>23676000</v>
      </c>
      <c r="M10" s="94">
        <v>6564858</v>
      </c>
      <c r="N10" s="93"/>
      <c r="O10" s="94"/>
      <c r="P10" s="93">
        <f t="shared" ref="P10:P16" si="1">$H10      +$J10      +$L10      +$N10</f>
        <v>54374000</v>
      </c>
      <c r="Q10" s="94">
        <f t="shared" ref="Q10:Q16" si="2">$I10      +$K10      +$M10      +$O10</f>
        <v>28234229</v>
      </c>
      <c r="R10" s="48">
        <f t="shared" ref="R10:R16" si="3">IF(($J10      =0),0,((($L10      -$J10      )/$J10      )*100))</f>
        <v>23.062529237486356</v>
      </c>
      <c r="S10" s="49">
        <f t="shared" ref="S10:S16" si="4">IF(($K10      =0),0,((($M10      -$K10      )/$K10      )*100))</f>
        <v>-41.365904764201431</v>
      </c>
      <c r="T10" s="48">
        <f t="shared" ref="T10:T15" si="5">IF(($E10      =0),0,(($P10      /$E10      )*100))</f>
        <v>70.07861837865704</v>
      </c>
      <c r="U10" s="50">
        <f t="shared" ref="U10:U15" si="6">IF(($E10      =0),0,(($Q10      /$E10      )*100))</f>
        <v>36.389005026420932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11000000</v>
      </c>
      <c r="C11" s="92">
        <v>0</v>
      </c>
      <c r="D11" s="92"/>
      <c r="E11" s="92">
        <f t="shared" si="0"/>
        <v>11000000</v>
      </c>
      <c r="F11" s="93">
        <v>11000000</v>
      </c>
      <c r="G11" s="94">
        <v>11000000</v>
      </c>
      <c r="H11" s="93">
        <v>1684000</v>
      </c>
      <c r="I11" s="94">
        <v>625366</v>
      </c>
      <c r="J11" s="93">
        <v>2335000</v>
      </c>
      <c r="K11" s="94">
        <v>811965</v>
      </c>
      <c r="L11" s="93">
        <v>2665000</v>
      </c>
      <c r="M11" s="94">
        <v>1409282</v>
      </c>
      <c r="N11" s="93"/>
      <c r="O11" s="94"/>
      <c r="P11" s="93">
        <f t="shared" si="1"/>
        <v>6684000</v>
      </c>
      <c r="Q11" s="94">
        <f t="shared" si="2"/>
        <v>2846613</v>
      </c>
      <c r="R11" s="48">
        <f t="shared" si="3"/>
        <v>14.132762312633835</v>
      </c>
      <c r="S11" s="49">
        <f t="shared" si="4"/>
        <v>73.564377774904088</v>
      </c>
      <c r="T11" s="48">
        <f t="shared" si="5"/>
        <v>60.763636363636365</v>
      </c>
      <c r="U11" s="50">
        <f t="shared" si="6"/>
        <v>25.878299999999999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19598000</v>
      </c>
      <c r="C13" s="92">
        <v>27748000</v>
      </c>
      <c r="D13" s="92"/>
      <c r="E13" s="92">
        <f t="shared" si="0"/>
        <v>47346000</v>
      </c>
      <c r="F13" s="93">
        <v>47346000</v>
      </c>
      <c r="G13" s="94">
        <v>47346000</v>
      </c>
      <c r="H13" s="93">
        <v>5166000</v>
      </c>
      <c r="I13" s="94"/>
      <c r="J13" s="93">
        <v>4432000</v>
      </c>
      <c r="K13" s="94">
        <v>3841866</v>
      </c>
      <c r="L13" s="93">
        <v>3970000</v>
      </c>
      <c r="M13" s="94">
        <v>1879203</v>
      </c>
      <c r="N13" s="93"/>
      <c r="O13" s="94"/>
      <c r="P13" s="93">
        <f t="shared" si="1"/>
        <v>13568000</v>
      </c>
      <c r="Q13" s="94">
        <f t="shared" si="2"/>
        <v>5721069</v>
      </c>
      <c r="R13" s="48">
        <f t="shared" si="3"/>
        <v>-10.424187725631768</v>
      </c>
      <c r="S13" s="49">
        <f t="shared" si="4"/>
        <v>-51.086190929095388</v>
      </c>
      <c r="T13" s="48">
        <f t="shared" si="5"/>
        <v>28.657119925653696</v>
      </c>
      <c r="U13" s="50">
        <f t="shared" si="6"/>
        <v>12.08353187175263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465000</v>
      </c>
      <c r="C14" s="92">
        <v>0</v>
      </c>
      <c r="D14" s="92"/>
      <c r="E14" s="92">
        <f t="shared" si="0"/>
        <v>465000</v>
      </c>
      <c r="F14" s="93">
        <v>465000</v>
      </c>
      <c r="G14" s="94">
        <v>258000</v>
      </c>
      <c r="H14" s="93">
        <v>258000</v>
      </c>
      <c r="I14" s="94"/>
      <c r="J14" s="93"/>
      <c r="K14" s="94"/>
      <c r="L14" s="93"/>
      <c r="M14" s="94"/>
      <c r="N14" s="93"/>
      <c r="O14" s="94"/>
      <c r="P14" s="93">
        <f t="shared" si="1"/>
        <v>258000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55.483870967741936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66266000</v>
      </c>
      <c r="C15" s="92">
        <v>-12000000</v>
      </c>
      <c r="D15" s="92"/>
      <c r="E15" s="92">
        <f t="shared" si="0"/>
        <v>54266000</v>
      </c>
      <c r="F15" s="93">
        <v>54266000</v>
      </c>
      <c r="G15" s="94">
        <v>54266000</v>
      </c>
      <c r="H15" s="93">
        <v>6392000</v>
      </c>
      <c r="I15" s="94"/>
      <c r="J15" s="93">
        <v>11669000</v>
      </c>
      <c r="K15" s="94"/>
      <c r="L15" s="93">
        <v>3169000</v>
      </c>
      <c r="M15" s="94"/>
      <c r="N15" s="93"/>
      <c r="O15" s="94"/>
      <c r="P15" s="93">
        <f t="shared" si="1"/>
        <v>21230000</v>
      </c>
      <c r="Q15" s="94">
        <f t="shared" si="2"/>
        <v>0</v>
      </c>
      <c r="R15" s="48">
        <f t="shared" si="3"/>
        <v>-72.842574342274403</v>
      </c>
      <c r="S15" s="49">
        <f t="shared" si="4"/>
        <v>0</v>
      </c>
      <c r="T15" s="48">
        <f t="shared" si="5"/>
        <v>39.122102237128217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174919000</v>
      </c>
      <c r="C16" s="95">
        <f>SUM(C9:C15)</f>
        <v>15748000</v>
      </c>
      <c r="D16" s="95"/>
      <c r="E16" s="95">
        <f t="shared" si="0"/>
        <v>190667000</v>
      </c>
      <c r="F16" s="96">
        <f t="shared" ref="F16:O16" si="7">SUM(F9:F15)</f>
        <v>190667000</v>
      </c>
      <c r="G16" s="97">
        <f t="shared" si="7"/>
        <v>190460000</v>
      </c>
      <c r="H16" s="96">
        <f t="shared" si="7"/>
        <v>24959000</v>
      </c>
      <c r="I16" s="97">
        <f t="shared" si="7"/>
        <v>11098422</v>
      </c>
      <c r="J16" s="96">
        <f t="shared" si="7"/>
        <v>37675000</v>
      </c>
      <c r="K16" s="97">
        <f t="shared" si="7"/>
        <v>15850146</v>
      </c>
      <c r="L16" s="96">
        <f t="shared" si="7"/>
        <v>33480000</v>
      </c>
      <c r="M16" s="97">
        <f t="shared" si="7"/>
        <v>9853343</v>
      </c>
      <c r="N16" s="96">
        <f t="shared" si="7"/>
        <v>0</v>
      </c>
      <c r="O16" s="97">
        <f t="shared" si="7"/>
        <v>0</v>
      </c>
      <c r="P16" s="96">
        <f t="shared" si="1"/>
        <v>96114000</v>
      </c>
      <c r="Q16" s="97">
        <f t="shared" si="2"/>
        <v>36801911</v>
      </c>
      <c r="R16" s="52">
        <f t="shared" si="3"/>
        <v>-11.134704711347048</v>
      </c>
      <c r="S16" s="53">
        <f t="shared" si="4"/>
        <v>-37.834370737026653</v>
      </c>
      <c r="T16" s="52">
        <f>IF((SUM($E9:$E13)+$E15)=0,0,(P16/(SUM($E9:$E13)+$E15)*100))</f>
        <v>50.532591665702775</v>
      </c>
      <c r="U16" s="54">
        <f>IF((SUM($E9:$E13)+$E15)=0,0,(Q16/(SUM($E9:$E13)+$E15)*100))</f>
        <v>19.34885595314455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11500000</v>
      </c>
      <c r="C19" s="92">
        <v>0</v>
      </c>
      <c r="D19" s="92"/>
      <c r="E19" s="92">
        <f t="shared" si="8"/>
        <v>11500000</v>
      </c>
      <c r="F19" s="93">
        <v>11500000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22751000</v>
      </c>
      <c r="C20" s="92">
        <v>0</v>
      </c>
      <c r="D20" s="92"/>
      <c r="E20" s="92">
        <f t="shared" si="8"/>
        <v>22751000</v>
      </c>
      <c r="F20" s="93">
        <v>22751000</v>
      </c>
      <c r="G20" s="94">
        <v>22751000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34251000</v>
      </c>
      <c r="C24" s="95">
        <f>SUM(C18:C23)</f>
        <v>0</v>
      </c>
      <c r="D24" s="95"/>
      <c r="E24" s="95">
        <f t="shared" si="8"/>
        <v>34251000</v>
      </c>
      <c r="F24" s="96">
        <f t="shared" ref="F24:O24" si="15">SUM(F18:F23)</f>
        <v>34251000</v>
      </c>
      <c r="G24" s="97">
        <f t="shared" si="15"/>
        <v>22751000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13576000</v>
      </c>
      <c r="C29" s="92">
        <v>0</v>
      </c>
      <c r="D29" s="92"/>
      <c r="E29" s="92">
        <f>$B29      +$C29      +$D29</f>
        <v>13576000</v>
      </c>
      <c r="F29" s="93">
        <v>13576000</v>
      </c>
      <c r="G29" s="94">
        <v>13576000</v>
      </c>
      <c r="H29" s="93">
        <v>1242000</v>
      </c>
      <c r="I29" s="94">
        <v>212321</v>
      </c>
      <c r="J29" s="93">
        <v>1333000</v>
      </c>
      <c r="K29" s="94">
        <v>388803</v>
      </c>
      <c r="L29" s="93">
        <v>3028000</v>
      </c>
      <c r="M29" s="94">
        <v>2373428</v>
      </c>
      <c r="N29" s="93"/>
      <c r="O29" s="94"/>
      <c r="P29" s="93">
        <f>$H29      +$J29      +$L29      +$N29</f>
        <v>5603000</v>
      </c>
      <c r="Q29" s="94">
        <f>$I29      +$K29      +$M29      +$O29</f>
        <v>2974552</v>
      </c>
      <c r="R29" s="48">
        <f>IF(($J29      =0),0,((($L29      -$J29      )/$J29      )*100))</f>
        <v>127.15678919729933</v>
      </c>
      <c r="S29" s="49">
        <f>IF(($K29      =0),0,((($M29      -$K29      )/$K29      )*100))</f>
        <v>510.44487825454024</v>
      </c>
      <c r="T29" s="48">
        <f>IF(($E29      =0),0,(($P29      /$E29      )*100))</f>
        <v>41.271361225692402</v>
      </c>
      <c r="U29" s="50">
        <f>IF(($E29      =0),0,(($Q29      /$E29      )*100))</f>
        <v>21.910371243370655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13576000</v>
      </c>
      <c r="C30" s="95">
        <f>SUM(C26:C29)</f>
        <v>0</v>
      </c>
      <c r="D30" s="95"/>
      <c r="E30" s="95">
        <f>$B30      +$C30      +$D30</f>
        <v>13576000</v>
      </c>
      <c r="F30" s="96">
        <f t="shared" ref="F30:O30" si="16">SUM(F26:F29)</f>
        <v>13576000</v>
      </c>
      <c r="G30" s="97">
        <f t="shared" si="16"/>
        <v>13576000</v>
      </c>
      <c r="H30" s="96">
        <f t="shared" si="16"/>
        <v>1242000</v>
      </c>
      <c r="I30" s="97">
        <f t="shared" si="16"/>
        <v>212321</v>
      </c>
      <c r="J30" s="96">
        <f t="shared" si="16"/>
        <v>1333000</v>
      </c>
      <c r="K30" s="97">
        <f t="shared" si="16"/>
        <v>388803</v>
      </c>
      <c r="L30" s="96">
        <f t="shared" si="16"/>
        <v>3028000</v>
      </c>
      <c r="M30" s="97">
        <f t="shared" si="16"/>
        <v>2373428</v>
      </c>
      <c r="N30" s="96">
        <f t="shared" si="16"/>
        <v>0</v>
      </c>
      <c r="O30" s="97">
        <f t="shared" si="16"/>
        <v>0</v>
      </c>
      <c r="P30" s="96">
        <f>$H30      +$J30      +$L30      +$N30</f>
        <v>5603000</v>
      </c>
      <c r="Q30" s="97">
        <f>$I30      +$K30      +$M30      +$O30</f>
        <v>2974552</v>
      </c>
      <c r="R30" s="52">
        <f>IF(($J30      =0),0,((($L30      -$J30      )/$J30      )*100))</f>
        <v>127.15678919729933</v>
      </c>
      <c r="S30" s="53">
        <f>IF(($K30      =0),0,((($M30      -$K30      )/$K30      )*100))</f>
        <v>510.44487825454024</v>
      </c>
      <c r="T30" s="52">
        <f>IF($E30   =0,0,($P30   /$E30   )*100)</f>
        <v>41.271361225692402</v>
      </c>
      <c r="U30" s="54">
        <f>IF($E30   =0,0,($Q30   /$E30   )*100)</f>
        <v>21.910371243370655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27013000</v>
      </c>
      <c r="C32" s="92">
        <v>0</v>
      </c>
      <c r="D32" s="92"/>
      <c r="E32" s="92">
        <f>$B32      +$C32      +$D32</f>
        <v>27013000</v>
      </c>
      <c r="F32" s="93">
        <v>27013000</v>
      </c>
      <c r="G32" s="94">
        <v>28798000</v>
      </c>
      <c r="H32" s="93">
        <v>6301000</v>
      </c>
      <c r="I32" s="94">
        <v>677881</v>
      </c>
      <c r="J32" s="93">
        <v>8513000</v>
      </c>
      <c r="K32" s="94">
        <v>917306</v>
      </c>
      <c r="L32" s="93">
        <v>6158000</v>
      </c>
      <c r="M32" s="94">
        <v>3023003</v>
      </c>
      <c r="N32" s="93"/>
      <c r="O32" s="94"/>
      <c r="P32" s="93">
        <f>$H32      +$J32      +$L32      +$N32</f>
        <v>20972000</v>
      </c>
      <c r="Q32" s="94">
        <f>$I32      +$K32      +$M32      +$O32</f>
        <v>4618190</v>
      </c>
      <c r="R32" s="48">
        <f>IF(($J32      =0),0,((($L32      -$J32      )/$J32      )*100))</f>
        <v>-27.663573358393045</v>
      </c>
      <c r="S32" s="49">
        <f>IF(($K32      =0),0,((($M32      -$K32      )/$K32      )*100))</f>
        <v>229.55229770654503</v>
      </c>
      <c r="T32" s="48">
        <f>IF(($E32      =0),0,(($P32      /$E32      )*100))</f>
        <v>77.636693443897386</v>
      </c>
      <c r="U32" s="50">
        <f>IF(($E32      =0),0,(($Q32      /$E32      )*100))</f>
        <v>17.096175915300041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27013000</v>
      </c>
      <c r="C33" s="95">
        <f>C32</f>
        <v>0</v>
      </c>
      <c r="D33" s="95"/>
      <c r="E33" s="95">
        <f>$B33      +$C33      +$D33</f>
        <v>27013000</v>
      </c>
      <c r="F33" s="96">
        <f t="shared" ref="F33:O33" si="17">F32</f>
        <v>27013000</v>
      </c>
      <c r="G33" s="97">
        <f t="shared" si="17"/>
        <v>28798000</v>
      </c>
      <c r="H33" s="96">
        <f t="shared" si="17"/>
        <v>6301000</v>
      </c>
      <c r="I33" s="97">
        <f t="shared" si="17"/>
        <v>677881</v>
      </c>
      <c r="J33" s="96">
        <f t="shared" si="17"/>
        <v>8513000</v>
      </c>
      <c r="K33" s="97">
        <f t="shared" si="17"/>
        <v>917306</v>
      </c>
      <c r="L33" s="96">
        <f t="shared" si="17"/>
        <v>6158000</v>
      </c>
      <c r="M33" s="97">
        <f t="shared" si="17"/>
        <v>3023003</v>
      </c>
      <c r="N33" s="96">
        <f t="shared" si="17"/>
        <v>0</v>
      </c>
      <c r="O33" s="97">
        <f t="shared" si="17"/>
        <v>0</v>
      </c>
      <c r="P33" s="96">
        <f>$H33      +$J33      +$L33      +$N33</f>
        <v>20972000</v>
      </c>
      <c r="Q33" s="97">
        <f>$I33      +$K33      +$M33      +$O33</f>
        <v>4618190</v>
      </c>
      <c r="R33" s="52">
        <f>IF(($J33      =0),0,((($L33      -$J33      )/$J33      )*100))</f>
        <v>-27.663573358393045</v>
      </c>
      <c r="S33" s="53">
        <f>IF(($K33      =0),0,((($M33      -$K33      )/$K33      )*100))</f>
        <v>229.55229770654503</v>
      </c>
      <c r="T33" s="52">
        <f>IF($E33   =0,0,($P33   /$E33   )*100)</f>
        <v>77.636693443897386</v>
      </c>
      <c r="U33" s="54">
        <f>IF($E33   =0,0,($Q33   /$E33   )*100)</f>
        <v>17.096175915300041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170366000</v>
      </c>
      <c r="C35" s="92">
        <v>-3900000</v>
      </c>
      <c r="D35" s="92"/>
      <c r="E35" s="92">
        <f t="shared" ref="E35:E40" si="18">$B35      +$C35      +$D35</f>
        <v>166466000</v>
      </c>
      <c r="F35" s="93">
        <v>166466000</v>
      </c>
      <c r="G35" s="94">
        <v>165466000</v>
      </c>
      <c r="H35" s="93">
        <v>2001000</v>
      </c>
      <c r="I35" s="94">
        <v>8069715</v>
      </c>
      <c r="J35" s="93">
        <v>18164000</v>
      </c>
      <c r="K35" s="94">
        <v>22318033</v>
      </c>
      <c r="L35" s="93">
        <v>31675000</v>
      </c>
      <c r="M35" s="94">
        <v>9764243</v>
      </c>
      <c r="N35" s="93"/>
      <c r="O35" s="94"/>
      <c r="P35" s="93">
        <f t="shared" ref="P35:P40" si="19">$H35      +$J35      +$L35      +$N35</f>
        <v>51840000</v>
      </c>
      <c r="Q35" s="94">
        <f t="shared" ref="Q35:Q40" si="20">$I35      +$K35      +$M35      +$O35</f>
        <v>40151991</v>
      </c>
      <c r="R35" s="48">
        <f t="shared" ref="R35:R40" si="21">IF(($J35      =0),0,((($L35      -$J35      )/$J35      )*100))</f>
        <v>74.383395727813266</v>
      </c>
      <c r="S35" s="49">
        <f t="shared" ref="S35:S40" si="22">IF(($K35      =0),0,((($M35      -$K35      )/$K35      )*100))</f>
        <v>-56.249535969410921</v>
      </c>
      <c r="T35" s="48">
        <f t="shared" ref="T35:T39" si="23">IF(($E35      =0),0,(($P35      /$E35      )*100))</f>
        <v>31.141494359208487</v>
      </c>
      <c r="U35" s="50">
        <f t="shared" ref="U35:U39" si="24">IF(($E35      =0),0,(($Q35      /$E35      )*100))</f>
        <v>24.120235363377507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165830000</v>
      </c>
      <c r="C36" s="92">
        <v>0</v>
      </c>
      <c r="D36" s="92"/>
      <c r="E36" s="92">
        <f t="shared" si="18"/>
        <v>165830000</v>
      </c>
      <c r="F36" s="93">
        <v>165830000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15000000</v>
      </c>
      <c r="C38" s="92">
        <v>-500000</v>
      </c>
      <c r="D38" s="92"/>
      <c r="E38" s="92">
        <f t="shared" si="18"/>
        <v>14500000</v>
      </c>
      <c r="F38" s="93">
        <v>14500000</v>
      </c>
      <c r="G38" s="94">
        <v>14500000</v>
      </c>
      <c r="H38" s="93">
        <v>2944000</v>
      </c>
      <c r="I38" s="94"/>
      <c r="J38" s="93">
        <v>2407000</v>
      </c>
      <c r="K38" s="94">
        <v>1680800</v>
      </c>
      <c r="L38" s="93">
        <v>3796000</v>
      </c>
      <c r="M38" s="94"/>
      <c r="N38" s="93"/>
      <c r="O38" s="94"/>
      <c r="P38" s="93">
        <f t="shared" si="19"/>
        <v>9147000</v>
      </c>
      <c r="Q38" s="94">
        <f t="shared" si="20"/>
        <v>1680800</v>
      </c>
      <c r="R38" s="48">
        <f t="shared" si="21"/>
        <v>57.706688824262564</v>
      </c>
      <c r="S38" s="49">
        <f t="shared" si="22"/>
        <v>-100</v>
      </c>
      <c r="T38" s="48">
        <f t="shared" si="23"/>
        <v>63.08275862068966</v>
      </c>
      <c r="U38" s="50">
        <f t="shared" si="24"/>
        <v>11.591724137931035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351196000</v>
      </c>
      <c r="C40" s="95">
        <f>SUM(C35:C39)</f>
        <v>-4400000</v>
      </c>
      <c r="D40" s="95"/>
      <c r="E40" s="95">
        <f t="shared" si="18"/>
        <v>346796000</v>
      </c>
      <c r="F40" s="96">
        <f t="shared" ref="F40:O40" si="25">SUM(F35:F39)</f>
        <v>346796000</v>
      </c>
      <c r="G40" s="97">
        <f t="shared" si="25"/>
        <v>179966000</v>
      </c>
      <c r="H40" s="96">
        <f t="shared" si="25"/>
        <v>4945000</v>
      </c>
      <c r="I40" s="97">
        <f t="shared" si="25"/>
        <v>8069715</v>
      </c>
      <c r="J40" s="96">
        <f t="shared" si="25"/>
        <v>20571000</v>
      </c>
      <c r="K40" s="97">
        <f t="shared" si="25"/>
        <v>23998833</v>
      </c>
      <c r="L40" s="96">
        <f t="shared" si="25"/>
        <v>35471000</v>
      </c>
      <c r="M40" s="97">
        <f t="shared" si="25"/>
        <v>9764243</v>
      </c>
      <c r="N40" s="96">
        <f t="shared" si="25"/>
        <v>0</v>
      </c>
      <c r="O40" s="97">
        <f t="shared" si="25"/>
        <v>0</v>
      </c>
      <c r="P40" s="96">
        <f t="shared" si="19"/>
        <v>60987000</v>
      </c>
      <c r="Q40" s="97">
        <f t="shared" si="20"/>
        <v>41832791</v>
      </c>
      <c r="R40" s="52">
        <f t="shared" si="21"/>
        <v>72.432064556900485</v>
      </c>
      <c r="S40" s="53">
        <f t="shared" si="22"/>
        <v>-59.313675794152154</v>
      </c>
      <c r="T40" s="52">
        <f>IF((+$E35+$E38) =0,0,(P40   /(+$E35+$E38) )*100)</f>
        <v>33.700805676204368</v>
      </c>
      <c r="U40" s="54">
        <f>IF((+$E35+$E38) =0,0,(Q40   /(+$E35+$E38) )*100)</f>
        <v>23.1163815302322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106289000</v>
      </c>
      <c r="C43" s="92">
        <v>40000000</v>
      </c>
      <c r="D43" s="92"/>
      <c r="E43" s="92">
        <f t="shared" si="26"/>
        <v>146289000</v>
      </c>
      <c r="F43" s="93">
        <v>146289000</v>
      </c>
      <c r="G43" s="94">
        <v>146289000</v>
      </c>
      <c r="H43" s="93"/>
      <c r="I43" s="94">
        <v>29768469</v>
      </c>
      <c r="J43" s="93"/>
      <c r="K43" s="94">
        <v>8706773</v>
      </c>
      <c r="L43" s="93"/>
      <c r="M43" s="94">
        <v>515337</v>
      </c>
      <c r="N43" s="93"/>
      <c r="O43" s="94"/>
      <c r="P43" s="93">
        <f t="shared" si="27"/>
        <v>0</v>
      </c>
      <c r="Q43" s="94">
        <f t="shared" si="28"/>
        <v>38990579</v>
      </c>
      <c r="R43" s="48">
        <f t="shared" si="29"/>
        <v>0</v>
      </c>
      <c r="S43" s="49">
        <f t="shared" si="30"/>
        <v>-94.08119403135926</v>
      </c>
      <c r="T43" s="48">
        <f t="shared" si="31"/>
        <v>0</v>
      </c>
      <c r="U43" s="50">
        <f t="shared" si="32"/>
        <v>26.653117459275816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49631000</v>
      </c>
      <c r="C44" s="92">
        <v>0</v>
      </c>
      <c r="D44" s="92"/>
      <c r="E44" s="92">
        <f t="shared" si="26"/>
        <v>49631000</v>
      </c>
      <c r="F44" s="93">
        <v>49631000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284138000</v>
      </c>
      <c r="C51" s="92">
        <v>9413000</v>
      </c>
      <c r="D51" s="92"/>
      <c r="E51" s="92">
        <f t="shared" si="26"/>
        <v>293551000</v>
      </c>
      <c r="F51" s="93">
        <v>293551000</v>
      </c>
      <c r="G51" s="94">
        <v>293551000</v>
      </c>
      <c r="H51" s="93">
        <v>24690000</v>
      </c>
      <c r="I51" s="94">
        <v>18301002</v>
      </c>
      <c r="J51" s="93">
        <v>46975000</v>
      </c>
      <c r="K51" s="94">
        <v>22761585</v>
      </c>
      <c r="L51" s="93">
        <v>40074000</v>
      </c>
      <c r="M51" s="94">
        <v>42479464</v>
      </c>
      <c r="N51" s="93"/>
      <c r="O51" s="94"/>
      <c r="P51" s="93">
        <f t="shared" si="27"/>
        <v>111739000</v>
      </c>
      <c r="Q51" s="94">
        <f t="shared" si="28"/>
        <v>83542051</v>
      </c>
      <c r="R51" s="48">
        <f t="shared" si="29"/>
        <v>-14.690792974986694</v>
      </c>
      <c r="S51" s="49">
        <f t="shared" si="30"/>
        <v>86.627882021397014</v>
      </c>
      <c r="T51" s="48">
        <f t="shared" si="31"/>
        <v>38.064595249207123</v>
      </c>
      <c r="U51" s="50">
        <f t="shared" si="32"/>
        <v>28.459126693487676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126226000</v>
      </c>
      <c r="D52" s="92"/>
      <c r="E52" s="92">
        <f t="shared" si="26"/>
        <v>126226000</v>
      </c>
      <c r="F52" s="93">
        <v>126226000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440058000</v>
      </c>
      <c r="C53" s="95">
        <f>SUM(C42:C52)</f>
        <v>175639000</v>
      </c>
      <c r="D53" s="95"/>
      <c r="E53" s="95">
        <f t="shared" si="26"/>
        <v>615697000</v>
      </c>
      <c r="F53" s="96">
        <f t="shared" ref="F53:O53" si="33">SUM(F42:F52)</f>
        <v>615697000</v>
      </c>
      <c r="G53" s="97">
        <f t="shared" si="33"/>
        <v>439840000</v>
      </c>
      <c r="H53" s="96">
        <f t="shared" si="33"/>
        <v>24690000</v>
      </c>
      <c r="I53" s="97">
        <f t="shared" si="33"/>
        <v>48069471</v>
      </c>
      <c r="J53" s="96">
        <f t="shared" si="33"/>
        <v>46975000</v>
      </c>
      <c r="K53" s="97">
        <f t="shared" si="33"/>
        <v>31468358</v>
      </c>
      <c r="L53" s="96">
        <f t="shared" si="33"/>
        <v>40074000</v>
      </c>
      <c r="M53" s="97">
        <f t="shared" si="33"/>
        <v>42994801</v>
      </c>
      <c r="N53" s="96">
        <f t="shared" si="33"/>
        <v>0</v>
      </c>
      <c r="O53" s="97">
        <f t="shared" si="33"/>
        <v>0</v>
      </c>
      <c r="P53" s="96">
        <f t="shared" si="27"/>
        <v>111739000</v>
      </c>
      <c r="Q53" s="97">
        <f t="shared" si="28"/>
        <v>122532630</v>
      </c>
      <c r="R53" s="52">
        <f t="shared" si="29"/>
        <v>-14.690792974986694</v>
      </c>
      <c r="S53" s="53">
        <f t="shared" si="30"/>
        <v>36.628676335765597</v>
      </c>
      <c r="T53" s="52">
        <f>IF((+$E43+$E45+$E47+$E48+$E51) =0,0,(P53   /(+$E43+$E45+$E47+$E48+$E51) )*100)</f>
        <v>25.404465260094579</v>
      </c>
      <c r="U53" s="54">
        <f>IF((+$E43+$E45+$E47+$E48+$E51) =0,0,(Q53   /(+$E43+$E45+$E47+$E48+$E51) )*100)</f>
        <v>27.858455347399051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50973000</v>
      </c>
      <c r="D64" s="92"/>
      <c r="E64" s="92">
        <f t="shared" si="35"/>
        <v>50973000</v>
      </c>
      <c r="F64" s="93">
        <v>50973000</v>
      </c>
      <c r="G64" s="94">
        <v>50973000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50973000</v>
      </c>
      <c r="D66" s="95"/>
      <c r="E66" s="95">
        <f t="shared" si="35"/>
        <v>50973000</v>
      </c>
      <c r="F66" s="96">
        <f t="shared" ref="F66:O66" si="42">SUM(F61:F65)</f>
        <v>50973000</v>
      </c>
      <c r="G66" s="97">
        <f t="shared" si="42"/>
        <v>50973000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1041013000</v>
      </c>
      <c r="C67" s="104">
        <f>SUM(C9:C15,C18:C23,C26:C29,C32,C35:C39,C42:C52,C55:C58,C61:C65)</f>
        <v>237960000</v>
      </c>
      <c r="D67" s="104"/>
      <c r="E67" s="104">
        <f t="shared" si="35"/>
        <v>1278973000</v>
      </c>
      <c r="F67" s="105">
        <f t="shared" ref="F67:O67" si="43">SUM(F9:F15,F18:F23,F26:F29,F32,F35:F39,F42:F52,F55:F58,F61:F65)</f>
        <v>1278973000</v>
      </c>
      <c r="G67" s="106">
        <f t="shared" si="43"/>
        <v>926364000</v>
      </c>
      <c r="H67" s="105">
        <f t="shared" si="43"/>
        <v>62137000</v>
      </c>
      <c r="I67" s="106">
        <f t="shared" si="43"/>
        <v>68127810</v>
      </c>
      <c r="J67" s="105">
        <f t="shared" si="43"/>
        <v>115067000</v>
      </c>
      <c r="K67" s="106">
        <f t="shared" si="43"/>
        <v>72623446</v>
      </c>
      <c r="L67" s="105">
        <f t="shared" si="43"/>
        <v>118211000</v>
      </c>
      <c r="M67" s="106">
        <f t="shared" si="43"/>
        <v>68008818</v>
      </c>
      <c r="N67" s="105">
        <f t="shared" si="43"/>
        <v>0</v>
      </c>
      <c r="O67" s="106">
        <f t="shared" si="43"/>
        <v>0</v>
      </c>
      <c r="P67" s="105">
        <f t="shared" si="36"/>
        <v>295415000</v>
      </c>
      <c r="Q67" s="106">
        <f t="shared" si="37"/>
        <v>208760074</v>
      </c>
      <c r="R67" s="61">
        <f t="shared" si="38"/>
        <v>2.7323211694056506</v>
      </c>
      <c r="S67" s="62">
        <f t="shared" si="39"/>
        <v>-6.3541848454836476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31.92567768374434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22.560827431777732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467148000</v>
      </c>
      <c r="C69" s="92">
        <v>5000000</v>
      </c>
      <c r="D69" s="92"/>
      <c r="E69" s="92">
        <f>$B69      +$C69      +$D69</f>
        <v>472148000</v>
      </c>
      <c r="F69" s="93">
        <v>472148000</v>
      </c>
      <c r="G69" s="94">
        <v>472148000</v>
      </c>
      <c r="H69" s="93">
        <v>56761000</v>
      </c>
      <c r="I69" s="94">
        <v>70499651</v>
      </c>
      <c r="J69" s="93">
        <v>105805000</v>
      </c>
      <c r="K69" s="94">
        <v>57266651</v>
      </c>
      <c r="L69" s="93">
        <v>44243000</v>
      </c>
      <c r="M69" s="94">
        <v>47451509</v>
      </c>
      <c r="N69" s="93"/>
      <c r="O69" s="94"/>
      <c r="P69" s="93">
        <f>$H69      +$J69      +$L69      +$N69</f>
        <v>206809000</v>
      </c>
      <c r="Q69" s="94">
        <f>$I69      +$K69      +$M69      +$O69</f>
        <v>175217811</v>
      </c>
      <c r="R69" s="48">
        <f>IF(($J69      =0),0,((($L69      -$J69      )/$J69      )*100))</f>
        <v>-58.184395822503667</v>
      </c>
      <c r="S69" s="49">
        <f>IF(($K69      =0),0,((($M69      -$K69      )/$K69      )*100))</f>
        <v>-17.139367901922533</v>
      </c>
      <c r="T69" s="48">
        <f>IF(($E69      =0),0,(($P69      /$E69      )*100))</f>
        <v>43.801731660411562</v>
      </c>
      <c r="U69" s="50">
        <f>IF(($E69      =0),0,(($Q69      /$E69      )*100))</f>
        <v>37.110781153367171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467148000</v>
      </c>
      <c r="C70" s="101">
        <f>C69</f>
        <v>5000000</v>
      </c>
      <c r="D70" s="101"/>
      <c r="E70" s="101">
        <f>$B70      +$C70      +$D70</f>
        <v>472148000</v>
      </c>
      <c r="F70" s="102">
        <f t="shared" ref="F70:O70" si="44">F69</f>
        <v>472148000</v>
      </c>
      <c r="G70" s="103">
        <f t="shared" si="44"/>
        <v>472148000</v>
      </c>
      <c r="H70" s="102">
        <f t="shared" si="44"/>
        <v>56761000</v>
      </c>
      <c r="I70" s="103">
        <f t="shared" si="44"/>
        <v>70499651</v>
      </c>
      <c r="J70" s="102">
        <f t="shared" si="44"/>
        <v>105805000</v>
      </c>
      <c r="K70" s="103">
        <f t="shared" si="44"/>
        <v>57266651</v>
      </c>
      <c r="L70" s="102">
        <f t="shared" si="44"/>
        <v>44243000</v>
      </c>
      <c r="M70" s="103">
        <f t="shared" si="44"/>
        <v>47451509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206809000</v>
      </c>
      <c r="Q70" s="103">
        <f>$I70      +$K70      +$M70      +$O70</f>
        <v>175217811</v>
      </c>
      <c r="R70" s="57">
        <f>IF(($J70      =0),0,((($L70      -$J70      )/$J70      )*100))</f>
        <v>-58.184395822503667</v>
      </c>
      <c r="S70" s="58">
        <f>IF(($K70      =0),0,((($M70      -$K70      )/$K70      )*100))</f>
        <v>-17.139367901922533</v>
      </c>
      <c r="T70" s="57">
        <f>IF($E70   =0,0,($P70   /$E70   )*100)</f>
        <v>43.801731660411562</v>
      </c>
      <c r="U70" s="59">
        <f>IF($E70   =0,0,($Q70   /$E70 )*100)</f>
        <v>37.110781153367171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467148000</v>
      </c>
      <c r="C71" s="104">
        <f>C69</f>
        <v>5000000</v>
      </c>
      <c r="D71" s="104"/>
      <c r="E71" s="104">
        <f>$B71      +$C71      +$D71</f>
        <v>472148000</v>
      </c>
      <c r="F71" s="105">
        <f t="shared" ref="F71:O71" si="45">F69</f>
        <v>472148000</v>
      </c>
      <c r="G71" s="106">
        <f t="shared" si="45"/>
        <v>472148000</v>
      </c>
      <c r="H71" s="105">
        <f t="shared" si="45"/>
        <v>56761000</v>
      </c>
      <c r="I71" s="106">
        <f t="shared" si="45"/>
        <v>70499651</v>
      </c>
      <c r="J71" s="105">
        <f t="shared" si="45"/>
        <v>105805000</v>
      </c>
      <c r="K71" s="106">
        <f t="shared" si="45"/>
        <v>57266651</v>
      </c>
      <c r="L71" s="105">
        <f t="shared" si="45"/>
        <v>44243000</v>
      </c>
      <c r="M71" s="106">
        <f t="shared" si="45"/>
        <v>47451509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206809000</v>
      </c>
      <c r="Q71" s="106">
        <f>$I71      +$K71      +$M71      +$O71</f>
        <v>175217811</v>
      </c>
      <c r="R71" s="61">
        <f>IF(($J71      =0),0,((($L71      -$J71      )/$J71      )*100))</f>
        <v>-58.184395822503667</v>
      </c>
      <c r="S71" s="62">
        <f>IF(($K71      =0),0,((($M71      -$K71      )/$K71      )*100))</f>
        <v>-17.139367901922533</v>
      </c>
      <c r="T71" s="61">
        <f>IF($E71   =0,0,($P71   /$E71   )*100)</f>
        <v>43.801731660411562</v>
      </c>
      <c r="U71" s="65">
        <f>IF($E71   =0,0,($Q71   /$E71   )*100)</f>
        <v>37.110781153367171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1508161000</v>
      </c>
      <c r="C72" s="104">
        <f>SUM(C9:C15,C18:C23,C26:C29,C32,C35:C39,C42:C52,C55:C58,C61:C65,C69)</f>
        <v>242960000</v>
      </c>
      <c r="D72" s="104"/>
      <c r="E72" s="104">
        <f>$B72      +$C72      +$D72</f>
        <v>1751121000</v>
      </c>
      <c r="F72" s="105">
        <f t="shared" ref="F72:O72" si="46">SUM(F9:F15,F18:F23,F26:F29,F32,F35:F39,F42:F52,F55:F58,F61:F65,F69)</f>
        <v>1751121000</v>
      </c>
      <c r="G72" s="106">
        <f t="shared" si="46"/>
        <v>1398512000</v>
      </c>
      <c r="H72" s="105">
        <f t="shared" si="46"/>
        <v>118898000</v>
      </c>
      <c r="I72" s="106">
        <f t="shared" si="46"/>
        <v>138627461</v>
      </c>
      <c r="J72" s="105">
        <f t="shared" si="46"/>
        <v>220872000</v>
      </c>
      <c r="K72" s="106">
        <f t="shared" si="46"/>
        <v>129890097</v>
      </c>
      <c r="L72" s="105">
        <f t="shared" si="46"/>
        <v>162454000</v>
      </c>
      <c r="M72" s="106">
        <f t="shared" si="46"/>
        <v>115460327</v>
      </c>
      <c r="N72" s="105">
        <f t="shared" si="46"/>
        <v>0</v>
      </c>
      <c r="O72" s="106">
        <f t="shared" si="46"/>
        <v>0</v>
      </c>
      <c r="P72" s="105">
        <f>$H72      +$J72      +$L72      +$N72</f>
        <v>502224000</v>
      </c>
      <c r="Q72" s="106">
        <f>$I72      +$K72      +$M72      +$O72</f>
        <v>383977885</v>
      </c>
      <c r="R72" s="61">
        <f>IF(($J72      =0),0,((($L72      -$J72      )/$J72      )*100))</f>
        <v>-26.448802926581909</v>
      </c>
      <c r="S72" s="62">
        <f>IF(($K72      =0),0,((($M72      -$K72      )/$K72      )*100))</f>
        <v>-11.10921489264882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35.938113832936544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29.714360833597738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mPra0Q20Sjze1JlxZMrV8Lh/OUSHhkRDvTXYPWwIKurVl1929oKH5aNsN0Za7DNWPJ1GLXKVLb6R2gs/9iEXg==" saltValue="1dqvnK0K8cvleHK0uMoz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1920000</v>
      </c>
      <c r="C10" s="92">
        <v>0</v>
      </c>
      <c r="D10" s="92"/>
      <c r="E10" s="92">
        <f t="shared" ref="E10:E16" si="0">$B10      +$C10      +$D10</f>
        <v>1920000</v>
      </c>
      <c r="F10" s="93">
        <v>1920000</v>
      </c>
      <c r="G10" s="94">
        <v>1920000</v>
      </c>
      <c r="H10" s="93">
        <v>330000</v>
      </c>
      <c r="I10" s="94"/>
      <c r="J10" s="93">
        <v>887000</v>
      </c>
      <c r="K10" s="94"/>
      <c r="L10" s="93">
        <v>379000</v>
      </c>
      <c r="M10" s="94"/>
      <c r="N10" s="93"/>
      <c r="O10" s="94"/>
      <c r="P10" s="93">
        <f t="shared" ref="P10:P16" si="1">$H10      +$J10      +$L10      +$N10</f>
        <v>1596000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-57.271702367531006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83.125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1920000</v>
      </c>
      <c r="C16" s="95">
        <f>SUM(C9:C15)</f>
        <v>0</v>
      </c>
      <c r="D16" s="95"/>
      <c r="E16" s="95">
        <f t="shared" si="0"/>
        <v>1920000</v>
      </c>
      <c r="F16" s="96">
        <f t="shared" ref="F16:O16" si="7">SUM(F9:F15)</f>
        <v>1920000</v>
      </c>
      <c r="G16" s="97">
        <f t="shared" si="7"/>
        <v>1920000</v>
      </c>
      <c r="H16" s="96">
        <f t="shared" si="7"/>
        <v>330000</v>
      </c>
      <c r="I16" s="97">
        <f t="shared" si="7"/>
        <v>0</v>
      </c>
      <c r="J16" s="96">
        <f t="shared" si="7"/>
        <v>887000</v>
      </c>
      <c r="K16" s="97">
        <f t="shared" si="7"/>
        <v>0</v>
      </c>
      <c r="L16" s="96">
        <f t="shared" si="7"/>
        <v>379000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1596000</v>
      </c>
      <c r="Q16" s="97">
        <f t="shared" si="2"/>
        <v>0</v>
      </c>
      <c r="R16" s="52">
        <f t="shared" si="3"/>
        <v>-57.271702367531006</v>
      </c>
      <c r="S16" s="53">
        <f t="shared" si="4"/>
        <v>0</v>
      </c>
      <c r="T16" s="52">
        <f>IF((SUM($E9:$E13)+$E15)=0,0,(P16/(SUM($E9:$E13)+$E15)*100))</f>
        <v>83.125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1567000</v>
      </c>
      <c r="C32" s="92">
        <v>0</v>
      </c>
      <c r="D32" s="92"/>
      <c r="E32" s="92">
        <f>$B32      +$C32      +$D32</f>
        <v>1567000</v>
      </c>
      <c r="F32" s="93">
        <v>1567000</v>
      </c>
      <c r="G32" s="94">
        <v>1567000</v>
      </c>
      <c r="H32" s="93">
        <v>893000</v>
      </c>
      <c r="I32" s="94"/>
      <c r="J32" s="93">
        <v>641000</v>
      </c>
      <c r="K32" s="94"/>
      <c r="L32" s="93"/>
      <c r="M32" s="94"/>
      <c r="N32" s="93"/>
      <c r="O32" s="94"/>
      <c r="P32" s="93">
        <f>$H32      +$J32      +$L32      +$N32</f>
        <v>1534000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97.894065092533495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1567000</v>
      </c>
      <c r="C33" s="95">
        <f>C32</f>
        <v>0</v>
      </c>
      <c r="D33" s="95"/>
      <c r="E33" s="95">
        <f>$B33      +$C33      +$D33</f>
        <v>1567000</v>
      </c>
      <c r="F33" s="96">
        <f t="shared" ref="F33:O33" si="17">F32</f>
        <v>1567000</v>
      </c>
      <c r="G33" s="97">
        <f t="shared" si="17"/>
        <v>1567000</v>
      </c>
      <c r="H33" s="96">
        <f t="shared" si="17"/>
        <v>893000</v>
      </c>
      <c r="I33" s="97">
        <f t="shared" si="17"/>
        <v>0</v>
      </c>
      <c r="J33" s="96">
        <f t="shared" si="17"/>
        <v>641000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1534000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97.894065092533495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608000</v>
      </c>
      <c r="M38" s="94"/>
      <c r="N38" s="93"/>
      <c r="O38" s="94"/>
      <c r="P38" s="93">
        <f t="shared" si="19"/>
        <v>608000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20.266666666666666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3127000</v>
      </c>
      <c r="C40" s="95">
        <f>SUM(C35:C39)</f>
        <v>0</v>
      </c>
      <c r="D40" s="95"/>
      <c r="E40" s="95">
        <f t="shared" si="18"/>
        <v>3127000</v>
      </c>
      <c r="F40" s="96">
        <f t="shared" ref="F40:O40" si="25">SUM(F35:F39)</f>
        <v>3127000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608000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608000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20.266666666666666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>
        <v>743000</v>
      </c>
      <c r="I51" s="94"/>
      <c r="J51" s="93">
        <v>227000</v>
      </c>
      <c r="K51" s="94"/>
      <c r="L51" s="93">
        <v>2226000</v>
      </c>
      <c r="M51" s="94"/>
      <c r="N51" s="93"/>
      <c r="O51" s="94"/>
      <c r="P51" s="93">
        <f t="shared" si="27"/>
        <v>3196000</v>
      </c>
      <c r="Q51" s="94">
        <f t="shared" si="28"/>
        <v>0</v>
      </c>
      <c r="R51" s="48">
        <f t="shared" si="29"/>
        <v>880.61674008810564</v>
      </c>
      <c r="S51" s="49">
        <f t="shared" si="30"/>
        <v>0</v>
      </c>
      <c r="T51" s="48">
        <f t="shared" si="31"/>
        <v>31.96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743000</v>
      </c>
      <c r="I53" s="97">
        <f t="shared" si="33"/>
        <v>0</v>
      </c>
      <c r="J53" s="96">
        <f t="shared" si="33"/>
        <v>227000</v>
      </c>
      <c r="K53" s="97">
        <f t="shared" si="33"/>
        <v>0</v>
      </c>
      <c r="L53" s="96">
        <f t="shared" si="33"/>
        <v>2226000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3196000</v>
      </c>
      <c r="Q53" s="97">
        <f t="shared" si="28"/>
        <v>0</v>
      </c>
      <c r="R53" s="52">
        <f t="shared" si="29"/>
        <v>880.61674008810564</v>
      </c>
      <c r="S53" s="53">
        <f t="shared" si="30"/>
        <v>0</v>
      </c>
      <c r="T53" s="52">
        <f>IF((+$E43+$E45+$E47+$E48+$E51) =0,0,(P53   /(+$E43+$E45+$E47+$E48+$E51) )*100)</f>
        <v>31.96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16614000</v>
      </c>
      <c r="C67" s="104">
        <f>SUM(C9:C15,C18:C23,C26:C29,C32,C35:C39,C42:C52,C55:C58,C61:C65)</f>
        <v>0</v>
      </c>
      <c r="D67" s="104"/>
      <c r="E67" s="104">
        <f t="shared" si="35"/>
        <v>16614000</v>
      </c>
      <c r="F67" s="105">
        <f t="shared" ref="F67:O67" si="43">SUM(F9:F15,F18:F23,F26:F29,F32,F35:F39,F42:F52,F55:F58,F61:F65)</f>
        <v>16614000</v>
      </c>
      <c r="G67" s="106">
        <f t="shared" si="43"/>
        <v>16487000</v>
      </c>
      <c r="H67" s="105">
        <f t="shared" si="43"/>
        <v>1966000</v>
      </c>
      <c r="I67" s="106">
        <f t="shared" si="43"/>
        <v>0</v>
      </c>
      <c r="J67" s="105">
        <f t="shared" si="43"/>
        <v>1755000</v>
      </c>
      <c r="K67" s="106">
        <f t="shared" si="43"/>
        <v>0</v>
      </c>
      <c r="L67" s="105">
        <f t="shared" si="43"/>
        <v>3213000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6934000</v>
      </c>
      <c r="Q67" s="106">
        <f t="shared" si="37"/>
        <v>0</v>
      </c>
      <c r="R67" s="61">
        <f t="shared" si="38"/>
        <v>83.07692307692308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42.057378540668402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10051000</v>
      </c>
      <c r="C69" s="92">
        <v>0</v>
      </c>
      <c r="D69" s="92"/>
      <c r="E69" s="92">
        <f>$B69      +$C69      +$D69</f>
        <v>10051000</v>
      </c>
      <c r="F69" s="93">
        <v>10051000</v>
      </c>
      <c r="G69" s="94">
        <v>10051000</v>
      </c>
      <c r="H69" s="93">
        <v>792000</v>
      </c>
      <c r="I69" s="94"/>
      <c r="J69" s="93">
        <v>3200000</v>
      </c>
      <c r="K69" s="94"/>
      <c r="L69" s="93">
        <v>4356000</v>
      </c>
      <c r="M69" s="94"/>
      <c r="N69" s="93"/>
      <c r="O69" s="94"/>
      <c r="P69" s="93">
        <f>$H69      +$J69      +$L69      +$N69</f>
        <v>8348000</v>
      </c>
      <c r="Q69" s="94">
        <f>$I69      +$K69      +$M69      +$O69</f>
        <v>0</v>
      </c>
      <c r="R69" s="48">
        <f>IF(($J69      =0),0,((($L69      -$J69      )/$J69      )*100))</f>
        <v>36.125</v>
      </c>
      <c r="S69" s="49">
        <f>IF(($K69      =0),0,((($M69      -$K69      )/$K69      )*100))</f>
        <v>0</v>
      </c>
      <c r="T69" s="48">
        <f>IF(($E69      =0),0,(($P69      /$E69      )*100))</f>
        <v>83.056412297283856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10051000</v>
      </c>
      <c r="C70" s="101">
        <f>C69</f>
        <v>0</v>
      </c>
      <c r="D70" s="101"/>
      <c r="E70" s="101">
        <f>$B70      +$C70      +$D70</f>
        <v>10051000</v>
      </c>
      <c r="F70" s="102">
        <f t="shared" ref="F70:O70" si="44">F69</f>
        <v>10051000</v>
      </c>
      <c r="G70" s="103">
        <f t="shared" si="44"/>
        <v>10051000</v>
      </c>
      <c r="H70" s="102">
        <f t="shared" si="44"/>
        <v>792000</v>
      </c>
      <c r="I70" s="103">
        <f t="shared" si="44"/>
        <v>0</v>
      </c>
      <c r="J70" s="102">
        <f t="shared" si="44"/>
        <v>3200000</v>
      </c>
      <c r="K70" s="103">
        <f t="shared" si="44"/>
        <v>0</v>
      </c>
      <c r="L70" s="102">
        <f t="shared" si="44"/>
        <v>4356000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8348000</v>
      </c>
      <c r="Q70" s="103">
        <f>$I70      +$K70      +$M70      +$O70</f>
        <v>0</v>
      </c>
      <c r="R70" s="57">
        <f>IF(($J70      =0),0,((($L70      -$J70      )/$J70      )*100))</f>
        <v>36.125</v>
      </c>
      <c r="S70" s="58">
        <f>IF(($K70      =0),0,((($M70      -$K70      )/$K70      )*100))</f>
        <v>0</v>
      </c>
      <c r="T70" s="57">
        <f>IF($E70   =0,0,($P70   /$E70   )*100)</f>
        <v>83.056412297283856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10051000</v>
      </c>
      <c r="C71" s="104">
        <f>C69</f>
        <v>0</v>
      </c>
      <c r="D71" s="104"/>
      <c r="E71" s="104">
        <f>$B71      +$C71      +$D71</f>
        <v>10051000</v>
      </c>
      <c r="F71" s="105">
        <f t="shared" ref="F71:O71" si="45">F69</f>
        <v>10051000</v>
      </c>
      <c r="G71" s="106">
        <f t="shared" si="45"/>
        <v>10051000</v>
      </c>
      <c r="H71" s="105">
        <f t="shared" si="45"/>
        <v>792000</v>
      </c>
      <c r="I71" s="106">
        <f t="shared" si="45"/>
        <v>0</v>
      </c>
      <c r="J71" s="105">
        <f t="shared" si="45"/>
        <v>3200000</v>
      </c>
      <c r="K71" s="106">
        <f t="shared" si="45"/>
        <v>0</v>
      </c>
      <c r="L71" s="105">
        <f t="shared" si="45"/>
        <v>4356000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8348000</v>
      </c>
      <c r="Q71" s="106">
        <f>$I71      +$K71      +$M71      +$O71</f>
        <v>0</v>
      </c>
      <c r="R71" s="61">
        <f>IF(($J71      =0),0,((($L71      -$J71      )/$J71      )*100))</f>
        <v>36.125</v>
      </c>
      <c r="S71" s="62">
        <f>IF(($K71      =0),0,((($M71      -$K71      )/$K71      )*100))</f>
        <v>0</v>
      </c>
      <c r="T71" s="61">
        <f>IF($E71   =0,0,($P71   /$E71   )*100)</f>
        <v>83.056412297283856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26665000</v>
      </c>
      <c r="C72" s="104">
        <f>SUM(C9:C15,C18:C23,C26:C29,C32,C35:C39,C42:C52,C55:C58,C61:C65,C69)</f>
        <v>0</v>
      </c>
      <c r="D72" s="104"/>
      <c r="E72" s="104">
        <f>$B72      +$C72      +$D72</f>
        <v>26665000</v>
      </c>
      <c r="F72" s="105">
        <f t="shared" ref="F72:O72" si="46">SUM(F9:F15,F18:F23,F26:F29,F32,F35:F39,F42:F52,F55:F58,F61:F65,F69)</f>
        <v>26665000</v>
      </c>
      <c r="G72" s="106">
        <f t="shared" si="46"/>
        <v>26538000</v>
      </c>
      <c r="H72" s="105">
        <f t="shared" si="46"/>
        <v>2758000</v>
      </c>
      <c r="I72" s="106">
        <f t="shared" si="46"/>
        <v>0</v>
      </c>
      <c r="J72" s="105">
        <f t="shared" si="46"/>
        <v>4955000</v>
      </c>
      <c r="K72" s="106">
        <f t="shared" si="46"/>
        <v>0</v>
      </c>
      <c r="L72" s="105">
        <f t="shared" si="46"/>
        <v>7569000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15282000</v>
      </c>
      <c r="Q72" s="106">
        <f>$I72      +$K72      +$M72      +$O72</f>
        <v>0</v>
      </c>
      <c r="R72" s="61">
        <f>IF(($J72      =0),0,((($L72      -$J72      )/$J72      )*100))</f>
        <v>52.754793138244196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57.585349310422792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bw516lAacXxuV3AUeNk/S1jp6hDgSEq9rP1aAEqW5Hnbi5I2/SyJnrjKVb03sGLxsMCuWs6XloBiOsSLK04WA==" saltValue="bcebsQ23GR9Wro+11Ymq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639000</v>
      </c>
      <c r="I10" s="94">
        <v>863642</v>
      </c>
      <c r="J10" s="93">
        <v>1143000</v>
      </c>
      <c r="K10" s="94">
        <v>440194</v>
      </c>
      <c r="L10" s="93">
        <v>420000</v>
      </c>
      <c r="M10" s="94">
        <v>873251</v>
      </c>
      <c r="N10" s="93"/>
      <c r="O10" s="94"/>
      <c r="P10" s="93">
        <f t="shared" ref="P10:P16" si="1">$H10      +$J10      +$L10      +$N10</f>
        <v>2202000</v>
      </c>
      <c r="Q10" s="94">
        <f t="shared" ref="Q10:Q16" si="2">$I10      +$K10      +$M10      +$O10</f>
        <v>2177087</v>
      </c>
      <c r="R10" s="48">
        <f t="shared" ref="R10:R16" si="3">IF(($J10      =0),0,((($L10      -$J10      )/$J10      )*100))</f>
        <v>-63.25459317585301</v>
      </c>
      <c r="S10" s="49">
        <f t="shared" ref="S10:S16" si="4">IF(($K10      =0),0,((($M10      -$K10      )/$K10      )*100))</f>
        <v>98.378669404853312</v>
      </c>
      <c r="T10" s="48">
        <f t="shared" ref="T10:T15" si="5">IF(($E10      =0),0,(($P10      /$E10      )*100))</f>
        <v>83.094339622641513</v>
      </c>
      <c r="U10" s="50">
        <f t="shared" ref="U10:U15" si="6">IF(($E10      =0),0,(($Q10      /$E10      )*100))</f>
        <v>82.154226415094342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639000</v>
      </c>
      <c r="I16" s="97">
        <f t="shared" si="7"/>
        <v>863642</v>
      </c>
      <c r="J16" s="96">
        <f t="shared" si="7"/>
        <v>1143000</v>
      </c>
      <c r="K16" s="97">
        <f t="shared" si="7"/>
        <v>440194</v>
      </c>
      <c r="L16" s="96">
        <f t="shared" si="7"/>
        <v>420000</v>
      </c>
      <c r="M16" s="97">
        <f t="shared" si="7"/>
        <v>873251</v>
      </c>
      <c r="N16" s="96">
        <f t="shared" si="7"/>
        <v>0</v>
      </c>
      <c r="O16" s="97">
        <f t="shared" si="7"/>
        <v>0</v>
      </c>
      <c r="P16" s="96">
        <f t="shared" si="1"/>
        <v>2202000</v>
      </c>
      <c r="Q16" s="97">
        <f t="shared" si="2"/>
        <v>2177087</v>
      </c>
      <c r="R16" s="52">
        <f t="shared" si="3"/>
        <v>-63.25459317585301</v>
      </c>
      <c r="S16" s="53">
        <f t="shared" si="4"/>
        <v>98.378669404853312</v>
      </c>
      <c r="T16" s="52">
        <f>IF((SUM($E9:$E13)+$E15)=0,0,(P16/(SUM($E9:$E13)+$E15)*100))</f>
        <v>83.094339622641513</v>
      </c>
      <c r="U16" s="54">
        <f>IF((SUM($E9:$E13)+$E15)=0,0,(Q16/(SUM($E9:$E13)+$E15)*100))</f>
        <v>82.154226415094342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2933000</v>
      </c>
      <c r="K51" s="94">
        <v>955808</v>
      </c>
      <c r="L51" s="93"/>
      <c r="M51" s="94">
        <v>4152936</v>
      </c>
      <c r="N51" s="93"/>
      <c r="O51" s="94"/>
      <c r="P51" s="93">
        <f t="shared" si="27"/>
        <v>2933000</v>
      </c>
      <c r="Q51" s="94">
        <f t="shared" si="28"/>
        <v>5108744</v>
      </c>
      <c r="R51" s="48">
        <f t="shared" si="29"/>
        <v>-100</v>
      </c>
      <c r="S51" s="49">
        <f t="shared" si="30"/>
        <v>334.4947939335097</v>
      </c>
      <c r="T51" s="48">
        <f t="shared" si="31"/>
        <v>29.330000000000002</v>
      </c>
      <c r="U51" s="50">
        <f t="shared" si="32"/>
        <v>51.087439999999994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2933000</v>
      </c>
      <c r="K53" s="97">
        <f t="shared" si="33"/>
        <v>955808</v>
      </c>
      <c r="L53" s="96">
        <f t="shared" si="33"/>
        <v>0</v>
      </c>
      <c r="M53" s="97">
        <f t="shared" si="33"/>
        <v>4152936</v>
      </c>
      <c r="N53" s="96">
        <f t="shared" si="33"/>
        <v>0</v>
      </c>
      <c r="O53" s="97">
        <f t="shared" si="33"/>
        <v>0</v>
      </c>
      <c r="P53" s="96">
        <f t="shared" si="27"/>
        <v>2933000</v>
      </c>
      <c r="Q53" s="97">
        <f t="shared" si="28"/>
        <v>5108744</v>
      </c>
      <c r="R53" s="52">
        <f t="shared" si="29"/>
        <v>-100</v>
      </c>
      <c r="S53" s="53">
        <f t="shared" si="30"/>
        <v>334.4947939335097</v>
      </c>
      <c r="T53" s="52">
        <f>IF((+$E43+$E45+$E47+$E48+$E51) =0,0,(P53   /(+$E43+$E45+$E47+$E48+$E51) )*100)</f>
        <v>29.330000000000002</v>
      </c>
      <c r="U53" s="54">
        <f>IF((+$E43+$E45+$E47+$E48+$E51) =0,0,(Q53   /(+$E43+$E45+$E47+$E48+$E51) )*100)</f>
        <v>51.087439999999994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12650000</v>
      </c>
      <c r="C67" s="104">
        <f>SUM(C9:C15,C18:C23,C26:C29,C32,C35:C39,C42:C52,C55:C58,C61:C65)</f>
        <v>0</v>
      </c>
      <c r="D67" s="104"/>
      <c r="E67" s="104">
        <f t="shared" si="35"/>
        <v>12650000</v>
      </c>
      <c r="F67" s="105">
        <f t="shared" ref="F67:O67" si="43">SUM(F9:F15,F18:F23,F26:F29,F32,F35:F39,F42:F52,F55:F58,F61:F65)</f>
        <v>12650000</v>
      </c>
      <c r="G67" s="106">
        <f t="shared" si="43"/>
        <v>12650000</v>
      </c>
      <c r="H67" s="105">
        <f t="shared" si="43"/>
        <v>639000</v>
      </c>
      <c r="I67" s="106">
        <f t="shared" si="43"/>
        <v>863642</v>
      </c>
      <c r="J67" s="105">
        <f t="shared" si="43"/>
        <v>4076000</v>
      </c>
      <c r="K67" s="106">
        <f t="shared" si="43"/>
        <v>1396002</v>
      </c>
      <c r="L67" s="105">
        <f t="shared" si="43"/>
        <v>420000</v>
      </c>
      <c r="M67" s="106">
        <f t="shared" si="43"/>
        <v>5026187</v>
      </c>
      <c r="N67" s="105">
        <f t="shared" si="43"/>
        <v>0</v>
      </c>
      <c r="O67" s="106">
        <f t="shared" si="43"/>
        <v>0</v>
      </c>
      <c r="P67" s="105">
        <f t="shared" si="36"/>
        <v>5135000</v>
      </c>
      <c r="Q67" s="106">
        <f t="shared" si="37"/>
        <v>7285831</v>
      </c>
      <c r="R67" s="61">
        <f t="shared" si="38"/>
        <v>-89.695780176643765</v>
      </c>
      <c r="S67" s="62">
        <f t="shared" si="39"/>
        <v>260.04153289178669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40.59288537549407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57.595501976284581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8276000</v>
      </c>
      <c r="C69" s="92">
        <v>6000000</v>
      </c>
      <c r="D69" s="92"/>
      <c r="E69" s="92">
        <f>$B69      +$C69      +$D69</f>
        <v>14276000</v>
      </c>
      <c r="F69" s="93">
        <v>14276000</v>
      </c>
      <c r="G69" s="94">
        <v>14276000</v>
      </c>
      <c r="H69" s="93">
        <v>889000</v>
      </c>
      <c r="I69" s="94"/>
      <c r="J69" s="93">
        <v>7012000</v>
      </c>
      <c r="K69" s="94">
        <v>4976240</v>
      </c>
      <c r="L69" s="93"/>
      <c r="M69" s="94"/>
      <c r="N69" s="93"/>
      <c r="O69" s="94"/>
      <c r="P69" s="93">
        <f>$H69      +$J69      +$L69      +$N69</f>
        <v>7901000</v>
      </c>
      <c r="Q69" s="94">
        <f>$I69      +$K69      +$M69      +$O69</f>
        <v>4976240</v>
      </c>
      <c r="R69" s="48">
        <f>IF(($J69      =0),0,((($L69      -$J69      )/$J69      )*100))</f>
        <v>-100</v>
      </c>
      <c r="S69" s="49">
        <f>IF(($K69      =0),0,((($M69      -$K69      )/$K69      )*100))</f>
        <v>-100</v>
      </c>
      <c r="T69" s="48">
        <f>IF(($E69      =0),0,(($P69      /$E69      )*100))</f>
        <v>55.34463435135892</v>
      </c>
      <c r="U69" s="50">
        <f>IF(($E69      =0),0,(($Q69      /$E69      )*100))</f>
        <v>34.857383020453909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8276000</v>
      </c>
      <c r="C70" s="101">
        <f>C69</f>
        <v>6000000</v>
      </c>
      <c r="D70" s="101"/>
      <c r="E70" s="101">
        <f>$B70      +$C70      +$D70</f>
        <v>14276000</v>
      </c>
      <c r="F70" s="102">
        <f t="shared" ref="F70:O70" si="44">F69</f>
        <v>14276000</v>
      </c>
      <c r="G70" s="103">
        <f t="shared" si="44"/>
        <v>14276000</v>
      </c>
      <c r="H70" s="102">
        <f t="shared" si="44"/>
        <v>889000</v>
      </c>
      <c r="I70" s="103">
        <f t="shared" si="44"/>
        <v>0</v>
      </c>
      <c r="J70" s="102">
        <f t="shared" si="44"/>
        <v>7012000</v>
      </c>
      <c r="K70" s="103">
        <f t="shared" si="44"/>
        <v>4976240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7901000</v>
      </c>
      <c r="Q70" s="103">
        <f>$I70      +$K70      +$M70      +$O70</f>
        <v>4976240</v>
      </c>
      <c r="R70" s="57">
        <f>IF(($J70      =0),0,((($L70      -$J70      )/$J70      )*100))</f>
        <v>-100</v>
      </c>
      <c r="S70" s="58">
        <f>IF(($K70      =0),0,((($M70      -$K70      )/$K70      )*100))</f>
        <v>-100</v>
      </c>
      <c r="T70" s="57">
        <f>IF($E70   =0,0,($P70   /$E70   )*100)</f>
        <v>55.34463435135892</v>
      </c>
      <c r="U70" s="59">
        <f>IF($E70   =0,0,($Q70   /$E70 )*100)</f>
        <v>34.857383020453909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8276000</v>
      </c>
      <c r="C71" s="104">
        <f>C69</f>
        <v>6000000</v>
      </c>
      <c r="D71" s="104"/>
      <c r="E71" s="104">
        <f>$B71      +$C71      +$D71</f>
        <v>14276000</v>
      </c>
      <c r="F71" s="105">
        <f t="shared" ref="F71:O71" si="45">F69</f>
        <v>14276000</v>
      </c>
      <c r="G71" s="106">
        <f t="shared" si="45"/>
        <v>14276000</v>
      </c>
      <c r="H71" s="105">
        <f t="shared" si="45"/>
        <v>889000</v>
      </c>
      <c r="I71" s="106">
        <f t="shared" si="45"/>
        <v>0</v>
      </c>
      <c r="J71" s="105">
        <f t="shared" si="45"/>
        <v>7012000</v>
      </c>
      <c r="K71" s="106">
        <f t="shared" si="45"/>
        <v>4976240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7901000</v>
      </c>
      <c r="Q71" s="106">
        <f>$I71      +$K71      +$M71      +$O71</f>
        <v>4976240</v>
      </c>
      <c r="R71" s="61">
        <f>IF(($J71      =0),0,((($L71      -$J71      )/$J71      )*100))</f>
        <v>-100</v>
      </c>
      <c r="S71" s="62">
        <f>IF(($K71      =0),0,((($M71      -$K71      )/$K71      )*100))</f>
        <v>-100</v>
      </c>
      <c r="T71" s="61">
        <f>IF($E71   =0,0,($P71   /$E71   )*100)</f>
        <v>55.34463435135892</v>
      </c>
      <c r="U71" s="65">
        <f>IF($E71   =0,0,($Q71   /$E71   )*100)</f>
        <v>34.857383020453909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20926000</v>
      </c>
      <c r="C72" s="104">
        <f>SUM(C9:C15,C18:C23,C26:C29,C32,C35:C39,C42:C52,C55:C58,C61:C65,C69)</f>
        <v>6000000</v>
      </c>
      <c r="D72" s="104"/>
      <c r="E72" s="104">
        <f>$B72      +$C72      +$D72</f>
        <v>26926000</v>
      </c>
      <c r="F72" s="105">
        <f t="shared" ref="F72:O72" si="46">SUM(F9:F15,F18:F23,F26:F29,F32,F35:F39,F42:F52,F55:F58,F61:F65,F69)</f>
        <v>26926000</v>
      </c>
      <c r="G72" s="106">
        <f t="shared" si="46"/>
        <v>26926000</v>
      </c>
      <c r="H72" s="105">
        <f t="shared" si="46"/>
        <v>1528000</v>
      </c>
      <c r="I72" s="106">
        <f t="shared" si="46"/>
        <v>863642</v>
      </c>
      <c r="J72" s="105">
        <f t="shared" si="46"/>
        <v>11088000</v>
      </c>
      <c r="K72" s="106">
        <f t="shared" si="46"/>
        <v>6372242</v>
      </c>
      <c r="L72" s="105">
        <f t="shared" si="46"/>
        <v>420000</v>
      </c>
      <c r="M72" s="106">
        <f t="shared" si="46"/>
        <v>5026187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13036000</v>
      </c>
      <c r="Q72" s="106">
        <f>$I72      +$K72      +$M72      +$O72</f>
        <v>12262071</v>
      </c>
      <c r="R72" s="61">
        <f>IF(($J72      =0),0,((($L72      -$J72      )/$J72      )*100))</f>
        <v>-96.212121212121218</v>
      </c>
      <c r="S72" s="62">
        <f>IF(($K72      =0),0,((($M72      -$K72      )/$K72      )*100))</f>
        <v>-21.12372693943513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48.414172175592363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45.539890811854711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ONiF/s0ZHRU68gj3RPQ4PLxEElOcVfEH9m2GWDT1jkT2iSV6J0Qz7B9Bny4mxnV7mBuUCL7NBUzAGSpKr6G/Q==" saltValue="5nXGMH8+QicXa9fj/Csn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/>
      <c r="I10" s="94">
        <v>184823</v>
      </c>
      <c r="J10" s="93">
        <v>838000</v>
      </c>
      <c r="K10" s="94">
        <v>737690</v>
      </c>
      <c r="L10" s="93">
        <v>306000</v>
      </c>
      <c r="M10" s="94">
        <v>209160</v>
      </c>
      <c r="N10" s="93"/>
      <c r="O10" s="94"/>
      <c r="P10" s="93">
        <f t="shared" ref="P10:P16" si="1">$H10      +$J10      +$L10      +$N10</f>
        <v>1144000</v>
      </c>
      <c r="Q10" s="94">
        <f t="shared" ref="Q10:Q16" si="2">$I10      +$K10      +$M10      +$O10</f>
        <v>1131673</v>
      </c>
      <c r="R10" s="48">
        <f t="shared" ref="R10:R16" si="3">IF(($J10      =0),0,((($L10      -$J10      )/$J10      )*100))</f>
        <v>-63.484486873508352</v>
      </c>
      <c r="S10" s="49">
        <f t="shared" ref="S10:S16" si="4">IF(($K10      =0),0,((($M10      -$K10      )/$K10      )*100))</f>
        <v>-71.646626631782993</v>
      </c>
      <c r="T10" s="48">
        <f t="shared" ref="T10:T15" si="5">IF(($E10      =0),0,(($P10      /$E10      )*100))</f>
        <v>39.448275862068968</v>
      </c>
      <c r="U10" s="50">
        <f t="shared" ref="U10:U15" si="6">IF(($E10      =0),0,(($Q10      /$E10      )*100))</f>
        <v>39.023206896551727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0</v>
      </c>
      <c r="I16" s="97">
        <f t="shared" si="7"/>
        <v>184823</v>
      </c>
      <c r="J16" s="96">
        <f t="shared" si="7"/>
        <v>838000</v>
      </c>
      <c r="K16" s="97">
        <f t="shared" si="7"/>
        <v>737690</v>
      </c>
      <c r="L16" s="96">
        <f t="shared" si="7"/>
        <v>306000</v>
      </c>
      <c r="M16" s="97">
        <f t="shared" si="7"/>
        <v>209160</v>
      </c>
      <c r="N16" s="96">
        <f t="shared" si="7"/>
        <v>0</v>
      </c>
      <c r="O16" s="97">
        <f t="shared" si="7"/>
        <v>0</v>
      </c>
      <c r="P16" s="96">
        <f t="shared" si="1"/>
        <v>1144000</v>
      </c>
      <c r="Q16" s="97">
        <f t="shared" si="2"/>
        <v>1131673</v>
      </c>
      <c r="R16" s="52">
        <f t="shared" si="3"/>
        <v>-63.484486873508352</v>
      </c>
      <c r="S16" s="53">
        <f t="shared" si="4"/>
        <v>-71.646626631782993</v>
      </c>
      <c r="T16" s="52">
        <f>IF((SUM($E9:$E13)+$E15)=0,0,(P16/(SUM($E9:$E13)+$E15)*100))</f>
        <v>39.448275862068968</v>
      </c>
      <c r="U16" s="54">
        <f>IF((SUM($E9:$E13)+$E15)=0,0,(Q16/(SUM($E9:$E13)+$E15)*100))</f>
        <v>39.023206896551727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206000</v>
      </c>
      <c r="C36" s="92">
        <v>0</v>
      </c>
      <c r="D36" s="92"/>
      <c r="E36" s="92">
        <f t="shared" si="18"/>
        <v>206000</v>
      </c>
      <c r="F36" s="93">
        <v>206000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2000000</v>
      </c>
      <c r="C38" s="92">
        <v>-1500000</v>
      </c>
      <c r="D38" s="92"/>
      <c r="E38" s="92">
        <f t="shared" si="18"/>
        <v>500000</v>
      </c>
      <c r="F38" s="93">
        <v>500000</v>
      </c>
      <c r="G38" s="94">
        <v>500000</v>
      </c>
      <c r="H38" s="93"/>
      <c r="I38" s="94"/>
      <c r="J38" s="93">
        <v>157000</v>
      </c>
      <c r="K38" s="94"/>
      <c r="L38" s="93"/>
      <c r="M38" s="94"/>
      <c r="N38" s="93"/>
      <c r="O38" s="94"/>
      <c r="P38" s="93">
        <f t="shared" si="19"/>
        <v>157000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31.4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2206000</v>
      </c>
      <c r="C40" s="95">
        <f>SUM(C35:C39)</f>
        <v>-1500000</v>
      </c>
      <c r="D40" s="95"/>
      <c r="E40" s="95">
        <f t="shared" si="18"/>
        <v>706000</v>
      </c>
      <c r="F40" s="96">
        <f t="shared" ref="F40:O40" si="25">SUM(F35:F39)</f>
        <v>706000</v>
      </c>
      <c r="G40" s="97">
        <f t="shared" si="25"/>
        <v>500000</v>
      </c>
      <c r="H40" s="96">
        <f t="shared" si="25"/>
        <v>0</v>
      </c>
      <c r="I40" s="97">
        <f t="shared" si="25"/>
        <v>0</v>
      </c>
      <c r="J40" s="96">
        <f t="shared" si="25"/>
        <v>157000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157000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31.4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-5000000</v>
      </c>
      <c r="D51" s="92"/>
      <c r="E51" s="92">
        <f t="shared" si="26"/>
        <v>5000000</v>
      </c>
      <c r="F51" s="93">
        <v>5000000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-5000000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15106000</v>
      </c>
      <c r="C67" s="104">
        <f>SUM(C9:C15,C18:C23,C26:C29,C32,C35:C39,C42:C52,C55:C58,C61:C65)</f>
        <v>-6500000</v>
      </c>
      <c r="D67" s="104"/>
      <c r="E67" s="104">
        <f t="shared" si="35"/>
        <v>8606000</v>
      </c>
      <c r="F67" s="105">
        <f t="shared" ref="F67:O67" si="43">SUM(F9:F15,F18:F23,F26:F29,F32,F35:F39,F42:F52,F55:F58,F61:F65)</f>
        <v>8606000</v>
      </c>
      <c r="G67" s="106">
        <f t="shared" si="43"/>
        <v>8400000</v>
      </c>
      <c r="H67" s="105">
        <f t="shared" si="43"/>
        <v>0</v>
      </c>
      <c r="I67" s="106">
        <f t="shared" si="43"/>
        <v>184823</v>
      </c>
      <c r="J67" s="105">
        <f t="shared" si="43"/>
        <v>995000</v>
      </c>
      <c r="K67" s="106">
        <f t="shared" si="43"/>
        <v>737690</v>
      </c>
      <c r="L67" s="105">
        <f t="shared" si="43"/>
        <v>306000</v>
      </c>
      <c r="M67" s="106">
        <f t="shared" si="43"/>
        <v>209160</v>
      </c>
      <c r="N67" s="105">
        <f t="shared" si="43"/>
        <v>0</v>
      </c>
      <c r="O67" s="106">
        <f t="shared" si="43"/>
        <v>0</v>
      </c>
      <c r="P67" s="105">
        <f t="shared" si="36"/>
        <v>1301000</v>
      </c>
      <c r="Q67" s="106">
        <f t="shared" si="37"/>
        <v>1131673</v>
      </c>
      <c r="R67" s="61">
        <f t="shared" si="38"/>
        <v>-69.246231155778887</v>
      </c>
      <c r="S67" s="62">
        <f t="shared" si="39"/>
        <v>-71.646626631782993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15.488095238095237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13.472297619047618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7942000</v>
      </c>
      <c r="C69" s="92">
        <v>7000000</v>
      </c>
      <c r="D69" s="92"/>
      <c r="E69" s="92">
        <f>$B69      +$C69      +$D69</f>
        <v>14942000</v>
      </c>
      <c r="F69" s="93">
        <v>14942000</v>
      </c>
      <c r="G69" s="94">
        <v>14942000</v>
      </c>
      <c r="H69" s="93"/>
      <c r="I69" s="94"/>
      <c r="J69" s="93">
        <v>5700000</v>
      </c>
      <c r="K69" s="94">
        <v>5248798</v>
      </c>
      <c r="L69" s="93"/>
      <c r="M69" s="94">
        <v>1238004</v>
      </c>
      <c r="N69" s="93"/>
      <c r="O69" s="94"/>
      <c r="P69" s="93">
        <f>$H69      +$J69      +$L69      +$N69</f>
        <v>5700000</v>
      </c>
      <c r="Q69" s="94">
        <f>$I69      +$K69      +$M69      +$O69</f>
        <v>6486802</v>
      </c>
      <c r="R69" s="48">
        <f>IF(($J69      =0),0,((($L69      -$J69      )/$J69      )*100))</f>
        <v>-100</v>
      </c>
      <c r="S69" s="49">
        <f>IF(($K69      =0),0,((($M69      -$K69      )/$K69      )*100))</f>
        <v>-76.413571259553137</v>
      </c>
      <c r="T69" s="48">
        <f>IF(($E69      =0),0,(($P69      /$E69      )*100))</f>
        <v>38.147503680899483</v>
      </c>
      <c r="U69" s="50">
        <f>IF(($E69      =0),0,(($Q69      /$E69      )*100))</f>
        <v>43.413211082853707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7942000</v>
      </c>
      <c r="C70" s="101">
        <f>C69</f>
        <v>7000000</v>
      </c>
      <c r="D70" s="101"/>
      <c r="E70" s="101">
        <f>$B70      +$C70      +$D70</f>
        <v>14942000</v>
      </c>
      <c r="F70" s="102">
        <f t="shared" ref="F70:O70" si="44">F69</f>
        <v>14942000</v>
      </c>
      <c r="G70" s="103">
        <f t="shared" si="44"/>
        <v>14942000</v>
      </c>
      <c r="H70" s="102">
        <f t="shared" si="44"/>
        <v>0</v>
      </c>
      <c r="I70" s="103">
        <f t="shared" si="44"/>
        <v>0</v>
      </c>
      <c r="J70" s="102">
        <f t="shared" si="44"/>
        <v>5700000</v>
      </c>
      <c r="K70" s="103">
        <f t="shared" si="44"/>
        <v>5248798</v>
      </c>
      <c r="L70" s="102">
        <f t="shared" si="44"/>
        <v>0</v>
      </c>
      <c r="M70" s="103">
        <f t="shared" si="44"/>
        <v>1238004</v>
      </c>
      <c r="N70" s="102">
        <f t="shared" si="44"/>
        <v>0</v>
      </c>
      <c r="O70" s="103">
        <f t="shared" si="44"/>
        <v>0</v>
      </c>
      <c r="P70" s="102">
        <f>$H70      +$J70      +$L70      +$N70</f>
        <v>5700000</v>
      </c>
      <c r="Q70" s="103">
        <f>$I70      +$K70      +$M70      +$O70</f>
        <v>6486802</v>
      </c>
      <c r="R70" s="57">
        <f>IF(($J70      =0),0,((($L70      -$J70      )/$J70      )*100))</f>
        <v>-100</v>
      </c>
      <c r="S70" s="58">
        <f>IF(($K70      =0),0,((($M70      -$K70      )/$K70      )*100))</f>
        <v>-76.413571259553137</v>
      </c>
      <c r="T70" s="57">
        <f>IF($E70   =0,0,($P70   /$E70   )*100)</f>
        <v>38.147503680899483</v>
      </c>
      <c r="U70" s="59">
        <f>IF($E70   =0,0,($Q70   /$E70 )*100)</f>
        <v>43.413211082853707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7942000</v>
      </c>
      <c r="C71" s="104">
        <f>C69</f>
        <v>7000000</v>
      </c>
      <c r="D71" s="104"/>
      <c r="E71" s="104">
        <f>$B71      +$C71      +$D71</f>
        <v>14942000</v>
      </c>
      <c r="F71" s="105">
        <f t="shared" ref="F71:O71" si="45">F69</f>
        <v>14942000</v>
      </c>
      <c r="G71" s="106">
        <f t="shared" si="45"/>
        <v>14942000</v>
      </c>
      <c r="H71" s="105">
        <f t="shared" si="45"/>
        <v>0</v>
      </c>
      <c r="I71" s="106">
        <f t="shared" si="45"/>
        <v>0</v>
      </c>
      <c r="J71" s="105">
        <f t="shared" si="45"/>
        <v>5700000</v>
      </c>
      <c r="K71" s="106">
        <f t="shared" si="45"/>
        <v>5248798</v>
      </c>
      <c r="L71" s="105">
        <f t="shared" si="45"/>
        <v>0</v>
      </c>
      <c r="M71" s="106">
        <f t="shared" si="45"/>
        <v>1238004</v>
      </c>
      <c r="N71" s="105">
        <f t="shared" si="45"/>
        <v>0</v>
      </c>
      <c r="O71" s="106">
        <f t="shared" si="45"/>
        <v>0</v>
      </c>
      <c r="P71" s="105">
        <f>$H71      +$J71      +$L71      +$N71</f>
        <v>5700000</v>
      </c>
      <c r="Q71" s="106">
        <f>$I71      +$K71      +$M71      +$O71</f>
        <v>6486802</v>
      </c>
      <c r="R71" s="61">
        <f>IF(($J71      =0),0,((($L71      -$J71      )/$J71      )*100))</f>
        <v>-100</v>
      </c>
      <c r="S71" s="62">
        <f>IF(($K71      =0),0,((($M71      -$K71      )/$K71      )*100))</f>
        <v>-76.413571259553137</v>
      </c>
      <c r="T71" s="61">
        <f>IF($E71   =0,0,($P71   /$E71   )*100)</f>
        <v>38.147503680899483</v>
      </c>
      <c r="U71" s="65">
        <f>IF($E71   =0,0,($Q71   /$E71   )*100)</f>
        <v>43.413211082853707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23048000</v>
      </c>
      <c r="C72" s="104">
        <f>SUM(C9:C15,C18:C23,C26:C29,C32,C35:C39,C42:C52,C55:C58,C61:C65,C69)</f>
        <v>500000</v>
      </c>
      <c r="D72" s="104"/>
      <c r="E72" s="104">
        <f>$B72      +$C72      +$D72</f>
        <v>23548000</v>
      </c>
      <c r="F72" s="105">
        <f t="shared" ref="F72:O72" si="46">SUM(F9:F15,F18:F23,F26:F29,F32,F35:F39,F42:F52,F55:F58,F61:F65,F69)</f>
        <v>23548000</v>
      </c>
      <c r="G72" s="106">
        <f t="shared" si="46"/>
        <v>23342000</v>
      </c>
      <c r="H72" s="105">
        <f t="shared" si="46"/>
        <v>0</v>
      </c>
      <c r="I72" s="106">
        <f t="shared" si="46"/>
        <v>184823</v>
      </c>
      <c r="J72" s="105">
        <f t="shared" si="46"/>
        <v>6695000</v>
      </c>
      <c r="K72" s="106">
        <f t="shared" si="46"/>
        <v>5986488</v>
      </c>
      <c r="L72" s="105">
        <f t="shared" si="46"/>
        <v>306000</v>
      </c>
      <c r="M72" s="106">
        <f t="shared" si="46"/>
        <v>1447164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7001000</v>
      </c>
      <c r="Q72" s="106">
        <f>$I72      +$K72      +$M72      +$O72</f>
        <v>7618475</v>
      </c>
      <c r="R72" s="61">
        <f>IF(($J72      =0),0,((($L72      -$J72      )/$J72      )*100))</f>
        <v>-95.429424943988053</v>
      </c>
      <c r="S72" s="62">
        <f>IF(($K72      =0),0,((($M72      -$K72      )/$K72      )*100))</f>
        <v>-75.826160513476353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29.99314540313598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32.638484277268439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9YyUMk4cVFBzcAD4cglLTtK6p2nWpZlG1CDsvyl/J73HsF4ThzWckh6wQZEFU/DE1mi8U1hYUdl9ILRwXW2Ig==" saltValue="6nMzINRqXHyDcwI1vHHe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1089000</v>
      </c>
      <c r="I10" s="94"/>
      <c r="J10" s="93">
        <v>1003000</v>
      </c>
      <c r="K10" s="94"/>
      <c r="L10" s="93">
        <v>381000</v>
      </c>
      <c r="M10" s="94"/>
      <c r="N10" s="93"/>
      <c r="O10" s="94"/>
      <c r="P10" s="93">
        <f t="shared" ref="P10:P16" si="1">$H10      +$J10      +$L10      +$N10</f>
        <v>2473000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-62.013958125623127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88.321428571428569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1089000</v>
      </c>
      <c r="I16" s="97">
        <f t="shared" si="7"/>
        <v>0</v>
      </c>
      <c r="J16" s="96">
        <f t="shared" si="7"/>
        <v>1003000</v>
      </c>
      <c r="K16" s="97">
        <f t="shared" si="7"/>
        <v>0</v>
      </c>
      <c r="L16" s="96">
        <f t="shared" si="7"/>
        <v>381000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2473000</v>
      </c>
      <c r="Q16" s="97">
        <f t="shared" si="2"/>
        <v>0</v>
      </c>
      <c r="R16" s="52">
        <f t="shared" si="3"/>
        <v>-62.013958125623127</v>
      </c>
      <c r="S16" s="53">
        <f t="shared" si="4"/>
        <v>0</v>
      </c>
      <c r="T16" s="52">
        <f>IF((SUM($E9:$E13)+$E15)=0,0,(P16/(SUM($E9:$E13)+$E15)*100))</f>
        <v>88.321428571428569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2001000</v>
      </c>
      <c r="I35" s="94"/>
      <c r="J35" s="93"/>
      <c r="K35" s="94"/>
      <c r="L35" s="93">
        <v>381000</v>
      </c>
      <c r="M35" s="94"/>
      <c r="N35" s="93"/>
      <c r="O35" s="94"/>
      <c r="P35" s="93">
        <f t="shared" ref="P35:P40" si="19">$H35      +$J35      +$L35      +$N35</f>
        <v>2382000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23.82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2001000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381000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2382000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23.82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</v>
      </c>
      <c r="C51" s="92">
        <v>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>
        <v>1353000</v>
      </c>
      <c r="K51" s="94"/>
      <c r="L51" s="93"/>
      <c r="M51" s="94"/>
      <c r="N51" s="93"/>
      <c r="O51" s="94"/>
      <c r="P51" s="93">
        <f t="shared" si="27"/>
        <v>1353000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33.825000000000003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</v>
      </c>
      <c r="C53" s="95">
        <f>SUM(C42:C52)</f>
        <v>0</v>
      </c>
      <c r="D53" s="95"/>
      <c r="E53" s="95">
        <f t="shared" si="26"/>
        <v>4000000</v>
      </c>
      <c r="F53" s="96">
        <f t="shared" ref="F53:O53" si="33">SUM(F42:F52)</f>
        <v>4000000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1353000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1353000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33.825000000000003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16800000</v>
      </c>
      <c r="C67" s="104">
        <f>SUM(C9:C15,C18:C23,C26:C29,C32,C35:C39,C42:C52,C55:C58,C61:C65)</f>
        <v>0</v>
      </c>
      <c r="D67" s="104"/>
      <c r="E67" s="104">
        <f t="shared" si="35"/>
        <v>16800000</v>
      </c>
      <c r="F67" s="105">
        <f t="shared" ref="F67:O67" si="43">SUM(F9:F15,F18:F23,F26:F29,F32,F35:F39,F42:F52,F55:F58,F61:F65)</f>
        <v>16800000</v>
      </c>
      <c r="G67" s="106">
        <f t="shared" si="43"/>
        <v>16800000</v>
      </c>
      <c r="H67" s="105">
        <f t="shared" si="43"/>
        <v>3090000</v>
      </c>
      <c r="I67" s="106">
        <f t="shared" si="43"/>
        <v>0</v>
      </c>
      <c r="J67" s="105">
        <f t="shared" si="43"/>
        <v>2356000</v>
      </c>
      <c r="K67" s="106">
        <f t="shared" si="43"/>
        <v>0</v>
      </c>
      <c r="L67" s="105">
        <f t="shared" si="43"/>
        <v>762000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6208000</v>
      </c>
      <c r="Q67" s="106">
        <f t="shared" si="37"/>
        <v>0</v>
      </c>
      <c r="R67" s="61">
        <f t="shared" si="38"/>
        <v>-67.657045840407477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36.952380952380956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10274000</v>
      </c>
      <c r="C69" s="92">
        <v>-4000000</v>
      </c>
      <c r="D69" s="92"/>
      <c r="E69" s="92">
        <f>$B69      +$C69      +$D69</f>
        <v>6274000</v>
      </c>
      <c r="F69" s="93">
        <v>6274000</v>
      </c>
      <c r="G69" s="94">
        <v>6274000</v>
      </c>
      <c r="H69" s="93">
        <v>337000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337000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5.3713739241313352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10274000</v>
      </c>
      <c r="C70" s="101">
        <f>C69</f>
        <v>-4000000</v>
      </c>
      <c r="D70" s="101"/>
      <c r="E70" s="101">
        <f>$B70      +$C70      +$D70</f>
        <v>6274000</v>
      </c>
      <c r="F70" s="102">
        <f t="shared" ref="F70:O70" si="44">F69</f>
        <v>6274000</v>
      </c>
      <c r="G70" s="103">
        <f t="shared" si="44"/>
        <v>6274000</v>
      </c>
      <c r="H70" s="102">
        <f t="shared" si="44"/>
        <v>337000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337000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5.3713739241313352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10274000</v>
      </c>
      <c r="C71" s="104">
        <f>C69</f>
        <v>-4000000</v>
      </c>
      <c r="D71" s="104"/>
      <c r="E71" s="104">
        <f>$B71      +$C71      +$D71</f>
        <v>6274000</v>
      </c>
      <c r="F71" s="105">
        <f t="shared" ref="F71:O71" si="45">F69</f>
        <v>6274000</v>
      </c>
      <c r="G71" s="106">
        <f t="shared" si="45"/>
        <v>6274000</v>
      </c>
      <c r="H71" s="105">
        <f t="shared" si="45"/>
        <v>337000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337000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5.3713739241313352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27074000</v>
      </c>
      <c r="C72" s="104">
        <f>SUM(C9:C15,C18:C23,C26:C29,C32,C35:C39,C42:C52,C55:C58,C61:C65,C69)</f>
        <v>-4000000</v>
      </c>
      <c r="D72" s="104"/>
      <c r="E72" s="104">
        <f>$B72      +$C72      +$D72</f>
        <v>23074000</v>
      </c>
      <c r="F72" s="105">
        <f t="shared" ref="F72:O72" si="46">SUM(F9:F15,F18:F23,F26:F29,F32,F35:F39,F42:F52,F55:F58,F61:F65,F69)</f>
        <v>23074000</v>
      </c>
      <c r="G72" s="106">
        <f t="shared" si="46"/>
        <v>23074000</v>
      </c>
      <c r="H72" s="105">
        <f t="shared" si="46"/>
        <v>3427000</v>
      </c>
      <c r="I72" s="106">
        <f t="shared" si="46"/>
        <v>0</v>
      </c>
      <c r="J72" s="105">
        <f t="shared" si="46"/>
        <v>2356000</v>
      </c>
      <c r="K72" s="106">
        <f t="shared" si="46"/>
        <v>0</v>
      </c>
      <c r="L72" s="105">
        <f t="shared" si="46"/>
        <v>762000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6545000</v>
      </c>
      <c r="Q72" s="106">
        <f>$I72      +$K72      +$M72      +$O72</f>
        <v>0</v>
      </c>
      <c r="R72" s="61">
        <f>IF(($J72      =0),0,((($L72      -$J72      )/$J72      )*100))</f>
        <v>-67.657045840407477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28.365259599549276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eIJy0PJVegbFF8vNb5gmtKz/QHvzpCTUAE1ncxxDu4Tg3Ky+ZugiZdGMweczM7oLXDTSQ4h93PKERyyoRzYrQ==" saltValue="dGVVbW9jWTe9HEiAWXZZ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1920000</v>
      </c>
      <c r="C10" s="92">
        <v>0</v>
      </c>
      <c r="D10" s="92"/>
      <c r="E10" s="92">
        <f t="shared" ref="E10:E16" si="0">$B10      +$C10      +$D10</f>
        <v>1920000</v>
      </c>
      <c r="F10" s="93">
        <v>1920000</v>
      </c>
      <c r="G10" s="94">
        <v>1920000</v>
      </c>
      <c r="H10" s="93">
        <v>926000</v>
      </c>
      <c r="I10" s="94"/>
      <c r="J10" s="93"/>
      <c r="K10" s="94"/>
      <c r="L10" s="93">
        <v>372000</v>
      </c>
      <c r="M10" s="94"/>
      <c r="N10" s="93"/>
      <c r="O10" s="94"/>
      <c r="P10" s="93">
        <f t="shared" ref="P10:P16" si="1">$H10      +$J10      +$L10      +$N10</f>
        <v>1298000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67.604166666666671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1920000</v>
      </c>
      <c r="C16" s="95">
        <f>SUM(C9:C15)</f>
        <v>0</v>
      </c>
      <c r="D16" s="95"/>
      <c r="E16" s="95">
        <f t="shared" si="0"/>
        <v>1920000</v>
      </c>
      <c r="F16" s="96">
        <f t="shared" ref="F16:O16" si="7">SUM(F9:F15)</f>
        <v>1920000</v>
      </c>
      <c r="G16" s="97">
        <f t="shared" si="7"/>
        <v>1920000</v>
      </c>
      <c r="H16" s="96">
        <f t="shared" si="7"/>
        <v>926000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372000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1298000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67.604166666666671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82000</v>
      </c>
      <c r="I32" s="94"/>
      <c r="J32" s="93">
        <v>259000</v>
      </c>
      <c r="K32" s="94"/>
      <c r="L32" s="93">
        <v>92000</v>
      </c>
      <c r="M32" s="94"/>
      <c r="N32" s="93"/>
      <c r="O32" s="94"/>
      <c r="P32" s="93">
        <f>$H32      +$J32      +$L32      +$N32</f>
        <v>433000</v>
      </c>
      <c r="Q32" s="94">
        <f>$I32      +$K32      +$M32      +$O32</f>
        <v>0</v>
      </c>
      <c r="R32" s="48">
        <f>IF(($J32      =0),0,((($L32      -$J32      )/$J32      )*100))</f>
        <v>-64.478764478764489</v>
      </c>
      <c r="S32" s="49">
        <f>IF(($K32      =0),0,((($M32      -$K32      )/$K32      )*100))</f>
        <v>0</v>
      </c>
      <c r="T32" s="48">
        <f>IF(($E32      =0),0,(($P32      /$E32      )*100))</f>
        <v>40.279069767441861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82000</v>
      </c>
      <c r="I33" s="97">
        <f t="shared" si="17"/>
        <v>0</v>
      </c>
      <c r="J33" s="96">
        <f t="shared" si="17"/>
        <v>259000</v>
      </c>
      <c r="K33" s="97">
        <f t="shared" si="17"/>
        <v>0</v>
      </c>
      <c r="L33" s="96">
        <f t="shared" si="17"/>
        <v>92000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433000</v>
      </c>
      <c r="Q33" s="97">
        <f>$I33      +$K33      +$M33      +$O33</f>
        <v>0</v>
      </c>
      <c r="R33" s="52">
        <f>IF(($J33      =0),0,((($L33      -$J33      )/$J33      )*100))</f>
        <v>-64.478764478764489</v>
      </c>
      <c r="S33" s="53">
        <f>IF(($K33      =0),0,((($M33      -$K33      )/$K33      )*100))</f>
        <v>0</v>
      </c>
      <c r="T33" s="52">
        <f>IF($E33   =0,0,($P33   /$E33   )*100)</f>
        <v>40.279069767441861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1207000</v>
      </c>
      <c r="C36" s="92">
        <v>0</v>
      </c>
      <c r="D36" s="92"/>
      <c r="E36" s="92">
        <f t="shared" si="18"/>
        <v>1207000</v>
      </c>
      <c r="F36" s="93">
        <v>1207000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1207000</v>
      </c>
      <c r="C40" s="95">
        <f>SUM(C35:C39)</f>
        <v>0</v>
      </c>
      <c r="D40" s="95"/>
      <c r="E40" s="95">
        <f t="shared" si="18"/>
        <v>1207000</v>
      </c>
      <c r="F40" s="96">
        <f t="shared" ref="F40:O40" si="25">SUM(F35:F39)</f>
        <v>1207000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</v>
      </c>
      <c r="C51" s="92">
        <v>0</v>
      </c>
      <c r="D51" s="92"/>
      <c r="E51" s="92">
        <f t="shared" si="26"/>
        <v>7000000</v>
      </c>
      <c r="F51" s="93">
        <v>7000000</v>
      </c>
      <c r="G51" s="94">
        <v>7000000</v>
      </c>
      <c r="H51" s="93"/>
      <c r="I51" s="94"/>
      <c r="J51" s="93">
        <v>1128000</v>
      </c>
      <c r="K51" s="94"/>
      <c r="L51" s="93">
        <v>1216000</v>
      </c>
      <c r="M51" s="94"/>
      <c r="N51" s="93"/>
      <c r="O51" s="94"/>
      <c r="P51" s="93">
        <f t="shared" si="27"/>
        <v>2344000</v>
      </c>
      <c r="Q51" s="94">
        <f t="shared" si="28"/>
        <v>0</v>
      </c>
      <c r="R51" s="48">
        <f t="shared" si="29"/>
        <v>7.8014184397163122</v>
      </c>
      <c r="S51" s="49">
        <f t="shared" si="30"/>
        <v>0</v>
      </c>
      <c r="T51" s="48">
        <f t="shared" si="31"/>
        <v>33.485714285714288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7000000</v>
      </c>
      <c r="C53" s="95">
        <f>SUM(C42:C52)</f>
        <v>0</v>
      </c>
      <c r="D53" s="95"/>
      <c r="E53" s="95">
        <f t="shared" si="26"/>
        <v>7000000</v>
      </c>
      <c r="F53" s="96">
        <f t="shared" ref="F53:O53" si="33">SUM(F42:F52)</f>
        <v>7000000</v>
      </c>
      <c r="G53" s="97">
        <f t="shared" si="33"/>
        <v>7000000</v>
      </c>
      <c r="H53" s="96">
        <f t="shared" si="33"/>
        <v>0</v>
      </c>
      <c r="I53" s="97">
        <f t="shared" si="33"/>
        <v>0</v>
      </c>
      <c r="J53" s="96">
        <f t="shared" si="33"/>
        <v>1128000</v>
      </c>
      <c r="K53" s="97">
        <f t="shared" si="33"/>
        <v>0</v>
      </c>
      <c r="L53" s="96">
        <f t="shared" si="33"/>
        <v>1216000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2344000</v>
      </c>
      <c r="Q53" s="97">
        <f t="shared" si="28"/>
        <v>0</v>
      </c>
      <c r="R53" s="52">
        <f t="shared" si="29"/>
        <v>7.8014184397163122</v>
      </c>
      <c r="S53" s="53">
        <f t="shared" si="30"/>
        <v>0</v>
      </c>
      <c r="T53" s="52">
        <f>IF((+$E43+$E45+$E47+$E48+$E51) =0,0,(P53   /(+$E43+$E45+$E47+$E48+$E51) )*100)</f>
        <v>33.485714285714288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11202000</v>
      </c>
      <c r="C67" s="104">
        <f>SUM(C9:C15,C18:C23,C26:C29,C32,C35:C39,C42:C52,C55:C58,C61:C65)</f>
        <v>0</v>
      </c>
      <c r="D67" s="104"/>
      <c r="E67" s="104">
        <f t="shared" si="35"/>
        <v>11202000</v>
      </c>
      <c r="F67" s="105">
        <f t="shared" ref="F67:O67" si="43">SUM(F9:F15,F18:F23,F26:F29,F32,F35:F39,F42:F52,F55:F58,F61:F65)</f>
        <v>11202000</v>
      </c>
      <c r="G67" s="106">
        <f t="shared" si="43"/>
        <v>9995000</v>
      </c>
      <c r="H67" s="105">
        <f t="shared" si="43"/>
        <v>1008000</v>
      </c>
      <c r="I67" s="106">
        <f t="shared" si="43"/>
        <v>0</v>
      </c>
      <c r="J67" s="105">
        <f t="shared" si="43"/>
        <v>1387000</v>
      </c>
      <c r="K67" s="106">
        <f t="shared" si="43"/>
        <v>0</v>
      </c>
      <c r="L67" s="105">
        <f t="shared" si="43"/>
        <v>1680000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4075000</v>
      </c>
      <c r="Q67" s="106">
        <f t="shared" si="37"/>
        <v>0</v>
      </c>
      <c r="R67" s="61">
        <f t="shared" si="38"/>
        <v>21.124729632299928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40.770385192596301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11887000</v>
      </c>
      <c r="C69" s="92">
        <v>5000000</v>
      </c>
      <c r="D69" s="92"/>
      <c r="E69" s="92">
        <f>$B69      +$C69      +$D69</f>
        <v>16887000</v>
      </c>
      <c r="F69" s="93">
        <v>16887000</v>
      </c>
      <c r="G69" s="94">
        <v>16887000</v>
      </c>
      <c r="H69" s="93">
        <v>2867000</v>
      </c>
      <c r="I69" s="94"/>
      <c r="J69" s="93">
        <v>3403000</v>
      </c>
      <c r="K69" s="94"/>
      <c r="L69" s="93">
        <v>2824000</v>
      </c>
      <c r="M69" s="94"/>
      <c r="N69" s="93"/>
      <c r="O69" s="94"/>
      <c r="P69" s="93">
        <f>$H69      +$J69      +$L69      +$N69</f>
        <v>9094000</v>
      </c>
      <c r="Q69" s="94">
        <f>$I69      +$K69      +$M69      +$O69</f>
        <v>0</v>
      </c>
      <c r="R69" s="48">
        <f>IF(($J69      =0),0,((($L69      -$J69      )/$J69      )*100))</f>
        <v>-17.014399059653247</v>
      </c>
      <c r="S69" s="49">
        <f>IF(($K69      =0),0,((($M69      -$K69      )/$K69      )*100))</f>
        <v>0</v>
      </c>
      <c r="T69" s="48">
        <f>IF(($E69      =0),0,(($P69      /$E69      )*100))</f>
        <v>53.852075561082493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11887000</v>
      </c>
      <c r="C70" s="101">
        <f>C69</f>
        <v>5000000</v>
      </c>
      <c r="D70" s="101"/>
      <c r="E70" s="101">
        <f>$B70      +$C70      +$D70</f>
        <v>16887000</v>
      </c>
      <c r="F70" s="102">
        <f t="shared" ref="F70:O70" si="44">F69</f>
        <v>16887000</v>
      </c>
      <c r="G70" s="103">
        <f t="shared" si="44"/>
        <v>16887000</v>
      </c>
      <c r="H70" s="102">
        <f t="shared" si="44"/>
        <v>2867000</v>
      </c>
      <c r="I70" s="103">
        <f t="shared" si="44"/>
        <v>0</v>
      </c>
      <c r="J70" s="102">
        <f t="shared" si="44"/>
        <v>3403000</v>
      </c>
      <c r="K70" s="103">
        <f t="shared" si="44"/>
        <v>0</v>
      </c>
      <c r="L70" s="102">
        <f t="shared" si="44"/>
        <v>2824000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9094000</v>
      </c>
      <c r="Q70" s="103">
        <f>$I70      +$K70      +$M70      +$O70</f>
        <v>0</v>
      </c>
      <c r="R70" s="57">
        <f>IF(($J70      =0),0,((($L70      -$J70      )/$J70      )*100))</f>
        <v>-17.014399059653247</v>
      </c>
      <c r="S70" s="58">
        <f>IF(($K70      =0),0,((($M70      -$K70      )/$K70      )*100))</f>
        <v>0</v>
      </c>
      <c r="T70" s="57">
        <f>IF($E70   =0,0,($P70   /$E70   )*100)</f>
        <v>53.852075561082493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11887000</v>
      </c>
      <c r="C71" s="104">
        <f>C69</f>
        <v>5000000</v>
      </c>
      <c r="D71" s="104"/>
      <c r="E71" s="104">
        <f>$B71      +$C71      +$D71</f>
        <v>16887000</v>
      </c>
      <c r="F71" s="105">
        <f t="shared" ref="F71:O71" si="45">F69</f>
        <v>16887000</v>
      </c>
      <c r="G71" s="106">
        <f t="shared" si="45"/>
        <v>16887000</v>
      </c>
      <c r="H71" s="105">
        <f t="shared" si="45"/>
        <v>2867000</v>
      </c>
      <c r="I71" s="106">
        <f t="shared" si="45"/>
        <v>0</v>
      </c>
      <c r="J71" s="105">
        <f t="shared" si="45"/>
        <v>3403000</v>
      </c>
      <c r="K71" s="106">
        <f t="shared" si="45"/>
        <v>0</v>
      </c>
      <c r="L71" s="105">
        <f t="shared" si="45"/>
        <v>2824000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9094000</v>
      </c>
      <c r="Q71" s="106">
        <f>$I71      +$K71      +$M71      +$O71</f>
        <v>0</v>
      </c>
      <c r="R71" s="61">
        <f>IF(($J71      =0),0,((($L71      -$J71      )/$J71      )*100))</f>
        <v>-17.014399059653247</v>
      </c>
      <c r="S71" s="62">
        <f>IF(($K71      =0),0,((($M71      -$K71      )/$K71      )*100))</f>
        <v>0</v>
      </c>
      <c r="T71" s="61">
        <f>IF($E71   =0,0,($P71   /$E71   )*100)</f>
        <v>53.852075561082493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23089000</v>
      </c>
      <c r="C72" s="104">
        <f>SUM(C9:C15,C18:C23,C26:C29,C32,C35:C39,C42:C52,C55:C58,C61:C65,C69)</f>
        <v>5000000</v>
      </c>
      <c r="D72" s="104"/>
      <c r="E72" s="104">
        <f>$B72      +$C72      +$D72</f>
        <v>28089000</v>
      </c>
      <c r="F72" s="105">
        <f t="shared" ref="F72:O72" si="46">SUM(F9:F15,F18:F23,F26:F29,F32,F35:F39,F42:F52,F55:F58,F61:F65,F69)</f>
        <v>28089000</v>
      </c>
      <c r="G72" s="106">
        <f t="shared" si="46"/>
        <v>26882000</v>
      </c>
      <c r="H72" s="105">
        <f t="shared" si="46"/>
        <v>3875000</v>
      </c>
      <c r="I72" s="106">
        <f t="shared" si="46"/>
        <v>0</v>
      </c>
      <c r="J72" s="105">
        <f t="shared" si="46"/>
        <v>4790000</v>
      </c>
      <c r="K72" s="106">
        <f t="shared" si="46"/>
        <v>0</v>
      </c>
      <c r="L72" s="105">
        <f t="shared" si="46"/>
        <v>4504000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13169000</v>
      </c>
      <c r="Q72" s="106">
        <f>$I72      +$K72      +$M72      +$O72</f>
        <v>0</v>
      </c>
      <c r="R72" s="61">
        <f>IF(($J72      =0),0,((($L72      -$J72      )/$J72      )*100))</f>
        <v>-5.9707724425887267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48.988170523026561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rYr6h6QU6PpMytq/fYcLY5T8pff7ZvE1+6GcKSeLitZyCT39wSw6nT4i44SzoX+4O86GUMh0wCzdgkDH8ekjA==" saltValue="1TEhTyD1FMRsZ6uvp5pX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6" si="0">$B10      +$C10      +$D10</f>
        <v>1700000</v>
      </c>
      <c r="F10" s="93">
        <v>1700000</v>
      </c>
      <c r="G10" s="94">
        <v>1700000</v>
      </c>
      <c r="H10" s="93"/>
      <c r="I10" s="94">
        <v>1977516</v>
      </c>
      <c r="J10" s="93">
        <v>711000</v>
      </c>
      <c r="K10" s="94">
        <v>1700000</v>
      </c>
      <c r="L10" s="93"/>
      <c r="M10" s="94"/>
      <c r="N10" s="93"/>
      <c r="O10" s="94"/>
      <c r="P10" s="93">
        <f t="shared" ref="P10:P16" si="1">$H10      +$J10      +$L10      +$N10</f>
        <v>711000</v>
      </c>
      <c r="Q10" s="94">
        <f t="shared" ref="Q10:Q16" si="2">$I10      +$K10      +$M10      +$O10</f>
        <v>3677516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41.823529411764703</v>
      </c>
      <c r="U10" s="50">
        <f t="shared" ref="U10:U15" si="6">IF(($E10      =0),0,(($Q10      /$E10      )*100))</f>
        <v>216.32447058823527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1700000</v>
      </c>
      <c r="C16" s="95">
        <f>SUM(C9:C15)</f>
        <v>0</v>
      </c>
      <c r="D16" s="95"/>
      <c r="E16" s="95">
        <f t="shared" si="0"/>
        <v>1700000</v>
      </c>
      <c r="F16" s="96">
        <f t="shared" ref="F16:O16" si="7">SUM(F9:F15)</f>
        <v>1700000</v>
      </c>
      <c r="G16" s="97">
        <f t="shared" si="7"/>
        <v>1700000</v>
      </c>
      <c r="H16" s="96">
        <f t="shared" si="7"/>
        <v>0</v>
      </c>
      <c r="I16" s="97">
        <f t="shared" si="7"/>
        <v>1977516</v>
      </c>
      <c r="J16" s="96">
        <f t="shared" si="7"/>
        <v>711000</v>
      </c>
      <c r="K16" s="97">
        <f t="shared" si="7"/>
        <v>1700000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711000</v>
      </c>
      <c r="Q16" s="97">
        <f t="shared" si="2"/>
        <v>3677516</v>
      </c>
      <c r="R16" s="52">
        <f t="shared" si="3"/>
        <v>-100</v>
      </c>
      <c r="S16" s="53">
        <f t="shared" si="4"/>
        <v>-100</v>
      </c>
      <c r="T16" s="52">
        <f>IF((SUM($E9:$E13)+$E15)=0,0,(P16/(SUM($E9:$E13)+$E15)*100))</f>
        <v>41.823529411764703</v>
      </c>
      <c r="U16" s="54">
        <f>IF((SUM($E9:$E13)+$E15)=0,0,(Q16/(SUM($E9:$E13)+$E15)*100))</f>
        <v>216.32447058823527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1389000</v>
      </c>
      <c r="C32" s="92">
        <v>0</v>
      </c>
      <c r="D32" s="92"/>
      <c r="E32" s="92">
        <f>$B32      +$C32      +$D32</f>
        <v>1389000</v>
      </c>
      <c r="F32" s="93">
        <v>1389000</v>
      </c>
      <c r="G32" s="94">
        <v>1389000</v>
      </c>
      <c r="H32" s="93">
        <v>154000</v>
      </c>
      <c r="I32" s="94"/>
      <c r="J32" s="93">
        <v>78000</v>
      </c>
      <c r="K32" s="94"/>
      <c r="L32" s="93"/>
      <c r="M32" s="94"/>
      <c r="N32" s="93"/>
      <c r="O32" s="94"/>
      <c r="P32" s="93">
        <f>$H32      +$J32      +$L32      +$N32</f>
        <v>232000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16.702663786897048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1389000</v>
      </c>
      <c r="C33" s="95">
        <f>C32</f>
        <v>0</v>
      </c>
      <c r="D33" s="95"/>
      <c r="E33" s="95">
        <f>$B33      +$C33      +$D33</f>
        <v>1389000</v>
      </c>
      <c r="F33" s="96">
        <f t="shared" ref="F33:O33" si="17">F32</f>
        <v>1389000</v>
      </c>
      <c r="G33" s="97">
        <f t="shared" si="17"/>
        <v>1389000</v>
      </c>
      <c r="H33" s="96">
        <f t="shared" si="17"/>
        <v>154000</v>
      </c>
      <c r="I33" s="97">
        <f t="shared" si="17"/>
        <v>0</v>
      </c>
      <c r="J33" s="96">
        <f t="shared" si="17"/>
        <v>78000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232000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16.702663786897048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4000000</v>
      </c>
      <c r="C35" s="92">
        <v>-2400000</v>
      </c>
      <c r="D35" s="92"/>
      <c r="E35" s="92">
        <f t="shared" ref="E35:E40" si="18">$B35      +$C35      +$D35</f>
        <v>1600000</v>
      </c>
      <c r="F35" s="93">
        <v>1600000</v>
      </c>
      <c r="G35" s="94">
        <v>1600000</v>
      </c>
      <c r="H35" s="93"/>
      <c r="I35" s="94"/>
      <c r="J35" s="93">
        <v>264000</v>
      </c>
      <c r="K35" s="94"/>
      <c r="L35" s="93"/>
      <c r="M35" s="94"/>
      <c r="N35" s="93"/>
      <c r="O35" s="94"/>
      <c r="P35" s="93">
        <f t="shared" ref="P35:P40" si="19">$H35      +$J35      +$L35      +$N35</f>
        <v>264000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16.5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6650000</v>
      </c>
      <c r="C36" s="92">
        <v>0</v>
      </c>
      <c r="D36" s="92"/>
      <c r="E36" s="92">
        <f t="shared" si="18"/>
        <v>6650000</v>
      </c>
      <c r="F36" s="93">
        <v>6650000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>
        <v>89000</v>
      </c>
      <c r="K38" s="94"/>
      <c r="L38" s="93">
        <v>2230000</v>
      </c>
      <c r="M38" s="94"/>
      <c r="N38" s="93"/>
      <c r="O38" s="94"/>
      <c r="P38" s="93">
        <f t="shared" si="19"/>
        <v>2319000</v>
      </c>
      <c r="Q38" s="94">
        <f t="shared" si="20"/>
        <v>0</v>
      </c>
      <c r="R38" s="48">
        <f t="shared" si="21"/>
        <v>2405.6179775280898</v>
      </c>
      <c r="S38" s="49">
        <f t="shared" si="22"/>
        <v>0</v>
      </c>
      <c r="T38" s="48">
        <f t="shared" si="23"/>
        <v>77.3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13650000</v>
      </c>
      <c r="C40" s="95">
        <f>SUM(C35:C39)</f>
        <v>-2400000</v>
      </c>
      <c r="D40" s="95"/>
      <c r="E40" s="95">
        <f t="shared" si="18"/>
        <v>11250000</v>
      </c>
      <c r="F40" s="96">
        <f t="shared" ref="F40:O40" si="25">SUM(F35:F39)</f>
        <v>11250000</v>
      </c>
      <c r="G40" s="97">
        <f t="shared" si="25"/>
        <v>4600000</v>
      </c>
      <c r="H40" s="96">
        <f t="shared" si="25"/>
        <v>0</v>
      </c>
      <c r="I40" s="97">
        <f t="shared" si="25"/>
        <v>0</v>
      </c>
      <c r="J40" s="96">
        <f t="shared" si="25"/>
        <v>353000</v>
      </c>
      <c r="K40" s="97">
        <f t="shared" si="25"/>
        <v>0</v>
      </c>
      <c r="L40" s="96">
        <f t="shared" si="25"/>
        <v>2230000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2583000</v>
      </c>
      <c r="Q40" s="97">
        <f t="shared" si="20"/>
        <v>0</v>
      </c>
      <c r="R40" s="52">
        <f t="shared" si="21"/>
        <v>531.72804532577902</v>
      </c>
      <c r="S40" s="53">
        <f t="shared" si="22"/>
        <v>0</v>
      </c>
      <c r="T40" s="52">
        <f>IF((+$E35+$E38) =0,0,(P40   /(+$E35+$E38) )*100)</f>
        <v>56.152173913043477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8000000</v>
      </c>
      <c r="C51" s="92">
        <v>-4000000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8000000</v>
      </c>
      <c r="C53" s="95">
        <f>SUM(C42:C52)</f>
        <v>-4000000</v>
      </c>
      <c r="D53" s="95"/>
      <c r="E53" s="95">
        <f t="shared" si="26"/>
        <v>4000000</v>
      </c>
      <c r="F53" s="96">
        <f t="shared" ref="F53:O53" si="33">SUM(F42:F52)</f>
        <v>4000000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24739000</v>
      </c>
      <c r="C67" s="104">
        <f>SUM(C9:C15,C18:C23,C26:C29,C32,C35:C39,C42:C52,C55:C58,C61:C65)</f>
        <v>-6400000</v>
      </c>
      <c r="D67" s="104"/>
      <c r="E67" s="104">
        <f t="shared" si="35"/>
        <v>18339000</v>
      </c>
      <c r="F67" s="105">
        <f t="shared" ref="F67:O67" si="43">SUM(F9:F15,F18:F23,F26:F29,F32,F35:F39,F42:F52,F55:F58,F61:F65)</f>
        <v>18339000</v>
      </c>
      <c r="G67" s="106">
        <f t="shared" si="43"/>
        <v>11689000</v>
      </c>
      <c r="H67" s="105">
        <f t="shared" si="43"/>
        <v>154000</v>
      </c>
      <c r="I67" s="106">
        <f t="shared" si="43"/>
        <v>1977516</v>
      </c>
      <c r="J67" s="105">
        <f t="shared" si="43"/>
        <v>1142000</v>
      </c>
      <c r="K67" s="106">
        <f t="shared" si="43"/>
        <v>1700000</v>
      </c>
      <c r="L67" s="105">
        <f t="shared" si="43"/>
        <v>2230000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3526000</v>
      </c>
      <c r="Q67" s="106">
        <f t="shared" si="37"/>
        <v>3677516</v>
      </c>
      <c r="R67" s="61">
        <f t="shared" si="38"/>
        <v>95.27145359019265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30.165112498930618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31.461339721105315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12596000</v>
      </c>
      <c r="C69" s="92">
        <v>-2500000</v>
      </c>
      <c r="D69" s="92"/>
      <c r="E69" s="92">
        <f>$B69      +$C69      +$D69</f>
        <v>10096000</v>
      </c>
      <c r="F69" s="93">
        <v>10096000</v>
      </c>
      <c r="G69" s="94">
        <v>10096000</v>
      </c>
      <c r="H69" s="93">
        <v>714000</v>
      </c>
      <c r="I69" s="94"/>
      <c r="J69" s="93">
        <v>209000</v>
      </c>
      <c r="K69" s="94"/>
      <c r="L69" s="93">
        <v>156000</v>
      </c>
      <c r="M69" s="94"/>
      <c r="N69" s="93"/>
      <c r="O69" s="94"/>
      <c r="P69" s="93">
        <f>$H69      +$J69      +$L69      +$N69</f>
        <v>1079000</v>
      </c>
      <c r="Q69" s="94">
        <f>$I69      +$K69      +$M69      +$O69</f>
        <v>0</v>
      </c>
      <c r="R69" s="48">
        <f>IF(($J69      =0),0,((($L69      -$J69      )/$J69      )*100))</f>
        <v>-25.358851674641148</v>
      </c>
      <c r="S69" s="49">
        <f>IF(($K69      =0),0,((($M69      -$K69      )/$K69      )*100))</f>
        <v>0</v>
      </c>
      <c r="T69" s="48">
        <f>IF(($E69      =0),0,(($P69      /$E69      )*100))</f>
        <v>10.687400950871632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12596000</v>
      </c>
      <c r="C70" s="101">
        <f>C69</f>
        <v>-2500000</v>
      </c>
      <c r="D70" s="101"/>
      <c r="E70" s="101">
        <f>$B70      +$C70      +$D70</f>
        <v>10096000</v>
      </c>
      <c r="F70" s="102">
        <f t="shared" ref="F70:O70" si="44">F69</f>
        <v>10096000</v>
      </c>
      <c r="G70" s="103">
        <f t="shared" si="44"/>
        <v>10096000</v>
      </c>
      <c r="H70" s="102">
        <f t="shared" si="44"/>
        <v>714000</v>
      </c>
      <c r="I70" s="103">
        <f t="shared" si="44"/>
        <v>0</v>
      </c>
      <c r="J70" s="102">
        <f t="shared" si="44"/>
        <v>209000</v>
      </c>
      <c r="K70" s="103">
        <f t="shared" si="44"/>
        <v>0</v>
      </c>
      <c r="L70" s="102">
        <f t="shared" si="44"/>
        <v>156000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1079000</v>
      </c>
      <c r="Q70" s="103">
        <f>$I70      +$K70      +$M70      +$O70</f>
        <v>0</v>
      </c>
      <c r="R70" s="57">
        <f>IF(($J70      =0),0,((($L70      -$J70      )/$J70      )*100))</f>
        <v>-25.358851674641148</v>
      </c>
      <c r="S70" s="58">
        <f>IF(($K70      =0),0,((($M70      -$K70      )/$K70      )*100))</f>
        <v>0</v>
      </c>
      <c r="T70" s="57">
        <f>IF($E70   =0,0,($P70   /$E70   )*100)</f>
        <v>10.687400950871632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12596000</v>
      </c>
      <c r="C71" s="104">
        <f>C69</f>
        <v>-2500000</v>
      </c>
      <c r="D71" s="104"/>
      <c r="E71" s="104">
        <f>$B71      +$C71      +$D71</f>
        <v>10096000</v>
      </c>
      <c r="F71" s="105">
        <f t="shared" ref="F71:O71" si="45">F69</f>
        <v>10096000</v>
      </c>
      <c r="G71" s="106">
        <f t="shared" si="45"/>
        <v>10096000</v>
      </c>
      <c r="H71" s="105">
        <f t="shared" si="45"/>
        <v>714000</v>
      </c>
      <c r="I71" s="106">
        <f t="shared" si="45"/>
        <v>0</v>
      </c>
      <c r="J71" s="105">
        <f t="shared" si="45"/>
        <v>209000</v>
      </c>
      <c r="K71" s="106">
        <f t="shared" si="45"/>
        <v>0</v>
      </c>
      <c r="L71" s="105">
        <f t="shared" si="45"/>
        <v>156000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1079000</v>
      </c>
      <c r="Q71" s="106">
        <f>$I71      +$K71      +$M71      +$O71</f>
        <v>0</v>
      </c>
      <c r="R71" s="61">
        <f>IF(($J71      =0),0,((($L71      -$J71      )/$J71      )*100))</f>
        <v>-25.358851674641148</v>
      </c>
      <c r="S71" s="62">
        <f>IF(($K71      =0),0,((($M71      -$K71      )/$K71      )*100))</f>
        <v>0</v>
      </c>
      <c r="T71" s="61">
        <f>IF($E71   =0,0,($P71   /$E71   )*100)</f>
        <v>10.687400950871632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37335000</v>
      </c>
      <c r="C72" s="104">
        <f>SUM(C9:C15,C18:C23,C26:C29,C32,C35:C39,C42:C52,C55:C58,C61:C65,C69)</f>
        <v>-8900000</v>
      </c>
      <c r="D72" s="104"/>
      <c r="E72" s="104">
        <f>$B72      +$C72      +$D72</f>
        <v>28435000</v>
      </c>
      <c r="F72" s="105">
        <f t="shared" ref="F72:O72" si="46">SUM(F9:F15,F18:F23,F26:F29,F32,F35:F39,F42:F52,F55:F58,F61:F65,F69)</f>
        <v>28435000</v>
      </c>
      <c r="G72" s="106">
        <f t="shared" si="46"/>
        <v>21785000</v>
      </c>
      <c r="H72" s="105">
        <f t="shared" si="46"/>
        <v>868000</v>
      </c>
      <c r="I72" s="106">
        <f t="shared" si="46"/>
        <v>1977516</v>
      </c>
      <c r="J72" s="105">
        <f t="shared" si="46"/>
        <v>1351000</v>
      </c>
      <c r="K72" s="106">
        <f t="shared" si="46"/>
        <v>1700000</v>
      </c>
      <c r="L72" s="105">
        <f t="shared" si="46"/>
        <v>2386000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4605000</v>
      </c>
      <c r="Q72" s="106">
        <f>$I72      +$K72      +$M72      +$O72</f>
        <v>3677516</v>
      </c>
      <c r="R72" s="61">
        <f>IF(($J72      =0),0,((($L72      -$J72      )/$J72      )*100))</f>
        <v>76.609918578830488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21.138397980261647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16.8809547854028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LNIxtwvH+ek5TljJxa+gZMs/lNrVu0wPMtAknRQoy2F6qUDMVwHWuKkx+APgrB/NIAfYxP35khR0VA1X3gXog==" saltValue="QrOdRLgzXftGGGKeinmK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1012000</v>
      </c>
      <c r="I10" s="94">
        <v>747192</v>
      </c>
      <c r="J10" s="93">
        <v>402000</v>
      </c>
      <c r="K10" s="94">
        <v>177861</v>
      </c>
      <c r="L10" s="93"/>
      <c r="M10" s="94">
        <v>93891</v>
      </c>
      <c r="N10" s="93"/>
      <c r="O10" s="94"/>
      <c r="P10" s="93">
        <f t="shared" ref="P10:P16" si="1">$H10      +$J10      +$L10      +$N10</f>
        <v>1414000</v>
      </c>
      <c r="Q10" s="94">
        <f t="shared" ref="Q10:Q16" si="2">$I10      +$K10      +$M10      +$O10</f>
        <v>1018944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-47.211024339231201</v>
      </c>
      <c r="T10" s="48">
        <f t="shared" ref="T10:T15" si="5">IF(($E10      =0),0,(($P10      /$E10      )*100))</f>
        <v>53.35849056603773</v>
      </c>
      <c r="U10" s="50">
        <f t="shared" ref="U10:U15" si="6">IF(($E10      =0),0,(($Q10      /$E10      )*100))</f>
        <v>38.450716981132075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1012000</v>
      </c>
      <c r="I16" s="97">
        <f t="shared" si="7"/>
        <v>747192</v>
      </c>
      <c r="J16" s="96">
        <f t="shared" si="7"/>
        <v>402000</v>
      </c>
      <c r="K16" s="97">
        <f t="shared" si="7"/>
        <v>177861</v>
      </c>
      <c r="L16" s="96">
        <f t="shared" si="7"/>
        <v>0</v>
      </c>
      <c r="M16" s="97">
        <f t="shared" si="7"/>
        <v>93891</v>
      </c>
      <c r="N16" s="96">
        <f t="shared" si="7"/>
        <v>0</v>
      </c>
      <c r="O16" s="97">
        <f t="shared" si="7"/>
        <v>0</v>
      </c>
      <c r="P16" s="96">
        <f t="shared" si="1"/>
        <v>1414000</v>
      </c>
      <c r="Q16" s="97">
        <f t="shared" si="2"/>
        <v>1018944</v>
      </c>
      <c r="R16" s="52">
        <f t="shared" si="3"/>
        <v>-100</v>
      </c>
      <c r="S16" s="53">
        <f t="shared" si="4"/>
        <v>-47.211024339231201</v>
      </c>
      <c r="T16" s="52">
        <f>IF((SUM($E9:$E13)+$E15)=0,0,(P16/(SUM($E9:$E13)+$E15)*100))</f>
        <v>53.35849056603773</v>
      </c>
      <c r="U16" s="54">
        <f>IF((SUM($E9:$E13)+$E15)=0,0,(Q16/(SUM($E9:$E13)+$E15)*100))</f>
        <v>38.450716981132075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1421000</v>
      </c>
      <c r="H32" s="93"/>
      <c r="I32" s="94">
        <v>13680</v>
      </c>
      <c r="J32" s="93"/>
      <c r="K32" s="94">
        <v>2524</v>
      </c>
      <c r="L32" s="93">
        <v>197000</v>
      </c>
      <c r="M32" s="94">
        <v>204</v>
      </c>
      <c r="N32" s="93"/>
      <c r="O32" s="94"/>
      <c r="P32" s="93">
        <f>$H32      +$J32      +$L32      +$N32</f>
        <v>197000</v>
      </c>
      <c r="Q32" s="94">
        <f>$I32      +$K32      +$M32      +$O32</f>
        <v>16408</v>
      </c>
      <c r="R32" s="48">
        <f>IF(($J32      =0),0,((($L32      -$J32      )/$J32      )*100))</f>
        <v>0</v>
      </c>
      <c r="S32" s="49">
        <f>IF(($K32      =0),0,((($M32      -$K32      )/$K32      )*100))</f>
        <v>-91.917591125198101</v>
      </c>
      <c r="T32" s="48">
        <f>IF(($E32      =0),0,(($P32      /$E32      )*100))</f>
        <v>20.102040816326529</v>
      </c>
      <c r="U32" s="50">
        <f>IF(($E32      =0),0,(($Q32      /$E32      )*100))</f>
        <v>1.6742857142857144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1421000</v>
      </c>
      <c r="H33" s="96">
        <f t="shared" si="17"/>
        <v>0</v>
      </c>
      <c r="I33" s="97">
        <f t="shared" si="17"/>
        <v>13680</v>
      </c>
      <c r="J33" s="96">
        <f t="shared" si="17"/>
        <v>0</v>
      </c>
      <c r="K33" s="97">
        <f t="shared" si="17"/>
        <v>2524</v>
      </c>
      <c r="L33" s="96">
        <f t="shared" si="17"/>
        <v>197000</v>
      </c>
      <c r="M33" s="97">
        <f t="shared" si="17"/>
        <v>204</v>
      </c>
      <c r="N33" s="96">
        <f t="shared" si="17"/>
        <v>0</v>
      </c>
      <c r="O33" s="97">
        <f t="shared" si="17"/>
        <v>0</v>
      </c>
      <c r="P33" s="96">
        <f>$H33      +$J33      +$L33      +$N33</f>
        <v>197000</v>
      </c>
      <c r="Q33" s="97">
        <f>$I33      +$K33      +$M33      +$O33</f>
        <v>16408</v>
      </c>
      <c r="R33" s="52">
        <f>IF(($J33      =0),0,((($L33      -$J33      )/$J33      )*100))</f>
        <v>0</v>
      </c>
      <c r="S33" s="53">
        <f>IF(($K33      =0),0,((($M33      -$K33      )/$K33      )*100))</f>
        <v>-91.917591125198101</v>
      </c>
      <c r="T33" s="52">
        <f>IF($E33   =0,0,($P33   /$E33   )*100)</f>
        <v>20.102040816326529</v>
      </c>
      <c r="U33" s="54">
        <f>IF($E33   =0,0,($Q33   /$E33   )*100)</f>
        <v>1.6742857142857144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43922000</v>
      </c>
      <c r="C43" s="92">
        <v>40000000</v>
      </c>
      <c r="D43" s="92"/>
      <c r="E43" s="92">
        <f t="shared" si="26"/>
        <v>83922000</v>
      </c>
      <c r="F43" s="93">
        <v>83922000</v>
      </c>
      <c r="G43" s="94">
        <v>83922000</v>
      </c>
      <c r="H43" s="93"/>
      <c r="I43" s="94">
        <v>29768469</v>
      </c>
      <c r="J43" s="93"/>
      <c r="K43" s="94">
        <v>8706773</v>
      </c>
      <c r="L43" s="93"/>
      <c r="M43" s="94">
        <v>515337</v>
      </c>
      <c r="N43" s="93"/>
      <c r="O43" s="94"/>
      <c r="P43" s="93">
        <f t="shared" si="27"/>
        <v>0</v>
      </c>
      <c r="Q43" s="94">
        <f t="shared" si="28"/>
        <v>38990579</v>
      </c>
      <c r="R43" s="48">
        <f t="shared" si="29"/>
        <v>0</v>
      </c>
      <c r="S43" s="49">
        <f t="shared" si="30"/>
        <v>-94.08119403135926</v>
      </c>
      <c r="T43" s="48">
        <f t="shared" si="31"/>
        <v>0</v>
      </c>
      <c r="U43" s="50">
        <f t="shared" si="32"/>
        <v>46.460497843235387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9000000</v>
      </c>
      <c r="D51" s="92"/>
      <c r="E51" s="92">
        <f t="shared" si="26"/>
        <v>14000000</v>
      </c>
      <c r="F51" s="93">
        <v>14000000</v>
      </c>
      <c r="G51" s="94">
        <v>14000000</v>
      </c>
      <c r="H51" s="93"/>
      <c r="I51" s="94">
        <v>1577208</v>
      </c>
      <c r="J51" s="93"/>
      <c r="K51" s="94">
        <v>1451642</v>
      </c>
      <c r="L51" s="93"/>
      <c r="M51" s="94">
        <v>231920</v>
      </c>
      <c r="N51" s="93"/>
      <c r="O51" s="94"/>
      <c r="P51" s="93">
        <f t="shared" si="27"/>
        <v>0</v>
      </c>
      <c r="Q51" s="94">
        <f t="shared" si="28"/>
        <v>3260770</v>
      </c>
      <c r="R51" s="48">
        <f t="shared" si="29"/>
        <v>0</v>
      </c>
      <c r="S51" s="49">
        <f t="shared" si="30"/>
        <v>-84.023609126768179</v>
      </c>
      <c r="T51" s="48">
        <f t="shared" si="31"/>
        <v>0</v>
      </c>
      <c r="U51" s="50">
        <f t="shared" si="32"/>
        <v>23.291214285714286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48922000</v>
      </c>
      <c r="C53" s="95">
        <f>SUM(C42:C52)</f>
        <v>49000000</v>
      </c>
      <c r="D53" s="95"/>
      <c r="E53" s="95">
        <f t="shared" si="26"/>
        <v>97922000</v>
      </c>
      <c r="F53" s="96">
        <f t="shared" ref="F53:O53" si="33">SUM(F42:F52)</f>
        <v>97922000</v>
      </c>
      <c r="G53" s="97">
        <f t="shared" si="33"/>
        <v>97922000</v>
      </c>
      <c r="H53" s="96">
        <f t="shared" si="33"/>
        <v>0</v>
      </c>
      <c r="I53" s="97">
        <f t="shared" si="33"/>
        <v>31345677</v>
      </c>
      <c r="J53" s="96">
        <f t="shared" si="33"/>
        <v>0</v>
      </c>
      <c r="K53" s="97">
        <f t="shared" si="33"/>
        <v>10158415</v>
      </c>
      <c r="L53" s="96">
        <f t="shared" si="33"/>
        <v>0</v>
      </c>
      <c r="M53" s="97">
        <f t="shared" si="33"/>
        <v>747257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42251349</v>
      </c>
      <c r="R53" s="52">
        <f t="shared" si="29"/>
        <v>0</v>
      </c>
      <c r="S53" s="53">
        <f t="shared" si="30"/>
        <v>-92.643960696624433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43.147963685382244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57552000</v>
      </c>
      <c r="C67" s="104">
        <f>SUM(C9:C15,C18:C23,C26:C29,C32,C35:C39,C42:C52,C55:C58,C61:C65)</f>
        <v>49000000</v>
      </c>
      <c r="D67" s="104"/>
      <c r="E67" s="104">
        <f t="shared" si="35"/>
        <v>106552000</v>
      </c>
      <c r="F67" s="105">
        <f t="shared" ref="F67:O67" si="43">SUM(F9:F15,F18:F23,F26:F29,F32,F35:F39,F42:F52,F55:F58,F61:F65)</f>
        <v>106552000</v>
      </c>
      <c r="G67" s="106">
        <f t="shared" si="43"/>
        <v>106993000</v>
      </c>
      <c r="H67" s="105">
        <f t="shared" si="43"/>
        <v>1012000</v>
      </c>
      <c r="I67" s="106">
        <f t="shared" si="43"/>
        <v>32106549</v>
      </c>
      <c r="J67" s="105">
        <f t="shared" si="43"/>
        <v>402000</v>
      </c>
      <c r="K67" s="106">
        <f t="shared" si="43"/>
        <v>10338800</v>
      </c>
      <c r="L67" s="105">
        <f t="shared" si="43"/>
        <v>197000</v>
      </c>
      <c r="M67" s="106">
        <f t="shared" si="43"/>
        <v>841352</v>
      </c>
      <c r="N67" s="105">
        <f t="shared" si="43"/>
        <v>0</v>
      </c>
      <c r="O67" s="106">
        <f t="shared" si="43"/>
        <v>0</v>
      </c>
      <c r="P67" s="105">
        <f t="shared" si="36"/>
        <v>1611000</v>
      </c>
      <c r="Q67" s="106">
        <f t="shared" si="37"/>
        <v>43286701</v>
      </c>
      <c r="R67" s="61">
        <f t="shared" si="38"/>
        <v>-50.995024875621887</v>
      </c>
      <c r="S67" s="62">
        <f t="shared" si="39"/>
        <v>-91.862189035477996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1.5119378331706586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40.624954013064048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8224000</v>
      </c>
      <c r="C69" s="92">
        <v>-3000000</v>
      </c>
      <c r="D69" s="92"/>
      <c r="E69" s="92">
        <f>$B69      +$C69      +$D69</f>
        <v>5224000</v>
      </c>
      <c r="F69" s="93">
        <v>5224000</v>
      </c>
      <c r="G69" s="94">
        <v>5224000</v>
      </c>
      <c r="H69" s="93">
        <v>860000</v>
      </c>
      <c r="I69" s="94">
        <v>770021</v>
      </c>
      <c r="J69" s="93">
        <v>250000</v>
      </c>
      <c r="K69" s="94">
        <v>1051818</v>
      </c>
      <c r="L69" s="93"/>
      <c r="M69" s="94">
        <v>155946</v>
      </c>
      <c r="N69" s="93"/>
      <c r="O69" s="94"/>
      <c r="P69" s="93">
        <f>$H69      +$J69      +$L69      +$N69</f>
        <v>1110000</v>
      </c>
      <c r="Q69" s="94">
        <f>$I69      +$K69      +$M69      +$O69</f>
        <v>1977785</v>
      </c>
      <c r="R69" s="48">
        <f>IF(($J69      =0),0,((($L69      -$J69      )/$J69      )*100))</f>
        <v>-100</v>
      </c>
      <c r="S69" s="49">
        <f>IF(($K69      =0),0,((($M69      -$K69      )/$K69      )*100))</f>
        <v>-85.173670730107304</v>
      </c>
      <c r="T69" s="48">
        <f>IF(($E69      =0),0,(($P69      /$E69      )*100))</f>
        <v>21.248085758039817</v>
      </c>
      <c r="U69" s="50">
        <f>IF(($E69      =0),0,(($Q69      /$E69      )*100))</f>
        <v>37.859590352220515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8224000</v>
      </c>
      <c r="C70" s="101">
        <f>C69</f>
        <v>-3000000</v>
      </c>
      <c r="D70" s="101"/>
      <c r="E70" s="101">
        <f>$B70      +$C70      +$D70</f>
        <v>5224000</v>
      </c>
      <c r="F70" s="102">
        <f t="shared" ref="F70:O70" si="44">F69</f>
        <v>5224000</v>
      </c>
      <c r="G70" s="103">
        <f t="shared" si="44"/>
        <v>5224000</v>
      </c>
      <c r="H70" s="102">
        <f t="shared" si="44"/>
        <v>860000</v>
      </c>
      <c r="I70" s="103">
        <f t="shared" si="44"/>
        <v>770021</v>
      </c>
      <c r="J70" s="102">
        <f t="shared" si="44"/>
        <v>250000</v>
      </c>
      <c r="K70" s="103">
        <f t="shared" si="44"/>
        <v>1051818</v>
      </c>
      <c r="L70" s="102">
        <f t="shared" si="44"/>
        <v>0</v>
      </c>
      <c r="M70" s="103">
        <f t="shared" si="44"/>
        <v>155946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1110000</v>
      </c>
      <c r="Q70" s="103">
        <f>$I70      +$K70      +$M70      +$O70</f>
        <v>1977785</v>
      </c>
      <c r="R70" s="57">
        <f>IF(($J70      =0),0,((($L70      -$J70      )/$J70      )*100))</f>
        <v>-100</v>
      </c>
      <c r="S70" s="58">
        <f>IF(($K70      =0),0,((($M70      -$K70      )/$K70      )*100))</f>
        <v>-85.173670730107304</v>
      </c>
      <c r="T70" s="57">
        <f>IF($E70   =0,0,($P70   /$E70   )*100)</f>
        <v>21.248085758039817</v>
      </c>
      <c r="U70" s="59">
        <f>IF($E70   =0,0,($Q70   /$E70 )*100)</f>
        <v>37.859590352220515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8224000</v>
      </c>
      <c r="C71" s="104">
        <f>C69</f>
        <v>-3000000</v>
      </c>
      <c r="D71" s="104"/>
      <c r="E71" s="104">
        <f>$B71      +$C71      +$D71</f>
        <v>5224000</v>
      </c>
      <c r="F71" s="105">
        <f t="shared" ref="F71:O71" si="45">F69</f>
        <v>5224000</v>
      </c>
      <c r="G71" s="106">
        <f t="shared" si="45"/>
        <v>5224000</v>
      </c>
      <c r="H71" s="105">
        <f t="shared" si="45"/>
        <v>860000</v>
      </c>
      <c r="I71" s="106">
        <f t="shared" si="45"/>
        <v>770021</v>
      </c>
      <c r="J71" s="105">
        <f t="shared" si="45"/>
        <v>250000</v>
      </c>
      <c r="K71" s="106">
        <f t="shared" si="45"/>
        <v>1051818</v>
      </c>
      <c r="L71" s="105">
        <f t="shared" si="45"/>
        <v>0</v>
      </c>
      <c r="M71" s="106">
        <f t="shared" si="45"/>
        <v>155946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1110000</v>
      </c>
      <c r="Q71" s="106">
        <f>$I71      +$K71      +$M71      +$O71</f>
        <v>1977785</v>
      </c>
      <c r="R71" s="61">
        <f>IF(($J71      =0),0,((($L71      -$J71      )/$J71      )*100))</f>
        <v>-100</v>
      </c>
      <c r="S71" s="62">
        <f>IF(($K71      =0),0,((($M71      -$K71      )/$K71      )*100))</f>
        <v>-85.173670730107304</v>
      </c>
      <c r="T71" s="61">
        <f>IF($E71   =0,0,($P71   /$E71   )*100)</f>
        <v>21.248085758039817</v>
      </c>
      <c r="U71" s="65">
        <f>IF($E71   =0,0,($Q71   /$E71   )*100)</f>
        <v>37.859590352220515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65776000</v>
      </c>
      <c r="C72" s="104">
        <f>SUM(C9:C15,C18:C23,C26:C29,C32,C35:C39,C42:C52,C55:C58,C61:C65,C69)</f>
        <v>46000000</v>
      </c>
      <c r="D72" s="104"/>
      <c r="E72" s="104">
        <f>$B72      +$C72      +$D72</f>
        <v>111776000</v>
      </c>
      <c r="F72" s="105">
        <f t="shared" ref="F72:O72" si="46">SUM(F9:F15,F18:F23,F26:F29,F32,F35:F39,F42:F52,F55:F58,F61:F65,F69)</f>
        <v>111776000</v>
      </c>
      <c r="G72" s="106">
        <f t="shared" si="46"/>
        <v>112217000</v>
      </c>
      <c r="H72" s="105">
        <f t="shared" si="46"/>
        <v>1872000</v>
      </c>
      <c r="I72" s="106">
        <f t="shared" si="46"/>
        <v>32876570</v>
      </c>
      <c r="J72" s="105">
        <f t="shared" si="46"/>
        <v>652000</v>
      </c>
      <c r="K72" s="106">
        <f t="shared" si="46"/>
        <v>11390618</v>
      </c>
      <c r="L72" s="105">
        <f t="shared" si="46"/>
        <v>197000</v>
      </c>
      <c r="M72" s="106">
        <f t="shared" si="46"/>
        <v>997298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2721000</v>
      </c>
      <c r="Q72" s="106">
        <f>$I72      +$K72      +$M72      +$O72</f>
        <v>45264486</v>
      </c>
      <c r="R72" s="61">
        <f>IF(($J72      =0),0,((($L72      -$J72      )/$J72      )*100))</f>
        <v>-69.785276073619627</v>
      </c>
      <c r="S72" s="62">
        <f>IF(($K72      =0),0,((($M72      -$K72      )/$K72      )*100))</f>
        <v>-91.244566361544216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2.4343329516175207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40.49571106498712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6CjoZbCbzZKSWsEf462W8Ghl2SXZrZE4/B7ad5BO1VS0LrR0DpTEW5PhMxT8x21rFqxVvEscMRRLFEJgV0dxA==" saltValue="Ti6BsAVeAYis/dA75k/g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>
        <v>3000000</v>
      </c>
      <c r="M10" s="94"/>
      <c r="N10" s="93"/>
      <c r="O10" s="94"/>
      <c r="P10" s="93">
        <f t="shared" ref="P10:P16" si="1">$H10      +$J10      +$L10      +$N10</f>
        <v>3000000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3000000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3000000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-2500000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-2500000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9075000</v>
      </c>
      <c r="C67" s="104">
        <f>SUM(C9:C15,C18:C23,C26:C29,C32,C35:C39,C42:C52,C55:C58,C61:C65)</f>
        <v>-2500000</v>
      </c>
      <c r="D67" s="104"/>
      <c r="E67" s="104">
        <f t="shared" si="35"/>
        <v>6575000</v>
      </c>
      <c r="F67" s="105">
        <f t="shared" ref="F67:O67" si="43">SUM(F9:F15,F18:F23,F26:F29,F32,F35:F39,F42:F52,F55:F58,F61:F65)</f>
        <v>6575000</v>
      </c>
      <c r="G67" s="106">
        <f t="shared" si="43"/>
        <v>5769000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3000000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3000000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45.627376425855516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7631000</v>
      </c>
      <c r="C69" s="92">
        <v>-4631000</v>
      </c>
      <c r="D69" s="92"/>
      <c r="E69" s="92">
        <f>$B69      +$C69      +$D69</f>
        <v>3000000</v>
      </c>
      <c r="F69" s="93">
        <v>3000000</v>
      </c>
      <c r="G69" s="94">
        <v>3000000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7631000</v>
      </c>
      <c r="C70" s="101">
        <f>C69</f>
        <v>-4631000</v>
      </c>
      <c r="D70" s="101"/>
      <c r="E70" s="101">
        <f>$B70      +$C70      +$D70</f>
        <v>3000000</v>
      </c>
      <c r="F70" s="102">
        <f t="shared" ref="F70:O70" si="44">F69</f>
        <v>3000000</v>
      </c>
      <c r="G70" s="103">
        <f t="shared" si="44"/>
        <v>3000000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7631000</v>
      </c>
      <c r="C71" s="104">
        <f>C69</f>
        <v>-4631000</v>
      </c>
      <c r="D71" s="104"/>
      <c r="E71" s="104">
        <f>$B71      +$C71      +$D71</f>
        <v>3000000</v>
      </c>
      <c r="F71" s="105">
        <f t="shared" ref="F71:O71" si="45">F69</f>
        <v>3000000</v>
      </c>
      <c r="G71" s="106">
        <f t="shared" si="45"/>
        <v>3000000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16706000</v>
      </c>
      <c r="C72" s="104">
        <f>SUM(C9:C15,C18:C23,C26:C29,C32,C35:C39,C42:C52,C55:C58,C61:C65,C69)</f>
        <v>-7131000</v>
      </c>
      <c r="D72" s="104"/>
      <c r="E72" s="104">
        <f>$B72      +$C72      +$D72</f>
        <v>9575000</v>
      </c>
      <c r="F72" s="105">
        <f t="shared" ref="F72:O72" si="46">SUM(F9:F15,F18:F23,F26:F29,F32,F35:F39,F42:F52,F55:F58,F61:F65,F69)</f>
        <v>9575000</v>
      </c>
      <c r="G72" s="106">
        <f t="shared" si="46"/>
        <v>8769000</v>
      </c>
      <c r="H72" s="105">
        <f t="shared" si="46"/>
        <v>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3000000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3000000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31.331592689295039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FmiNslZm6+10ZuTsNX1xyJFCyg8ufNfw9ZErdj+71FdVw6OZDwGhq35FwAU9nbxmw8H18LYj2zipm8pLaegZA==" saltValue="K268JgUfOQawDF27u4ic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1080000</v>
      </c>
      <c r="I10" s="94">
        <v>912454</v>
      </c>
      <c r="J10" s="93">
        <v>1518000</v>
      </c>
      <c r="K10" s="94"/>
      <c r="L10" s="93">
        <v>33000</v>
      </c>
      <c r="M10" s="94"/>
      <c r="N10" s="93"/>
      <c r="O10" s="94"/>
      <c r="P10" s="93">
        <f t="shared" ref="P10:P16" si="1">$H10      +$J10      +$L10      +$N10</f>
        <v>2631000</v>
      </c>
      <c r="Q10" s="94">
        <f t="shared" ref="Q10:Q16" si="2">$I10      +$K10      +$M10      +$O10</f>
        <v>912454</v>
      </c>
      <c r="R10" s="48">
        <f t="shared" ref="R10:R16" si="3">IF(($J10      =0),0,((($L10      -$J10      )/$J10      )*100))</f>
        <v>-97.826086956521735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87.7</v>
      </c>
      <c r="U10" s="50">
        <f t="shared" ref="U10:U15" si="6">IF(($E10      =0),0,(($Q10      /$E10      )*100))</f>
        <v>30.415133333333333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1080000</v>
      </c>
      <c r="I16" s="97">
        <f t="shared" si="7"/>
        <v>912454</v>
      </c>
      <c r="J16" s="96">
        <f t="shared" si="7"/>
        <v>1518000</v>
      </c>
      <c r="K16" s="97">
        <f t="shared" si="7"/>
        <v>0</v>
      </c>
      <c r="L16" s="96">
        <f t="shared" si="7"/>
        <v>33000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2631000</v>
      </c>
      <c r="Q16" s="97">
        <f t="shared" si="2"/>
        <v>912454</v>
      </c>
      <c r="R16" s="52">
        <f t="shared" si="3"/>
        <v>-97.826086956521735</v>
      </c>
      <c r="S16" s="53">
        <f t="shared" si="4"/>
        <v>0</v>
      </c>
      <c r="T16" s="52">
        <f>IF((SUM($E9:$E13)+$E15)=0,0,(P16/(SUM($E9:$E13)+$E15)*100))</f>
        <v>87.7</v>
      </c>
      <c r="U16" s="54">
        <f>IF((SUM($E9:$E13)+$E15)=0,0,(Q16/(SUM($E9:$E13)+$E15)*100))</f>
        <v>30.415133333333333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121000</v>
      </c>
      <c r="I32" s="94">
        <v>1942</v>
      </c>
      <c r="J32" s="93"/>
      <c r="K32" s="94"/>
      <c r="L32" s="93">
        <v>3000</v>
      </c>
      <c r="M32" s="94">
        <v>18721</v>
      </c>
      <c r="N32" s="93"/>
      <c r="O32" s="94"/>
      <c r="P32" s="93">
        <f>$H32      +$J32      +$L32      +$N32</f>
        <v>124000</v>
      </c>
      <c r="Q32" s="94">
        <f>$I32      +$K32      +$M32      +$O32</f>
        <v>20663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11.534883720930232</v>
      </c>
      <c r="U32" s="50">
        <f>IF(($E32      =0),0,(($Q32      /$E32      )*100))</f>
        <v>1.9221395348837207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121000</v>
      </c>
      <c r="I33" s="97">
        <f t="shared" si="17"/>
        <v>1942</v>
      </c>
      <c r="J33" s="96">
        <f t="shared" si="17"/>
        <v>0</v>
      </c>
      <c r="K33" s="97">
        <f t="shared" si="17"/>
        <v>0</v>
      </c>
      <c r="L33" s="96">
        <f t="shared" si="17"/>
        <v>3000</v>
      </c>
      <c r="M33" s="97">
        <f t="shared" si="17"/>
        <v>18721</v>
      </c>
      <c r="N33" s="96">
        <f t="shared" si="17"/>
        <v>0</v>
      </c>
      <c r="O33" s="97">
        <f t="shared" si="17"/>
        <v>0</v>
      </c>
      <c r="P33" s="96">
        <f>$H33      +$J33      +$L33      +$N33</f>
        <v>124000</v>
      </c>
      <c r="Q33" s="97">
        <f>$I33      +$K33      +$M33      +$O33</f>
        <v>20663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11.534883720930232</v>
      </c>
      <c r="U33" s="54">
        <f>IF($E33   =0,0,($Q33   /$E33   )*100)</f>
        <v>1.9221395348837207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</v>
      </c>
      <c r="C51" s="92">
        <v>0</v>
      </c>
      <c r="D51" s="92"/>
      <c r="E51" s="92">
        <f t="shared" si="26"/>
        <v>7000000</v>
      </c>
      <c r="F51" s="93">
        <v>7000000</v>
      </c>
      <c r="G51" s="94">
        <v>7000000</v>
      </c>
      <c r="H51" s="93">
        <v>3254000</v>
      </c>
      <c r="I51" s="94"/>
      <c r="J51" s="93"/>
      <c r="K51" s="94"/>
      <c r="L51" s="93"/>
      <c r="M51" s="94">
        <v>1311083</v>
      </c>
      <c r="N51" s="93"/>
      <c r="O51" s="94"/>
      <c r="P51" s="93">
        <f t="shared" si="27"/>
        <v>3254000</v>
      </c>
      <c r="Q51" s="94">
        <f t="shared" si="28"/>
        <v>1311083</v>
      </c>
      <c r="R51" s="48">
        <f t="shared" si="29"/>
        <v>0</v>
      </c>
      <c r="S51" s="49">
        <f t="shared" si="30"/>
        <v>0</v>
      </c>
      <c r="T51" s="48">
        <f t="shared" si="31"/>
        <v>46.485714285714288</v>
      </c>
      <c r="U51" s="50">
        <f t="shared" si="32"/>
        <v>18.729757142857142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7000000</v>
      </c>
      <c r="C53" s="95">
        <f>SUM(C42:C52)</f>
        <v>0</v>
      </c>
      <c r="D53" s="95"/>
      <c r="E53" s="95">
        <f t="shared" si="26"/>
        <v>7000000</v>
      </c>
      <c r="F53" s="96">
        <f t="shared" ref="F53:O53" si="33">SUM(F42:F52)</f>
        <v>7000000</v>
      </c>
      <c r="G53" s="97">
        <f t="shared" si="33"/>
        <v>7000000</v>
      </c>
      <c r="H53" s="96">
        <f t="shared" si="33"/>
        <v>3254000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1311083</v>
      </c>
      <c r="N53" s="96">
        <f t="shared" si="33"/>
        <v>0</v>
      </c>
      <c r="O53" s="97">
        <f t="shared" si="33"/>
        <v>0</v>
      </c>
      <c r="P53" s="96">
        <f t="shared" si="27"/>
        <v>3254000</v>
      </c>
      <c r="Q53" s="97">
        <f t="shared" si="28"/>
        <v>1311083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46.485714285714288</v>
      </c>
      <c r="U53" s="54">
        <f>IF((+$E43+$E45+$E47+$E48+$E51) =0,0,(Q53   /(+$E43+$E45+$E47+$E48+$E51) )*100)</f>
        <v>18.729757142857142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11075000</v>
      </c>
      <c r="C67" s="104">
        <f>SUM(C9:C15,C18:C23,C26:C29,C32,C35:C39,C42:C52,C55:C58,C61:C65)</f>
        <v>0</v>
      </c>
      <c r="D67" s="104"/>
      <c r="E67" s="104">
        <f t="shared" si="35"/>
        <v>11075000</v>
      </c>
      <c r="F67" s="105">
        <f t="shared" ref="F67:O67" si="43">SUM(F9:F15,F18:F23,F26:F29,F32,F35:F39,F42:F52,F55:F58,F61:F65)</f>
        <v>11075000</v>
      </c>
      <c r="G67" s="106">
        <f t="shared" si="43"/>
        <v>11075000</v>
      </c>
      <c r="H67" s="105">
        <f t="shared" si="43"/>
        <v>4455000</v>
      </c>
      <c r="I67" s="106">
        <f t="shared" si="43"/>
        <v>914396</v>
      </c>
      <c r="J67" s="105">
        <f t="shared" si="43"/>
        <v>1518000</v>
      </c>
      <c r="K67" s="106">
        <f t="shared" si="43"/>
        <v>0</v>
      </c>
      <c r="L67" s="105">
        <f t="shared" si="43"/>
        <v>36000</v>
      </c>
      <c r="M67" s="106">
        <f t="shared" si="43"/>
        <v>1329804</v>
      </c>
      <c r="N67" s="105">
        <f t="shared" si="43"/>
        <v>0</v>
      </c>
      <c r="O67" s="106">
        <f t="shared" si="43"/>
        <v>0</v>
      </c>
      <c r="P67" s="105">
        <f t="shared" si="36"/>
        <v>6009000</v>
      </c>
      <c r="Q67" s="106">
        <f t="shared" si="37"/>
        <v>2244200</v>
      </c>
      <c r="R67" s="61">
        <f t="shared" si="38"/>
        <v>-97.628458498023718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54.257336343115128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20.263656884875846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9722000</v>
      </c>
      <c r="C69" s="92">
        <v>-2500000</v>
      </c>
      <c r="D69" s="92"/>
      <c r="E69" s="92">
        <f>$B69      +$C69      +$D69</f>
        <v>7222000</v>
      </c>
      <c r="F69" s="93">
        <v>7222000</v>
      </c>
      <c r="G69" s="94">
        <v>7222000</v>
      </c>
      <c r="H69" s="93">
        <v>1202000</v>
      </c>
      <c r="I69" s="94">
        <v>5688728</v>
      </c>
      <c r="J69" s="93">
        <v>695000</v>
      </c>
      <c r="K69" s="94"/>
      <c r="L69" s="93">
        <v>431000</v>
      </c>
      <c r="M69" s="94">
        <v>1074427</v>
      </c>
      <c r="N69" s="93"/>
      <c r="O69" s="94"/>
      <c r="P69" s="93">
        <f>$H69      +$J69      +$L69      +$N69</f>
        <v>2328000</v>
      </c>
      <c r="Q69" s="94">
        <f>$I69      +$K69      +$M69      +$O69</f>
        <v>6763155</v>
      </c>
      <c r="R69" s="48">
        <f>IF(($J69      =0),0,((($L69      -$J69      )/$J69      )*100))</f>
        <v>-37.985611510791365</v>
      </c>
      <c r="S69" s="49">
        <f>IF(($K69      =0),0,((($M69      -$K69      )/$K69      )*100))</f>
        <v>0</v>
      </c>
      <c r="T69" s="48">
        <f>IF(($E69      =0),0,(($P69      /$E69      )*100))</f>
        <v>32.234837995015234</v>
      </c>
      <c r="U69" s="50">
        <f>IF(($E69      =0),0,(($Q69      /$E69      )*100))</f>
        <v>93.646566048186102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9722000</v>
      </c>
      <c r="C70" s="101">
        <f>C69</f>
        <v>-2500000</v>
      </c>
      <c r="D70" s="101"/>
      <c r="E70" s="101">
        <f>$B70      +$C70      +$D70</f>
        <v>7222000</v>
      </c>
      <c r="F70" s="102">
        <f t="shared" ref="F70:O70" si="44">F69</f>
        <v>7222000</v>
      </c>
      <c r="G70" s="103">
        <f t="shared" si="44"/>
        <v>7222000</v>
      </c>
      <c r="H70" s="102">
        <f t="shared" si="44"/>
        <v>1202000</v>
      </c>
      <c r="I70" s="103">
        <f t="shared" si="44"/>
        <v>5688728</v>
      </c>
      <c r="J70" s="102">
        <f t="shared" si="44"/>
        <v>695000</v>
      </c>
      <c r="K70" s="103">
        <f t="shared" si="44"/>
        <v>0</v>
      </c>
      <c r="L70" s="102">
        <f t="shared" si="44"/>
        <v>431000</v>
      </c>
      <c r="M70" s="103">
        <f t="shared" si="44"/>
        <v>1074427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2328000</v>
      </c>
      <c r="Q70" s="103">
        <f>$I70      +$K70      +$M70      +$O70</f>
        <v>6763155</v>
      </c>
      <c r="R70" s="57">
        <f>IF(($J70      =0),0,((($L70      -$J70      )/$J70      )*100))</f>
        <v>-37.985611510791365</v>
      </c>
      <c r="S70" s="58">
        <f>IF(($K70      =0),0,((($M70      -$K70      )/$K70      )*100))</f>
        <v>0</v>
      </c>
      <c r="T70" s="57">
        <f>IF($E70   =0,0,($P70   /$E70   )*100)</f>
        <v>32.234837995015234</v>
      </c>
      <c r="U70" s="59">
        <f>IF($E70   =0,0,($Q70   /$E70 )*100)</f>
        <v>93.646566048186102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9722000</v>
      </c>
      <c r="C71" s="104">
        <f>C69</f>
        <v>-2500000</v>
      </c>
      <c r="D71" s="104"/>
      <c r="E71" s="104">
        <f>$B71      +$C71      +$D71</f>
        <v>7222000</v>
      </c>
      <c r="F71" s="105">
        <f t="shared" ref="F71:O71" si="45">F69</f>
        <v>7222000</v>
      </c>
      <c r="G71" s="106">
        <f t="shared" si="45"/>
        <v>7222000</v>
      </c>
      <c r="H71" s="105">
        <f t="shared" si="45"/>
        <v>1202000</v>
      </c>
      <c r="I71" s="106">
        <f t="shared" si="45"/>
        <v>5688728</v>
      </c>
      <c r="J71" s="105">
        <f t="shared" si="45"/>
        <v>695000</v>
      </c>
      <c r="K71" s="106">
        <f t="shared" si="45"/>
        <v>0</v>
      </c>
      <c r="L71" s="105">
        <f t="shared" si="45"/>
        <v>431000</v>
      </c>
      <c r="M71" s="106">
        <f t="shared" si="45"/>
        <v>1074427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2328000</v>
      </c>
      <c r="Q71" s="106">
        <f>$I71      +$K71      +$M71      +$O71</f>
        <v>6763155</v>
      </c>
      <c r="R71" s="61">
        <f>IF(($J71      =0),0,((($L71      -$J71      )/$J71      )*100))</f>
        <v>-37.985611510791365</v>
      </c>
      <c r="S71" s="62">
        <f>IF(($K71      =0),0,((($M71      -$K71      )/$K71      )*100))</f>
        <v>0</v>
      </c>
      <c r="T71" s="61">
        <f>IF($E71   =0,0,($P71   /$E71   )*100)</f>
        <v>32.234837995015234</v>
      </c>
      <c r="U71" s="65">
        <f>IF($E71   =0,0,($Q71   /$E71   )*100)</f>
        <v>93.646566048186102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20797000</v>
      </c>
      <c r="C72" s="104">
        <f>SUM(C9:C15,C18:C23,C26:C29,C32,C35:C39,C42:C52,C55:C58,C61:C65,C69)</f>
        <v>-2500000</v>
      </c>
      <c r="D72" s="104"/>
      <c r="E72" s="104">
        <f>$B72      +$C72      +$D72</f>
        <v>18297000</v>
      </c>
      <c r="F72" s="105">
        <f t="shared" ref="F72:O72" si="46">SUM(F9:F15,F18:F23,F26:F29,F32,F35:F39,F42:F52,F55:F58,F61:F65,F69)</f>
        <v>18297000</v>
      </c>
      <c r="G72" s="106">
        <f t="shared" si="46"/>
        <v>18297000</v>
      </c>
      <c r="H72" s="105">
        <f t="shared" si="46"/>
        <v>5657000</v>
      </c>
      <c r="I72" s="106">
        <f t="shared" si="46"/>
        <v>6603124</v>
      </c>
      <c r="J72" s="105">
        <f t="shared" si="46"/>
        <v>2213000</v>
      </c>
      <c r="K72" s="106">
        <f t="shared" si="46"/>
        <v>0</v>
      </c>
      <c r="L72" s="105">
        <f t="shared" si="46"/>
        <v>467000</v>
      </c>
      <c r="M72" s="106">
        <f t="shared" si="46"/>
        <v>2404231</v>
      </c>
      <c r="N72" s="105">
        <f t="shared" si="46"/>
        <v>0</v>
      </c>
      <c r="O72" s="106">
        <f t="shared" si="46"/>
        <v>0</v>
      </c>
      <c r="P72" s="105">
        <f>$H72      +$J72      +$L72      +$N72</f>
        <v>8337000</v>
      </c>
      <c r="Q72" s="106">
        <f>$I72      +$K72      +$M72      +$O72</f>
        <v>9007355</v>
      </c>
      <c r="R72" s="61">
        <f>IF(($J72      =0),0,((($L72      -$J72      )/$J72      )*100))</f>
        <v>-78.897424310890202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45.5648466961797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49.228589386238184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BPryFCOTA79ZczajTQwTfK7ENB49MXQYG8GDq9wtzZgyvTrQrWl2GWbca4Wuy7ZueHRWFsebuBQ3xQ9Kczo6w==" saltValue="asMbzPF3hZm+vnDSinrN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251000</v>
      </c>
      <c r="I10" s="94"/>
      <c r="J10" s="93">
        <v>568000</v>
      </c>
      <c r="K10" s="94"/>
      <c r="L10" s="93">
        <v>1923000</v>
      </c>
      <c r="M10" s="94"/>
      <c r="N10" s="93"/>
      <c r="O10" s="94"/>
      <c r="P10" s="93">
        <f t="shared" ref="P10:P16" si="1">$H10      +$J10      +$L10      +$N10</f>
        <v>2742000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238.55633802816899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91.4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251000</v>
      </c>
      <c r="I16" s="97">
        <f t="shared" si="7"/>
        <v>0</v>
      </c>
      <c r="J16" s="96">
        <f t="shared" si="7"/>
        <v>568000</v>
      </c>
      <c r="K16" s="97">
        <f t="shared" si="7"/>
        <v>0</v>
      </c>
      <c r="L16" s="96">
        <f t="shared" si="7"/>
        <v>1923000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2742000</v>
      </c>
      <c r="Q16" s="97">
        <f t="shared" si="2"/>
        <v>0</v>
      </c>
      <c r="R16" s="52">
        <f t="shared" si="3"/>
        <v>238.55633802816899</v>
      </c>
      <c r="S16" s="53">
        <f t="shared" si="4"/>
        <v>0</v>
      </c>
      <c r="T16" s="52">
        <f>IF((SUM($E9:$E13)+$E15)=0,0,(P16/(SUM($E9:$E13)+$E15)*100))</f>
        <v>91.4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1087000</v>
      </c>
      <c r="C32" s="92">
        <v>0</v>
      </c>
      <c r="D32" s="92"/>
      <c r="E32" s="92">
        <f>$B32      +$C32      +$D32</f>
        <v>1087000</v>
      </c>
      <c r="F32" s="93">
        <v>1087000</v>
      </c>
      <c r="G32" s="94">
        <v>1087000</v>
      </c>
      <c r="H32" s="93">
        <v>158000</v>
      </c>
      <c r="I32" s="94"/>
      <c r="J32" s="93">
        <v>335000</v>
      </c>
      <c r="K32" s="94"/>
      <c r="L32" s="93">
        <v>190000</v>
      </c>
      <c r="M32" s="94"/>
      <c r="N32" s="93"/>
      <c r="O32" s="94"/>
      <c r="P32" s="93">
        <f>$H32      +$J32      +$L32      +$N32</f>
        <v>683000</v>
      </c>
      <c r="Q32" s="94">
        <f>$I32      +$K32      +$M32      +$O32</f>
        <v>0</v>
      </c>
      <c r="R32" s="48">
        <f>IF(($J32      =0),0,((($L32      -$J32      )/$J32      )*100))</f>
        <v>-43.283582089552233</v>
      </c>
      <c r="S32" s="49">
        <f>IF(($K32      =0),0,((($M32      -$K32      )/$K32      )*100))</f>
        <v>0</v>
      </c>
      <c r="T32" s="48">
        <f>IF(($E32      =0),0,(($P32      /$E32      )*100))</f>
        <v>62.83348666053358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1087000</v>
      </c>
      <c r="C33" s="95">
        <f>C32</f>
        <v>0</v>
      </c>
      <c r="D33" s="95"/>
      <c r="E33" s="95">
        <f>$B33      +$C33      +$D33</f>
        <v>1087000</v>
      </c>
      <c r="F33" s="96">
        <f t="shared" ref="F33:O33" si="17">F32</f>
        <v>1087000</v>
      </c>
      <c r="G33" s="97">
        <f t="shared" si="17"/>
        <v>1087000</v>
      </c>
      <c r="H33" s="96">
        <f t="shared" si="17"/>
        <v>158000</v>
      </c>
      <c r="I33" s="97">
        <f t="shared" si="17"/>
        <v>0</v>
      </c>
      <c r="J33" s="96">
        <f t="shared" si="17"/>
        <v>335000</v>
      </c>
      <c r="K33" s="97">
        <f t="shared" si="17"/>
        <v>0</v>
      </c>
      <c r="L33" s="96">
        <f t="shared" si="17"/>
        <v>190000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683000</v>
      </c>
      <c r="Q33" s="97">
        <f>$I33      +$K33      +$M33      +$O33</f>
        <v>0</v>
      </c>
      <c r="R33" s="52">
        <f>IF(($J33      =0),0,((($L33      -$J33      )/$J33      )*100))</f>
        <v>-43.283582089552233</v>
      </c>
      <c r="S33" s="53">
        <f>IF(($K33      =0),0,((($M33      -$K33      )/$K33      )*100))</f>
        <v>0</v>
      </c>
      <c r="T33" s="52">
        <f>IF($E33   =0,0,($P33   /$E33   )*100)</f>
        <v>62.83348666053358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4048000</v>
      </c>
      <c r="C36" s="92">
        <v>0</v>
      </c>
      <c r="D36" s="92"/>
      <c r="E36" s="92">
        <f t="shared" si="18"/>
        <v>4048000</v>
      </c>
      <c r="F36" s="93">
        <v>4048000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4048000</v>
      </c>
      <c r="C40" s="95">
        <f>SUM(C35:C39)</f>
        <v>0</v>
      </c>
      <c r="D40" s="95"/>
      <c r="E40" s="95">
        <f t="shared" si="18"/>
        <v>4048000</v>
      </c>
      <c r="F40" s="96">
        <f t="shared" ref="F40:O40" si="25">SUM(F35:F39)</f>
        <v>4048000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5387000</v>
      </c>
      <c r="K51" s="94"/>
      <c r="L51" s="93"/>
      <c r="M51" s="94"/>
      <c r="N51" s="93"/>
      <c r="O51" s="94"/>
      <c r="P51" s="93">
        <f t="shared" si="27"/>
        <v>5387000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53.87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5387000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5387000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53.87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18135000</v>
      </c>
      <c r="C67" s="104">
        <f>SUM(C9:C15,C18:C23,C26:C29,C32,C35:C39,C42:C52,C55:C58,C61:C65)</f>
        <v>0</v>
      </c>
      <c r="D67" s="104"/>
      <c r="E67" s="104">
        <f t="shared" si="35"/>
        <v>18135000</v>
      </c>
      <c r="F67" s="105">
        <f t="shared" ref="F67:O67" si="43">SUM(F9:F15,F18:F23,F26:F29,F32,F35:F39,F42:F52,F55:F58,F61:F65)</f>
        <v>18135000</v>
      </c>
      <c r="G67" s="106">
        <f t="shared" si="43"/>
        <v>14087000</v>
      </c>
      <c r="H67" s="105">
        <f t="shared" si="43"/>
        <v>409000</v>
      </c>
      <c r="I67" s="106">
        <f t="shared" si="43"/>
        <v>0</v>
      </c>
      <c r="J67" s="105">
        <f t="shared" si="43"/>
        <v>6290000</v>
      </c>
      <c r="K67" s="106">
        <f t="shared" si="43"/>
        <v>0</v>
      </c>
      <c r="L67" s="105">
        <f t="shared" si="43"/>
        <v>2113000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8812000</v>
      </c>
      <c r="Q67" s="106">
        <f t="shared" si="37"/>
        <v>0</v>
      </c>
      <c r="R67" s="61">
        <f t="shared" si="38"/>
        <v>-66.406995230524643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62.554127919358272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10125000</v>
      </c>
      <c r="C69" s="92">
        <v>15985000</v>
      </c>
      <c r="D69" s="92"/>
      <c r="E69" s="92">
        <f>$B69      +$C69      +$D69</f>
        <v>26110000</v>
      </c>
      <c r="F69" s="93">
        <v>26110000</v>
      </c>
      <c r="G69" s="94">
        <v>26110000</v>
      </c>
      <c r="H69" s="93">
        <v>3378000</v>
      </c>
      <c r="I69" s="94"/>
      <c r="J69" s="93">
        <v>1311000</v>
      </c>
      <c r="K69" s="94"/>
      <c r="L69" s="93"/>
      <c r="M69" s="94"/>
      <c r="N69" s="93"/>
      <c r="O69" s="94"/>
      <c r="P69" s="93">
        <f>$H69      +$J69      +$L69      +$N69</f>
        <v>4689000</v>
      </c>
      <c r="Q69" s="94">
        <f>$I69      +$K69      +$M69      +$O69</f>
        <v>0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17.95863653772501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10125000</v>
      </c>
      <c r="C70" s="101">
        <f>C69</f>
        <v>15985000</v>
      </c>
      <c r="D70" s="101"/>
      <c r="E70" s="101">
        <f>$B70      +$C70      +$D70</f>
        <v>26110000</v>
      </c>
      <c r="F70" s="102">
        <f t="shared" ref="F70:O70" si="44">F69</f>
        <v>26110000</v>
      </c>
      <c r="G70" s="103">
        <f t="shared" si="44"/>
        <v>26110000</v>
      </c>
      <c r="H70" s="102">
        <f t="shared" si="44"/>
        <v>3378000</v>
      </c>
      <c r="I70" s="103">
        <f t="shared" si="44"/>
        <v>0</v>
      </c>
      <c r="J70" s="102">
        <f t="shared" si="44"/>
        <v>1311000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4689000</v>
      </c>
      <c r="Q70" s="103">
        <f>$I70      +$K70      +$M70      +$O70</f>
        <v>0</v>
      </c>
      <c r="R70" s="57">
        <f>IF(($J70      =0),0,((($L70      -$J70      )/$J70      )*100))</f>
        <v>-100</v>
      </c>
      <c r="S70" s="58">
        <f>IF(($K70      =0),0,((($M70      -$K70      )/$K70      )*100))</f>
        <v>0</v>
      </c>
      <c r="T70" s="57">
        <f>IF($E70   =0,0,($P70   /$E70   )*100)</f>
        <v>17.95863653772501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10125000</v>
      </c>
      <c r="C71" s="104">
        <f>C69</f>
        <v>15985000</v>
      </c>
      <c r="D71" s="104"/>
      <c r="E71" s="104">
        <f>$B71      +$C71      +$D71</f>
        <v>26110000</v>
      </c>
      <c r="F71" s="105">
        <f t="shared" ref="F71:O71" si="45">F69</f>
        <v>26110000</v>
      </c>
      <c r="G71" s="106">
        <f t="shared" si="45"/>
        <v>26110000</v>
      </c>
      <c r="H71" s="105">
        <f t="shared" si="45"/>
        <v>3378000</v>
      </c>
      <c r="I71" s="106">
        <f t="shared" si="45"/>
        <v>0</v>
      </c>
      <c r="J71" s="105">
        <f t="shared" si="45"/>
        <v>1311000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4689000</v>
      </c>
      <c r="Q71" s="106">
        <f>$I71      +$K71      +$M71      +$O71</f>
        <v>0</v>
      </c>
      <c r="R71" s="61">
        <f>IF(($J71      =0),0,((($L71      -$J71      )/$J71      )*100))</f>
        <v>-100</v>
      </c>
      <c r="S71" s="62">
        <f>IF(($K71      =0),0,((($M71      -$K71      )/$K71      )*100))</f>
        <v>0</v>
      </c>
      <c r="T71" s="61">
        <f>IF($E71   =0,0,($P71   /$E71   )*100)</f>
        <v>17.95863653772501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28260000</v>
      </c>
      <c r="C72" s="104">
        <f>SUM(C9:C15,C18:C23,C26:C29,C32,C35:C39,C42:C52,C55:C58,C61:C65,C69)</f>
        <v>15985000</v>
      </c>
      <c r="D72" s="104"/>
      <c r="E72" s="104">
        <f>$B72      +$C72      +$D72</f>
        <v>44245000</v>
      </c>
      <c r="F72" s="105">
        <f t="shared" ref="F72:O72" si="46">SUM(F9:F15,F18:F23,F26:F29,F32,F35:F39,F42:F52,F55:F58,F61:F65,F69)</f>
        <v>44245000</v>
      </c>
      <c r="G72" s="106">
        <f t="shared" si="46"/>
        <v>40197000</v>
      </c>
      <c r="H72" s="105">
        <f t="shared" si="46"/>
        <v>3787000</v>
      </c>
      <c r="I72" s="106">
        <f t="shared" si="46"/>
        <v>0</v>
      </c>
      <c r="J72" s="105">
        <f t="shared" si="46"/>
        <v>7601000</v>
      </c>
      <c r="K72" s="106">
        <f t="shared" si="46"/>
        <v>0</v>
      </c>
      <c r="L72" s="105">
        <f t="shared" si="46"/>
        <v>2113000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13501000</v>
      </c>
      <c r="Q72" s="106">
        <f>$I72      +$K72      +$M72      +$O72</f>
        <v>0</v>
      </c>
      <c r="R72" s="61">
        <f>IF(($J72      =0),0,((($L72      -$J72      )/$J72      )*100))</f>
        <v>-72.201026180765695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33.587083613204967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rkf+cb58KicTlwsOQCcLeB+xIA+GTzmRMRDiB7kx2Ljw5nT7EShg3Z8HpumF3NuGT9jVXgPc0uh7vCmygrcHA==" saltValue="41T/iRSeFaCmq3DYQsb7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184000</v>
      </c>
      <c r="I10" s="94">
        <v>141432</v>
      </c>
      <c r="J10" s="93">
        <v>372000</v>
      </c>
      <c r="K10" s="94">
        <v>372698</v>
      </c>
      <c r="L10" s="93">
        <v>84000</v>
      </c>
      <c r="M10" s="94">
        <v>127500</v>
      </c>
      <c r="N10" s="93"/>
      <c r="O10" s="94"/>
      <c r="P10" s="93">
        <f t="shared" ref="P10:P16" si="1">$H10      +$J10      +$L10      +$N10</f>
        <v>640000</v>
      </c>
      <c r="Q10" s="94">
        <f t="shared" ref="Q10:Q16" si="2">$I10      +$K10      +$M10      +$O10</f>
        <v>641630</v>
      </c>
      <c r="R10" s="48">
        <f t="shared" ref="R10:R16" si="3">IF(($J10      =0),0,((($L10      -$J10      )/$J10      )*100))</f>
        <v>-77.41935483870968</v>
      </c>
      <c r="S10" s="49">
        <f t="shared" ref="S10:S16" si="4">IF(($K10      =0),0,((($M10      -$K10      )/$K10      )*100))</f>
        <v>-65.789996189944674</v>
      </c>
      <c r="T10" s="48">
        <f t="shared" ref="T10:T15" si="5">IF(($E10      =0),0,(($P10      /$E10      )*100))</f>
        <v>64</v>
      </c>
      <c r="U10" s="50">
        <f t="shared" ref="U10:U15" si="6">IF(($E10      =0),0,(($Q10      /$E10      )*100))</f>
        <v>64.162999999999997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805000</v>
      </c>
      <c r="I11" s="94">
        <v>625366</v>
      </c>
      <c r="J11" s="93">
        <v>878000</v>
      </c>
      <c r="K11" s="94">
        <v>811965</v>
      </c>
      <c r="L11" s="93">
        <v>1407000</v>
      </c>
      <c r="M11" s="94">
        <v>1409282</v>
      </c>
      <c r="N11" s="93"/>
      <c r="O11" s="94"/>
      <c r="P11" s="93">
        <f t="shared" si="1"/>
        <v>3090000</v>
      </c>
      <c r="Q11" s="94">
        <f t="shared" si="2"/>
        <v>2846613</v>
      </c>
      <c r="R11" s="48">
        <f t="shared" si="3"/>
        <v>60.250569476082006</v>
      </c>
      <c r="S11" s="49">
        <f t="shared" si="4"/>
        <v>73.564377774904088</v>
      </c>
      <c r="T11" s="48">
        <f t="shared" si="5"/>
        <v>56.18181818181818</v>
      </c>
      <c r="U11" s="50">
        <f t="shared" si="6"/>
        <v>51.756599999999999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6500000</v>
      </c>
      <c r="C16" s="95">
        <f>SUM(C9:C15)</f>
        <v>0</v>
      </c>
      <c r="D16" s="95"/>
      <c r="E16" s="95">
        <f t="shared" si="0"/>
        <v>6500000</v>
      </c>
      <c r="F16" s="96">
        <f t="shared" ref="F16:O16" si="7">SUM(F9:F15)</f>
        <v>6500000</v>
      </c>
      <c r="G16" s="97">
        <f t="shared" si="7"/>
        <v>6500000</v>
      </c>
      <c r="H16" s="96">
        <f t="shared" si="7"/>
        <v>989000</v>
      </c>
      <c r="I16" s="97">
        <f t="shared" si="7"/>
        <v>766798</v>
      </c>
      <c r="J16" s="96">
        <f t="shared" si="7"/>
        <v>1250000</v>
      </c>
      <c r="K16" s="97">
        <f t="shared" si="7"/>
        <v>1184663</v>
      </c>
      <c r="L16" s="96">
        <f t="shared" si="7"/>
        <v>1491000</v>
      </c>
      <c r="M16" s="97">
        <f t="shared" si="7"/>
        <v>1536782</v>
      </c>
      <c r="N16" s="96">
        <f t="shared" si="7"/>
        <v>0</v>
      </c>
      <c r="O16" s="97">
        <f t="shared" si="7"/>
        <v>0</v>
      </c>
      <c r="P16" s="96">
        <f t="shared" si="1"/>
        <v>3730000</v>
      </c>
      <c r="Q16" s="97">
        <f t="shared" si="2"/>
        <v>3488243</v>
      </c>
      <c r="R16" s="52">
        <f t="shared" si="3"/>
        <v>19.28</v>
      </c>
      <c r="S16" s="53">
        <f t="shared" si="4"/>
        <v>29.723136453151653</v>
      </c>
      <c r="T16" s="52">
        <f>IF((SUM($E9:$E13)+$E15)=0,0,(P16/(SUM($E9:$E13)+$E15)*100))</f>
        <v>57.384615384615387</v>
      </c>
      <c r="U16" s="54">
        <f>IF((SUM($E9:$E13)+$E15)=0,0,(Q16/(SUM($E9:$E13)+$E15)*100))</f>
        <v>53.665276923076924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2027000</v>
      </c>
      <c r="C29" s="92">
        <v>0</v>
      </c>
      <c r="D29" s="92"/>
      <c r="E29" s="92">
        <f>$B29      +$C29      +$D29</f>
        <v>2027000</v>
      </c>
      <c r="F29" s="93">
        <v>2027000</v>
      </c>
      <c r="G29" s="94">
        <v>2027000</v>
      </c>
      <c r="H29" s="93">
        <v>257000</v>
      </c>
      <c r="I29" s="94">
        <v>212321</v>
      </c>
      <c r="J29" s="93">
        <v>386000</v>
      </c>
      <c r="K29" s="94">
        <v>386308</v>
      </c>
      <c r="L29" s="93">
        <v>570000</v>
      </c>
      <c r="M29" s="94">
        <v>570597</v>
      </c>
      <c r="N29" s="93"/>
      <c r="O29" s="94"/>
      <c r="P29" s="93">
        <f>$H29      +$J29      +$L29      +$N29</f>
        <v>1213000</v>
      </c>
      <c r="Q29" s="94">
        <f>$I29      +$K29      +$M29      +$O29</f>
        <v>1169226</v>
      </c>
      <c r="R29" s="48">
        <f>IF(($J29      =0),0,((($L29      -$J29      )/$J29      )*100))</f>
        <v>47.668393782383419</v>
      </c>
      <c r="S29" s="49">
        <f>IF(($K29      =0),0,((($M29      -$K29      )/$K29      )*100))</f>
        <v>47.705198960415004</v>
      </c>
      <c r="T29" s="48">
        <f>IF(($E29      =0),0,(($P29      /$E29      )*100))</f>
        <v>59.842131228416385</v>
      </c>
      <c r="U29" s="50">
        <f>IF(($E29      =0),0,(($Q29      /$E29      )*100))</f>
        <v>57.682585101134684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2027000</v>
      </c>
      <c r="C30" s="95">
        <f>SUM(C26:C29)</f>
        <v>0</v>
      </c>
      <c r="D30" s="95"/>
      <c r="E30" s="95">
        <f>$B30      +$C30      +$D30</f>
        <v>2027000</v>
      </c>
      <c r="F30" s="96">
        <f t="shared" ref="F30:O30" si="16">SUM(F26:F29)</f>
        <v>2027000</v>
      </c>
      <c r="G30" s="97">
        <f t="shared" si="16"/>
        <v>2027000</v>
      </c>
      <c r="H30" s="96">
        <f t="shared" si="16"/>
        <v>257000</v>
      </c>
      <c r="I30" s="97">
        <f t="shared" si="16"/>
        <v>212321</v>
      </c>
      <c r="J30" s="96">
        <f t="shared" si="16"/>
        <v>386000</v>
      </c>
      <c r="K30" s="97">
        <f t="shared" si="16"/>
        <v>386308</v>
      </c>
      <c r="L30" s="96">
        <f t="shared" si="16"/>
        <v>570000</v>
      </c>
      <c r="M30" s="97">
        <f t="shared" si="16"/>
        <v>570597</v>
      </c>
      <c r="N30" s="96">
        <f t="shared" si="16"/>
        <v>0</v>
      </c>
      <c r="O30" s="97">
        <f t="shared" si="16"/>
        <v>0</v>
      </c>
      <c r="P30" s="96">
        <f>$H30      +$J30      +$L30      +$N30</f>
        <v>1213000</v>
      </c>
      <c r="Q30" s="97">
        <f>$I30      +$K30      +$M30      +$O30</f>
        <v>1169226</v>
      </c>
      <c r="R30" s="52">
        <f>IF(($J30      =0),0,((($L30      -$J30      )/$J30      )*100))</f>
        <v>47.668393782383419</v>
      </c>
      <c r="S30" s="53">
        <f>IF(($K30      =0),0,((($M30      -$K30      )/$K30      )*100))</f>
        <v>47.705198960415004</v>
      </c>
      <c r="T30" s="52">
        <f>IF($E30   =0,0,($P30   /$E30   )*100)</f>
        <v>59.842131228416385</v>
      </c>
      <c r="U30" s="54">
        <f>IF($E30   =0,0,($Q30   /$E30   )*100)</f>
        <v>57.682585101134684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20000</v>
      </c>
      <c r="K32" s="94">
        <v>20303</v>
      </c>
      <c r="L32" s="93">
        <v>729000</v>
      </c>
      <c r="M32" s="94">
        <v>538121</v>
      </c>
      <c r="N32" s="93"/>
      <c r="O32" s="94"/>
      <c r="P32" s="93">
        <f>$H32      +$J32      +$L32      +$N32</f>
        <v>749000</v>
      </c>
      <c r="Q32" s="94">
        <f>$I32      +$K32      +$M32      +$O32</f>
        <v>558424</v>
      </c>
      <c r="R32" s="48">
        <f>IF(($J32      =0),0,((($L32      -$J32      )/$J32      )*100))</f>
        <v>3545.0000000000005</v>
      </c>
      <c r="S32" s="49">
        <f>IF(($K32      =0),0,((($M32      -$K32      )/$K32      )*100))</f>
        <v>2550.4506723144364</v>
      </c>
      <c r="T32" s="48">
        <f>IF(($E32      =0),0,(($P32      /$E32      )*100))</f>
        <v>69.674418604651166</v>
      </c>
      <c r="U32" s="50">
        <f>IF(($E32      =0),0,(($Q32      /$E32      )*100))</f>
        <v>51.946418604651171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20000</v>
      </c>
      <c r="K33" s="97">
        <f t="shared" si="17"/>
        <v>20303</v>
      </c>
      <c r="L33" s="96">
        <f t="shared" si="17"/>
        <v>729000</v>
      </c>
      <c r="M33" s="97">
        <f t="shared" si="17"/>
        <v>538121</v>
      </c>
      <c r="N33" s="96">
        <f t="shared" si="17"/>
        <v>0</v>
      </c>
      <c r="O33" s="97">
        <f t="shared" si="17"/>
        <v>0</v>
      </c>
      <c r="P33" s="96">
        <f>$H33      +$J33      +$L33      +$N33</f>
        <v>749000</v>
      </c>
      <c r="Q33" s="97">
        <f>$I33      +$K33      +$M33      +$O33</f>
        <v>558424</v>
      </c>
      <c r="R33" s="52">
        <f>IF(($J33      =0),0,((($L33      -$J33      )/$J33      )*100))</f>
        <v>3545.0000000000005</v>
      </c>
      <c r="S33" s="53">
        <f>IF(($K33      =0),0,((($M33      -$K33      )/$K33      )*100))</f>
        <v>2550.4506723144364</v>
      </c>
      <c r="T33" s="52">
        <f>IF($E33   =0,0,($P33   /$E33   )*100)</f>
        <v>69.674418604651166</v>
      </c>
      <c r="U33" s="54">
        <f>IF($E33   =0,0,($Q33   /$E33   )*100)</f>
        <v>51.946418604651171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50973000</v>
      </c>
      <c r="D64" s="92"/>
      <c r="E64" s="92">
        <f t="shared" si="35"/>
        <v>50973000</v>
      </c>
      <c r="F64" s="93">
        <v>50973000</v>
      </c>
      <c r="G64" s="94">
        <v>50973000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50973000</v>
      </c>
      <c r="D66" s="95"/>
      <c r="E66" s="95">
        <f t="shared" si="35"/>
        <v>50973000</v>
      </c>
      <c r="F66" s="96">
        <f t="shared" ref="F66:O66" si="42">SUM(F61:F65)</f>
        <v>50973000</v>
      </c>
      <c r="G66" s="97">
        <f t="shared" si="42"/>
        <v>50973000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11102000</v>
      </c>
      <c r="C67" s="104">
        <f>SUM(C9:C15,C18:C23,C26:C29,C32,C35:C39,C42:C52,C55:C58,C61:C65)</f>
        <v>50973000</v>
      </c>
      <c r="D67" s="104"/>
      <c r="E67" s="104">
        <f t="shared" si="35"/>
        <v>62075000</v>
      </c>
      <c r="F67" s="105">
        <f t="shared" ref="F67:O67" si="43">SUM(F9:F15,F18:F23,F26:F29,F32,F35:F39,F42:F52,F55:F58,F61:F65)</f>
        <v>62075000</v>
      </c>
      <c r="G67" s="106">
        <f t="shared" si="43"/>
        <v>60575000</v>
      </c>
      <c r="H67" s="105">
        <f t="shared" si="43"/>
        <v>1246000</v>
      </c>
      <c r="I67" s="106">
        <f t="shared" si="43"/>
        <v>979119</v>
      </c>
      <c r="J67" s="105">
        <f t="shared" si="43"/>
        <v>1656000</v>
      </c>
      <c r="K67" s="106">
        <f t="shared" si="43"/>
        <v>1591274</v>
      </c>
      <c r="L67" s="105">
        <f t="shared" si="43"/>
        <v>2790000</v>
      </c>
      <c r="M67" s="106">
        <f t="shared" si="43"/>
        <v>2645500</v>
      </c>
      <c r="N67" s="105">
        <f t="shared" si="43"/>
        <v>0</v>
      </c>
      <c r="O67" s="106">
        <f t="shared" si="43"/>
        <v>0</v>
      </c>
      <c r="P67" s="105">
        <f t="shared" si="36"/>
        <v>5692000</v>
      </c>
      <c r="Q67" s="106">
        <f t="shared" si="37"/>
        <v>5215893</v>
      </c>
      <c r="R67" s="61">
        <f t="shared" si="38"/>
        <v>68.478260869565219</v>
      </c>
      <c r="S67" s="62">
        <f t="shared" si="39"/>
        <v>66.250438328031507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9.3966157655798597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8.6106364011555936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11102000</v>
      </c>
      <c r="C72" s="104">
        <f>SUM(C9:C15,C18:C23,C26:C29,C32,C35:C39,C42:C52,C55:C58,C61:C65,C69)</f>
        <v>50973000</v>
      </c>
      <c r="D72" s="104"/>
      <c r="E72" s="104">
        <f>$B72      +$C72      +$D72</f>
        <v>62075000</v>
      </c>
      <c r="F72" s="105">
        <f t="shared" ref="F72:O72" si="46">SUM(F9:F15,F18:F23,F26:F29,F32,F35:F39,F42:F52,F55:F58,F61:F65,F69)</f>
        <v>62075000</v>
      </c>
      <c r="G72" s="106">
        <f t="shared" si="46"/>
        <v>60575000</v>
      </c>
      <c r="H72" s="105">
        <f t="shared" si="46"/>
        <v>1246000</v>
      </c>
      <c r="I72" s="106">
        <f t="shared" si="46"/>
        <v>979119</v>
      </c>
      <c r="J72" s="105">
        <f t="shared" si="46"/>
        <v>1656000</v>
      </c>
      <c r="K72" s="106">
        <f t="shared" si="46"/>
        <v>1591274</v>
      </c>
      <c r="L72" s="105">
        <f t="shared" si="46"/>
        <v>2790000</v>
      </c>
      <c r="M72" s="106">
        <f t="shared" si="46"/>
        <v>2645500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5692000</v>
      </c>
      <c r="Q72" s="106">
        <f>$I72      +$K72      +$M72      +$O72</f>
        <v>5215893</v>
      </c>
      <c r="R72" s="61">
        <f>IF(($J72      =0),0,((($L72      -$J72      )/$J72      )*100))</f>
        <v>68.478260869565219</v>
      </c>
      <c r="S72" s="62">
        <f>IF(($K72      =0),0,((($M72      -$K72      )/$K72      )*100))</f>
        <v>66.250438328031507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9.3966157655798597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54.320901895438446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q5BKDXNGWhImjNIvWqeh0yWmiWQaFSUxU3bqrhwbPMTbN9+mIbvyZ7noYa9qFxSXitSic08/owFi8tvJcNv9Q==" saltValue="a6Y1OQumOYqxqiqtyQfI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/>
      <c r="I10" s="94">
        <v>9118</v>
      </c>
      <c r="J10" s="93"/>
      <c r="K10" s="94">
        <v>5230</v>
      </c>
      <c r="L10" s="93">
        <v>2538000</v>
      </c>
      <c r="M10" s="94">
        <v>31102</v>
      </c>
      <c r="N10" s="93"/>
      <c r="O10" s="94"/>
      <c r="P10" s="93">
        <f t="shared" ref="P10:P16" si="1">$H10      +$J10      +$L10      +$N10</f>
        <v>2538000</v>
      </c>
      <c r="Q10" s="94">
        <f t="shared" ref="Q10:Q16" si="2">$I10      +$K10      +$M10      +$O10</f>
        <v>45450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494.68451242829826</v>
      </c>
      <c r="T10" s="48">
        <f t="shared" ref="T10:T15" si="5">IF(($E10      =0),0,(($P10      /$E10      )*100))</f>
        <v>84.6</v>
      </c>
      <c r="U10" s="50">
        <f t="shared" ref="U10:U15" si="6">IF(($E10      =0),0,(($Q10      /$E10      )*100))</f>
        <v>1.5150000000000001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0</v>
      </c>
      <c r="I16" s="97">
        <f t="shared" si="7"/>
        <v>9118</v>
      </c>
      <c r="J16" s="96">
        <f t="shared" si="7"/>
        <v>0</v>
      </c>
      <c r="K16" s="97">
        <f t="shared" si="7"/>
        <v>5230</v>
      </c>
      <c r="L16" s="96">
        <f t="shared" si="7"/>
        <v>2538000</v>
      </c>
      <c r="M16" s="97">
        <f t="shared" si="7"/>
        <v>31102</v>
      </c>
      <c r="N16" s="96">
        <f t="shared" si="7"/>
        <v>0</v>
      </c>
      <c r="O16" s="97">
        <f t="shared" si="7"/>
        <v>0</v>
      </c>
      <c r="P16" s="96">
        <f t="shared" si="1"/>
        <v>2538000</v>
      </c>
      <c r="Q16" s="97">
        <f t="shared" si="2"/>
        <v>45450</v>
      </c>
      <c r="R16" s="52">
        <f t="shared" si="3"/>
        <v>0</v>
      </c>
      <c r="S16" s="53">
        <f t="shared" si="4"/>
        <v>494.68451242829826</v>
      </c>
      <c r="T16" s="52">
        <f>IF((SUM($E9:$E13)+$E15)=0,0,(P16/(SUM($E9:$E13)+$E15)*100))</f>
        <v>84.6</v>
      </c>
      <c r="U16" s="54">
        <f>IF((SUM($E9:$E13)+$E15)=0,0,(Q16/(SUM($E9:$E13)+$E15)*100))</f>
        <v>1.5150000000000001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12500000</v>
      </c>
      <c r="C35" s="92">
        <v>0</v>
      </c>
      <c r="D35" s="92"/>
      <c r="E35" s="92">
        <f t="shared" ref="E35:E40" si="18">$B35      +$C35      +$D35</f>
        <v>12500000</v>
      </c>
      <c r="F35" s="93">
        <v>12500000</v>
      </c>
      <c r="G35" s="94">
        <v>12500000</v>
      </c>
      <c r="H35" s="93"/>
      <c r="I35" s="94"/>
      <c r="J35" s="93">
        <v>2402000</v>
      </c>
      <c r="K35" s="94">
        <v>2401658</v>
      </c>
      <c r="L35" s="93">
        <v>3687000</v>
      </c>
      <c r="M35" s="94"/>
      <c r="N35" s="93"/>
      <c r="O35" s="94"/>
      <c r="P35" s="93">
        <f t="shared" ref="P35:P40" si="19">$H35      +$J35      +$L35      +$N35</f>
        <v>6089000</v>
      </c>
      <c r="Q35" s="94">
        <f t="shared" ref="Q35:Q40" si="20">$I35      +$K35      +$M35      +$O35</f>
        <v>2401658</v>
      </c>
      <c r="R35" s="48">
        <f t="shared" ref="R35:R40" si="21">IF(($J35      =0),0,((($L35      -$J35      )/$J35      )*100))</f>
        <v>53.497085761865115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48.712000000000003</v>
      </c>
      <c r="U35" s="50">
        <f t="shared" ref="U35:U39" si="24">IF(($E35      =0),0,(($Q35      /$E35      )*100))</f>
        <v>19.213263999999999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12500000</v>
      </c>
      <c r="C40" s="95">
        <f>SUM(C35:C39)</f>
        <v>0</v>
      </c>
      <c r="D40" s="95"/>
      <c r="E40" s="95">
        <f t="shared" si="18"/>
        <v>12500000</v>
      </c>
      <c r="F40" s="96">
        <f t="shared" ref="F40:O40" si="25">SUM(F35:F39)</f>
        <v>12500000</v>
      </c>
      <c r="G40" s="97">
        <f t="shared" si="25"/>
        <v>12500000</v>
      </c>
      <c r="H40" s="96">
        <f t="shared" si="25"/>
        <v>0</v>
      </c>
      <c r="I40" s="97">
        <f t="shared" si="25"/>
        <v>0</v>
      </c>
      <c r="J40" s="96">
        <f t="shared" si="25"/>
        <v>2402000</v>
      </c>
      <c r="K40" s="97">
        <f t="shared" si="25"/>
        <v>2401658</v>
      </c>
      <c r="L40" s="96">
        <f t="shared" si="25"/>
        <v>3687000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6089000</v>
      </c>
      <c r="Q40" s="97">
        <f t="shared" si="20"/>
        <v>2401658</v>
      </c>
      <c r="R40" s="52">
        <f t="shared" si="21"/>
        <v>53.497085761865115</v>
      </c>
      <c r="S40" s="53">
        <f t="shared" si="22"/>
        <v>-100</v>
      </c>
      <c r="T40" s="52">
        <f>IF((+$E35+$E38) =0,0,(P40   /(+$E35+$E38) )*100)</f>
        <v>48.712000000000003</v>
      </c>
      <c r="U40" s="54">
        <f>IF((+$E35+$E38) =0,0,(Q40   /(+$E35+$E38) )*100)</f>
        <v>19.213263999999999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5686000</v>
      </c>
      <c r="C44" s="92">
        <v>0</v>
      </c>
      <c r="D44" s="92"/>
      <c r="E44" s="92">
        <f t="shared" si="26"/>
        <v>5686000</v>
      </c>
      <c r="F44" s="93">
        <v>5686000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52770000</v>
      </c>
      <c r="D52" s="92"/>
      <c r="E52" s="92">
        <f t="shared" si="26"/>
        <v>52770000</v>
      </c>
      <c r="F52" s="93">
        <v>52770000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10686000</v>
      </c>
      <c r="C53" s="95">
        <f>SUM(C42:C52)</f>
        <v>52770000</v>
      </c>
      <c r="D53" s="95"/>
      <c r="E53" s="95">
        <f t="shared" si="26"/>
        <v>63456000</v>
      </c>
      <c r="F53" s="96">
        <f t="shared" ref="F53:O53" si="33">SUM(F42:F52)</f>
        <v>63456000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26186000</v>
      </c>
      <c r="C67" s="104">
        <f>SUM(C9:C15,C18:C23,C26:C29,C32,C35:C39,C42:C52,C55:C58,C61:C65)</f>
        <v>52770000</v>
      </c>
      <c r="D67" s="104"/>
      <c r="E67" s="104">
        <f t="shared" si="35"/>
        <v>78956000</v>
      </c>
      <c r="F67" s="105">
        <f t="shared" ref="F67:O67" si="43">SUM(F9:F15,F18:F23,F26:F29,F32,F35:F39,F42:F52,F55:F58,F61:F65)</f>
        <v>78956000</v>
      </c>
      <c r="G67" s="106">
        <f t="shared" si="43"/>
        <v>20500000</v>
      </c>
      <c r="H67" s="105">
        <f t="shared" si="43"/>
        <v>0</v>
      </c>
      <c r="I67" s="106">
        <f t="shared" si="43"/>
        <v>9118</v>
      </c>
      <c r="J67" s="105">
        <f t="shared" si="43"/>
        <v>2402000</v>
      </c>
      <c r="K67" s="106">
        <f t="shared" si="43"/>
        <v>2406888</v>
      </c>
      <c r="L67" s="105">
        <f t="shared" si="43"/>
        <v>6225000</v>
      </c>
      <c r="M67" s="106">
        <f t="shared" si="43"/>
        <v>31102</v>
      </c>
      <c r="N67" s="105">
        <f t="shared" si="43"/>
        <v>0</v>
      </c>
      <c r="O67" s="106">
        <f t="shared" si="43"/>
        <v>0</v>
      </c>
      <c r="P67" s="105">
        <f t="shared" si="36"/>
        <v>8627000</v>
      </c>
      <c r="Q67" s="106">
        <f t="shared" si="37"/>
        <v>2447108</v>
      </c>
      <c r="R67" s="61">
        <f t="shared" si="38"/>
        <v>159.15903413821815</v>
      </c>
      <c r="S67" s="62">
        <f t="shared" si="39"/>
        <v>-98.707791970378338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42.082926829268288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11.937112195121951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24320000</v>
      </c>
      <c r="C69" s="92">
        <v>-14300000</v>
      </c>
      <c r="D69" s="92"/>
      <c r="E69" s="92">
        <f>$B69      +$C69      +$D69</f>
        <v>10020000</v>
      </c>
      <c r="F69" s="93">
        <v>10020000</v>
      </c>
      <c r="G69" s="94">
        <v>10020000</v>
      </c>
      <c r="H69" s="93"/>
      <c r="I69" s="94">
        <v>358373</v>
      </c>
      <c r="J69" s="93"/>
      <c r="K69" s="94"/>
      <c r="L69" s="93">
        <v>1885000</v>
      </c>
      <c r="M69" s="94">
        <v>1961922</v>
      </c>
      <c r="N69" s="93"/>
      <c r="O69" s="94"/>
      <c r="P69" s="93">
        <f>$H69      +$J69      +$L69      +$N69</f>
        <v>1885000</v>
      </c>
      <c r="Q69" s="94">
        <f>$I69      +$K69      +$M69      +$O69</f>
        <v>2320295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18.812375249500999</v>
      </c>
      <c r="U69" s="50">
        <f>IF(($E69      =0),0,(($Q69      /$E69      )*100))</f>
        <v>23.156636726546907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24320000</v>
      </c>
      <c r="C70" s="101">
        <f>C69</f>
        <v>-14300000</v>
      </c>
      <c r="D70" s="101"/>
      <c r="E70" s="101">
        <f>$B70      +$C70      +$D70</f>
        <v>10020000</v>
      </c>
      <c r="F70" s="102">
        <f t="shared" ref="F70:O70" si="44">F69</f>
        <v>10020000</v>
      </c>
      <c r="G70" s="103">
        <f t="shared" si="44"/>
        <v>10020000</v>
      </c>
      <c r="H70" s="102">
        <f t="shared" si="44"/>
        <v>0</v>
      </c>
      <c r="I70" s="103">
        <f t="shared" si="44"/>
        <v>358373</v>
      </c>
      <c r="J70" s="102">
        <f t="shared" si="44"/>
        <v>0</v>
      </c>
      <c r="K70" s="103">
        <f t="shared" si="44"/>
        <v>0</v>
      </c>
      <c r="L70" s="102">
        <f t="shared" si="44"/>
        <v>1885000</v>
      </c>
      <c r="M70" s="103">
        <f t="shared" si="44"/>
        <v>1961922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1885000</v>
      </c>
      <c r="Q70" s="103">
        <f>$I70      +$K70      +$M70      +$O70</f>
        <v>2320295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18.812375249500999</v>
      </c>
      <c r="U70" s="59">
        <f>IF($E70   =0,0,($Q70   /$E70 )*100)</f>
        <v>23.156636726546907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24320000</v>
      </c>
      <c r="C71" s="104">
        <f>C69</f>
        <v>-14300000</v>
      </c>
      <c r="D71" s="104"/>
      <c r="E71" s="104">
        <f>$B71      +$C71      +$D71</f>
        <v>10020000</v>
      </c>
      <c r="F71" s="105">
        <f t="shared" ref="F71:O71" si="45">F69</f>
        <v>10020000</v>
      </c>
      <c r="G71" s="106">
        <f t="shared" si="45"/>
        <v>10020000</v>
      </c>
      <c r="H71" s="105">
        <f t="shared" si="45"/>
        <v>0</v>
      </c>
      <c r="I71" s="106">
        <f t="shared" si="45"/>
        <v>358373</v>
      </c>
      <c r="J71" s="105">
        <f t="shared" si="45"/>
        <v>0</v>
      </c>
      <c r="K71" s="106">
        <f t="shared" si="45"/>
        <v>0</v>
      </c>
      <c r="L71" s="105">
        <f t="shared" si="45"/>
        <v>1885000</v>
      </c>
      <c r="M71" s="106">
        <f t="shared" si="45"/>
        <v>1961922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1885000</v>
      </c>
      <c r="Q71" s="106">
        <f>$I71      +$K71      +$M71      +$O71</f>
        <v>2320295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18.812375249500999</v>
      </c>
      <c r="U71" s="65">
        <f>IF($E71   =0,0,($Q71   /$E71   )*100)</f>
        <v>23.156636726546907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50506000</v>
      </c>
      <c r="C72" s="104">
        <f>SUM(C9:C15,C18:C23,C26:C29,C32,C35:C39,C42:C52,C55:C58,C61:C65,C69)</f>
        <v>38470000</v>
      </c>
      <c r="D72" s="104"/>
      <c r="E72" s="104">
        <f>$B72      +$C72      +$D72</f>
        <v>88976000</v>
      </c>
      <c r="F72" s="105">
        <f t="shared" ref="F72:O72" si="46">SUM(F9:F15,F18:F23,F26:F29,F32,F35:F39,F42:F52,F55:F58,F61:F65,F69)</f>
        <v>88976000</v>
      </c>
      <c r="G72" s="106">
        <f t="shared" si="46"/>
        <v>30520000</v>
      </c>
      <c r="H72" s="105">
        <f t="shared" si="46"/>
        <v>0</v>
      </c>
      <c r="I72" s="106">
        <f t="shared" si="46"/>
        <v>367491</v>
      </c>
      <c r="J72" s="105">
        <f t="shared" si="46"/>
        <v>2402000</v>
      </c>
      <c r="K72" s="106">
        <f t="shared" si="46"/>
        <v>2406888</v>
      </c>
      <c r="L72" s="105">
        <f t="shared" si="46"/>
        <v>8110000</v>
      </c>
      <c r="M72" s="106">
        <f t="shared" si="46"/>
        <v>1993024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10512000</v>
      </c>
      <c r="Q72" s="106">
        <f>$I72      +$K72      +$M72      +$O72</f>
        <v>4767403</v>
      </c>
      <c r="R72" s="61">
        <f>IF(($J72      =0),0,((($L72      -$J72      )/$J72      )*100))</f>
        <v>237.63530391340549</v>
      </c>
      <c r="S72" s="62">
        <f>IF(($K72      =0),0,((($M72      -$K72      )/$K72      )*100))</f>
        <v>-17.194983730028152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34.442988204456093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15.620586500655309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x5HYxhrwni/pI/j6n1ESAoxNQVFCwt9C8EODUxu5/DXpA1WI69vKMrV6tdjIQhJyLFy9vqGsbElS1QRVZMxyw==" saltValue="/mt/AC7OyVYZaZnJl3gd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446000</v>
      </c>
      <c r="I10" s="94"/>
      <c r="J10" s="93">
        <v>2554000</v>
      </c>
      <c r="K10" s="94"/>
      <c r="L10" s="93"/>
      <c r="M10" s="94"/>
      <c r="N10" s="93"/>
      <c r="O10" s="94"/>
      <c r="P10" s="93">
        <f t="shared" ref="P10:P16" si="1">$H10      +$J10      +$L10      +$N10</f>
        <v>3000000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446000</v>
      </c>
      <c r="I16" s="97">
        <f t="shared" si="7"/>
        <v>0</v>
      </c>
      <c r="J16" s="96">
        <f t="shared" si="7"/>
        <v>2554000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3000000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1142000</v>
      </c>
      <c r="C32" s="92">
        <v>0</v>
      </c>
      <c r="D32" s="92"/>
      <c r="E32" s="92">
        <f>$B32      +$C32      +$D32</f>
        <v>1142000</v>
      </c>
      <c r="F32" s="93">
        <v>1142000</v>
      </c>
      <c r="G32" s="94">
        <v>1142000</v>
      </c>
      <c r="H32" s="93">
        <v>334000</v>
      </c>
      <c r="I32" s="94"/>
      <c r="J32" s="93">
        <v>315000</v>
      </c>
      <c r="K32" s="94">
        <v>86130</v>
      </c>
      <c r="L32" s="93">
        <v>493000</v>
      </c>
      <c r="M32" s="94">
        <v>292397</v>
      </c>
      <c r="N32" s="93"/>
      <c r="O32" s="94"/>
      <c r="P32" s="93">
        <f>$H32      +$J32      +$L32      +$N32</f>
        <v>1142000</v>
      </c>
      <c r="Q32" s="94">
        <f>$I32      +$K32      +$M32      +$O32</f>
        <v>378527</v>
      </c>
      <c r="R32" s="48">
        <f>IF(($J32      =0),0,((($L32      -$J32      )/$J32      )*100))</f>
        <v>56.507936507936506</v>
      </c>
      <c r="S32" s="49">
        <f>IF(($K32      =0),0,((($M32      -$K32      )/$K32      )*100))</f>
        <v>239.48333913851155</v>
      </c>
      <c r="T32" s="48">
        <f>IF(($E32      =0),0,(($P32      /$E32      )*100))</f>
        <v>100</v>
      </c>
      <c r="U32" s="50">
        <f>IF(($E32      =0),0,(($Q32      /$E32      )*100))</f>
        <v>33.145971978984242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1142000</v>
      </c>
      <c r="C33" s="95">
        <f>C32</f>
        <v>0</v>
      </c>
      <c r="D33" s="95"/>
      <c r="E33" s="95">
        <f>$B33      +$C33      +$D33</f>
        <v>1142000</v>
      </c>
      <c r="F33" s="96">
        <f t="shared" ref="F33:O33" si="17">F32</f>
        <v>1142000</v>
      </c>
      <c r="G33" s="97">
        <f t="shared" si="17"/>
        <v>1142000</v>
      </c>
      <c r="H33" s="96">
        <f t="shared" si="17"/>
        <v>334000</v>
      </c>
      <c r="I33" s="97">
        <f t="shared" si="17"/>
        <v>0</v>
      </c>
      <c r="J33" s="96">
        <f t="shared" si="17"/>
        <v>315000</v>
      </c>
      <c r="K33" s="97">
        <f t="shared" si="17"/>
        <v>86130</v>
      </c>
      <c r="L33" s="96">
        <f t="shared" si="17"/>
        <v>493000</v>
      </c>
      <c r="M33" s="97">
        <f t="shared" si="17"/>
        <v>292397</v>
      </c>
      <c r="N33" s="96">
        <f t="shared" si="17"/>
        <v>0</v>
      </c>
      <c r="O33" s="97">
        <f t="shared" si="17"/>
        <v>0</v>
      </c>
      <c r="P33" s="96">
        <f>$H33      +$J33      +$L33      +$N33</f>
        <v>1142000</v>
      </c>
      <c r="Q33" s="97">
        <f>$I33      +$K33      +$M33      +$O33</f>
        <v>378527</v>
      </c>
      <c r="R33" s="52">
        <f>IF(($J33      =0),0,((($L33      -$J33      )/$J33      )*100))</f>
        <v>56.507936507936506</v>
      </c>
      <c r="S33" s="53">
        <f>IF(($K33      =0),0,((($M33      -$K33      )/$K33      )*100))</f>
        <v>239.48333913851155</v>
      </c>
      <c r="T33" s="52">
        <f>IF($E33   =0,0,($P33   /$E33   )*100)</f>
        <v>100</v>
      </c>
      <c r="U33" s="54">
        <f>IF($E33   =0,0,($Q33   /$E33   )*100)</f>
        <v>33.145971978984242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5111000</v>
      </c>
      <c r="C35" s="92">
        <v>0</v>
      </c>
      <c r="D35" s="92"/>
      <c r="E35" s="92">
        <f t="shared" ref="E35:E40" si="18">$B35      +$C35      +$D35</f>
        <v>5111000</v>
      </c>
      <c r="F35" s="93">
        <v>5111000</v>
      </c>
      <c r="G35" s="94">
        <v>5111000</v>
      </c>
      <c r="H35" s="93"/>
      <c r="I35" s="94"/>
      <c r="J35" s="93">
        <v>550000</v>
      </c>
      <c r="K35" s="94"/>
      <c r="L35" s="93">
        <v>2214000</v>
      </c>
      <c r="M35" s="94"/>
      <c r="N35" s="93"/>
      <c r="O35" s="94"/>
      <c r="P35" s="93">
        <f t="shared" ref="P35:P40" si="19">$H35      +$J35      +$L35      +$N35</f>
        <v>2764000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302.54545454545456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54.079436509489334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590000</v>
      </c>
      <c r="C36" s="92">
        <v>0</v>
      </c>
      <c r="D36" s="92"/>
      <c r="E36" s="92">
        <f t="shared" si="18"/>
        <v>590000</v>
      </c>
      <c r="F36" s="93">
        <v>590000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5701000</v>
      </c>
      <c r="C40" s="95">
        <f>SUM(C35:C39)</f>
        <v>0</v>
      </c>
      <c r="D40" s="95"/>
      <c r="E40" s="95">
        <f t="shared" si="18"/>
        <v>5701000</v>
      </c>
      <c r="F40" s="96">
        <f t="shared" ref="F40:O40" si="25">SUM(F35:F39)</f>
        <v>5701000</v>
      </c>
      <c r="G40" s="97">
        <f t="shared" si="25"/>
        <v>5111000</v>
      </c>
      <c r="H40" s="96">
        <f t="shared" si="25"/>
        <v>0</v>
      </c>
      <c r="I40" s="97">
        <f t="shared" si="25"/>
        <v>0</v>
      </c>
      <c r="J40" s="96">
        <f t="shared" si="25"/>
        <v>550000</v>
      </c>
      <c r="K40" s="97">
        <f t="shared" si="25"/>
        <v>0</v>
      </c>
      <c r="L40" s="96">
        <f t="shared" si="25"/>
        <v>2214000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2764000</v>
      </c>
      <c r="Q40" s="97">
        <f t="shared" si="20"/>
        <v>0</v>
      </c>
      <c r="R40" s="52">
        <f t="shared" si="21"/>
        <v>302.54545454545456</v>
      </c>
      <c r="S40" s="53">
        <f t="shared" si="22"/>
        <v>0</v>
      </c>
      <c r="T40" s="52">
        <f>IF((+$E35+$E38) =0,0,(P40   /(+$E35+$E38) )*100)</f>
        <v>54.079436509489334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</v>
      </c>
      <c r="C51" s="92">
        <v>-2000000</v>
      </c>
      <c r="D51" s="92"/>
      <c r="E51" s="92">
        <f t="shared" si="26"/>
        <v>2000000</v>
      </c>
      <c r="F51" s="93">
        <v>2000000</v>
      </c>
      <c r="G51" s="94">
        <v>2000000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</v>
      </c>
      <c r="C53" s="95">
        <f>SUM(C42:C52)</f>
        <v>-2000000</v>
      </c>
      <c r="D53" s="95"/>
      <c r="E53" s="95">
        <f t="shared" si="26"/>
        <v>2000000</v>
      </c>
      <c r="F53" s="96">
        <f t="shared" ref="F53:O53" si="33">SUM(F42:F52)</f>
        <v>2000000</v>
      </c>
      <c r="G53" s="97">
        <f t="shared" si="33"/>
        <v>2000000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13843000</v>
      </c>
      <c r="C67" s="104">
        <f>SUM(C9:C15,C18:C23,C26:C29,C32,C35:C39,C42:C52,C55:C58,C61:C65)</f>
        <v>-2000000</v>
      </c>
      <c r="D67" s="104"/>
      <c r="E67" s="104">
        <f t="shared" si="35"/>
        <v>11843000</v>
      </c>
      <c r="F67" s="105">
        <f t="shared" ref="F67:O67" si="43">SUM(F9:F15,F18:F23,F26:F29,F32,F35:F39,F42:F52,F55:F58,F61:F65)</f>
        <v>11843000</v>
      </c>
      <c r="G67" s="106">
        <f t="shared" si="43"/>
        <v>11253000</v>
      </c>
      <c r="H67" s="105">
        <f t="shared" si="43"/>
        <v>780000</v>
      </c>
      <c r="I67" s="106">
        <f t="shared" si="43"/>
        <v>0</v>
      </c>
      <c r="J67" s="105">
        <f t="shared" si="43"/>
        <v>3419000</v>
      </c>
      <c r="K67" s="106">
        <f t="shared" si="43"/>
        <v>86130</v>
      </c>
      <c r="L67" s="105">
        <f t="shared" si="43"/>
        <v>2707000</v>
      </c>
      <c r="M67" s="106">
        <f t="shared" si="43"/>
        <v>292397</v>
      </c>
      <c r="N67" s="105">
        <f t="shared" si="43"/>
        <v>0</v>
      </c>
      <c r="O67" s="106">
        <f t="shared" si="43"/>
        <v>0</v>
      </c>
      <c r="P67" s="105">
        <f t="shared" si="36"/>
        <v>6906000</v>
      </c>
      <c r="Q67" s="106">
        <f t="shared" si="37"/>
        <v>378527</v>
      </c>
      <c r="R67" s="61">
        <f t="shared" si="38"/>
        <v>-20.824802573852004</v>
      </c>
      <c r="S67" s="62">
        <f t="shared" si="39"/>
        <v>239.48333913851155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61.370301252999205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3.3637874344619214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23485000</v>
      </c>
      <c r="C69" s="92">
        <v>-5000000</v>
      </c>
      <c r="D69" s="92"/>
      <c r="E69" s="92">
        <f>$B69      +$C69      +$D69</f>
        <v>18485000</v>
      </c>
      <c r="F69" s="93">
        <v>18485000</v>
      </c>
      <c r="G69" s="94">
        <v>18485000</v>
      </c>
      <c r="H69" s="93">
        <v>2324000</v>
      </c>
      <c r="I69" s="94"/>
      <c r="J69" s="93">
        <v>4229000</v>
      </c>
      <c r="K69" s="94"/>
      <c r="L69" s="93">
        <v>5092000</v>
      </c>
      <c r="M69" s="94">
        <v>929829</v>
      </c>
      <c r="N69" s="93"/>
      <c r="O69" s="94"/>
      <c r="P69" s="93">
        <f>$H69      +$J69      +$L69      +$N69</f>
        <v>11645000</v>
      </c>
      <c r="Q69" s="94">
        <f>$I69      +$K69      +$M69      +$O69</f>
        <v>929829</v>
      </c>
      <c r="R69" s="48">
        <f>IF(($J69      =0),0,((($L69      -$J69      )/$J69      )*100))</f>
        <v>20.406715535587612</v>
      </c>
      <c r="S69" s="49">
        <f>IF(($K69      =0),0,((($M69      -$K69      )/$K69      )*100))</f>
        <v>0</v>
      </c>
      <c r="T69" s="48">
        <f>IF(($E69      =0),0,(($P69      /$E69      )*100))</f>
        <v>62.997024614552345</v>
      </c>
      <c r="U69" s="50">
        <f>IF(($E69      =0),0,(($Q69      /$E69      )*100))</f>
        <v>5.0301812280227214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23485000</v>
      </c>
      <c r="C70" s="101">
        <f>C69</f>
        <v>-5000000</v>
      </c>
      <c r="D70" s="101"/>
      <c r="E70" s="101">
        <f>$B70      +$C70      +$D70</f>
        <v>18485000</v>
      </c>
      <c r="F70" s="102">
        <f t="shared" ref="F70:O70" si="44">F69</f>
        <v>18485000</v>
      </c>
      <c r="G70" s="103">
        <f t="shared" si="44"/>
        <v>18485000</v>
      </c>
      <c r="H70" s="102">
        <f t="shared" si="44"/>
        <v>2324000</v>
      </c>
      <c r="I70" s="103">
        <f t="shared" si="44"/>
        <v>0</v>
      </c>
      <c r="J70" s="102">
        <f t="shared" si="44"/>
        <v>4229000</v>
      </c>
      <c r="K70" s="103">
        <f t="shared" si="44"/>
        <v>0</v>
      </c>
      <c r="L70" s="102">
        <f t="shared" si="44"/>
        <v>5092000</v>
      </c>
      <c r="M70" s="103">
        <f t="shared" si="44"/>
        <v>929829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11645000</v>
      </c>
      <c r="Q70" s="103">
        <f>$I70      +$K70      +$M70      +$O70</f>
        <v>929829</v>
      </c>
      <c r="R70" s="57">
        <f>IF(($J70      =0),0,((($L70      -$J70      )/$J70      )*100))</f>
        <v>20.406715535587612</v>
      </c>
      <c r="S70" s="58">
        <f>IF(($K70      =0),0,((($M70      -$K70      )/$K70      )*100))</f>
        <v>0</v>
      </c>
      <c r="T70" s="57">
        <f>IF($E70   =0,0,($P70   /$E70   )*100)</f>
        <v>62.997024614552345</v>
      </c>
      <c r="U70" s="59">
        <f>IF($E70   =0,0,($Q70   /$E70 )*100)</f>
        <v>5.0301812280227214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23485000</v>
      </c>
      <c r="C71" s="104">
        <f>C69</f>
        <v>-5000000</v>
      </c>
      <c r="D71" s="104"/>
      <c r="E71" s="104">
        <f>$B71      +$C71      +$D71</f>
        <v>18485000</v>
      </c>
      <c r="F71" s="105">
        <f t="shared" ref="F71:O71" si="45">F69</f>
        <v>18485000</v>
      </c>
      <c r="G71" s="106">
        <f t="shared" si="45"/>
        <v>18485000</v>
      </c>
      <c r="H71" s="105">
        <f t="shared" si="45"/>
        <v>2324000</v>
      </c>
      <c r="I71" s="106">
        <f t="shared" si="45"/>
        <v>0</v>
      </c>
      <c r="J71" s="105">
        <f t="shared" si="45"/>
        <v>4229000</v>
      </c>
      <c r="K71" s="106">
        <f t="shared" si="45"/>
        <v>0</v>
      </c>
      <c r="L71" s="105">
        <f t="shared" si="45"/>
        <v>5092000</v>
      </c>
      <c r="M71" s="106">
        <f t="shared" si="45"/>
        <v>929829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11645000</v>
      </c>
      <c r="Q71" s="106">
        <f>$I71      +$K71      +$M71      +$O71</f>
        <v>929829</v>
      </c>
      <c r="R71" s="61">
        <f>IF(($J71      =0),0,((($L71      -$J71      )/$J71      )*100))</f>
        <v>20.406715535587612</v>
      </c>
      <c r="S71" s="62">
        <f>IF(($K71      =0),0,((($M71      -$K71      )/$K71      )*100))</f>
        <v>0</v>
      </c>
      <c r="T71" s="61">
        <f>IF($E71   =0,0,($P71   /$E71   )*100)</f>
        <v>62.997024614552345</v>
      </c>
      <c r="U71" s="65">
        <f>IF($E71   =0,0,($Q71   /$E71   )*100)</f>
        <v>5.0301812280227214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37328000</v>
      </c>
      <c r="C72" s="104">
        <f>SUM(C9:C15,C18:C23,C26:C29,C32,C35:C39,C42:C52,C55:C58,C61:C65,C69)</f>
        <v>-7000000</v>
      </c>
      <c r="D72" s="104"/>
      <c r="E72" s="104">
        <f>$B72      +$C72      +$D72</f>
        <v>30328000</v>
      </c>
      <c r="F72" s="105">
        <f t="shared" ref="F72:O72" si="46">SUM(F9:F15,F18:F23,F26:F29,F32,F35:F39,F42:F52,F55:F58,F61:F65,F69)</f>
        <v>30328000</v>
      </c>
      <c r="G72" s="106">
        <f t="shared" si="46"/>
        <v>29738000</v>
      </c>
      <c r="H72" s="105">
        <f t="shared" si="46"/>
        <v>3104000</v>
      </c>
      <c r="I72" s="106">
        <f t="shared" si="46"/>
        <v>0</v>
      </c>
      <c r="J72" s="105">
        <f t="shared" si="46"/>
        <v>7648000</v>
      </c>
      <c r="K72" s="106">
        <f t="shared" si="46"/>
        <v>86130</v>
      </c>
      <c r="L72" s="105">
        <f t="shared" si="46"/>
        <v>7799000</v>
      </c>
      <c r="M72" s="106">
        <f t="shared" si="46"/>
        <v>1222226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18551000</v>
      </c>
      <c r="Q72" s="106">
        <f>$I72      +$K72      +$M72      +$O72</f>
        <v>1308356</v>
      </c>
      <c r="R72" s="61">
        <f>IF(($J72      =0),0,((($L72      -$J72      )/$J72      )*100))</f>
        <v>1.9743723849372385</v>
      </c>
      <c r="S72" s="62">
        <f>IF(($K72      =0),0,((($M72      -$K72      )/$K72      )*100))</f>
        <v>1319.0479507720888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62.381464792521356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4.3996099266931195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RaeChHYByNkKrbWaZJZYoncj5WhIVQU8IkiOmx05N1U3ZEiWc8LlTs+4TYhK+Cqyn42o6qNl1CatU/wBz5JBg==" saltValue="ZAE84C51IShPj1Cjd8ZE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562000</v>
      </c>
      <c r="I10" s="94"/>
      <c r="J10" s="93"/>
      <c r="K10" s="94"/>
      <c r="L10" s="93">
        <v>1764000</v>
      </c>
      <c r="M10" s="94"/>
      <c r="N10" s="93"/>
      <c r="O10" s="94"/>
      <c r="P10" s="93">
        <f t="shared" ref="P10:P16" si="1">$H10      +$J10      +$L10      +$N10</f>
        <v>2326000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77.533333333333331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562000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1764000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2326000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77.533333333333331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980000</v>
      </c>
      <c r="H32" s="93">
        <v>111000</v>
      </c>
      <c r="I32" s="94"/>
      <c r="J32" s="93"/>
      <c r="K32" s="94"/>
      <c r="L32" s="93">
        <v>188000</v>
      </c>
      <c r="M32" s="94"/>
      <c r="N32" s="93"/>
      <c r="O32" s="94"/>
      <c r="P32" s="93">
        <f>$H32      +$J32      +$L32      +$N32</f>
        <v>299000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30.510204081632651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980000</v>
      </c>
      <c r="H33" s="96">
        <f t="shared" si="17"/>
        <v>111000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188000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299000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30.510204081632651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-2500000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-2500000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8980000</v>
      </c>
      <c r="C67" s="104">
        <f>SUM(C9:C15,C18:C23,C26:C29,C32,C35:C39,C42:C52,C55:C58,C61:C65)</f>
        <v>-2500000</v>
      </c>
      <c r="D67" s="104"/>
      <c r="E67" s="104">
        <f t="shared" si="35"/>
        <v>6480000</v>
      </c>
      <c r="F67" s="105">
        <f t="shared" ref="F67:O67" si="43">SUM(F9:F15,F18:F23,F26:F29,F32,F35:F39,F42:F52,F55:F58,F61:F65)</f>
        <v>6480000</v>
      </c>
      <c r="G67" s="106">
        <f t="shared" si="43"/>
        <v>6480000</v>
      </c>
      <c r="H67" s="105">
        <f t="shared" si="43"/>
        <v>673000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1952000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2625000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40.50925925925926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11040000</v>
      </c>
      <c r="C69" s="92">
        <v>0</v>
      </c>
      <c r="D69" s="92"/>
      <c r="E69" s="92">
        <f>$B69      +$C69      +$D69</f>
        <v>11040000</v>
      </c>
      <c r="F69" s="93">
        <v>11040000</v>
      </c>
      <c r="G69" s="94">
        <v>11040000</v>
      </c>
      <c r="H69" s="93">
        <v>4017000</v>
      </c>
      <c r="I69" s="94"/>
      <c r="J69" s="93">
        <v>1384000</v>
      </c>
      <c r="K69" s="94"/>
      <c r="L69" s="93">
        <v>926000</v>
      </c>
      <c r="M69" s="94"/>
      <c r="N69" s="93"/>
      <c r="O69" s="94"/>
      <c r="P69" s="93">
        <f>$H69      +$J69      +$L69      +$N69</f>
        <v>6327000</v>
      </c>
      <c r="Q69" s="94">
        <f>$I69      +$K69      +$M69      +$O69</f>
        <v>0</v>
      </c>
      <c r="R69" s="48">
        <f>IF(($J69      =0),0,((($L69      -$J69      )/$J69      )*100))</f>
        <v>-33.092485549132952</v>
      </c>
      <c r="S69" s="49">
        <f>IF(($K69      =0),0,((($M69      -$K69      )/$K69      )*100))</f>
        <v>0</v>
      </c>
      <c r="T69" s="48">
        <f>IF(($E69      =0),0,(($P69      /$E69      )*100))</f>
        <v>57.309782608695649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11040000</v>
      </c>
      <c r="C70" s="101">
        <f>C69</f>
        <v>0</v>
      </c>
      <c r="D70" s="101"/>
      <c r="E70" s="101">
        <f>$B70      +$C70      +$D70</f>
        <v>11040000</v>
      </c>
      <c r="F70" s="102">
        <f t="shared" ref="F70:O70" si="44">F69</f>
        <v>11040000</v>
      </c>
      <c r="G70" s="103">
        <f t="shared" si="44"/>
        <v>11040000</v>
      </c>
      <c r="H70" s="102">
        <f t="shared" si="44"/>
        <v>4017000</v>
      </c>
      <c r="I70" s="103">
        <f t="shared" si="44"/>
        <v>0</v>
      </c>
      <c r="J70" s="102">
        <f t="shared" si="44"/>
        <v>1384000</v>
      </c>
      <c r="K70" s="103">
        <f t="shared" si="44"/>
        <v>0</v>
      </c>
      <c r="L70" s="102">
        <f t="shared" si="44"/>
        <v>926000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6327000</v>
      </c>
      <c r="Q70" s="103">
        <f>$I70      +$K70      +$M70      +$O70</f>
        <v>0</v>
      </c>
      <c r="R70" s="57">
        <f>IF(($J70      =0),0,((($L70      -$J70      )/$J70      )*100))</f>
        <v>-33.092485549132952</v>
      </c>
      <c r="S70" s="58">
        <f>IF(($K70      =0),0,((($M70      -$K70      )/$K70      )*100))</f>
        <v>0</v>
      </c>
      <c r="T70" s="57">
        <f>IF($E70   =0,0,($P70   /$E70   )*100)</f>
        <v>57.309782608695649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11040000</v>
      </c>
      <c r="C71" s="104">
        <f>C69</f>
        <v>0</v>
      </c>
      <c r="D71" s="104"/>
      <c r="E71" s="104">
        <f>$B71      +$C71      +$D71</f>
        <v>11040000</v>
      </c>
      <c r="F71" s="105">
        <f t="shared" ref="F71:O71" si="45">F69</f>
        <v>11040000</v>
      </c>
      <c r="G71" s="106">
        <f t="shared" si="45"/>
        <v>11040000</v>
      </c>
      <c r="H71" s="105">
        <f t="shared" si="45"/>
        <v>4017000</v>
      </c>
      <c r="I71" s="106">
        <f t="shared" si="45"/>
        <v>0</v>
      </c>
      <c r="J71" s="105">
        <f t="shared" si="45"/>
        <v>1384000</v>
      </c>
      <c r="K71" s="106">
        <f t="shared" si="45"/>
        <v>0</v>
      </c>
      <c r="L71" s="105">
        <f t="shared" si="45"/>
        <v>926000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6327000</v>
      </c>
      <c r="Q71" s="106">
        <f>$I71      +$K71      +$M71      +$O71</f>
        <v>0</v>
      </c>
      <c r="R71" s="61">
        <f>IF(($J71      =0),0,((($L71      -$J71      )/$J71      )*100))</f>
        <v>-33.092485549132952</v>
      </c>
      <c r="S71" s="62">
        <f>IF(($K71      =0),0,((($M71      -$K71      )/$K71      )*100))</f>
        <v>0</v>
      </c>
      <c r="T71" s="61">
        <f>IF($E71   =0,0,($P71   /$E71   )*100)</f>
        <v>57.309782608695649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20020000</v>
      </c>
      <c r="C72" s="104">
        <f>SUM(C9:C15,C18:C23,C26:C29,C32,C35:C39,C42:C52,C55:C58,C61:C65,C69)</f>
        <v>-2500000</v>
      </c>
      <c r="D72" s="104"/>
      <c r="E72" s="104">
        <f>$B72      +$C72      +$D72</f>
        <v>17520000</v>
      </c>
      <c r="F72" s="105">
        <f t="shared" ref="F72:O72" si="46">SUM(F9:F15,F18:F23,F26:F29,F32,F35:F39,F42:F52,F55:F58,F61:F65,F69)</f>
        <v>17520000</v>
      </c>
      <c r="G72" s="106">
        <f t="shared" si="46"/>
        <v>17520000</v>
      </c>
      <c r="H72" s="105">
        <f t="shared" si="46"/>
        <v>4690000</v>
      </c>
      <c r="I72" s="106">
        <f t="shared" si="46"/>
        <v>0</v>
      </c>
      <c r="J72" s="105">
        <f t="shared" si="46"/>
        <v>1384000</v>
      </c>
      <c r="K72" s="106">
        <f t="shared" si="46"/>
        <v>0</v>
      </c>
      <c r="L72" s="105">
        <f t="shared" si="46"/>
        <v>2878000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8952000</v>
      </c>
      <c r="Q72" s="106">
        <f>$I72      +$K72      +$M72      +$O72</f>
        <v>0</v>
      </c>
      <c r="R72" s="61">
        <f>IF(($J72      =0),0,((($L72      -$J72      )/$J72      )*100))</f>
        <v>107.94797687861271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51.095890410958901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UJ7HRUpiIrPNxpx9CXSXxyQup+6Xcfdntg1JgkJQq90sPNyzmDn7IciwZrGx/lcb80fP/J1obDuhSo1EU6xoQ==" saltValue="tSbZ/yOHPOibtsC/o2AU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1178000</v>
      </c>
      <c r="I10" s="94"/>
      <c r="J10" s="93">
        <v>1281000</v>
      </c>
      <c r="K10" s="94">
        <v>2153282</v>
      </c>
      <c r="L10" s="93">
        <v>309000</v>
      </c>
      <c r="M10" s="94">
        <v>168560</v>
      </c>
      <c r="N10" s="93"/>
      <c r="O10" s="94"/>
      <c r="P10" s="93">
        <f t="shared" ref="P10:P16" si="1">$H10      +$J10      +$L10      +$N10</f>
        <v>2768000</v>
      </c>
      <c r="Q10" s="94">
        <f t="shared" ref="Q10:Q16" si="2">$I10      +$K10      +$M10      +$O10</f>
        <v>2321842</v>
      </c>
      <c r="R10" s="48">
        <f t="shared" ref="R10:R16" si="3">IF(($J10      =0),0,((($L10      -$J10      )/$J10      )*100))</f>
        <v>-75.878220140515225</v>
      </c>
      <c r="S10" s="49">
        <f t="shared" ref="S10:S16" si="4">IF(($K10      =0),0,((($M10      -$K10      )/$K10      )*100))</f>
        <v>-92.171949609944264</v>
      </c>
      <c r="T10" s="48">
        <f t="shared" ref="T10:T15" si="5">IF(($E10      =0),0,(($P10      /$E10      )*100))</f>
        <v>92.266666666666666</v>
      </c>
      <c r="U10" s="50">
        <f t="shared" ref="U10:U15" si="6">IF(($E10      =0),0,(($Q10      /$E10      )*100))</f>
        <v>77.394733333333335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1178000</v>
      </c>
      <c r="I16" s="97">
        <f t="shared" si="7"/>
        <v>0</v>
      </c>
      <c r="J16" s="96">
        <f t="shared" si="7"/>
        <v>1281000</v>
      </c>
      <c r="K16" s="97">
        <f t="shared" si="7"/>
        <v>2153282</v>
      </c>
      <c r="L16" s="96">
        <f t="shared" si="7"/>
        <v>309000</v>
      </c>
      <c r="M16" s="97">
        <f t="shared" si="7"/>
        <v>168560</v>
      </c>
      <c r="N16" s="96">
        <f t="shared" si="7"/>
        <v>0</v>
      </c>
      <c r="O16" s="97">
        <f t="shared" si="7"/>
        <v>0</v>
      </c>
      <c r="P16" s="96">
        <f t="shared" si="1"/>
        <v>2768000</v>
      </c>
      <c r="Q16" s="97">
        <f t="shared" si="2"/>
        <v>2321842</v>
      </c>
      <c r="R16" s="52">
        <f t="shared" si="3"/>
        <v>-75.878220140515225</v>
      </c>
      <c r="S16" s="53">
        <f t="shared" si="4"/>
        <v>-92.171949609944264</v>
      </c>
      <c r="T16" s="52">
        <f>IF((SUM($E9:$E13)+$E15)=0,0,(P16/(SUM($E9:$E13)+$E15)*100))</f>
        <v>92.266666666666666</v>
      </c>
      <c r="U16" s="54">
        <f>IF((SUM($E9:$E13)+$E15)=0,0,(Q16/(SUM($E9:$E13)+$E15)*100))</f>
        <v>77.394733333333335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3500000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>
        <v>125402</v>
      </c>
      <c r="J35" s="93">
        <v>448000</v>
      </c>
      <c r="K35" s="94">
        <v>903857</v>
      </c>
      <c r="L35" s="93">
        <v>999000</v>
      </c>
      <c r="M35" s="94">
        <v>437978</v>
      </c>
      <c r="N35" s="93"/>
      <c r="O35" s="94"/>
      <c r="P35" s="93">
        <f t="shared" ref="P35:P40" si="19">$H35      +$J35      +$L35      +$N35</f>
        <v>1447000</v>
      </c>
      <c r="Q35" s="94">
        <f t="shared" ref="Q35:Q40" si="20">$I35      +$K35      +$M35      +$O35</f>
        <v>1467237</v>
      </c>
      <c r="R35" s="48">
        <f t="shared" ref="R35:R40" si="21">IF(($J35      =0),0,((($L35      -$J35      )/$J35      )*100))</f>
        <v>122.99107142857142</v>
      </c>
      <c r="S35" s="49">
        <f t="shared" ref="S35:S40" si="22">IF(($K35      =0),0,((($M35      -$K35      )/$K35      )*100))</f>
        <v>-51.543441053175442</v>
      </c>
      <c r="T35" s="48">
        <f t="shared" ref="T35:T39" si="23">IF(($E35      =0),0,(($P35      /$E35      )*100))</f>
        <v>28.939999999999998</v>
      </c>
      <c r="U35" s="50">
        <f t="shared" ref="U35:U39" si="24">IF(($E35      =0),0,(($Q35      /$E35      )*100))</f>
        <v>29.344740000000002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1247000</v>
      </c>
      <c r="C36" s="92">
        <v>0</v>
      </c>
      <c r="D36" s="92"/>
      <c r="E36" s="92">
        <f t="shared" si="18"/>
        <v>1247000</v>
      </c>
      <c r="F36" s="93">
        <v>1247000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2747000</v>
      </c>
      <c r="C40" s="95">
        <f>SUM(C35:C39)</f>
        <v>3500000</v>
      </c>
      <c r="D40" s="95"/>
      <c r="E40" s="95">
        <f t="shared" si="18"/>
        <v>6247000</v>
      </c>
      <c r="F40" s="96">
        <f t="shared" ref="F40:O40" si="25">SUM(F35:F39)</f>
        <v>6247000</v>
      </c>
      <c r="G40" s="97">
        <f t="shared" si="25"/>
        <v>5000000</v>
      </c>
      <c r="H40" s="96">
        <f t="shared" si="25"/>
        <v>0</v>
      </c>
      <c r="I40" s="97">
        <f t="shared" si="25"/>
        <v>125402</v>
      </c>
      <c r="J40" s="96">
        <f t="shared" si="25"/>
        <v>448000</v>
      </c>
      <c r="K40" s="97">
        <f t="shared" si="25"/>
        <v>903857</v>
      </c>
      <c r="L40" s="96">
        <f t="shared" si="25"/>
        <v>999000</v>
      </c>
      <c r="M40" s="97">
        <f t="shared" si="25"/>
        <v>437978</v>
      </c>
      <c r="N40" s="96">
        <f t="shared" si="25"/>
        <v>0</v>
      </c>
      <c r="O40" s="97">
        <f t="shared" si="25"/>
        <v>0</v>
      </c>
      <c r="P40" s="96">
        <f t="shared" si="19"/>
        <v>1447000</v>
      </c>
      <c r="Q40" s="97">
        <f t="shared" si="20"/>
        <v>1467237</v>
      </c>
      <c r="R40" s="52">
        <f t="shared" si="21"/>
        <v>122.99107142857142</v>
      </c>
      <c r="S40" s="53">
        <f t="shared" si="22"/>
        <v>-51.543441053175442</v>
      </c>
      <c r="T40" s="52">
        <f>IF((+$E35+$E38) =0,0,(P40   /(+$E35+$E38) )*100)</f>
        <v>28.939999999999998</v>
      </c>
      <c r="U40" s="54">
        <f>IF((+$E35+$E38) =0,0,(Q40   /(+$E35+$E38) )*100)</f>
        <v>29.344740000000002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</v>
      </c>
      <c r="C51" s="92">
        <v>0</v>
      </c>
      <c r="D51" s="92"/>
      <c r="E51" s="92">
        <f t="shared" si="26"/>
        <v>6000000</v>
      </c>
      <c r="F51" s="93">
        <v>6000000</v>
      </c>
      <c r="G51" s="94">
        <v>6000000</v>
      </c>
      <c r="H51" s="93"/>
      <c r="I51" s="94"/>
      <c r="J51" s="93"/>
      <c r="K51" s="94">
        <v>1466473</v>
      </c>
      <c r="L51" s="93">
        <v>2344000</v>
      </c>
      <c r="M51" s="94">
        <v>2598255</v>
      </c>
      <c r="N51" s="93"/>
      <c r="O51" s="94"/>
      <c r="P51" s="93">
        <f t="shared" si="27"/>
        <v>2344000</v>
      </c>
      <c r="Q51" s="94">
        <f t="shared" si="28"/>
        <v>4064728</v>
      </c>
      <c r="R51" s="48">
        <f t="shared" si="29"/>
        <v>0</v>
      </c>
      <c r="S51" s="49">
        <f t="shared" si="30"/>
        <v>77.177145436704251</v>
      </c>
      <c r="T51" s="48">
        <f t="shared" si="31"/>
        <v>39.066666666666663</v>
      </c>
      <c r="U51" s="50">
        <f t="shared" si="32"/>
        <v>67.745466666666658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13000000</v>
      </c>
      <c r="D52" s="92"/>
      <c r="E52" s="92">
        <f t="shared" si="26"/>
        <v>13000000</v>
      </c>
      <c r="F52" s="93">
        <v>13000000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</v>
      </c>
      <c r="C53" s="95">
        <f>SUM(C42:C52)</f>
        <v>13000000</v>
      </c>
      <c r="D53" s="95"/>
      <c r="E53" s="95">
        <f t="shared" si="26"/>
        <v>19000000</v>
      </c>
      <c r="F53" s="96">
        <f t="shared" ref="F53:O53" si="33">SUM(F42:F52)</f>
        <v>19000000</v>
      </c>
      <c r="G53" s="97">
        <f t="shared" si="33"/>
        <v>6000000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1466473</v>
      </c>
      <c r="L53" s="96">
        <f t="shared" si="33"/>
        <v>2344000</v>
      </c>
      <c r="M53" s="97">
        <f t="shared" si="33"/>
        <v>2598255</v>
      </c>
      <c r="N53" s="96">
        <f t="shared" si="33"/>
        <v>0</v>
      </c>
      <c r="O53" s="97">
        <f t="shared" si="33"/>
        <v>0</v>
      </c>
      <c r="P53" s="96">
        <f t="shared" si="27"/>
        <v>2344000</v>
      </c>
      <c r="Q53" s="97">
        <f t="shared" si="28"/>
        <v>4064728</v>
      </c>
      <c r="R53" s="52">
        <f t="shared" si="29"/>
        <v>0</v>
      </c>
      <c r="S53" s="53">
        <f t="shared" si="30"/>
        <v>77.177145436704251</v>
      </c>
      <c r="T53" s="52">
        <f>IF((+$E43+$E45+$E47+$E48+$E51) =0,0,(P53   /(+$E43+$E45+$E47+$E48+$E51) )*100)</f>
        <v>39.066666666666663</v>
      </c>
      <c r="U53" s="54">
        <f>IF((+$E43+$E45+$E47+$E48+$E51) =0,0,(Q53   /(+$E43+$E45+$E47+$E48+$E51) )*100)</f>
        <v>67.745466666666658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11747000</v>
      </c>
      <c r="C67" s="104">
        <f>SUM(C9:C15,C18:C23,C26:C29,C32,C35:C39,C42:C52,C55:C58,C61:C65)</f>
        <v>16500000</v>
      </c>
      <c r="D67" s="104"/>
      <c r="E67" s="104">
        <f t="shared" si="35"/>
        <v>28247000</v>
      </c>
      <c r="F67" s="105">
        <f t="shared" ref="F67:O67" si="43">SUM(F9:F15,F18:F23,F26:F29,F32,F35:F39,F42:F52,F55:F58,F61:F65)</f>
        <v>28247000</v>
      </c>
      <c r="G67" s="106">
        <f t="shared" si="43"/>
        <v>14000000</v>
      </c>
      <c r="H67" s="105">
        <f t="shared" si="43"/>
        <v>1178000</v>
      </c>
      <c r="I67" s="106">
        <f t="shared" si="43"/>
        <v>125402</v>
      </c>
      <c r="J67" s="105">
        <f t="shared" si="43"/>
        <v>1729000</v>
      </c>
      <c r="K67" s="106">
        <f t="shared" si="43"/>
        <v>4523612</v>
      </c>
      <c r="L67" s="105">
        <f t="shared" si="43"/>
        <v>3652000</v>
      </c>
      <c r="M67" s="106">
        <f t="shared" si="43"/>
        <v>3204793</v>
      </c>
      <c r="N67" s="105">
        <f t="shared" si="43"/>
        <v>0</v>
      </c>
      <c r="O67" s="106">
        <f t="shared" si="43"/>
        <v>0</v>
      </c>
      <c r="P67" s="105">
        <f t="shared" si="36"/>
        <v>6559000</v>
      </c>
      <c r="Q67" s="106">
        <f t="shared" si="37"/>
        <v>7853807</v>
      </c>
      <c r="R67" s="61">
        <f t="shared" si="38"/>
        <v>111.22035858877963</v>
      </c>
      <c r="S67" s="62">
        <f t="shared" si="39"/>
        <v>-29.154114013315024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46.85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56.098621428571427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28187000</v>
      </c>
      <c r="C69" s="92">
        <v>0</v>
      </c>
      <c r="D69" s="92"/>
      <c r="E69" s="92">
        <f>$B69      +$C69      +$D69</f>
        <v>28187000</v>
      </c>
      <c r="F69" s="93">
        <v>28187000</v>
      </c>
      <c r="G69" s="94">
        <v>28187000</v>
      </c>
      <c r="H69" s="93">
        <v>1611000</v>
      </c>
      <c r="I69" s="94">
        <v>3367847</v>
      </c>
      <c r="J69" s="93">
        <v>2266000</v>
      </c>
      <c r="K69" s="94">
        <v>2822685</v>
      </c>
      <c r="L69" s="93">
        <v>7881000</v>
      </c>
      <c r="M69" s="94">
        <v>6196439</v>
      </c>
      <c r="N69" s="93"/>
      <c r="O69" s="94"/>
      <c r="P69" s="93">
        <f>$H69      +$J69      +$L69      +$N69</f>
        <v>11758000</v>
      </c>
      <c r="Q69" s="94">
        <f>$I69      +$K69      +$M69      +$O69</f>
        <v>12386971</v>
      </c>
      <c r="R69" s="48">
        <f>IF(($J69      =0),0,((($L69      -$J69      )/$J69      )*100))</f>
        <v>247.79346866725507</v>
      </c>
      <c r="S69" s="49">
        <f>IF(($K69      =0),0,((($M69      -$K69      )/$K69      )*100))</f>
        <v>119.52286564033889</v>
      </c>
      <c r="T69" s="48">
        <f>IF(($E69      =0),0,(($P69      /$E69      )*100))</f>
        <v>41.714265441515593</v>
      </c>
      <c r="U69" s="50">
        <f>IF(($E69      =0),0,(($Q69      /$E69      )*100))</f>
        <v>43.945687728385423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28187000</v>
      </c>
      <c r="C70" s="101">
        <f>C69</f>
        <v>0</v>
      </c>
      <c r="D70" s="101"/>
      <c r="E70" s="101">
        <f>$B70      +$C70      +$D70</f>
        <v>28187000</v>
      </c>
      <c r="F70" s="102">
        <f t="shared" ref="F70:O70" si="44">F69</f>
        <v>28187000</v>
      </c>
      <c r="G70" s="103">
        <f t="shared" si="44"/>
        <v>28187000</v>
      </c>
      <c r="H70" s="102">
        <f t="shared" si="44"/>
        <v>1611000</v>
      </c>
      <c r="I70" s="103">
        <f t="shared" si="44"/>
        <v>3367847</v>
      </c>
      <c r="J70" s="102">
        <f t="shared" si="44"/>
        <v>2266000</v>
      </c>
      <c r="K70" s="103">
        <f t="shared" si="44"/>
        <v>2822685</v>
      </c>
      <c r="L70" s="102">
        <f t="shared" si="44"/>
        <v>7881000</v>
      </c>
      <c r="M70" s="103">
        <f t="shared" si="44"/>
        <v>6196439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11758000</v>
      </c>
      <c r="Q70" s="103">
        <f>$I70      +$K70      +$M70      +$O70</f>
        <v>12386971</v>
      </c>
      <c r="R70" s="57">
        <f>IF(($J70      =0),0,((($L70      -$J70      )/$J70      )*100))</f>
        <v>247.79346866725507</v>
      </c>
      <c r="S70" s="58">
        <f>IF(($K70      =0),0,((($M70      -$K70      )/$K70      )*100))</f>
        <v>119.52286564033889</v>
      </c>
      <c r="T70" s="57">
        <f>IF($E70   =0,0,($P70   /$E70   )*100)</f>
        <v>41.714265441515593</v>
      </c>
      <c r="U70" s="59">
        <f>IF($E70   =0,0,($Q70   /$E70 )*100)</f>
        <v>43.945687728385423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28187000</v>
      </c>
      <c r="C71" s="104">
        <f>C69</f>
        <v>0</v>
      </c>
      <c r="D71" s="104"/>
      <c r="E71" s="104">
        <f>$B71      +$C71      +$D71</f>
        <v>28187000</v>
      </c>
      <c r="F71" s="105">
        <f t="shared" ref="F71:O71" si="45">F69</f>
        <v>28187000</v>
      </c>
      <c r="G71" s="106">
        <f t="shared" si="45"/>
        <v>28187000</v>
      </c>
      <c r="H71" s="105">
        <f t="shared" si="45"/>
        <v>1611000</v>
      </c>
      <c r="I71" s="106">
        <f t="shared" si="45"/>
        <v>3367847</v>
      </c>
      <c r="J71" s="105">
        <f t="shared" si="45"/>
        <v>2266000</v>
      </c>
      <c r="K71" s="106">
        <f t="shared" si="45"/>
        <v>2822685</v>
      </c>
      <c r="L71" s="105">
        <f t="shared" si="45"/>
        <v>7881000</v>
      </c>
      <c r="M71" s="106">
        <f t="shared" si="45"/>
        <v>6196439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11758000</v>
      </c>
      <c r="Q71" s="106">
        <f>$I71      +$K71      +$M71      +$O71</f>
        <v>12386971</v>
      </c>
      <c r="R71" s="61">
        <f>IF(($J71      =0),0,((($L71      -$J71      )/$J71      )*100))</f>
        <v>247.79346866725507</v>
      </c>
      <c r="S71" s="62">
        <f>IF(($K71      =0),0,((($M71      -$K71      )/$K71      )*100))</f>
        <v>119.52286564033889</v>
      </c>
      <c r="T71" s="61">
        <f>IF($E71   =0,0,($P71   /$E71   )*100)</f>
        <v>41.714265441515593</v>
      </c>
      <c r="U71" s="65">
        <f>IF($E71   =0,0,($Q71   /$E71   )*100)</f>
        <v>43.945687728385423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39934000</v>
      </c>
      <c r="C72" s="104">
        <f>SUM(C9:C15,C18:C23,C26:C29,C32,C35:C39,C42:C52,C55:C58,C61:C65,C69)</f>
        <v>16500000</v>
      </c>
      <c r="D72" s="104"/>
      <c r="E72" s="104">
        <f>$B72      +$C72      +$D72</f>
        <v>56434000</v>
      </c>
      <c r="F72" s="105">
        <f t="shared" ref="F72:O72" si="46">SUM(F9:F15,F18:F23,F26:F29,F32,F35:F39,F42:F52,F55:F58,F61:F65,F69)</f>
        <v>56434000</v>
      </c>
      <c r="G72" s="106">
        <f t="shared" si="46"/>
        <v>42187000</v>
      </c>
      <c r="H72" s="105">
        <f t="shared" si="46"/>
        <v>2789000</v>
      </c>
      <c r="I72" s="106">
        <f t="shared" si="46"/>
        <v>3493249</v>
      </c>
      <c r="J72" s="105">
        <f t="shared" si="46"/>
        <v>3995000</v>
      </c>
      <c r="K72" s="106">
        <f t="shared" si="46"/>
        <v>7346297</v>
      </c>
      <c r="L72" s="105">
        <f t="shared" si="46"/>
        <v>11533000</v>
      </c>
      <c r="M72" s="106">
        <f t="shared" si="46"/>
        <v>9401232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18317000</v>
      </c>
      <c r="Q72" s="106">
        <f>$I72      +$K72      +$M72      +$O72</f>
        <v>20240778</v>
      </c>
      <c r="R72" s="61">
        <f>IF(($J72      =0),0,((($L72      -$J72      )/$J72      )*100))</f>
        <v>188.68585732165207</v>
      </c>
      <c r="S72" s="62">
        <f>IF(($K72      =0),0,((($M72      -$K72      )/$K72      )*100))</f>
        <v>27.97239207726015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43.418588664754544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47.978709080996516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AS24rglyNBPrAwxca/ltIeP//J1Tc4CbO/DGMYsbhnWclON5Qont1FyHO5Tecwb27KG+de5trV61m9Me+YD1g==" saltValue="Lt0zX2UclleV3d4RNmHI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47000</v>
      </c>
      <c r="I10" s="94"/>
      <c r="J10" s="93">
        <v>294000</v>
      </c>
      <c r="K10" s="94"/>
      <c r="L10" s="93">
        <v>497000</v>
      </c>
      <c r="M10" s="94">
        <v>754533</v>
      </c>
      <c r="N10" s="93"/>
      <c r="O10" s="94"/>
      <c r="P10" s="93">
        <f t="shared" ref="P10:P16" si="1">$H10      +$J10      +$L10      +$N10</f>
        <v>838000</v>
      </c>
      <c r="Q10" s="94">
        <f t="shared" ref="Q10:Q16" si="2">$I10      +$K10      +$M10      +$O10</f>
        <v>754533</v>
      </c>
      <c r="R10" s="48">
        <f t="shared" ref="R10:R16" si="3">IF(($J10      =0),0,((($L10      -$J10      )/$J10      )*100))</f>
        <v>69.047619047619051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29.403508771929825</v>
      </c>
      <c r="U10" s="50">
        <f t="shared" ref="U10:U15" si="6">IF(($E10      =0),0,(($Q10      /$E10      )*100))</f>
        <v>26.474842105263157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47000</v>
      </c>
      <c r="I16" s="97">
        <f t="shared" si="7"/>
        <v>0</v>
      </c>
      <c r="J16" s="96">
        <f t="shared" si="7"/>
        <v>294000</v>
      </c>
      <c r="K16" s="97">
        <f t="shared" si="7"/>
        <v>0</v>
      </c>
      <c r="L16" s="96">
        <f t="shared" si="7"/>
        <v>497000</v>
      </c>
      <c r="M16" s="97">
        <f t="shared" si="7"/>
        <v>754533</v>
      </c>
      <c r="N16" s="96">
        <f t="shared" si="7"/>
        <v>0</v>
      </c>
      <c r="O16" s="97">
        <f t="shared" si="7"/>
        <v>0</v>
      </c>
      <c r="P16" s="96">
        <f t="shared" si="1"/>
        <v>838000</v>
      </c>
      <c r="Q16" s="97">
        <f t="shared" si="2"/>
        <v>754533</v>
      </c>
      <c r="R16" s="52">
        <f t="shared" si="3"/>
        <v>69.047619047619051</v>
      </c>
      <c r="S16" s="53">
        <f t="shared" si="4"/>
        <v>0</v>
      </c>
      <c r="T16" s="52">
        <f>IF((SUM($E9:$E13)+$E15)=0,0,(P16/(SUM($E9:$E13)+$E15)*100))</f>
        <v>29.403508771929825</v>
      </c>
      <c r="U16" s="54">
        <f>IF((SUM($E9:$E13)+$E15)=0,0,(Q16/(SUM($E9:$E13)+$E15)*100))</f>
        <v>26.474842105263157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1839000</v>
      </c>
      <c r="C20" s="92">
        <v>0</v>
      </c>
      <c r="D20" s="92"/>
      <c r="E20" s="92">
        <f t="shared" si="8"/>
        <v>1839000</v>
      </c>
      <c r="F20" s="93">
        <v>1839000</v>
      </c>
      <c r="G20" s="94">
        <v>1839000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1839000</v>
      </c>
      <c r="C24" s="95">
        <f>SUM(C18:C23)</f>
        <v>0</v>
      </c>
      <c r="D24" s="95"/>
      <c r="E24" s="95">
        <f t="shared" si="8"/>
        <v>1839000</v>
      </c>
      <c r="F24" s="96">
        <f t="shared" ref="F24:O24" si="15">SUM(F18:F23)</f>
        <v>1839000</v>
      </c>
      <c r="G24" s="97">
        <f t="shared" si="15"/>
        <v>1839000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66000</v>
      </c>
      <c r="K32" s="94"/>
      <c r="L32" s="93">
        <v>690000</v>
      </c>
      <c r="M32" s="94">
        <v>484955</v>
      </c>
      <c r="N32" s="93"/>
      <c r="O32" s="94"/>
      <c r="P32" s="93">
        <f>$H32      +$J32      +$L32      +$N32</f>
        <v>756000</v>
      </c>
      <c r="Q32" s="94">
        <f>$I32      +$K32      +$M32      +$O32</f>
        <v>484955</v>
      </c>
      <c r="R32" s="48">
        <f>IF(($J32      =0),0,((($L32      -$J32      )/$J32      )*100))</f>
        <v>945.4545454545455</v>
      </c>
      <c r="S32" s="49">
        <f>IF(($K32      =0),0,((($M32      -$K32      )/$K32      )*100))</f>
        <v>0</v>
      </c>
      <c r="T32" s="48">
        <f>IF(($E32      =0),0,(($P32      /$E32      )*100))</f>
        <v>70.325581395348834</v>
      </c>
      <c r="U32" s="50">
        <f>IF(($E32      =0),0,(($Q32      /$E32      )*100))</f>
        <v>45.112093023255809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66000</v>
      </c>
      <c r="K33" s="97">
        <f t="shared" si="17"/>
        <v>0</v>
      </c>
      <c r="L33" s="96">
        <f t="shared" si="17"/>
        <v>690000</v>
      </c>
      <c r="M33" s="97">
        <f t="shared" si="17"/>
        <v>484955</v>
      </c>
      <c r="N33" s="96">
        <f t="shared" si="17"/>
        <v>0</v>
      </c>
      <c r="O33" s="97">
        <f t="shared" si="17"/>
        <v>0</v>
      </c>
      <c r="P33" s="96">
        <f>$H33      +$J33      +$L33      +$N33</f>
        <v>756000</v>
      </c>
      <c r="Q33" s="97">
        <f>$I33      +$K33      +$M33      +$O33</f>
        <v>484955</v>
      </c>
      <c r="R33" s="52">
        <f>IF(($J33      =0),0,((($L33      -$J33      )/$J33      )*100))</f>
        <v>945.4545454545455</v>
      </c>
      <c r="S33" s="53">
        <f>IF(($K33      =0),0,((($M33      -$K33      )/$K33      )*100))</f>
        <v>0</v>
      </c>
      <c r="T33" s="52">
        <f>IF($E33   =0,0,($P33   /$E33   )*100)</f>
        <v>70.325581395348834</v>
      </c>
      <c r="U33" s="54">
        <f>IF($E33   =0,0,($Q33   /$E33   )*100)</f>
        <v>45.112093023255809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>
        <v>1404000</v>
      </c>
      <c r="I38" s="94"/>
      <c r="J38" s="93"/>
      <c r="K38" s="94"/>
      <c r="L38" s="93"/>
      <c r="M38" s="94"/>
      <c r="N38" s="93"/>
      <c r="O38" s="94"/>
      <c r="P38" s="93">
        <f t="shared" si="19"/>
        <v>1404000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46.800000000000004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3000000</v>
      </c>
      <c r="H40" s="96">
        <f t="shared" si="25"/>
        <v>1404000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1404000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46.800000000000004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62367000</v>
      </c>
      <c r="C43" s="92">
        <v>0</v>
      </c>
      <c r="D43" s="92"/>
      <c r="E43" s="92">
        <f t="shared" si="26"/>
        <v>62367000</v>
      </c>
      <c r="F43" s="93">
        <v>62367000</v>
      </c>
      <c r="G43" s="94">
        <v>62367000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-1000000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/>
      <c r="K51" s="94"/>
      <c r="L51" s="93">
        <v>4000000</v>
      </c>
      <c r="M51" s="94">
        <v>5099483</v>
      </c>
      <c r="N51" s="93"/>
      <c r="O51" s="94"/>
      <c r="P51" s="93">
        <f t="shared" si="27"/>
        <v>4000000</v>
      </c>
      <c r="Q51" s="94">
        <f t="shared" si="28"/>
        <v>5099483</v>
      </c>
      <c r="R51" s="48">
        <f t="shared" si="29"/>
        <v>0</v>
      </c>
      <c r="S51" s="49">
        <f t="shared" si="30"/>
        <v>0</v>
      </c>
      <c r="T51" s="48">
        <f t="shared" si="31"/>
        <v>100</v>
      </c>
      <c r="U51" s="50">
        <f t="shared" si="32"/>
        <v>127.487075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67367000</v>
      </c>
      <c r="C53" s="95">
        <f>SUM(C42:C52)</f>
        <v>-1000000</v>
      </c>
      <c r="D53" s="95"/>
      <c r="E53" s="95">
        <f t="shared" si="26"/>
        <v>66367000</v>
      </c>
      <c r="F53" s="96">
        <f t="shared" ref="F53:O53" si="33">SUM(F42:F52)</f>
        <v>66367000</v>
      </c>
      <c r="G53" s="97">
        <f t="shared" si="33"/>
        <v>66367000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4000000</v>
      </c>
      <c r="M53" s="97">
        <f t="shared" si="33"/>
        <v>5099483</v>
      </c>
      <c r="N53" s="96">
        <f t="shared" si="33"/>
        <v>0</v>
      </c>
      <c r="O53" s="97">
        <f t="shared" si="33"/>
        <v>0</v>
      </c>
      <c r="P53" s="96">
        <f t="shared" si="27"/>
        <v>4000000</v>
      </c>
      <c r="Q53" s="97">
        <f t="shared" si="28"/>
        <v>5099483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6.0270917775400425</v>
      </c>
      <c r="U53" s="54">
        <f>IF((+$E43+$E45+$E47+$E48+$E51) =0,0,(Q53   /(+$E43+$E45+$E47+$E48+$E51) )*100)</f>
        <v>7.6837630147513076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76131000</v>
      </c>
      <c r="C67" s="104">
        <f>SUM(C9:C15,C18:C23,C26:C29,C32,C35:C39,C42:C52,C55:C58,C61:C65)</f>
        <v>-1000000</v>
      </c>
      <c r="D67" s="104"/>
      <c r="E67" s="104">
        <f t="shared" si="35"/>
        <v>75131000</v>
      </c>
      <c r="F67" s="105">
        <f t="shared" ref="F67:O67" si="43">SUM(F9:F15,F18:F23,F26:F29,F32,F35:F39,F42:F52,F55:F58,F61:F65)</f>
        <v>75131000</v>
      </c>
      <c r="G67" s="106">
        <f t="shared" si="43"/>
        <v>75131000</v>
      </c>
      <c r="H67" s="105">
        <f t="shared" si="43"/>
        <v>1451000</v>
      </c>
      <c r="I67" s="106">
        <f t="shared" si="43"/>
        <v>0</v>
      </c>
      <c r="J67" s="105">
        <f t="shared" si="43"/>
        <v>360000</v>
      </c>
      <c r="K67" s="106">
        <f t="shared" si="43"/>
        <v>0</v>
      </c>
      <c r="L67" s="105">
        <f t="shared" si="43"/>
        <v>5187000</v>
      </c>
      <c r="M67" s="106">
        <f t="shared" si="43"/>
        <v>6338971</v>
      </c>
      <c r="N67" s="105">
        <f t="shared" si="43"/>
        <v>0</v>
      </c>
      <c r="O67" s="106">
        <f t="shared" si="43"/>
        <v>0</v>
      </c>
      <c r="P67" s="105">
        <f t="shared" si="36"/>
        <v>6998000</v>
      </c>
      <c r="Q67" s="106">
        <f t="shared" si="37"/>
        <v>6338971</v>
      </c>
      <c r="R67" s="61">
        <f t="shared" si="38"/>
        <v>1340.8333333333333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9.3143975190001456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8.4372243148633714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20227000</v>
      </c>
      <c r="C69" s="92">
        <v>24000000</v>
      </c>
      <c r="D69" s="92"/>
      <c r="E69" s="92">
        <f>$B69      +$C69      +$D69</f>
        <v>44227000</v>
      </c>
      <c r="F69" s="93">
        <v>44227000</v>
      </c>
      <c r="G69" s="94">
        <v>44227000</v>
      </c>
      <c r="H69" s="93">
        <v>3762000</v>
      </c>
      <c r="I69" s="94"/>
      <c r="J69" s="93">
        <v>12299000</v>
      </c>
      <c r="K69" s="94">
        <v>1995953</v>
      </c>
      <c r="L69" s="93">
        <v>210000</v>
      </c>
      <c r="M69" s="94">
        <v>5235996</v>
      </c>
      <c r="N69" s="93"/>
      <c r="O69" s="94"/>
      <c r="P69" s="93">
        <f>$H69      +$J69      +$L69      +$N69</f>
        <v>16271000</v>
      </c>
      <c r="Q69" s="94">
        <f>$I69      +$K69      +$M69      +$O69</f>
        <v>7231949</v>
      </c>
      <c r="R69" s="48">
        <f>IF(($J69      =0),0,((($L69      -$J69      )/$J69      )*100))</f>
        <v>-98.292544109277173</v>
      </c>
      <c r="S69" s="49">
        <f>IF(($K69      =0),0,((($M69      -$K69      )/$K69      )*100))</f>
        <v>162.33062602175502</v>
      </c>
      <c r="T69" s="48">
        <f>IF(($E69      =0),0,(($P69      /$E69      )*100))</f>
        <v>36.789743821647406</v>
      </c>
      <c r="U69" s="50">
        <f>IF(($E69      =0),0,(($Q69      /$E69      )*100))</f>
        <v>16.351886856445159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20227000</v>
      </c>
      <c r="C70" s="101">
        <f>C69</f>
        <v>24000000</v>
      </c>
      <c r="D70" s="101"/>
      <c r="E70" s="101">
        <f>$B70      +$C70      +$D70</f>
        <v>44227000</v>
      </c>
      <c r="F70" s="102">
        <f t="shared" ref="F70:O70" si="44">F69</f>
        <v>44227000</v>
      </c>
      <c r="G70" s="103">
        <f t="shared" si="44"/>
        <v>44227000</v>
      </c>
      <c r="H70" s="102">
        <f t="shared" si="44"/>
        <v>3762000</v>
      </c>
      <c r="I70" s="103">
        <f t="shared" si="44"/>
        <v>0</v>
      </c>
      <c r="J70" s="102">
        <f t="shared" si="44"/>
        <v>12299000</v>
      </c>
      <c r="K70" s="103">
        <f t="shared" si="44"/>
        <v>1995953</v>
      </c>
      <c r="L70" s="102">
        <f t="shared" si="44"/>
        <v>210000</v>
      </c>
      <c r="M70" s="103">
        <f t="shared" si="44"/>
        <v>5235996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16271000</v>
      </c>
      <c r="Q70" s="103">
        <f>$I70      +$K70      +$M70      +$O70</f>
        <v>7231949</v>
      </c>
      <c r="R70" s="57">
        <f>IF(($J70      =0),0,((($L70      -$J70      )/$J70      )*100))</f>
        <v>-98.292544109277173</v>
      </c>
      <c r="S70" s="58">
        <f>IF(($K70      =0),0,((($M70      -$K70      )/$K70      )*100))</f>
        <v>162.33062602175502</v>
      </c>
      <c r="T70" s="57">
        <f>IF($E70   =0,0,($P70   /$E70   )*100)</f>
        <v>36.789743821647406</v>
      </c>
      <c r="U70" s="59">
        <f>IF($E70   =0,0,($Q70   /$E70 )*100)</f>
        <v>16.351886856445159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20227000</v>
      </c>
      <c r="C71" s="104">
        <f>C69</f>
        <v>24000000</v>
      </c>
      <c r="D71" s="104"/>
      <c r="E71" s="104">
        <f>$B71      +$C71      +$D71</f>
        <v>44227000</v>
      </c>
      <c r="F71" s="105">
        <f t="shared" ref="F71:O71" si="45">F69</f>
        <v>44227000</v>
      </c>
      <c r="G71" s="106">
        <f t="shared" si="45"/>
        <v>44227000</v>
      </c>
      <c r="H71" s="105">
        <f t="shared" si="45"/>
        <v>3762000</v>
      </c>
      <c r="I71" s="106">
        <f t="shared" si="45"/>
        <v>0</v>
      </c>
      <c r="J71" s="105">
        <f t="shared" si="45"/>
        <v>12299000</v>
      </c>
      <c r="K71" s="106">
        <f t="shared" si="45"/>
        <v>1995953</v>
      </c>
      <c r="L71" s="105">
        <f t="shared" si="45"/>
        <v>210000</v>
      </c>
      <c r="M71" s="106">
        <f t="shared" si="45"/>
        <v>5235996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16271000</v>
      </c>
      <c r="Q71" s="106">
        <f>$I71      +$K71      +$M71      +$O71</f>
        <v>7231949</v>
      </c>
      <c r="R71" s="61">
        <f>IF(($J71      =0),0,((($L71      -$J71      )/$J71      )*100))</f>
        <v>-98.292544109277173</v>
      </c>
      <c r="S71" s="62">
        <f>IF(($K71      =0),0,((($M71      -$K71      )/$K71      )*100))</f>
        <v>162.33062602175502</v>
      </c>
      <c r="T71" s="61">
        <f>IF($E71   =0,0,($P71   /$E71   )*100)</f>
        <v>36.789743821647406</v>
      </c>
      <c r="U71" s="65">
        <f>IF($E71   =0,0,($Q71   /$E71   )*100)</f>
        <v>16.351886856445159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96358000</v>
      </c>
      <c r="C72" s="104">
        <f>SUM(C9:C15,C18:C23,C26:C29,C32,C35:C39,C42:C52,C55:C58,C61:C65,C69)</f>
        <v>23000000</v>
      </c>
      <c r="D72" s="104"/>
      <c r="E72" s="104">
        <f>$B72      +$C72      +$D72</f>
        <v>119358000</v>
      </c>
      <c r="F72" s="105">
        <f t="shared" ref="F72:O72" si="46">SUM(F9:F15,F18:F23,F26:F29,F32,F35:F39,F42:F52,F55:F58,F61:F65,F69)</f>
        <v>119358000</v>
      </c>
      <c r="G72" s="106">
        <f t="shared" si="46"/>
        <v>119358000</v>
      </c>
      <c r="H72" s="105">
        <f t="shared" si="46"/>
        <v>5213000</v>
      </c>
      <c r="I72" s="106">
        <f t="shared" si="46"/>
        <v>0</v>
      </c>
      <c r="J72" s="105">
        <f t="shared" si="46"/>
        <v>12659000</v>
      </c>
      <c r="K72" s="106">
        <f t="shared" si="46"/>
        <v>1995953</v>
      </c>
      <c r="L72" s="105">
        <f t="shared" si="46"/>
        <v>5397000</v>
      </c>
      <c r="M72" s="106">
        <f t="shared" si="46"/>
        <v>11574967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23269000</v>
      </c>
      <c r="Q72" s="106">
        <f>$I72      +$K72      +$M72      +$O72</f>
        <v>13570920</v>
      </c>
      <c r="R72" s="61">
        <f>IF(($J72      =0),0,((($L72      -$J72      )/$J72      )*100))</f>
        <v>-57.366300655660005</v>
      </c>
      <c r="S72" s="62">
        <f>IF(($K72      =0),0,((($M72      -$K72      )/$K72      )*100))</f>
        <v>479.92182180642527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19.49513229109067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11.369929120796259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EWcl4WjvvMHhA94oVF9a9MgTpLK/YUh3tZqpdT90PZBQXxNt6Tf43P0+qbNFCSSe+J/UECvQOg42tkC66oJBw==" saltValue="ZjjhE+eMXGybxX0ICzWE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258000</v>
      </c>
      <c r="I10" s="94">
        <v>163601</v>
      </c>
      <c r="J10" s="93">
        <v>837000</v>
      </c>
      <c r="K10" s="94">
        <v>822372</v>
      </c>
      <c r="L10" s="93">
        <v>653000</v>
      </c>
      <c r="M10" s="94">
        <v>199971</v>
      </c>
      <c r="N10" s="93"/>
      <c r="O10" s="94"/>
      <c r="P10" s="93">
        <f t="shared" ref="P10:P16" si="1">$H10      +$J10      +$L10      +$N10</f>
        <v>1748000</v>
      </c>
      <c r="Q10" s="94">
        <f t="shared" ref="Q10:Q16" si="2">$I10      +$K10      +$M10      +$O10</f>
        <v>1185944</v>
      </c>
      <c r="R10" s="48">
        <f t="shared" ref="R10:R16" si="3">IF(($J10      =0),0,((($L10      -$J10      )/$J10      )*100))</f>
        <v>-21.983273596176822</v>
      </c>
      <c r="S10" s="49">
        <f t="shared" ref="S10:S16" si="4">IF(($K10      =0),0,((($M10      -$K10      )/$K10      )*100))</f>
        <v>-75.68363222483255</v>
      </c>
      <c r="T10" s="48">
        <f t="shared" ref="T10:T15" si="5">IF(($E10      =0),0,(($P10      /$E10      )*100))</f>
        <v>58.266666666666666</v>
      </c>
      <c r="U10" s="50">
        <f t="shared" ref="U10:U15" si="6">IF(($E10      =0),0,(($Q10      /$E10      )*100))</f>
        <v>39.531466666666667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9598000</v>
      </c>
      <c r="C13" s="92">
        <v>10402000</v>
      </c>
      <c r="D13" s="92"/>
      <c r="E13" s="92">
        <f t="shared" si="0"/>
        <v>20000000</v>
      </c>
      <c r="F13" s="93">
        <v>20000000</v>
      </c>
      <c r="G13" s="94">
        <v>20000000</v>
      </c>
      <c r="H13" s="93">
        <v>5166000</v>
      </c>
      <c r="I13" s="94"/>
      <c r="J13" s="93">
        <v>4432000</v>
      </c>
      <c r="K13" s="94">
        <v>3841866</v>
      </c>
      <c r="L13" s="93">
        <v>3970000</v>
      </c>
      <c r="M13" s="94">
        <v>1879203</v>
      </c>
      <c r="N13" s="93"/>
      <c r="O13" s="94"/>
      <c r="P13" s="93">
        <f t="shared" si="1"/>
        <v>13568000</v>
      </c>
      <c r="Q13" s="94">
        <f t="shared" si="2"/>
        <v>5721069</v>
      </c>
      <c r="R13" s="48">
        <f t="shared" si="3"/>
        <v>-10.424187725631768</v>
      </c>
      <c r="S13" s="49">
        <f t="shared" si="4"/>
        <v>-51.086190929095388</v>
      </c>
      <c r="T13" s="48">
        <f t="shared" si="5"/>
        <v>67.84</v>
      </c>
      <c r="U13" s="50">
        <f t="shared" si="6"/>
        <v>28.605345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165000</v>
      </c>
      <c r="C14" s="92">
        <v>0</v>
      </c>
      <c r="D14" s="92"/>
      <c r="E14" s="92">
        <f t="shared" si="0"/>
        <v>165000</v>
      </c>
      <c r="F14" s="93">
        <v>165000</v>
      </c>
      <c r="G14" s="94">
        <v>258000</v>
      </c>
      <c r="H14" s="93">
        <v>258000</v>
      </c>
      <c r="I14" s="94"/>
      <c r="J14" s="93"/>
      <c r="K14" s="94"/>
      <c r="L14" s="93"/>
      <c r="M14" s="94"/>
      <c r="N14" s="93"/>
      <c r="O14" s="94"/>
      <c r="P14" s="93">
        <f t="shared" si="1"/>
        <v>258000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156.36363636363637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12763000</v>
      </c>
      <c r="C16" s="95">
        <f>SUM(C9:C15)</f>
        <v>10402000</v>
      </c>
      <c r="D16" s="95"/>
      <c r="E16" s="95">
        <f t="shared" si="0"/>
        <v>23165000</v>
      </c>
      <c r="F16" s="96">
        <f t="shared" ref="F16:O16" si="7">SUM(F9:F15)</f>
        <v>23165000</v>
      </c>
      <c r="G16" s="97">
        <f t="shared" si="7"/>
        <v>23258000</v>
      </c>
      <c r="H16" s="96">
        <f t="shared" si="7"/>
        <v>5682000</v>
      </c>
      <c r="I16" s="97">
        <f t="shared" si="7"/>
        <v>163601</v>
      </c>
      <c r="J16" s="96">
        <f t="shared" si="7"/>
        <v>5269000</v>
      </c>
      <c r="K16" s="97">
        <f t="shared" si="7"/>
        <v>4664238</v>
      </c>
      <c r="L16" s="96">
        <f t="shared" si="7"/>
        <v>4623000</v>
      </c>
      <c r="M16" s="97">
        <f t="shared" si="7"/>
        <v>2079174</v>
      </c>
      <c r="N16" s="96">
        <f t="shared" si="7"/>
        <v>0</v>
      </c>
      <c r="O16" s="97">
        <f t="shared" si="7"/>
        <v>0</v>
      </c>
      <c r="P16" s="96">
        <f t="shared" si="1"/>
        <v>15574000</v>
      </c>
      <c r="Q16" s="97">
        <f t="shared" si="2"/>
        <v>6907013</v>
      </c>
      <c r="R16" s="52">
        <f t="shared" si="3"/>
        <v>-12.260390966027709</v>
      </c>
      <c r="S16" s="53">
        <f t="shared" si="4"/>
        <v>-55.423072321781177</v>
      </c>
      <c r="T16" s="52">
        <f>IF((SUM($E9:$E13)+$E15)=0,0,(P16/(SUM($E9:$E13)+$E15)*100))</f>
        <v>67.713043478260872</v>
      </c>
      <c r="U16" s="54">
        <f>IF((SUM($E9:$E13)+$E15)=0,0,(Q16/(SUM($E9:$E13)+$E15)*100))</f>
        <v>30.030491304347827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1113000</v>
      </c>
      <c r="C32" s="92">
        <v>0</v>
      </c>
      <c r="D32" s="92"/>
      <c r="E32" s="92">
        <f>$B32      +$C32      +$D32</f>
        <v>1113000</v>
      </c>
      <c r="F32" s="93">
        <v>1113000</v>
      </c>
      <c r="G32" s="94">
        <v>1113000</v>
      </c>
      <c r="H32" s="93"/>
      <c r="I32" s="94"/>
      <c r="J32" s="93">
        <v>530000</v>
      </c>
      <c r="K32" s="94"/>
      <c r="L32" s="93">
        <v>291000</v>
      </c>
      <c r="M32" s="94"/>
      <c r="N32" s="93"/>
      <c r="O32" s="94"/>
      <c r="P32" s="93">
        <f>$H32      +$J32      +$L32      +$N32</f>
        <v>821000</v>
      </c>
      <c r="Q32" s="94">
        <f>$I32      +$K32      +$M32      +$O32</f>
        <v>0</v>
      </c>
      <c r="R32" s="48">
        <f>IF(($J32      =0),0,((($L32      -$J32      )/$J32      )*100))</f>
        <v>-45.094339622641513</v>
      </c>
      <c r="S32" s="49">
        <f>IF(($K32      =0),0,((($M32      -$K32      )/$K32      )*100))</f>
        <v>0</v>
      </c>
      <c r="T32" s="48">
        <f>IF(($E32      =0),0,(($P32      /$E32      )*100))</f>
        <v>73.764600179694511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1113000</v>
      </c>
      <c r="C33" s="95">
        <f>C32</f>
        <v>0</v>
      </c>
      <c r="D33" s="95"/>
      <c r="E33" s="95">
        <f>$B33      +$C33      +$D33</f>
        <v>1113000</v>
      </c>
      <c r="F33" s="96">
        <f t="shared" ref="F33:O33" si="17">F32</f>
        <v>1113000</v>
      </c>
      <c r="G33" s="97">
        <f t="shared" si="17"/>
        <v>1113000</v>
      </c>
      <c r="H33" s="96">
        <f t="shared" si="17"/>
        <v>0</v>
      </c>
      <c r="I33" s="97">
        <f t="shared" si="17"/>
        <v>0</v>
      </c>
      <c r="J33" s="96">
        <f t="shared" si="17"/>
        <v>530000</v>
      </c>
      <c r="K33" s="97">
        <f t="shared" si="17"/>
        <v>0</v>
      </c>
      <c r="L33" s="96">
        <f t="shared" si="17"/>
        <v>291000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821000</v>
      </c>
      <c r="Q33" s="97">
        <f>$I33      +$K33      +$M33      +$O33</f>
        <v>0</v>
      </c>
      <c r="R33" s="52">
        <f>IF(($J33      =0),0,((($L33      -$J33      )/$J33      )*100))</f>
        <v>-45.094339622641513</v>
      </c>
      <c r="S33" s="53">
        <f>IF(($K33      =0),0,((($M33      -$K33      )/$K33      )*100))</f>
        <v>0</v>
      </c>
      <c r="T33" s="52">
        <f>IF($E33   =0,0,($P33   /$E33   )*100)</f>
        <v>73.764600179694511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12975000</v>
      </c>
      <c r="C35" s="92">
        <v>12500000</v>
      </c>
      <c r="D35" s="92"/>
      <c r="E35" s="92">
        <f t="shared" ref="E35:E40" si="18">$B35      +$C35      +$D35</f>
        <v>25475000</v>
      </c>
      <c r="F35" s="93">
        <v>25475000</v>
      </c>
      <c r="G35" s="94">
        <v>25475000</v>
      </c>
      <c r="H35" s="93"/>
      <c r="I35" s="94"/>
      <c r="J35" s="93"/>
      <c r="K35" s="94">
        <v>4975044</v>
      </c>
      <c r="L35" s="93">
        <v>7000000</v>
      </c>
      <c r="M35" s="94">
        <v>262770</v>
      </c>
      <c r="N35" s="93"/>
      <c r="O35" s="94"/>
      <c r="P35" s="93">
        <f t="shared" ref="P35:P40" si="19">$H35      +$J35      +$L35      +$N35</f>
        <v>7000000</v>
      </c>
      <c r="Q35" s="94">
        <f t="shared" ref="Q35:Q40" si="20">$I35      +$K35      +$M35      +$O35</f>
        <v>5237814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-94.71823766784776</v>
      </c>
      <c r="T35" s="48">
        <f t="shared" ref="T35:T39" si="23">IF(($E35      =0),0,(($P35      /$E35      )*100))</f>
        <v>27.47791952894995</v>
      </c>
      <c r="U35" s="50">
        <f t="shared" ref="U35:U39" si="24">IF(($E35      =0),0,(($Q35      /$E35      )*100))</f>
        <v>20.560604514229635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863000</v>
      </c>
      <c r="C36" s="92">
        <v>0</v>
      </c>
      <c r="D36" s="92"/>
      <c r="E36" s="92">
        <f t="shared" si="18"/>
        <v>863000</v>
      </c>
      <c r="F36" s="93">
        <v>863000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13838000</v>
      </c>
      <c r="C40" s="95">
        <f>SUM(C35:C39)</f>
        <v>12500000</v>
      </c>
      <c r="D40" s="95"/>
      <c r="E40" s="95">
        <f t="shared" si="18"/>
        <v>26338000</v>
      </c>
      <c r="F40" s="96">
        <f t="shared" ref="F40:O40" si="25">SUM(F35:F39)</f>
        <v>26338000</v>
      </c>
      <c r="G40" s="97">
        <f t="shared" si="25"/>
        <v>25475000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4975044</v>
      </c>
      <c r="L40" s="96">
        <f t="shared" si="25"/>
        <v>7000000</v>
      </c>
      <c r="M40" s="97">
        <f t="shared" si="25"/>
        <v>262770</v>
      </c>
      <c r="N40" s="96">
        <f t="shared" si="25"/>
        <v>0</v>
      </c>
      <c r="O40" s="97">
        <f t="shared" si="25"/>
        <v>0</v>
      </c>
      <c r="P40" s="96">
        <f t="shared" si="19"/>
        <v>7000000</v>
      </c>
      <c r="Q40" s="97">
        <f t="shared" si="20"/>
        <v>5237814</v>
      </c>
      <c r="R40" s="52">
        <f t="shared" si="21"/>
        <v>0</v>
      </c>
      <c r="S40" s="53">
        <f t="shared" si="22"/>
        <v>-94.71823766784776</v>
      </c>
      <c r="T40" s="52">
        <f>IF((+$E35+$E38) =0,0,(P40   /(+$E35+$E38) )*100)</f>
        <v>27.47791952894995</v>
      </c>
      <c r="U40" s="54">
        <f>IF((+$E35+$E38) =0,0,(Q40   /(+$E35+$E38) )*100)</f>
        <v>20.560604514229635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27000000</v>
      </c>
      <c r="C44" s="92">
        <v>0</v>
      </c>
      <c r="D44" s="92"/>
      <c r="E44" s="92">
        <f t="shared" si="26"/>
        <v>27000000</v>
      </c>
      <c r="F44" s="93">
        <v>27000000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4379000</v>
      </c>
      <c r="K51" s="94">
        <v>46540</v>
      </c>
      <c r="L51" s="93">
        <v>2249000</v>
      </c>
      <c r="M51" s="94">
        <v>4151893</v>
      </c>
      <c r="N51" s="93"/>
      <c r="O51" s="94"/>
      <c r="P51" s="93">
        <f t="shared" si="27"/>
        <v>6628000</v>
      </c>
      <c r="Q51" s="94">
        <f t="shared" si="28"/>
        <v>4198433</v>
      </c>
      <c r="R51" s="48">
        <f t="shared" si="29"/>
        <v>-48.641242292760907</v>
      </c>
      <c r="S51" s="49">
        <f t="shared" si="30"/>
        <v>8821.1280618822511</v>
      </c>
      <c r="T51" s="48">
        <f t="shared" si="31"/>
        <v>66.28</v>
      </c>
      <c r="U51" s="50">
        <f t="shared" si="32"/>
        <v>41.98433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37000000</v>
      </c>
      <c r="C53" s="95">
        <f>SUM(C42:C52)</f>
        <v>0</v>
      </c>
      <c r="D53" s="95"/>
      <c r="E53" s="95">
        <f t="shared" si="26"/>
        <v>37000000</v>
      </c>
      <c r="F53" s="96">
        <f t="shared" ref="F53:O53" si="33">SUM(F42:F52)</f>
        <v>37000000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4379000</v>
      </c>
      <c r="K53" s="97">
        <f t="shared" si="33"/>
        <v>46540</v>
      </c>
      <c r="L53" s="96">
        <f t="shared" si="33"/>
        <v>2249000</v>
      </c>
      <c r="M53" s="97">
        <f t="shared" si="33"/>
        <v>4151893</v>
      </c>
      <c r="N53" s="96">
        <f t="shared" si="33"/>
        <v>0</v>
      </c>
      <c r="O53" s="97">
        <f t="shared" si="33"/>
        <v>0</v>
      </c>
      <c r="P53" s="96">
        <f t="shared" si="27"/>
        <v>6628000</v>
      </c>
      <c r="Q53" s="97">
        <f t="shared" si="28"/>
        <v>4198433</v>
      </c>
      <c r="R53" s="52">
        <f t="shared" si="29"/>
        <v>-48.641242292760907</v>
      </c>
      <c r="S53" s="53">
        <f t="shared" si="30"/>
        <v>8821.1280618822511</v>
      </c>
      <c r="T53" s="52">
        <f>IF((+$E43+$E45+$E47+$E48+$E51) =0,0,(P53   /(+$E43+$E45+$E47+$E48+$E51) )*100)</f>
        <v>66.28</v>
      </c>
      <c r="U53" s="54">
        <f>IF((+$E43+$E45+$E47+$E48+$E51) =0,0,(Q53   /(+$E43+$E45+$E47+$E48+$E51) )*100)</f>
        <v>41.98433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64714000</v>
      </c>
      <c r="C67" s="104">
        <f>SUM(C9:C15,C18:C23,C26:C29,C32,C35:C39,C42:C52,C55:C58,C61:C65)</f>
        <v>22902000</v>
      </c>
      <c r="D67" s="104"/>
      <c r="E67" s="104">
        <f t="shared" si="35"/>
        <v>87616000</v>
      </c>
      <c r="F67" s="105">
        <f t="shared" ref="F67:O67" si="43">SUM(F9:F15,F18:F23,F26:F29,F32,F35:F39,F42:F52,F55:F58,F61:F65)</f>
        <v>87616000</v>
      </c>
      <c r="G67" s="106">
        <f t="shared" si="43"/>
        <v>59846000</v>
      </c>
      <c r="H67" s="105">
        <f t="shared" si="43"/>
        <v>5682000</v>
      </c>
      <c r="I67" s="106">
        <f t="shared" si="43"/>
        <v>163601</v>
      </c>
      <c r="J67" s="105">
        <f t="shared" si="43"/>
        <v>10178000</v>
      </c>
      <c r="K67" s="106">
        <f t="shared" si="43"/>
        <v>9685822</v>
      </c>
      <c r="L67" s="105">
        <f t="shared" si="43"/>
        <v>14163000</v>
      </c>
      <c r="M67" s="106">
        <f t="shared" si="43"/>
        <v>6493837</v>
      </c>
      <c r="N67" s="105">
        <f t="shared" si="43"/>
        <v>0</v>
      </c>
      <c r="O67" s="106">
        <f t="shared" si="43"/>
        <v>0</v>
      </c>
      <c r="P67" s="105">
        <f t="shared" si="36"/>
        <v>30023000</v>
      </c>
      <c r="Q67" s="106">
        <f t="shared" si="37"/>
        <v>16343260</v>
      </c>
      <c r="R67" s="61">
        <f t="shared" si="38"/>
        <v>39.153075260365497</v>
      </c>
      <c r="S67" s="62">
        <f t="shared" si="39"/>
        <v>-32.955230851857486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50.384305564878836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27.427099415989797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26323000</v>
      </c>
      <c r="C69" s="92">
        <v>0</v>
      </c>
      <c r="D69" s="92"/>
      <c r="E69" s="92">
        <f>$B69      +$C69      +$D69</f>
        <v>26323000</v>
      </c>
      <c r="F69" s="93">
        <v>26323000</v>
      </c>
      <c r="G69" s="94">
        <v>26323000</v>
      </c>
      <c r="H69" s="93">
        <v>5182000</v>
      </c>
      <c r="I69" s="94">
        <v>1646774</v>
      </c>
      <c r="J69" s="93">
        <v>5406000</v>
      </c>
      <c r="K69" s="94">
        <v>6672653</v>
      </c>
      <c r="L69" s="93">
        <v>340000</v>
      </c>
      <c r="M69" s="94">
        <v>810174</v>
      </c>
      <c r="N69" s="93"/>
      <c r="O69" s="94"/>
      <c r="P69" s="93">
        <f>$H69      +$J69      +$L69      +$N69</f>
        <v>10928000</v>
      </c>
      <c r="Q69" s="94">
        <f>$I69      +$K69      +$M69      +$O69</f>
        <v>9129601</v>
      </c>
      <c r="R69" s="48">
        <f>IF(($J69      =0),0,((($L69      -$J69      )/$J69      )*100))</f>
        <v>-93.710691823899367</v>
      </c>
      <c r="S69" s="49">
        <f>IF(($K69      =0),0,((($M69      -$K69      )/$K69      )*100))</f>
        <v>-87.858292646118414</v>
      </c>
      <c r="T69" s="48">
        <f>IF(($E69      =0),0,(($P69      /$E69      )*100))</f>
        <v>41.515024883182008</v>
      </c>
      <c r="U69" s="50">
        <f>IF(($E69      =0),0,(($Q69      /$E69      )*100))</f>
        <v>34.68298066329826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26323000</v>
      </c>
      <c r="C70" s="101">
        <f>C69</f>
        <v>0</v>
      </c>
      <c r="D70" s="101"/>
      <c r="E70" s="101">
        <f>$B70      +$C70      +$D70</f>
        <v>26323000</v>
      </c>
      <c r="F70" s="102">
        <f t="shared" ref="F70:O70" si="44">F69</f>
        <v>26323000</v>
      </c>
      <c r="G70" s="103">
        <f t="shared" si="44"/>
        <v>26323000</v>
      </c>
      <c r="H70" s="102">
        <f t="shared" si="44"/>
        <v>5182000</v>
      </c>
      <c r="I70" s="103">
        <f t="shared" si="44"/>
        <v>1646774</v>
      </c>
      <c r="J70" s="102">
        <f t="shared" si="44"/>
        <v>5406000</v>
      </c>
      <c r="K70" s="103">
        <f t="shared" si="44"/>
        <v>6672653</v>
      </c>
      <c r="L70" s="102">
        <f t="shared" si="44"/>
        <v>340000</v>
      </c>
      <c r="M70" s="103">
        <f t="shared" si="44"/>
        <v>810174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10928000</v>
      </c>
      <c r="Q70" s="103">
        <f>$I70      +$K70      +$M70      +$O70</f>
        <v>9129601</v>
      </c>
      <c r="R70" s="57">
        <f>IF(($J70      =0),0,((($L70      -$J70      )/$J70      )*100))</f>
        <v>-93.710691823899367</v>
      </c>
      <c r="S70" s="58">
        <f>IF(($K70      =0),0,((($M70      -$K70      )/$K70      )*100))</f>
        <v>-87.858292646118414</v>
      </c>
      <c r="T70" s="57">
        <f>IF($E70   =0,0,($P70   /$E70   )*100)</f>
        <v>41.515024883182008</v>
      </c>
      <c r="U70" s="59">
        <f>IF($E70   =0,0,($Q70   /$E70 )*100)</f>
        <v>34.68298066329826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26323000</v>
      </c>
      <c r="C71" s="104">
        <f>C69</f>
        <v>0</v>
      </c>
      <c r="D71" s="104"/>
      <c r="E71" s="104">
        <f>$B71      +$C71      +$D71</f>
        <v>26323000</v>
      </c>
      <c r="F71" s="105">
        <f t="shared" ref="F71:O71" si="45">F69</f>
        <v>26323000</v>
      </c>
      <c r="G71" s="106">
        <f t="shared" si="45"/>
        <v>26323000</v>
      </c>
      <c r="H71" s="105">
        <f t="shared" si="45"/>
        <v>5182000</v>
      </c>
      <c r="I71" s="106">
        <f t="shared" si="45"/>
        <v>1646774</v>
      </c>
      <c r="J71" s="105">
        <f t="shared" si="45"/>
        <v>5406000</v>
      </c>
      <c r="K71" s="106">
        <f t="shared" si="45"/>
        <v>6672653</v>
      </c>
      <c r="L71" s="105">
        <f t="shared" si="45"/>
        <v>340000</v>
      </c>
      <c r="M71" s="106">
        <f t="shared" si="45"/>
        <v>810174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10928000</v>
      </c>
      <c r="Q71" s="106">
        <f>$I71      +$K71      +$M71      +$O71</f>
        <v>9129601</v>
      </c>
      <c r="R71" s="61">
        <f>IF(($J71      =0),0,((($L71      -$J71      )/$J71      )*100))</f>
        <v>-93.710691823899367</v>
      </c>
      <c r="S71" s="62">
        <f>IF(($K71      =0),0,((($M71      -$K71      )/$K71      )*100))</f>
        <v>-87.858292646118414</v>
      </c>
      <c r="T71" s="61">
        <f>IF($E71   =0,0,($P71   /$E71   )*100)</f>
        <v>41.515024883182008</v>
      </c>
      <c r="U71" s="65">
        <f>IF($E71   =0,0,($Q71   /$E71   )*100)</f>
        <v>34.68298066329826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91037000</v>
      </c>
      <c r="C72" s="104">
        <f>SUM(C9:C15,C18:C23,C26:C29,C32,C35:C39,C42:C52,C55:C58,C61:C65,C69)</f>
        <v>22902000</v>
      </c>
      <c r="D72" s="104"/>
      <c r="E72" s="104">
        <f>$B72      +$C72      +$D72</f>
        <v>113939000</v>
      </c>
      <c r="F72" s="105">
        <f t="shared" ref="F72:O72" si="46">SUM(F9:F15,F18:F23,F26:F29,F32,F35:F39,F42:F52,F55:F58,F61:F65,F69)</f>
        <v>113939000</v>
      </c>
      <c r="G72" s="106">
        <f t="shared" si="46"/>
        <v>86169000</v>
      </c>
      <c r="H72" s="105">
        <f t="shared" si="46"/>
        <v>10864000</v>
      </c>
      <c r="I72" s="106">
        <f t="shared" si="46"/>
        <v>1810375</v>
      </c>
      <c r="J72" s="105">
        <f t="shared" si="46"/>
        <v>15584000</v>
      </c>
      <c r="K72" s="106">
        <f t="shared" si="46"/>
        <v>16358475</v>
      </c>
      <c r="L72" s="105">
        <f t="shared" si="46"/>
        <v>14503000</v>
      </c>
      <c r="M72" s="106">
        <f t="shared" si="46"/>
        <v>7304011</v>
      </c>
      <c r="N72" s="105">
        <f t="shared" si="46"/>
        <v>0</v>
      </c>
      <c r="O72" s="106">
        <f t="shared" si="46"/>
        <v>0</v>
      </c>
      <c r="P72" s="105">
        <f>$H72      +$J72      +$L72      +$N72</f>
        <v>40951000</v>
      </c>
      <c r="Q72" s="106">
        <f>$I72      +$K72      +$M72      +$O72</f>
        <v>25472861</v>
      </c>
      <c r="R72" s="61">
        <f>IF(($J72      =0),0,((($L72      -$J72      )/$J72      )*100))</f>
        <v>-6.9366016427104729</v>
      </c>
      <c r="S72" s="62">
        <f>IF(($K72      =0),0,((($M72      -$K72      )/$K72      )*100))</f>
        <v>-55.350293960775687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47.666771426243436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29.650290416826714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C2voFOo4llOeBrXOqqqGClk3qNw0RwCUgmvFUUgWLiTvPX6mwaZsZvAoVKYLFEMQdqgDyJjbpfNqa6g5SM02A==" saltValue="n1pp/tOGmc3pS5pcO4v1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>
        <v>145000</v>
      </c>
      <c r="K10" s="94"/>
      <c r="L10" s="93">
        <v>408000</v>
      </c>
      <c r="M10" s="94"/>
      <c r="N10" s="93"/>
      <c r="O10" s="94"/>
      <c r="P10" s="93">
        <f t="shared" ref="P10:P16" si="1">$H10      +$J10      +$L10      +$N10</f>
        <v>676000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181.37931034482759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40.969696969696969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879000</v>
      </c>
      <c r="I11" s="94"/>
      <c r="J11" s="93">
        <v>1457000</v>
      </c>
      <c r="K11" s="94"/>
      <c r="L11" s="93">
        <v>1258000</v>
      </c>
      <c r="M11" s="94"/>
      <c r="N11" s="93"/>
      <c r="O11" s="94"/>
      <c r="P11" s="93">
        <f t="shared" si="1"/>
        <v>3594000</v>
      </c>
      <c r="Q11" s="94">
        <f t="shared" si="2"/>
        <v>0</v>
      </c>
      <c r="R11" s="48">
        <f t="shared" si="3"/>
        <v>-13.658201784488675</v>
      </c>
      <c r="S11" s="49">
        <f t="shared" si="4"/>
        <v>0</v>
      </c>
      <c r="T11" s="48">
        <f t="shared" si="5"/>
        <v>65.345454545454544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-10000000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66266000</v>
      </c>
      <c r="C15" s="92">
        <v>-12000000</v>
      </c>
      <c r="D15" s="92"/>
      <c r="E15" s="92">
        <f t="shared" si="0"/>
        <v>54266000</v>
      </c>
      <c r="F15" s="93">
        <v>54266000</v>
      </c>
      <c r="G15" s="94">
        <v>54266000</v>
      </c>
      <c r="H15" s="93">
        <v>6392000</v>
      </c>
      <c r="I15" s="94"/>
      <c r="J15" s="93">
        <v>11669000</v>
      </c>
      <c r="K15" s="94"/>
      <c r="L15" s="93">
        <v>3169000</v>
      </c>
      <c r="M15" s="94"/>
      <c r="N15" s="93"/>
      <c r="O15" s="94"/>
      <c r="P15" s="93">
        <f t="shared" si="1"/>
        <v>21230000</v>
      </c>
      <c r="Q15" s="94">
        <f t="shared" si="2"/>
        <v>0</v>
      </c>
      <c r="R15" s="48">
        <f t="shared" si="3"/>
        <v>-72.842574342274403</v>
      </c>
      <c r="S15" s="49">
        <f t="shared" si="4"/>
        <v>0</v>
      </c>
      <c r="T15" s="48">
        <f t="shared" si="5"/>
        <v>39.122102237128217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83716000</v>
      </c>
      <c r="C16" s="95">
        <f>SUM(C9:C15)</f>
        <v>-22000000</v>
      </c>
      <c r="D16" s="95"/>
      <c r="E16" s="95">
        <f t="shared" si="0"/>
        <v>61716000</v>
      </c>
      <c r="F16" s="96">
        <f t="shared" ref="F16:O16" si="7">SUM(F9:F15)</f>
        <v>61716000</v>
      </c>
      <c r="G16" s="97">
        <f t="shared" si="7"/>
        <v>61416000</v>
      </c>
      <c r="H16" s="96">
        <f t="shared" si="7"/>
        <v>7394000</v>
      </c>
      <c r="I16" s="97">
        <f t="shared" si="7"/>
        <v>0</v>
      </c>
      <c r="J16" s="96">
        <f t="shared" si="7"/>
        <v>13271000</v>
      </c>
      <c r="K16" s="97">
        <f t="shared" si="7"/>
        <v>0</v>
      </c>
      <c r="L16" s="96">
        <f t="shared" si="7"/>
        <v>4835000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25500000</v>
      </c>
      <c r="Q16" s="97">
        <f t="shared" si="2"/>
        <v>0</v>
      </c>
      <c r="R16" s="52">
        <f t="shared" si="3"/>
        <v>-63.567176550372992</v>
      </c>
      <c r="S16" s="53">
        <f t="shared" si="4"/>
        <v>0</v>
      </c>
      <c r="T16" s="52">
        <f>IF((SUM($E9:$E13)+$E15)=0,0,(P16/(SUM($E9:$E13)+$E15)*100))</f>
        <v>41.520125048847206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1015000</v>
      </c>
      <c r="C20" s="92">
        <v>0</v>
      </c>
      <c r="D20" s="92"/>
      <c r="E20" s="92">
        <f t="shared" si="8"/>
        <v>1015000</v>
      </c>
      <c r="F20" s="93">
        <v>1015000</v>
      </c>
      <c r="G20" s="94">
        <v>1015000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1015000</v>
      </c>
      <c r="C24" s="95">
        <f>SUM(C18:C23)</f>
        <v>0</v>
      </c>
      <c r="D24" s="95"/>
      <c r="E24" s="95">
        <f t="shared" si="8"/>
        <v>1015000</v>
      </c>
      <c r="F24" s="96">
        <f t="shared" ref="F24:O24" si="15">SUM(F18:F23)</f>
        <v>1015000</v>
      </c>
      <c r="G24" s="97">
        <f t="shared" si="15"/>
        <v>1015000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3362000</v>
      </c>
      <c r="H32" s="93">
        <v>3362000</v>
      </c>
      <c r="I32" s="94"/>
      <c r="J32" s="93">
        <v>3474000</v>
      </c>
      <c r="K32" s="94"/>
      <c r="L32" s="93"/>
      <c r="M32" s="94"/>
      <c r="N32" s="93"/>
      <c r="O32" s="94"/>
      <c r="P32" s="93">
        <f>$H32      +$J32      +$L32      +$N32</f>
        <v>6836000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203.33135038667459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3362000</v>
      </c>
      <c r="H33" s="96">
        <f t="shared" si="17"/>
        <v>3362000</v>
      </c>
      <c r="I33" s="97">
        <f t="shared" si="17"/>
        <v>0</v>
      </c>
      <c r="J33" s="96">
        <f t="shared" si="17"/>
        <v>3474000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6836000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203.33135038667459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66500000</v>
      </c>
      <c r="C35" s="92">
        <v>-30000000</v>
      </c>
      <c r="D35" s="92"/>
      <c r="E35" s="92">
        <f t="shared" ref="E35:E40" si="18">$B35      +$C35      +$D35</f>
        <v>36500000</v>
      </c>
      <c r="F35" s="93">
        <v>36500000</v>
      </c>
      <c r="G35" s="94">
        <v>36500000</v>
      </c>
      <c r="H35" s="93"/>
      <c r="I35" s="94"/>
      <c r="J35" s="93"/>
      <c r="K35" s="94">
        <v>316853</v>
      </c>
      <c r="L35" s="93">
        <v>30000</v>
      </c>
      <c r="M35" s="94">
        <v>2103677</v>
      </c>
      <c r="N35" s="93"/>
      <c r="O35" s="94"/>
      <c r="P35" s="93">
        <f t="shared" ref="P35:P40" si="19">$H35      +$J35      +$L35      +$N35</f>
        <v>30000</v>
      </c>
      <c r="Q35" s="94">
        <f t="shared" ref="Q35:Q40" si="20">$I35      +$K35      +$M35      +$O35</f>
        <v>2420530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563.92838319346822</v>
      </c>
      <c r="T35" s="48">
        <f t="shared" ref="T35:T39" si="23">IF(($E35      =0),0,(($P35      /$E35      )*100))</f>
        <v>8.2191780821917818E-2</v>
      </c>
      <c r="U35" s="50">
        <f t="shared" ref="U35:U39" si="24">IF(($E35      =0),0,(($Q35      /$E35      )*100))</f>
        <v>6.6315890410958911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66500000</v>
      </c>
      <c r="C40" s="95">
        <f>SUM(C35:C39)</f>
        <v>-30000000</v>
      </c>
      <c r="D40" s="95"/>
      <c r="E40" s="95">
        <f t="shared" si="18"/>
        <v>36500000</v>
      </c>
      <c r="F40" s="96">
        <f t="shared" ref="F40:O40" si="25">SUM(F35:F39)</f>
        <v>36500000</v>
      </c>
      <c r="G40" s="97">
        <f t="shared" si="25"/>
        <v>36500000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316853</v>
      </c>
      <c r="L40" s="96">
        <f t="shared" si="25"/>
        <v>30000</v>
      </c>
      <c r="M40" s="97">
        <f t="shared" si="25"/>
        <v>2103677</v>
      </c>
      <c r="N40" s="96">
        <f t="shared" si="25"/>
        <v>0</v>
      </c>
      <c r="O40" s="97">
        <f t="shared" si="25"/>
        <v>0</v>
      </c>
      <c r="P40" s="96">
        <f t="shared" si="19"/>
        <v>30000</v>
      </c>
      <c r="Q40" s="97">
        <f t="shared" si="20"/>
        <v>2420530</v>
      </c>
      <c r="R40" s="52">
        <f t="shared" si="21"/>
        <v>0</v>
      </c>
      <c r="S40" s="53">
        <f t="shared" si="22"/>
        <v>563.92838319346822</v>
      </c>
      <c r="T40" s="52">
        <f>IF((+$E35+$E38) =0,0,(P40   /(+$E35+$E38) )*100)</f>
        <v>8.2191780821917818E-2</v>
      </c>
      <c r="U40" s="54">
        <f>IF((+$E35+$E38) =0,0,(Q40   /(+$E35+$E38) )*100)</f>
        <v>6.6315890410958911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-4000000</v>
      </c>
      <c r="D51" s="92"/>
      <c r="E51" s="92">
        <f t="shared" si="26"/>
        <v>21000000</v>
      </c>
      <c r="F51" s="93">
        <v>21000000</v>
      </c>
      <c r="G51" s="94">
        <v>21000000</v>
      </c>
      <c r="H51" s="93">
        <v>10323000</v>
      </c>
      <c r="I51" s="94"/>
      <c r="J51" s="93"/>
      <c r="K51" s="94">
        <v>6066206</v>
      </c>
      <c r="L51" s="93"/>
      <c r="M51" s="94">
        <v>6745038</v>
      </c>
      <c r="N51" s="93"/>
      <c r="O51" s="94"/>
      <c r="P51" s="93">
        <f t="shared" si="27"/>
        <v>10323000</v>
      </c>
      <c r="Q51" s="94">
        <f t="shared" si="28"/>
        <v>12811244</v>
      </c>
      <c r="R51" s="48">
        <f t="shared" si="29"/>
        <v>0</v>
      </c>
      <c r="S51" s="49">
        <f t="shared" si="30"/>
        <v>11.190388193213353</v>
      </c>
      <c r="T51" s="48">
        <f t="shared" si="31"/>
        <v>49.157142857142858</v>
      </c>
      <c r="U51" s="50">
        <f t="shared" si="32"/>
        <v>61.005923809523807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18598000</v>
      </c>
      <c r="D52" s="92"/>
      <c r="E52" s="92">
        <f t="shared" si="26"/>
        <v>18598000</v>
      </c>
      <c r="F52" s="93">
        <v>18598000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14598000</v>
      </c>
      <c r="D53" s="95"/>
      <c r="E53" s="95">
        <f t="shared" si="26"/>
        <v>39598000</v>
      </c>
      <c r="F53" s="96">
        <f t="shared" ref="F53:O53" si="33">SUM(F42:F52)</f>
        <v>39598000</v>
      </c>
      <c r="G53" s="97">
        <f t="shared" si="33"/>
        <v>21000000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6066206</v>
      </c>
      <c r="L53" s="96">
        <f t="shared" si="33"/>
        <v>0</v>
      </c>
      <c r="M53" s="97">
        <f t="shared" si="33"/>
        <v>6745038</v>
      </c>
      <c r="N53" s="96">
        <f t="shared" si="33"/>
        <v>0</v>
      </c>
      <c r="O53" s="97">
        <f t="shared" si="33"/>
        <v>0</v>
      </c>
      <c r="P53" s="96">
        <f t="shared" si="27"/>
        <v>10323000</v>
      </c>
      <c r="Q53" s="97">
        <f t="shared" si="28"/>
        <v>12811244</v>
      </c>
      <c r="R53" s="52">
        <f t="shared" si="29"/>
        <v>0</v>
      </c>
      <c r="S53" s="53">
        <f t="shared" si="30"/>
        <v>11.190388193213353</v>
      </c>
      <c r="T53" s="52">
        <f>IF((+$E43+$E45+$E47+$E48+$E51) =0,0,(P53   /(+$E43+$E45+$E47+$E48+$E51) )*100)</f>
        <v>49.157142857142858</v>
      </c>
      <c r="U53" s="54">
        <f>IF((+$E43+$E45+$E47+$E48+$E51) =0,0,(Q53   /(+$E43+$E45+$E47+$E48+$E51) )*100)</f>
        <v>61.005923809523807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179593000</v>
      </c>
      <c r="C67" s="104">
        <f>SUM(C9:C15,C18:C23,C26:C29,C32,C35:C39,C42:C52,C55:C58,C61:C65)</f>
        <v>-37402000</v>
      </c>
      <c r="D67" s="104"/>
      <c r="E67" s="104">
        <f t="shared" si="35"/>
        <v>142191000</v>
      </c>
      <c r="F67" s="105">
        <f t="shared" ref="F67:O67" si="43">SUM(F9:F15,F18:F23,F26:F29,F32,F35:F39,F42:F52,F55:F58,F61:F65)</f>
        <v>142191000</v>
      </c>
      <c r="G67" s="106">
        <f t="shared" si="43"/>
        <v>123293000</v>
      </c>
      <c r="H67" s="105">
        <f t="shared" si="43"/>
        <v>21079000</v>
      </c>
      <c r="I67" s="106">
        <f t="shared" si="43"/>
        <v>0</v>
      </c>
      <c r="J67" s="105">
        <f t="shared" si="43"/>
        <v>16745000</v>
      </c>
      <c r="K67" s="106">
        <f t="shared" si="43"/>
        <v>6383059</v>
      </c>
      <c r="L67" s="105">
        <f t="shared" si="43"/>
        <v>4865000</v>
      </c>
      <c r="M67" s="106">
        <f t="shared" si="43"/>
        <v>8848715</v>
      </c>
      <c r="N67" s="105">
        <f t="shared" si="43"/>
        <v>0</v>
      </c>
      <c r="O67" s="106">
        <f t="shared" si="43"/>
        <v>0</v>
      </c>
      <c r="P67" s="105">
        <f t="shared" si="36"/>
        <v>42689000</v>
      </c>
      <c r="Q67" s="106">
        <f t="shared" si="37"/>
        <v>15231774</v>
      </c>
      <c r="R67" s="61">
        <f t="shared" si="38"/>
        <v>-70.946551209316212</v>
      </c>
      <c r="S67" s="62">
        <f t="shared" si="39"/>
        <v>38.628124853616427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34.624025694889411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12.35412716050384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179593000</v>
      </c>
      <c r="C72" s="104">
        <f>SUM(C9:C15,C18:C23,C26:C29,C32,C35:C39,C42:C52,C55:C58,C61:C65,C69)</f>
        <v>-37402000</v>
      </c>
      <c r="D72" s="104"/>
      <c r="E72" s="104">
        <f>$B72      +$C72      +$D72</f>
        <v>142191000</v>
      </c>
      <c r="F72" s="105">
        <f t="shared" ref="F72:O72" si="46">SUM(F9:F15,F18:F23,F26:F29,F32,F35:F39,F42:F52,F55:F58,F61:F65,F69)</f>
        <v>142191000</v>
      </c>
      <c r="G72" s="106">
        <f t="shared" si="46"/>
        <v>123293000</v>
      </c>
      <c r="H72" s="105">
        <f t="shared" si="46"/>
        <v>21079000</v>
      </c>
      <c r="I72" s="106">
        <f t="shared" si="46"/>
        <v>0</v>
      </c>
      <c r="J72" s="105">
        <f t="shared" si="46"/>
        <v>16745000</v>
      </c>
      <c r="K72" s="106">
        <f t="shared" si="46"/>
        <v>6383059</v>
      </c>
      <c r="L72" s="105">
        <f t="shared" si="46"/>
        <v>4865000</v>
      </c>
      <c r="M72" s="106">
        <f t="shared" si="46"/>
        <v>8848715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42689000</v>
      </c>
      <c r="Q72" s="106">
        <f>$I72      +$K72      +$M72      +$O72</f>
        <v>15231774</v>
      </c>
      <c r="R72" s="61">
        <f>IF(($J72      =0),0,((($L72      -$J72      )/$J72      )*100))</f>
        <v>-70.946551209316212</v>
      </c>
      <c r="S72" s="62">
        <f>IF(($K72      =0),0,((($M72      -$K72      )/$K72      )*100))</f>
        <v>38.628124853616427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34.624025694889411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22.066400104307011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KAOdClhASRNaZbnF0/8T5V8jOZNfqq162xFoDYxhGzhy/csqu1ez2qHMqbKG0wxoHQQjpLrqWKcck4meH8KOg==" saltValue="vcOGeuuciGlz0pthPSjo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986000</v>
      </c>
      <c r="I10" s="94">
        <v>1139286</v>
      </c>
      <c r="J10" s="93">
        <v>1157000</v>
      </c>
      <c r="K10" s="94">
        <v>1156418</v>
      </c>
      <c r="L10" s="93">
        <v>665000</v>
      </c>
      <c r="M10" s="94">
        <v>76947</v>
      </c>
      <c r="N10" s="93"/>
      <c r="O10" s="94"/>
      <c r="P10" s="93">
        <f t="shared" ref="P10:P16" si="1">$H10      +$J10      +$L10      +$N10</f>
        <v>2808000</v>
      </c>
      <c r="Q10" s="94">
        <f t="shared" ref="Q10:Q16" si="2">$I10      +$K10      +$M10      +$O10</f>
        <v>2372651</v>
      </c>
      <c r="R10" s="48">
        <f t="shared" ref="R10:R16" si="3">IF(($J10      =0),0,((($L10      -$J10      )/$J10      )*100))</f>
        <v>-42.523768366464999</v>
      </c>
      <c r="S10" s="49">
        <f t="shared" ref="S10:S16" si="4">IF(($K10      =0),0,((($M10      -$K10      )/$K10      )*100))</f>
        <v>-93.34609111930115</v>
      </c>
      <c r="T10" s="48">
        <f t="shared" ref="T10:T15" si="5">IF(($E10      =0),0,(($P10      /$E10      )*100))</f>
        <v>93.600000000000009</v>
      </c>
      <c r="U10" s="50">
        <f t="shared" ref="U10:U15" si="6">IF(($E10      =0),0,(($Q10      /$E10      )*100))</f>
        <v>79.088366666666658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986000</v>
      </c>
      <c r="I16" s="97">
        <f t="shared" si="7"/>
        <v>1139286</v>
      </c>
      <c r="J16" s="96">
        <f t="shared" si="7"/>
        <v>1157000</v>
      </c>
      <c r="K16" s="97">
        <f t="shared" si="7"/>
        <v>1156418</v>
      </c>
      <c r="L16" s="96">
        <f t="shared" si="7"/>
        <v>665000</v>
      </c>
      <c r="M16" s="97">
        <f t="shared" si="7"/>
        <v>76947</v>
      </c>
      <c r="N16" s="96">
        <f t="shared" si="7"/>
        <v>0</v>
      </c>
      <c r="O16" s="97">
        <f t="shared" si="7"/>
        <v>0</v>
      </c>
      <c r="P16" s="96">
        <f t="shared" si="1"/>
        <v>2808000</v>
      </c>
      <c r="Q16" s="97">
        <f t="shared" si="2"/>
        <v>2372651</v>
      </c>
      <c r="R16" s="52">
        <f t="shared" si="3"/>
        <v>-42.523768366464999</v>
      </c>
      <c r="S16" s="53">
        <f t="shared" si="4"/>
        <v>-93.34609111930115</v>
      </c>
      <c r="T16" s="52">
        <f>IF((SUM($E9:$E13)+$E15)=0,0,(P16/(SUM($E9:$E13)+$E15)*100))</f>
        <v>93.600000000000009</v>
      </c>
      <c r="U16" s="54">
        <f>IF((SUM($E9:$E13)+$E15)=0,0,(Q16/(SUM($E9:$E13)+$E15)*100))</f>
        <v>79.088366666666658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0</v>
      </c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147000</v>
      </c>
      <c r="I32" s="94">
        <v>270549</v>
      </c>
      <c r="J32" s="93">
        <v>415000</v>
      </c>
      <c r="K32" s="94">
        <v>-41241</v>
      </c>
      <c r="L32" s="93">
        <v>382000</v>
      </c>
      <c r="M32" s="94">
        <v>17798</v>
      </c>
      <c r="N32" s="93"/>
      <c r="O32" s="94"/>
      <c r="P32" s="93">
        <f>$H32      +$J32      +$L32      +$N32</f>
        <v>944000</v>
      </c>
      <c r="Q32" s="94">
        <f>$I32      +$K32      +$M32      +$O32</f>
        <v>247106</v>
      </c>
      <c r="R32" s="48">
        <f>IF(($J32      =0),0,((($L32      -$J32      )/$J32      )*100))</f>
        <v>-7.9518072289156621</v>
      </c>
      <c r="S32" s="49">
        <f>IF(($K32      =0),0,((($M32      -$K32      )/$K32      )*100))</f>
        <v>-143.15608253922068</v>
      </c>
      <c r="T32" s="48">
        <f>IF(($E32      =0),0,(($P32      /$E32      )*100))</f>
        <v>99.368421052631589</v>
      </c>
      <c r="U32" s="50">
        <f>IF(($E32      =0),0,(($Q32      /$E32      )*100))</f>
        <v>26.01115789473684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147000</v>
      </c>
      <c r="I33" s="97">
        <f t="shared" si="17"/>
        <v>270549</v>
      </c>
      <c r="J33" s="96">
        <f t="shared" si="17"/>
        <v>415000</v>
      </c>
      <c r="K33" s="97">
        <f t="shared" si="17"/>
        <v>-41241</v>
      </c>
      <c r="L33" s="96">
        <f t="shared" si="17"/>
        <v>382000</v>
      </c>
      <c r="M33" s="97">
        <f t="shared" si="17"/>
        <v>17798</v>
      </c>
      <c r="N33" s="96">
        <f t="shared" si="17"/>
        <v>0</v>
      </c>
      <c r="O33" s="97">
        <f t="shared" si="17"/>
        <v>0</v>
      </c>
      <c r="P33" s="96">
        <f>$H33      +$J33      +$L33      +$N33</f>
        <v>944000</v>
      </c>
      <c r="Q33" s="97">
        <f>$I33      +$K33      +$M33      +$O33</f>
        <v>247106</v>
      </c>
      <c r="R33" s="52">
        <f>IF(($J33      =0),0,((($L33      -$J33      )/$J33      )*100))</f>
        <v>-7.9518072289156621</v>
      </c>
      <c r="S33" s="53">
        <f>IF(($K33      =0),0,((($M33      -$K33      )/$K33      )*100))</f>
        <v>-143.15608253922068</v>
      </c>
      <c r="T33" s="52">
        <f>IF($E33   =0,0,($P33   /$E33   )*100)</f>
        <v>99.368421052631589</v>
      </c>
      <c r="U33" s="54">
        <f>IF($E33   =0,0,($Q33   /$E33   )*100)</f>
        <v>26.01115789473684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230000</v>
      </c>
      <c r="C36" s="92">
        <v>0</v>
      </c>
      <c r="D36" s="92"/>
      <c r="E36" s="92">
        <f t="shared" si="18"/>
        <v>230000</v>
      </c>
      <c r="F36" s="93">
        <v>230000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1230000</v>
      </c>
      <c r="C40" s="95">
        <f>SUM(C35:C39)</f>
        <v>0</v>
      </c>
      <c r="D40" s="95"/>
      <c r="E40" s="95">
        <f t="shared" si="18"/>
        <v>1230000</v>
      </c>
      <c r="F40" s="96">
        <f t="shared" ref="F40:O40" si="25">SUM(F35:F39)</f>
        <v>1230000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9945000</v>
      </c>
      <c r="C44" s="92">
        <v>-9945000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-5000000</v>
      </c>
      <c r="D51" s="92"/>
      <c r="E51" s="92">
        <f t="shared" si="26"/>
        <v>5000000</v>
      </c>
      <c r="F51" s="93">
        <v>5000000</v>
      </c>
      <c r="G51" s="94">
        <v>5000000</v>
      </c>
      <c r="H51" s="93"/>
      <c r="I51" s="94">
        <v>543172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543172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10.863440000000001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19945000</v>
      </c>
      <c r="C53" s="95">
        <f>SUM(C42:C52)</f>
        <v>-14945000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5000000</v>
      </c>
      <c r="H53" s="96">
        <f t="shared" si="33"/>
        <v>0</v>
      </c>
      <c r="I53" s="97">
        <f t="shared" si="33"/>
        <v>543172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543172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10.863440000000001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25125000</v>
      </c>
      <c r="C67" s="104">
        <f>SUM(C9:C15,C18:C23,C26:C29,C32,C35:C39,C42:C52,C55:C58,C61:C65)</f>
        <v>-14945000</v>
      </c>
      <c r="D67" s="104"/>
      <c r="E67" s="104">
        <f t="shared" si="35"/>
        <v>10180000</v>
      </c>
      <c r="F67" s="105">
        <f t="shared" ref="F67:O67" si="43">SUM(F9:F15,F18:F23,F26:F29,F32,F35:F39,F42:F52,F55:F58,F61:F65)</f>
        <v>10180000</v>
      </c>
      <c r="G67" s="106">
        <f t="shared" si="43"/>
        <v>8950000</v>
      </c>
      <c r="H67" s="105">
        <f t="shared" si="43"/>
        <v>1133000</v>
      </c>
      <c r="I67" s="106">
        <f t="shared" si="43"/>
        <v>1953007</v>
      </c>
      <c r="J67" s="105">
        <f t="shared" si="43"/>
        <v>1572000</v>
      </c>
      <c r="K67" s="106">
        <f t="shared" si="43"/>
        <v>1115177</v>
      </c>
      <c r="L67" s="105">
        <f t="shared" si="43"/>
        <v>1047000</v>
      </c>
      <c r="M67" s="106">
        <f t="shared" si="43"/>
        <v>94745</v>
      </c>
      <c r="N67" s="105">
        <f t="shared" si="43"/>
        <v>0</v>
      </c>
      <c r="O67" s="106">
        <f t="shared" si="43"/>
        <v>0</v>
      </c>
      <c r="P67" s="105">
        <f t="shared" si="36"/>
        <v>3752000</v>
      </c>
      <c r="Q67" s="106">
        <f t="shared" si="37"/>
        <v>3162929</v>
      </c>
      <c r="R67" s="61">
        <f t="shared" si="38"/>
        <v>-33.396946564885496</v>
      </c>
      <c r="S67" s="62">
        <f t="shared" si="39"/>
        <v>-91.504039269102577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37.708542713567837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31.788231155778895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28417000</v>
      </c>
      <c r="C69" s="92">
        <v>-7047000</v>
      </c>
      <c r="D69" s="92"/>
      <c r="E69" s="92">
        <f>$B69      +$C69      +$D69</f>
        <v>21370000</v>
      </c>
      <c r="F69" s="93">
        <v>21370000</v>
      </c>
      <c r="G69" s="94">
        <v>21370000</v>
      </c>
      <c r="H69" s="93">
        <v>2384000</v>
      </c>
      <c r="I69" s="94">
        <v>2066073</v>
      </c>
      <c r="J69" s="93">
        <v>416000</v>
      </c>
      <c r="K69" s="94"/>
      <c r="L69" s="93">
        <v>262000</v>
      </c>
      <c r="M69" s="94">
        <v>225000</v>
      </c>
      <c r="N69" s="93"/>
      <c r="O69" s="94"/>
      <c r="P69" s="93">
        <f>$H69      +$J69      +$L69      +$N69</f>
        <v>3062000</v>
      </c>
      <c r="Q69" s="94">
        <f>$I69      +$K69      +$M69      +$O69</f>
        <v>2291073</v>
      </c>
      <c r="R69" s="48">
        <f>IF(($J69      =0),0,((($L69      -$J69      )/$J69      )*100))</f>
        <v>-37.019230769230774</v>
      </c>
      <c r="S69" s="49">
        <f>IF(($K69      =0),0,((($M69      -$K69      )/$K69      )*100))</f>
        <v>0</v>
      </c>
      <c r="T69" s="48">
        <f>IF(($E69      =0),0,(($P69      /$E69      )*100))</f>
        <v>14.328497894244268</v>
      </c>
      <c r="U69" s="50">
        <f>IF(($E69      =0),0,(($Q69      /$E69      )*100))</f>
        <v>10.72097800655124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28417000</v>
      </c>
      <c r="C70" s="101">
        <f>C69</f>
        <v>-7047000</v>
      </c>
      <c r="D70" s="101"/>
      <c r="E70" s="101">
        <f>$B70      +$C70      +$D70</f>
        <v>21370000</v>
      </c>
      <c r="F70" s="102">
        <f t="shared" ref="F70:O70" si="44">F69</f>
        <v>21370000</v>
      </c>
      <c r="G70" s="103">
        <f t="shared" si="44"/>
        <v>21370000</v>
      </c>
      <c r="H70" s="102">
        <f t="shared" si="44"/>
        <v>2384000</v>
      </c>
      <c r="I70" s="103">
        <f t="shared" si="44"/>
        <v>2066073</v>
      </c>
      <c r="J70" s="102">
        <f t="shared" si="44"/>
        <v>416000</v>
      </c>
      <c r="K70" s="103">
        <f t="shared" si="44"/>
        <v>0</v>
      </c>
      <c r="L70" s="102">
        <f t="shared" si="44"/>
        <v>262000</v>
      </c>
      <c r="M70" s="103">
        <f t="shared" si="44"/>
        <v>225000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3062000</v>
      </c>
      <c r="Q70" s="103">
        <f>$I70      +$K70      +$M70      +$O70</f>
        <v>2291073</v>
      </c>
      <c r="R70" s="57">
        <f>IF(($J70      =0),0,((($L70      -$J70      )/$J70      )*100))</f>
        <v>-37.019230769230774</v>
      </c>
      <c r="S70" s="58">
        <f>IF(($K70      =0),0,((($M70      -$K70      )/$K70      )*100))</f>
        <v>0</v>
      </c>
      <c r="T70" s="57">
        <f>IF($E70   =0,0,($P70   /$E70   )*100)</f>
        <v>14.328497894244268</v>
      </c>
      <c r="U70" s="59">
        <f>IF($E70   =0,0,($Q70   /$E70 )*100)</f>
        <v>10.72097800655124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28417000</v>
      </c>
      <c r="C71" s="104">
        <f>C69</f>
        <v>-7047000</v>
      </c>
      <c r="D71" s="104"/>
      <c r="E71" s="104">
        <f>$B71      +$C71      +$D71</f>
        <v>21370000</v>
      </c>
      <c r="F71" s="105">
        <f t="shared" ref="F71:O71" si="45">F69</f>
        <v>21370000</v>
      </c>
      <c r="G71" s="106">
        <f t="shared" si="45"/>
        <v>21370000</v>
      </c>
      <c r="H71" s="105">
        <f t="shared" si="45"/>
        <v>2384000</v>
      </c>
      <c r="I71" s="106">
        <f t="shared" si="45"/>
        <v>2066073</v>
      </c>
      <c r="J71" s="105">
        <f t="shared" si="45"/>
        <v>416000</v>
      </c>
      <c r="K71" s="106">
        <f t="shared" si="45"/>
        <v>0</v>
      </c>
      <c r="L71" s="105">
        <f t="shared" si="45"/>
        <v>262000</v>
      </c>
      <c r="M71" s="106">
        <f t="shared" si="45"/>
        <v>225000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3062000</v>
      </c>
      <c r="Q71" s="106">
        <f>$I71      +$K71      +$M71      +$O71</f>
        <v>2291073</v>
      </c>
      <c r="R71" s="61">
        <f>IF(($J71      =0),0,((($L71      -$J71      )/$J71      )*100))</f>
        <v>-37.019230769230774</v>
      </c>
      <c r="S71" s="62">
        <f>IF(($K71      =0),0,((($M71      -$K71      )/$K71      )*100))</f>
        <v>0</v>
      </c>
      <c r="T71" s="61">
        <f>IF($E71   =0,0,($P71   /$E71   )*100)</f>
        <v>14.328497894244268</v>
      </c>
      <c r="U71" s="65">
        <f>IF($E71   =0,0,($Q71   /$E71   )*100)</f>
        <v>10.72097800655124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53542000</v>
      </c>
      <c r="C72" s="104">
        <f>SUM(C9:C15,C18:C23,C26:C29,C32,C35:C39,C42:C52,C55:C58,C61:C65,C69)</f>
        <v>-21992000</v>
      </c>
      <c r="D72" s="104"/>
      <c r="E72" s="104">
        <f>$B72      +$C72      +$D72</f>
        <v>31550000</v>
      </c>
      <c r="F72" s="105">
        <f t="shared" ref="F72:O72" si="46">SUM(F9:F15,F18:F23,F26:F29,F32,F35:F39,F42:F52,F55:F58,F61:F65,F69)</f>
        <v>31550000</v>
      </c>
      <c r="G72" s="106">
        <f t="shared" si="46"/>
        <v>30320000</v>
      </c>
      <c r="H72" s="105">
        <f t="shared" si="46"/>
        <v>3517000</v>
      </c>
      <c r="I72" s="106">
        <f t="shared" si="46"/>
        <v>4019080</v>
      </c>
      <c r="J72" s="105">
        <f t="shared" si="46"/>
        <v>1988000</v>
      </c>
      <c r="K72" s="106">
        <f t="shared" si="46"/>
        <v>1115177</v>
      </c>
      <c r="L72" s="105">
        <f t="shared" si="46"/>
        <v>1309000</v>
      </c>
      <c r="M72" s="106">
        <f t="shared" si="46"/>
        <v>319745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6814000</v>
      </c>
      <c r="Q72" s="106">
        <f>$I72      +$K72      +$M72      +$O72</f>
        <v>5454002</v>
      </c>
      <c r="R72" s="61">
        <f>IF(($J72      =0),0,((($L72      -$J72      )/$J72      )*100))</f>
        <v>-34.154929577464785</v>
      </c>
      <c r="S72" s="62">
        <f>IF(($K72      =0),0,((($M72      -$K72      )/$K72      )*100))</f>
        <v>-71.327869925581325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21.756066411238827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17.413799489144317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UUjTGWqfg2TsMCWx6VNQjUk+ib6WyIxo1V7t/GMTe/4cndLRCyZRm+OhswSFkaSYAmpnfHdFEGl/LXIQ1DZ1w==" saltValue="q+WYzBZwUpJIYuwis725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527000</v>
      </c>
      <c r="K10" s="94"/>
      <c r="L10" s="93">
        <v>1486000</v>
      </c>
      <c r="M10" s="94">
        <v>1396324</v>
      </c>
      <c r="N10" s="93"/>
      <c r="O10" s="94"/>
      <c r="P10" s="93">
        <f t="shared" ref="P10:P16" si="1">$H10      +$J10      +$L10      +$N10</f>
        <v>2013000</v>
      </c>
      <c r="Q10" s="94">
        <f t="shared" ref="Q10:Q16" si="2">$I10      +$K10      +$M10      +$O10</f>
        <v>1396324</v>
      </c>
      <c r="R10" s="48">
        <f t="shared" ref="R10:R16" si="3">IF(($J10      =0),0,((($L10      -$J10      )/$J10      )*100))</f>
        <v>181.97343453510436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70.631578947368425</v>
      </c>
      <c r="U10" s="50">
        <f t="shared" ref="U10:U15" si="6">IF(($E10      =0),0,(($Q10      /$E10      )*100))</f>
        <v>48.993824561403507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527000</v>
      </c>
      <c r="K16" s="97">
        <f t="shared" si="7"/>
        <v>0</v>
      </c>
      <c r="L16" s="96">
        <f t="shared" si="7"/>
        <v>1486000</v>
      </c>
      <c r="M16" s="97">
        <f t="shared" si="7"/>
        <v>1396324</v>
      </c>
      <c r="N16" s="96">
        <f t="shared" si="7"/>
        <v>0</v>
      </c>
      <c r="O16" s="97">
        <f t="shared" si="7"/>
        <v>0</v>
      </c>
      <c r="P16" s="96">
        <f t="shared" si="1"/>
        <v>2013000</v>
      </c>
      <c r="Q16" s="97">
        <f t="shared" si="2"/>
        <v>1396324</v>
      </c>
      <c r="R16" s="52">
        <f t="shared" si="3"/>
        <v>181.97343453510436</v>
      </c>
      <c r="S16" s="53">
        <f t="shared" si="4"/>
        <v>0</v>
      </c>
      <c r="T16" s="52">
        <f>IF((SUM($E9:$E13)+$E15)=0,0,(P16/(SUM($E9:$E13)+$E15)*100))</f>
        <v>70.631578947368425</v>
      </c>
      <c r="U16" s="54">
        <f>IF((SUM($E9:$E13)+$E15)=0,0,(Q16/(SUM($E9:$E13)+$E15)*100))</f>
        <v>48.993824561403507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6440000</v>
      </c>
      <c r="C20" s="92">
        <v>0</v>
      </c>
      <c r="D20" s="92"/>
      <c r="E20" s="92">
        <f t="shared" si="8"/>
        <v>6440000</v>
      </c>
      <c r="F20" s="93">
        <v>6440000</v>
      </c>
      <c r="G20" s="94">
        <v>6440000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6440000</v>
      </c>
      <c r="C24" s="95">
        <f>SUM(C18:C23)</f>
        <v>0</v>
      </c>
      <c r="D24" s="95"/>
      <c r="E24" s="95">
        <f t="shared" si="8"/>
        <v>6440000</v>
      </c>
      <c r="F24" s="96">
        <f t="shared" ref="F24:O24" si="15">SUM(F18:F23)</f>
        <v>6440000</v>
      </c>
      <c r="G24" s="97">
        <f t="shared" si="15"/>
        <v>6440000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1121000</v>
      </c>
      <c r="C32" s="92">
        <v>0</v>
      </c>
      <c r="D32" s="92"/>
      <c r="E32" s="92">
        <f>$B32      +$C32      +$D32</f>
        <v>1121000</v>
      </c>
      <c r="F32" s="93">
        <v>1121000</v>
      </c>
      <c r="G32" s="94">
        <v>1121000</v>
      </c>
      <c r="H32" s="93"/>
      <c r="I32" s="94"/>
      <c r="J32" s="93">
        <v>670000</v>
      </c>
      <c r="K32" s="94"/>
      <c r="L32" s="93">
        <v>322000</v>
      </c>
      <c r="M32" s="94">
        <v>842667</v>
      </c>
      <c r="N32" s="93"/>
      <c r="O32" s="94"/>
      <c r="P32" s="93">
        <f>$H32      +$J32      +$L32      +$N32</f>
        <v>992000</v>
      </c>
      <c r="Q32" s="94">
        <f>$I32      +$K32      +$M32      +$O32</f>
        <v>842667</v>
      </c>
      <c r="R32" s="48">
        <f>IF(($J32      =0),0,((($L32      -$J32      )/$J32      )*100))</f>
        <v>-51.940298507462693</v>
      </c>
      <c r="S32" s="49">
        <f>IF(($K32      =0),0,((($M32      -$K32      )/$K32      )*100))</f>
        <v>0</v>
      </c>
      <c r="T32" s="48">
        <f>IF(($E32      =0),0,(($P32      /$E32      )*100))</f>
        <v>88.492417484388938</v>
      </c>
      <c r="U32" s="50">
        <f>IF(($E32      =0),0,(($Q32      /$E32      )*100))</f>
        <v>75.171008028545941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1121000</v>
      </c>
      <c r="C33" s="95">
        <f>C32</f>
        <v>0</v>
      </c>
      <c r="D33" s="95"/>
      <c r="E33" s="95">
        <f>$B33      +$C33      +$D33</f>
        <v>1121000</v>
      </c>
      <c r="F33" s="96">
        <f t="shared" ref="F33:O33" si="17">F32</f>
        <v>1121000</v>
      </c>
      <c r="G33" s="97">
        <f t="shared" si="17"/>
        <v>1121000</v>
      </c>
      <c r="H33" s="96">
        <f t="shared" si="17"/>
        <v>0</v>
      </c>
      <c r="I33" s="97">
        <f t="shared" si="17"/>
        <v>0</v>
      </c>
      <c r="J33" s="96">
        <f t="shared" si="17"/>
        <v>670000</v>
      </c>
      <c r="K33" s="97">
        <f t="shared" si="17"/>
        <v>0</v>
      </c>
      <c r="L33" s="96">
        <f t="shared" si="17"/>
        <v>322000</v>
      </c>
      <c r="M33" s="97">
        <f t="shared" si="17"/>
        <v>842667</v>
      </c>
      <c r="N33" s="96">
        <f t="shared" si="17"/>
        <v>0</v>
      </c>
      <c r="O33" s="97">
        <f t="shared" si="17"/>
        <v>0</v>
      </c>
      <c r="P33" s="96">
        <f>$H33      +$J33      +$L33      +$N33</f>
        <v>992000</v>
      </c>
      <c r="Q33" s="97">
        <f>$I33      +$K33      +$M33      +$O33</f>
        <v>842667</v>
      </c>
      <c r="R33" s="52">
        <f>IF(($J33      =0),0,((($L33      -$J33      )/$J33      )*100))</f>
        <v>-51.940298507462693</v>
      </c>
      <c r="S33" s="53">
        <f>IF(($K33      =0),0,((($M33      -$K33      )/$K33      )*100))</f>
        <v>0</v>
      </c>
      <c r="T33" s="52">
        <f>IF($E33   =0,0,($P33   /$E33   )*100)</f>
        <v>88.492417484388938</v>
      </c>
      <c r="U33" s="54">
        <f>IF($E33   =0,0,($Q33   /$E33   )*100)</f>
        <v>75.171008028545941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</v>
      </c>
      <c r="C44" s="92">
        <v>9945000</v>
      </c>
      <c r="D44" s="92"/>
      <c r="E44" s="92">
        <f t="shared" si="26"/>
        <v>16945000</v>
      </c>
      <c r="F44" s="93">
        <v>16945000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-1000000</v>
      </c>
      <c r="D51" s="92"/>
      <c r="E51" s="92">
        <f t="shared" si="26"/>
        <v>4000000</v>
      </c>
      <c r="F51" s="93">
        <v>4000000</v>
      </c>
      <c r="G51" s="94">
        <v>4000000</v>
      </c>
      <c r="H51" s="93"/>
      <c r="I51" s="94"/>
      <c r="J51" s="93"/>
      <c r="K51" s="94"/>
      <c r="L51" s="93"/>
      <c r="M51" s="94">
        <v>3420926</v>
      </c>
      <c r="N51" s="93"/>
      <c r="O51" s="94"/>
      <c r="P51" s="93">
        <f t="shared" si="27"/>
        <v>0</v>
      </c>
      <c r="Q51" s="94">
        <f t="shared" si="28"/>
        <v>3420926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85.523150000000001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12000000</v>
      </c>
      <c r="C53" s="95">
        <f>SUM(C42:C52)</f>
        <v>8945000</v>
      </c>
      <c r="D53" s="95"/>
      <c r="E53" s="95">
        <f t="shared" si="26"/>
        <v>20945000</v>
      </c>
      <c r="F53" s="96">
        <f t="shared" ref="F53:O53" si="33">SUM(F42:F52)</f>
        <v>20945000</v>
      </c>
      <c r="G53" s="97">
        <f t="shared" si="33"/>
        <v>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3420926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3420926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85.523150000000001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22411000</v>
      </c>
      <c r="C67" s="104">
        <f>SUM(C9:C15,C18:C23,C26:C29,C32,C35:C39,C42:C52,C55:C58,C61:C65)</f>
        <v>8945000</v>
      </c>
      <c r="D67" s="104"/>
      <c r="E67" s="104">
        <f t="shared" si="35"/>
        <v>31356000</v>
      </c>
      <c r="F67" s="105">
        <f t="shared" ref="F67:O67" si="43">SUM(F9:F15,F18:F23,F26:F29,F32,F35:F39,F42:F52,F55:F58,F61:F65)</f>
        <v>31356000</v>
      </c>
      <c r="G67" s="106">
        <f t="shared" si="43"/>
        <v>14411000</v>
      </c>
      <c r="H67" s="105">
        <f t="shared" si="43"/>
        <v>0</v>
      </c>
      <c r="I67" s="106">
        <f t="shared" si="43"/>
        <v>0</v>
      </c>
      <c r="J67" s="105">
        <f t="shared" si="43"/>
        <v>1197000</v>
      </c>
      <c r="K67" s="106">
        <f t="shared" si="43"/>
        <v>0</v>
      </c>
      <c r="L67" s="105">
        <f t="shared" si="43"/>
        <v>1808000</v>
      </c>
      <c r="M67" s="106">
        <f t="shared" si="43"/>
        <v>5659917</v>
      </c>
      <c r="N67" s="105">
        <f t="shared" si="43"/>
        <v>0</v>
      </c>
      <c r="O67" s="106">
        <f t="shared" si="43"/>
        <v>0</v>
      </c>
      <c r="P67" s="105">
        <f t="shared" si="36"/>
        <v>3005000</v>
      </c>
      <c r="Q67" s="106">
        <f t="shared" si="37"/>
        <v>5659917</v>
      </c>
      <c r="R67" s="61">
        <f t="shared" si="38"/>
        <v>51.044277360066836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20.852126847547012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39.274977447782945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11541000</v>
      </c>
      <c r="C69" s="92">
        <v>-2500000</v>
      </c>
      <c r="D69" s="92"/>
      <c r="E69" s="92">
        <f>$B69      +$C69      +$D69</f>
        <v>9041000</v>
      </c>
      <c r="F69" s="93">
        <v>9041000</v>
      </c>
      <c r="G69" s="94">
        <v>9041000</v>
      </c>
      <c r="H69" s="93">
        <v>2017000</v>
      </c>
      <c r="I69" s="94"/>
      <c r="J69" s="93"/>
      <c r="K69" s="94"/>
      <c r="L69" s="93">
        <v>414000</v>
      </c>
      <c r="M69" s="94">
        <v>6811894</v>
      </c>
      <c r="N69" s="93"/>
      <c r="O69" s="94"/>
      <c r="P69" s="93">
        <f>$H69      +$J69      +$L69      +$N69</f>
        <v>2431000</v>
      </c>
      <c r="Q69" s="94">
        <f>$I69      +$K69      +$M69      +$O69</f>
        <v>6811894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26.888618515650926</v>
      </c>
      <c r="U69" s="50">
        <f>IF(($E69      =0),0,(($Q69      /$E69      )*100))</f>
        <v>75.344475168676027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11541000</v>
      </c>
      <c r="C70" s="101">
        <f>C69</f>
        <v>-2500000</v>
      </c>
      <c r="D70" s="101"/>
      <c r="E70" s="101">
        <f>$B70      +$C70      +$D70</f>
        <v>9041000</v>
      </c>
      <c r="F70" s="102">
        <f t="shared" ref="F70:O70" si="44">F69</f>
        <v>9041000</v>
      </c>
      <c r="G70" s="103">
        <f t="shared" si="44"/>
        <v>9041000</v>
      </c>
      <c r="H70" s="102">
        <f t="shared" si="44"/>
        <v>2017000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414000</v>
      </c>
      <c r="M70" s="103">
        <f t="shared" si="44"/>
        <v>6811894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2431000</v>
      </c>
      <c r="Q70" s="103">
        <f>$I70      +$K70      +$M70      +$O70</f>
        <v>6811894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26.888618515650926</v>
      </c>
      <c r="U70" s="59">
        <f>IF($E70   =0,0,($Q70   /$E70 )*100)</f>
        <v>75.344475168676027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11541000</v>
      </c>
      <c r="C71" s="104">
        <f>C69</f>
        <v>-2500000</v>
      </c>
      <c r="D71" s="104"/>
      <c r="E71" s="104">
        <f>$B71      +$C71      +$D71</f>
        <v>9041000</v>
      </c>
      <c r="F71" s="105">
        <f t="shared" ref="F71:O71" si="45">F69</f>
        <v>9041000</v>
      </c>
      <c r="G71" s="106">
        <f t="shared" si="45"/>
        <v>9041000</v>
      </c>
      <c r="H71" s="105">
        <f t="shared" si="45"/>
        <v>2017000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414000</v>
      </c>
      <c r="M71" s="106">
        <f t="shared" si="45"/>
        <v>6811894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2431000</v>
      </c>
      <c r="Q71" s="106">
        <f>$I71      +$K71      +$M71      +$O71</f>
        <v>6811894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26.888618515650926</v>
      </c>
      <c r="U71" s="65">
        <f>IF($E71   =0,0,($Q71   /$E71   )*100)</f>
        <v>75.344475168676027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33952000</v>
      </c>
      <c r="C72" s="104">
        <f>SUM(C9:C15,C18:C23,C26:C29,C32,C35:C39,C42:C52,C55:C58,C61:C65,C69)</f>
        <v>6445000</v>
      </c>
      <c r="D72" s="104"/>
      <c r="E72" s="104">
        <f>$B72      +$C72      +$D72</f>
        <v>40397000</v>
      </c>
      <c r="F72" s="105">
        <f t="shared" ref="F72:O72" si="46">SUM(F9:F15,F18:F23,F26:F29,F32,F35:F39,F42:F52,F55:F58,F61:F65,F69)</f>
        <v>40397000</v>
      </c>
      <c r="G72" s="106">
        <f t="shared" si="46"/>
        <v>23452000</v>
      </c>
      <c r="H72" s="105">
        <f t="shared" si="46"/>
        <v>2017000</v>
      </c>
      <c r="I72" s="106">
        <f t="shared" si="46"/>
        <v>0</v>
      </c>
      <c r="J72" s="105">
        <f t="shared" si="46"/>
        <v>1197000</v>
      </c>
      <c r="K72" s="106">
        <f t="shared" si="46"/>
        <v>0</v>
      </c>
      <c r="L72" s="105">
        <f t="shared" si="46"/>
        <v>2222000</v>
      </c>
      <c r="M72" s="106">
        <f t="shared" si="46"/>
        <v>12471811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5436000</v>
      </c>
      <c r="Q72" s="106">
        <f>$I72      +$K72      +$M72      +$O72</f>
        <v>12471811</v>
      </c>
      <c r="R72" s="61">
        <f>IF(($J72      =0),0,((($L72      -$J72      )/$J72      )*100))</f>
        <v>85.630743525480369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23.179259764625616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53.180159474671676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Nqb3Uj3T11VH8lrF9K1CkfcQF2qBZluJedo0a+3MEukiTxAYo0bgvTDG8ZEP0YqID25xgUD8j5xGusX4MfiPw==" saltValue="3Kd7DFBurtgc/ktqSo7J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147000</v>
      </c>
      <c r="I10" s="94"/>
      <c r="J10" s="93">
        <v>98000</v>
      </c>
      <c r="K10" s="94"/>
      <c r="L10" s="93">
        <v>278000</v>
      </c>
      <c r="M10" s="94"/>
      <c r="N10" s="93"/>
      <c r="O10" s="94"/>
      <c r="P10" s="93">
        <f t="shared" ref="P10:P16" si="1">$H10      +$J10      +$L10      +$N10</f>
        <v>523000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183.67346938775512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17.433333333333334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147000</v>
      </c>
      <c r="I16" s="97">
        <f t="shared" si="7"/>
        <v>0</v>
      </c>
      <c r="J16" s="96">
        <f t="shared" si="7"/>
        <v>98000</v>
      </c>
      <c r="K16" s="97">
        <f t="shared" si="7"/>
        <v>0</v>
      </c>
      <c r="L16" s="96">
        <f t="shared" si="7"/>
        <v>278000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523000</v>
      </c>
      <c r="Q16" s="97">
        <f t="shared" si="2"/>
        <v>0</v>
      </c>
      <c r="R16" s="52">
        <f t="shared" si="3"/>
        <v>183.67346938775512</v>
      </c>
      <c r="S16" s="53">
        <f t="shared" si="4"/>
        <v>0</v>
      </c>
      <c r="T16" s="52">
        <f>IF((SUM($E9:$E13)+$E15)=0,0,(P16/(SUM($E9:$E13)+$E15)*100))</f>
        <v>17.433333333333334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6457000</v>
      </c>
      <c r="C20" s="92">
        <v>0</v>
      </c>
      <c r="D20" s="92"/>
      <c r="E20" s="92">
        <f t="shared" si="8"/>
        <v>6457000</v>
      </c>
      <c r="F20" s="93">
        <v>6457000</v>
      </c>
      <c r="G20" s="94">
        <v>6457000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6457000</v>
      </c>
      <c r="C24" s="95">
        <f>SUM(C18:C23)</f>
        <v>0</v>
      </c>
      <c r="D24" s="95"/>
      <c r="E24" s="95">
        <f t="shared" si="8"/>
        <v>6457000</v>
      </c>
      <c r="F24" s="96">
        <f t="shared" ref="F24:O24" si="15">SUM(F18:F23)</f>
        <v>6457000</v>
      </c>
      <c r="G24" s="97">
        <f t="shared" si="15"/>
        <v>6457000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-4000000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/>
      <c r="J51" s="93">
        <v>2436000</v>
      </c>
      <c r="K51" s="94"/>
      <c r="L51" s="93">
        <v>953000</v>
      </c>
      <c r="M51" s="94"/>
      <c r="N51" s="93"/>
      <c r="O51" s="94"/>
      <c r="P51" s="93">
        <f t="shared" si="27"/>
        <v>3389000</v>
      </c>
      <c r="Q51" s="94">
        <f t="shared" si="28"/>
        <v>0</v>
      </c>
      <c r="R51" s="48">
        <f t="shared" si="29"/>
        <v>-60.878489326765184</v>
      </c>
      <c r="S51" s="49">
        <f t="shared" si="30"/>
        <v>0</v>
      </c>
      <c r="T51" s="48">
        <f t="shared" si="31"/>
        <v>21.181249999999999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-4000000</v>
      </c>
      <c r="D53" s="95"/>
      <c r="E53" s="95">
        <f t="shared" si="26"/>
        <v>16000000</v>
      </c>
      <c r="F53" s="96">
        <f t="shared" ref="F53:O53" si="33">SUM(F42:F52)</f>
        <v>16000000</v>
      </c>
      <c r="G53" s="97">
        <f t="shared" si="33"/>
        <v>16000000</v>
      </c>
      <c r="H53" s="96">
        <f t="shared" si="33"/>
        <v>0</v>
      </c>
      <c r="I53" s="97">
        <f t="shared" si="33"/>
        <v>0</v>
      </c>
      <c r="J53" s="96">
        <f t="shared" si="33"/>
        <v>2436000</v>
      </c>
      <c r="K53" s="97">
        <f t="shared" si="33"/>
        <v>0</v>
      </c>
      <c r="L53" s="96">
        <f t="shared" si="33"/>
        <v>953000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3389000</v>
      </c>
      <c r="Q53" s="97">
        <f t="shared" si="28"/>
        <v>0</v>
      </c>
      <c r="R53" s="52">
        <f t="shared" si="29"/>
        <v>-60.878489326765184</v>
      </c>
      <c r="S53" s="53">
        <f t="shared" si="30"/>
        <v>0</v>
      </c>
      <c r="T53" s="52">
        <f>IF((+$E43+$E45+$E47+$E48+$E51) =0,0,(P53   /(+$E43+$E45+$E47+$E48+$E51) )*100)</f>
        <v>21.181249999999999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34457000</v>
      </c>
      <c r="C67" s="104">
        <f>SUM(C9:C15,C18:C23,C26:C29,C32,C35:C39,C42:C52,C55:C58,C61:C65)</f>
        <v>-4000000</v>
      </c>
      <c r="D67" s="104"/>
      <c r="E67" s="104">
        <f t="shared" si="35"/>
        <v>30457000</v>
      </c>
      <c r="F67" s="105">
        <f t="shared" ref="F67:O67" si="43">SUM(F9:F15,F18:F23,F26:F29,F32,F35:F39,F42:F52,F55:F58,F61:F65)</f>
        <v>30457000</v>
      </c>
      <c r="G67" s="106">
        <f t="shared" si="43"/>
        <v>30457000</v>
      </c>
      <c r="H67" s="105">
        <f t="shared" si="43"/>
        <v>147000</v>
      </c>
      <c r="I67" s="106">
        <f t="shared" si="43"/>
        <v>0</v>
      </c>
      <c r="J67" s="105">
        <f t="shared" si="43"/>
        <v>2534000</v>
      </c>
      <c r="K67" s="106">
        <f t="shared" si="43"/>
        <v>0</v>
      </c>
      <c r="L67" s="105">
        <f t="shared" si="43"/>
        <v>1231000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3912000</v>
      </c>
      <c r="Q67" s="106">
        <f t="shared" si="37"/>
        <v>0</v>
      </c>
      <c r="R67" s="61">
        <f t="shared" si="38"/>
        <v>-51.420678768745063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12.844337919033391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27569000</v>
      </c>
      <c r="C69" s="92">
        <v>-14500000</v>
      </c>
      <c r="D69" s="92"/>
      <c r="E69" s="92">
        <f>$B69      +$C69      +$D69</f>
        <v>13069000</v>
      </c>
      <c r="F69" s="93">
        <v>13069000</v>
      </c>
      <c r="G69" s="94">
        <v>13069000</v>
      </c>
      <c r="H69" s="93"/>
      <c r="I69" s="94"/>
      <c r="J69" s="93">
        <v>3710000</v>
      </c>
      <c r="K69" s="94"/>
      <c r="L69" s="93"/>
      <c r="M69" s="94"/>
      <c r="N69" s="93"/>
      <c r="O69" s="94"/>
      <c r="P69" s="93">
        <f>$H69      +$J69      +$L69      +$N69</f>
        <v>3710000</v>
      </c>
      <c r="Q69" s="94">
        <f>$I69      +$K69      +$M69      +$O69</f>
        <v>0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28.387787895018747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27569000</v>
      </c>
      <c r="C70" s="101">
        <f>C69</f>
        <v>-14500000</v>
      </c>
      <c r="D70" s="101"/>
      <c r="E70" s="101">
        <f>$B70      +$C70      +$D70</f>
        <v>13069000</v>
      </c>
      <c r="F70" s="102">
        <f t="shared" ref="F70:O70" si="44">F69</f>
        <v>13069000</v>
      </c>
      <c r="G70" s="103">
        <f t="shared" si="44"/>
        <v>13069000</v>
      </c>
      <c r="H70" s="102">
        <f t="shared" si="44"/>
        <v>0</v>
      </c>
      <c r="I70" s="103">
        <f t="shared" si="44"/>
        <v>0</v>
      </c>
      <c r="J70" s="102">
        <f t="shared" si="44"/>
        <v>3710000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3710000</v>
      </c>
      <c r="Q70" s="103">
        <f>$I70      +$K70      +$M70      +$O70</f>
        <v>0</v>
      </c>
      <c r="R70" s="57">
        <f>IF(($J70      =0),0,((($L70      -$J70      )/$J70      )*100))</f>
        <v>-100</v>
      </c>
      <c r="S70" s="58">
        <f>IF(($K70      =0),0,((($M70      -$K70      )/$K70      )*100))</f>
        <v>0</v>
      </c>
      <c r="T70" s="57">
        <f>IF($E70   =0,0,($P70   /$E70   )*100)</f>
        <v>28.387787895018747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27569000</v>
      </c>
      <c r="C71" s="104">
        <f>C69</f>
        <v>-14500000</v>
      </c>
      <c r="D71" s="104"/>
      <c r="E71" s="104">
        <f>$B71      +$C71      +$D71</f>
        <v>13069000</v>
      </c>
      <c r="F71" s="105">
        <f t="shared" ref="F71:O71" si="45">F69</f>
        <v>13069000</v>
      </c>
      <c r="G71" s="106">
        <f t="shared" si="45"/>
        <v>13069000</v>
      </c>
      <c r="H71" s="105">
        <f t="shared" si="45"/>
        <v>0</v>
      </c>
      <c r="I71" s="106">
        <f t="shared" si="45"/>
        <v>0</v>
      </c>
      <c r="J71" s="105">
        <f t="shared" si="45"/>
        <v>3710000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3710000</v>
      </c>
      <c r="Q71" s="106">
        <f>$I71      +$K71      +$M71      +$O71</f>
        <v>0</v>
      </c>
      <c r="R71" s="61">
        <f>IF(($J71      =0),0,((($L71      -$J71      )/$J71      )*100))</f>
        <v>-100</v>
      </c>
      <c r="S71" s="62">
        <f>IF(($K71      =0),0,((($M71      -$K71      )/$K71      )*100))</f>
        <v>0</v>
      </c>
      <c r="T71" s="61">
        <f>IF($E71   =0,0,($P71   /$E71   )*100)</f>
        <v>28.387787895018747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62026000</v>
      </c>
      <c r="C72" s="104">
        <f>SUM(C9:C15,C18:C23,C26:C29,C32,C35:C39,C42:C52,C55:C58,C61:C65,C69)</f>
        <v>-18500000</v>
      </c>
      <c r="D72" s="104"/>
      <c r="E72" s="104">
        <f>$B72      +$C72      +$D72</f>
        <v>43526000</v>
      </c>
      <c r="F72" s="105">
        <f t="shared" ref="F72:O72" si="46">SUM(F9:F15,F18:F23,F26:F29,F32,F35:F39,F42:F52,F55:F58,F61:F65,F69)</f>
        <v>43526000</v>
      </c>
      <c r="G72" s="106">
        <f t="shared" si="46"/>
        <v>43526000</v>
      </c>
      <c r="H72" s="105">
        <f t="shared" si="46"/>
        <v>147000</v>
      </c>
      <c r="I72" s="106">
        <f t="shared" si="46"/>
        <v>0</v>
      </c>
      <c r="J72" s="105">
        <f t="shared" si="46"/>
        <v>6244000</v>
      </c>
      <c r="K72" s="106">
        <f t="shared" si="46"/>
        <v>0</v>
      </c>
      <c r="L72" s="105">
        <f t="shared" si="46"/>
        <v>1231000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7622000</v>
      </c>
      <c r="Q72" s="106">
        <f>$I72      +$K72      +$M72      +$O72</f>
        <v>0</v>
      </c>
      <c r="R72" s="61">
        <f>IF(($J72      =0),0,((($L72      -$J72      )/$J72      )*100))</f>
        <v>-80.285073670723889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17.511372512980746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6yevLxlSOSfvxmUpIkSsvtu3ynwWbTTUWxHIEjDfQqQiMKr4N1wpH+vDYJ4ZeSxA6YSL11b6iLnlevCMrzj6Q==" saltValue="bHHlslSBRCiJtu9GaOAp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207000</v>
      </c>
      <c r="I10" s="94">
        <v>207046</v>
      </c>
      <c r="J10" s="93">
        <v>822000</v>
      </c>
      <c r="K10" s="94">
        <v>1019203</v>
      </c>
      <c r="L10" s="93">
        <v>451000</v>
      </c>
      <c r="M10" s="94">
        <v>253756</v>
      </c>
      <c r="N10" s="93"/>
      <c r="O10" s="94"/>
      <c r="P10" s="93">
        <f t="shared" ref="P10:P16" si="1">$H10      +$J10      +$L10      +$N10</f>
        <v>1480000</v>
      </c>
      <c r="Q10" s="94">
        <f t="shared" ref="Q10:Q16" si="2">$I10      +$K10      +$M10      +$O10</f>
        <v>1480005</v>
      </c>
      <c r="R10" s="48">
        <f t="shared" ref="R10:R16" si="3">IF(($J10      =0),0,((($L10      -$J10      )/$J10      )*100))</f>
        <v>-45.133819951338197</v>
      </c>
      <c r="S10" s="49">
        <f t="shared" ref="S10:S16" si="4">IF(($K10      =0),0,((($M10      -$K10      )/$K10      )*100))</f>
        <v>-75.10250656640531</v>
      </c>
      <c r="T10" s="48">
        <f t="shared" ref="T10:T15" si="5">IF(($E10      =0),0,(($P10      /$E10      )*100))</f>
        <v>74</v>
      </c>
      <c r="U10" s="50">
        <f t="shared" ref="U10:U15" si="6">IF(($E10      =0),0,(($Q10      /$E10      )*100))</f>
        <v>74.000249999999994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207000</v>
      </c>
      <c r="I16" s="97">
        <f t="shared" si="7"/>
        <v>207046</v>
      </c>
      <c r="J16" s="96">
        <f t="shared" si="7"/>
        <v>822000</v>
      </c>
      <c r="K16" s="97">
        <f t="shared" si="7"/>
        <v>1019203</v>
      </c>
      <c r="L16" s="96">
        <f t="shared" si="7"/>
        <v>451000</v>
      </c>
      <c r="M16" s="97">
        <f t="shared" si="7"/>
        <v>253756</v>
      </c>
      <c r="N16" s="96">
        <f t="shared" si="7"/>
        <v>0</v>
      </c>
      <c r="O16" s="97">
        <f t="shared" si="7"/>
        <v>0</v>
      </c>
      <c r="P16" s="96">
        <f t="shared" si="1"/>
        <v>1480000</v>
      </c>
      <c r="Q16" s="97">
        <f t="shared" si="2"/>
        <v>1480005</v>
      </c>
      <c r="R16" s="52">
        <f t="shared" si="3"/>
        <v>-45.133819951338197</v>
      </c>
      <c r="S16" s="53">
        <f t="shared" si="4"/>
        <v>-75.10250656640531</v>
      </c>
      <c r="T16" s="52">
        <f>IF((SUM($E9:$E13)+$E15)=0,0,(P16/(SUM($E9:$E13)+$E15)*100))</f>
        <v>74</v>
      </c>
      <c r="U16" s="54">
        <f>IF((SUM($E9:$E13)+$E15)=0,0,(Q16/(SUM($E9:$E13)+$E15)*100))</f>
        <v>74.000249999999994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3000000</v>
      </c>
      <c r="C19" s="92">
        <v>0</v>
      </c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3000000</v>
      </c>
      <c r="C24" s="95">
        <f>SUM(C18:C23)</f>
        <v>0</v>
      </c>
      <c r="D24" s="95"/>
      <c r="E24" s="95">
        <f t="shared" si="8"/>
        <v>3000000</v>
      </c>
      <c r="F24" s="96">
        <f t="shared" ref="F24:O24" si="15">SUM(F18:F23)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2967000</v>
      </c>
      <c r="C29" s="92">
        <v>0</v>
      </c>
      <c r="D29" s="92"/>
      <c r="E29" s="92">
        <f>$B29      +$C29      +$D29</f>
        <v>2967000</v>
      </c>
      <c r="F29" s="93">
        <v>2967000</v>
      </c>
      <c r="G29" s="94">
        <v>2967000</v>
      </c>
      <c r="H29" s="93">
        <v>166000</v>
      </c>
      <c r="I29" s="94"/>
      <c r="J29" s="93"/>
      <c r="K29" s="94"/>
      <c r="L29" s="93">
        <v>1580000</v>
      </c>
      <c r="M29" s="94">
        <v>1504959</v>
      </c>
      <c r="N29" s="93"/>
      <c r="O29" s="94"/>
      <c r="P29" s="93">
        <f>$H29      +$J29      +$L29      +$N29</f>
        <v>1746000</v>
      </c>
      <c r="Q29" s="94">
        <f>$I29      +$K29      +$M29      +$O29</f>
        <v>1504959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58.847320525783623</v>
      </c>
      <c r="U29" s="50">
        <f>IF(($E29      =0),0,(($Q29      /$E29      )*100))</f>
        <v>50.723255813953493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2967000</v>
      </c>
      <c r="C30" s="95">
        <f>SUM(C26:C29)</f>
        <v>0</v>
      </c>
      <c r="D30" s="95"/>
      <c r="E30" s="95">
        <f>$B30      +$C30      +$D30</f>
        <v>2967000</v>
      </c>
      <c r="F30" s="96">
        <f t="shared" ref="F30:O30" si="16">SUM(F26:F29)</f>
        <v>2967000</v>
      </c>
      <c r="G30" s="97">
        <f t="shared" si="16"/>
        <v>2967000</v>
      </c>
      <c r="H30" s="96">
        <f t="shared" si="16"/>
        <v>166000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1580000</v>
      </c>
      <c r="M30" s="97">
        <f t="shared" si="16"/>
        <v>1504959</v>
      </c>
      <c r="N30" s="96">
        <f t="shared" si="16"/>
        <v>0</v>
      </c>
      <c r="O30" s="97">
        <f t="shared" si="16"/>
        <v>0</v>
      </c>
      <c r="P30" s="96">
        <f>$H30      +$J30      +$L30      +$N30</f>
        <v>1746000</v>
      </c>
      <c r="Q30" s="97">
        <f>$I30      +$K30      +$M30      +$O30</f>
        <v>1504959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58.847320525783623</v>
      </c>
      <c r="U30" s="54">
        <f>IF($E30   =0,0,($Q30   /$E30   )*100)</f>
        <v>50.723255813953493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7967000</v>
      </c>
      <c r="C67" s="104">
        <f>SUM(C9:C15,C18:C23,C26:C29,C32,C35:C39,C42:C52,C55:C58,C61:C65)</f>
        <v>0</v>
      </c>
      <c r="D67" s="104"/>
      <c r="E67" s="104">
        <f t="shared" si="35"/>
        <v>7967000</v>
      </c>
      <c r="F67" s="105">
        <f t="shared" ref="F67:O67" si="43">SUM(F9:F15,F18:F23,F26:F29,F32,F35:F39,F42:F52,F55:F58,F61:F65)</f>
        <v>7967000</v>
      </c>
      <c r="G67" s="106">
        <f t="shared" si="43"/>
        <v>4967000</v>
      </c>
      <c r="H67" s="105">
        <f t="shared" si="43"/>
        <v>373000</v>
      </c>
      <c r="I67" s="106">
        <f t="shared" si="43"/>
        <v>207046</v>
      </c>
      <c r="J67" s="105">
        <f t="shared" si="43"/>
        <v>822000</v>
      </c>
      <c r="K67" s="106">
        <f t="shared" si="43"/>
        <v>1019203</v>
      </c>
      <c r="L67" s="105">
        <f t="shared" si="43"/>
        <v>2031000</v>
      </c>
      <c r="M67" s="106">
        <f t="shared" si="43"/>
        <v>1758715</v>
      </c>
      <c r="N67" s="105">
        <f t="shared" si="43"/>
        <v>0</v>
      </c>
      <c r="O67" s="106">
        <f t="shared" si="43"/>
        <v>0</v>
      </c>
      <c r="P67" s="105">
        <f t="shared" si="36"/>
        <v>3226000</v>
      </c>
      <c r="Q67" s="106">
        <f t="shared" si="37"/>
        <v>2984964</v>
      </c>
      <c r="R67" s="61">
        <f t="shared" si="38"/>
        <v>147.08029197080293</v>
      </c>
      <c r="S67" s="62">
        <f t="shared" si="39"/>
        <v>72.557871199358715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64.948661163680285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60.095913025971413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7967000</v>
      </c>
      <c r="C72" s="104">
        <f>SUM(C9:C15,C18:C23,C26:C29,C32,C35:C39,C42:C52,C55:C58,C61:C65,C69)</f>
        <v>0</v>
      </c>
      <c r="D72" s="104"/>
      <c r="E72" s="104">
        <f>$B72      +$C72      +$D72</f>
        <v>7967000</v>
      </c>
      <c r="F72" s="105">
        <f t="shared" ref="F72:O72" si="46">SUM(F9:F15,F18:F23,F26:F29,F32,F35:F39,F42:F52,F55:F58,F61:F65,F69)</f>
        <v>7967000</v>
      </c>
      <c r="G72" s="106">
        <f t="shared" si="46"/>
        <v>4967000</v>
      </c>
      <c r="H72" s="105">
        <f t="shared" si="46"/>
        <v>373000</v>
      </c>
      <c r="I72" s="106">
        <f t="shared" si="46"/>
        <v>207046</v>
      </c>
      <c r="J72" s="105">
        <f t="shared" si="46"/>
        <v>822000</v>
      </c>
      <c r="K72" s="106">
        <f t="shared" si="46"/>
        <v>1019203</v>
      </c>
      <c r="L72" s="105">
        <f t="shared" si="46"/>
        <v>2031000</v>
      </c>
      <c r="M72" s="106">
        <f t="shared" si="46"/>
        <v>1758715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3226000</v>
      </c>
      <c r="Q72" s="106">
        <f>$I72      +$K72      +$M72      +$O72</f>
        <v>2984964</v>
      </c>
      <c r="R72" s="61">
        <f>IF(($J72      =0),0,((($L72      -$J72      )/$J72      )*100))</f>
        <v>147.08029197080293</v>
      </c>
      <c r="S72" s="62">
        <f>IF(($K72      =0),0,((($M72      -$K72      )/$K72      )*100))</f>
        <v>72.557871199358715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64.948661163680285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60.095913025971413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oAMMOghGndIf9tRrfEUrZSZLuDFiFFOtVFftlqGV0+FNUFSaMuu6e9U5EH+5+JwAMdnPhwvRzAhrxkLz4hh9g==" saltValue="wYSPFUjopm96tnHkV9TA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138000</v>
      </c>
      <c r="I10" s="94">
        <v>210186</v>
      </c>
      <c r="J10" s="93">
        <v>904000</v>
      </c>
      <c r="K10" s="94">
        <v>94717</v>
      </c>
      <c r="L10" s="93">
        <v>285000</v>
      </c>
      <c r="M10" s="94">
        <v>46095</v>
      </c>
      <c r="N10" s="93"/>
      <c r="O10" s="94"/>
      <c r="P10" s="93">
        <f t="shared" ref="P10:P16" si="1">$H10      +$J10      +$L10      +$N10</f>
        <v>1327000</v>
      </c>
      <c r="Q10" s="94">
        <f t="shared" ref="Q10:Q16" si="2">$I10      +$K10      +$M10      +$O10</f>
        <v>350998</v>
      </c>
      <c r="R10" s="48">
        <f t="shared" ref="R10:R16" si="3">IF(($J10      =0),0,((($L10      -$J10      )/$J10      )*100))</f>
        <v>-68.473451327433636</v>
      </c>
      <c r="S10" s="49">
        <f t="shared" ref="S10:S16" si="4">IF(($K10      =0),0,((($M10      -$K10      )/$K10      )*100))</f>
        <v>-51.333973837853819</v>
      </c>
      <c r="T10" s="48">
        <f t="shared" ref="T10:T15" si="5">IF(($E10      =0),0,(($P10      /$E10      )*100))</f>
        <v>42.806451612903224</v>
      </c>
      <c r="U10" s="50">
        <f t="shared" ref="U10:U15" si="6">IF(($E10      =0),0,(($Q10      /$E10      )*100))</f>
        <v>11.322516129032257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138000</v>
      </c>
      <c r="I16" s="97">
        <f t="shared" si="7"/>
        <v>210186</v>
      </c>
      <c r="J16" s="96">
        <f t="shared" si="7"/>
        <v>904000</v>
      </c>
      <c r="K16" s="97">
        <f t="shared" si="7"/>
        <v>94717</v>
      </c>
      <c r="L16" s="96">
        <f t="shared" si="7"/>
        <v>285000</v>
      </c>
      <c r="M16" s="97">
        <f t="shared" si="7"/>
        <v>46095</v>
      </c>
      <c r="N16" s="96">
        <f t="shared" si="7"/>
        <v>0</v>
      </c>
      <c r="O16" s="97">
        <f t="shared" si="7"/>
        <v>0</v>
      </c>
      <c r="P16" s="96">
        <f t="shared" si="1"/>
        <v>1327000</v>
      </c>
      <c r="Q16" s="97">
        <f t="shared" si="2"/>
        <v>350998</v>
      </c>
      <c r="R16" s="52">
        <f t="shared" si="3"/>
        <v>-68.473451327433636</v>
      </c>
      <c r="S16" s="53">
        <f t="shared" si="4"/>
        <v>-51.333973837853819</v>
      </c>
      <c r="T16" s="52">
        <f>IF((SUM($E9:$E13)+$E15)=0,0,(P16/(SUM($E9:$E13)+$E15)*100))</f>
        <v>42.806451612903224</v>
      </c>
      <c r="U16" s="54">
        <f>IF((SUM($E9:$E13)+$E15)=0,0,(Q16/(SUM($E9:$E13)+$E15)*100))</f>
        <v>11.322516129032257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1126000</v>
      </c>
      <c r="C32" s="92">
        <v>0</v>
      </c>
      <c r="D32" s="92"/>
      <c r="E32" s="92">
        <f>$B32      +$C32      +$D32</f>
        <v>1126000</v>
      </c>
      <c r="F32" s="93">
        <v>1126000</v>
      </c>
      <c r="G32" s="94">
        <v>1126000</v>
      </c>
      <c r="H32" s="93"/>
      <c r="I32" s="94">
        <v>1600</v>
      </c>
      <c r="J32" s="93"/>
      <c r="K32" s="94">
        <v>101440</v>
      </c>
      <c r="L32" s="93">
        <v>634000</v>
      </c>
      <c r="M32" s="94"/>
      <c r="N32" s="93"/>
      <c r="O32" s="94"/>
      <c r="P32" s="93">
        <f>$H32      +$J32      +$L32      +$N32</f>
        <v>634000</v>
      </c>
      <c r="Q32" s="94">
        <f>$I32      +$K32      +$M32      +$O32</f>
        <v>103040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56.305506216696266</v>
      </c>
      <c r="U32" s="50">
        <f>IF(($E32      =0),0,(($Q32      /$E32      )*100))</f>
        <v>9.1509769094138544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1126000</v>
      </c>
      <c r="C33" s="95">
        <f>C32</f>
        <v>0</v>
      </c>
      <c r="D33" s="95"/>
      <c r="E33" s="95">
        <f>$B33      +$C33      +$D33</f>
        <v>1126000</v>
      </c>
      <c r="F33" s="96">
        <f t="shared" ref="F33:O33" si="17">F32</f>
        <v>1126000</v>
      </c>
      <c r="G33" s="97">
        <f t="shared" si="17"/>
        <v>1126000</v>
      </c>
      <c r="H33" s="96">
        <f t="shared" si="17"/>
        <v>0</v>
      </c>
      <c r="I33" s="97">
        <f t="shared" si="17"/>
        <v>1600</v>
      </c>
      <c r="J33" s="96">
        <f t="shared" si="17"/>
        <v>0</v>
      </c>
      <c r="K33" s="97">
        <f t="shared" si="17"/>
        <v>101440</v>
      </c>
      <c r="L33" s="96">
        <f t="shared" si="17"/>
        <v>634000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634000</v>
      </c>
      <c r="Q33" s="97">
        <f>$I33      +$K33      +$M33      +$O33</f>
        <v>103040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56.305506216696266</v>
      </c>
      <c r="U33" s="54">
        <f>IF($E33   =0,0,($Q33   /$E33   )*100)</f>
        <v>9.1509769094138544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/>
      <c r="I35" s="94"/>
      <c r="J35" s="93">
        <v>500000</v>
      </c>
      <c r="K35" s="94"/>
      <c r="L35" s="93">
        <v>390000</v>
      </c>
      <c r="M35" s="94"/>
      <c r="N35" s="93"/>
      <c r="O35" s="94"/>
      <c r="P35" s="93">
        <f t="shared" ref="P35:P40" si="19">$H35      +$J35      +$L35      +$N35</f>
        <v>890000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-22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59.333333333333336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517000</v>
      </c>
      <c r="C36" s="92">
        <v>0</v>
      </c>
      <c r="D36" s="92"/>
      <c r="E36" s="92">
        <f t="shared" si="18"/>
        <v>517000</v>
      </c>
      <c r="F36" s="93">
        <v>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2017000</v>
      </c>
      <c r="C40" s="95">
        <f>SUM(C35:C39)</f>
        <v>0</v>
      </c>
      <c r="D40" s="95"/>
      <c r="E40" s="95">
        <f t="shared" si="18"/>
        <v>2017000</v>
      </c>
      <c r="F40" s="96">
        <f t="shared" ref="F40:O40" si="25">SUM(F35:F39)</f>
        <v>2017000</v>
      </c>
      <c r="G40" s="97">
        <f t="shared" si="25"/>
        <v>1500000</v>
      </c>
      <c r="H40" s="96">
        <f t="shared" si="25"/>
        <v>0</v>
      </c>
      <c r="I40" s="97">
        <f t="shared" si="25"/>
        <v>0</v>
      </c>
      <c r="J40" s="96">
        <f t="shared" si="25"/>
        <v>500000</v>
      </c>
      <c r="K40" s="97">
        <f t="shared" si="25"/>
        <v>0</v>
      </c>
      <c r="L40" s="96">
        <f t="shared" si="25"/>
        <v>390000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890000</v>
      </c>
      <c r="Q40" s="97">
        <f t="shared" si="20"/>
        <v>0</v>
      </c>
      <c r="R40" s="52">
        <f t="shared" si="21"/>
        <v>-22</v>
      </c>
      <c r="S40" s="53">
        <f t="shared" si="22"/>
        <v>0</v>
      </c>
      <c r="T40" s="52">
        <f>IF((+$E35+$E38) =0,0,(P40   /(+$E35+$E38) )*100)</f>
        <v>59.333333333333336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47200000</v>
      </c>
      <c r="C51" s="92">
        <v>12000000</v>
      </c>
      <c r="D51" s="92"/>
      <c r="E51" s="92">
        <f t="shared" si="26"/>
        <v>59200000</v>
      </c>
      <c r="F51" s="93">
        <v>59200000</v>
      </c>
      <c r="G51" s="94">
        <v>59200000</v>
      </c>
      <c r="H51" s="93">
        <v>6950000</v>
      </c>
      <c r="I51" s="94">
        <v>3229646</v>
      </c>
      <c r="J51" s="93">
        <v>5025000</v>
      </c>
      <c r="K51" s="94">
        <v>1657430</v>
      </c>
      <c r="L51" s="93">
        <v>19300000</v>
      </c>
      <c r="M51" s="94">
        <v>5110460</v>
      </c>
      <c r="N51" s="93"/>
      <c r="O51" s="94"/>
      <c r="P51" s="93">
        <f t="shared" si="27"/>
        <v>31275000</v>
      </c>
      <c r="Q51" s="94">
        <f t="shared" si="28"/>
        <v>9997536</v>
      </c>
      <c r="R51" s="48">
        <f t="shared" si="29"/>
        <v>284.07960199004975</v>
      </c>
      <c r="S51" s="49">
        <f t="shared" si="30"/>
        <v>208.33640033063236</v>
      </c>
      <c r="T51" s="48">
        <f t="shared" si="31"/>
        <v>52.829391891891895</v>
      </c>
      <c r="U51" s="50">
        <f t="shared" si="32"/>
        <v>16.887729729729731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41858000</v>
      </c>
      <c r="D52" s="92"/>
      <c r="E52" s="92">
        <f t="shared" si="26"/>
        <v>41858000</v>
      </c>
      <c r="F52" s="93">
        <v>41858000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47200000</v>
      </c>
      <c r="C53" s="95">
        <f>SUM(C42:C52)</f>
        <v>53858000</v>
      </c>
      <c r="D53" s="95"/>
      <c r="E53" s="95">
        <f t="shared" si="26"/>
        <v>101058000</v>
      </c>
      <c r="F53" s="96">
        <f t="shared" ref="F53:O53" si="33">SUM(F42:F52)</f>
        <v>101058000</v>
      </c>
      <c r="G53" s="97">
        <f t="shared" si="33"/>
        <v>59200000</v>
      </c>
      <c r="H53" s="96">
        <f t="shared" si="33"/>
        <v>6950000</v>
      </c>
      <c r="I53" s="97">
        <f t="shared" si="33"/>
        <v>3229646</v>
      </c>
      <c r="J53" s="96">
        <f t="shared" si="33"/>
        <v>5025000</v>
      </c>
      <c r="K53" s="97">
        <f t="shared" si="33"/>
        <v>1657430</v>
      </c>
      <c r="L53" s="96">
        <f t="shared" si="33"/>
        <v>19300000</v>
      </c>
      <c r="M53" s="97">
        <f t="shared" si="33"/>
        <v>5110460</v>
      </c>
      <c r="N53" s="96">
        <f t="shared" si="33"/>
        <v>0</v>
      </c>
      <c r="O53" s="97">
        <f t="shared" si="33"/>
        <v>0</v>
      </c>
      <c r="P53" s="96">
        <f t="shared" si="27"/>
        <v>31275000</v>
      </c>
      <c r="Q53" s="97">
        <f t="shared" si="28"/>
        <v>9997536</v>
      </c>
      <c r="R53" s="52">
        <f t="shared" si="29"/>
        <v>284.07960199004975</v>
      </c>
      <c r="S53" s="53">
        <f t="shared" si="30"/>
        <v>208.33640033063236</v>
      </c>
      <c r="T53" s="52">
        <f>IF((+$E43+$E45+$E47+$E48+$E51) =0,0,(P53   /(+$E43+$E45+$E47+$E48+$E51) )*100)</f>
        <v>52.829391891891895</v>
      </c>
      <c r="U53" s="54">
        <f>IF((+$E43+$E45+$E47+$E48+$E51) =0,0,(Q53   /(+$E43+$E45+$E47+$E48+$E51) )*100)</f>
        <v>16.887729729729731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53443000</v>
      </c>
      <c r="C67" s="104">
        <f>SUM(C9:C15,C18:C23,C26:C29,C32,C35:C39,C42:C52,C55:C58,C61:C65)</f>
        <v>53858000</v>
      </c>
      <c r="D67" s="104"/>
      <c r="E67" s="104">
        <f t="shared" si="35"/>
        <v>107301000</v>
      </c>
      <c r="F67" s="105">
        <f t="shared" ref="F67:O67" si="43">SUM(F9:F15,F18:F23,F26:F29,F32,F35:F39,F42:F52,F55:F58,F61:F65)</f>
        <v>107301000</v>
      </c>
      <c r="G67" s="106">
        <f t="shared" si="43"/>
        <v>64926000</v>
      </c>
      <c r="H67" s="105">
        <f t="shared" si="43"/>
        <v>7088000</v>
      </c>
      <c r="I67" s="106">
        <f t="shared" si="43"/>
        <v>3441432</v>
      </c>
      <c r="J67" s="105">
        <f t="shared" si="43"/>
        <v>6429000</v>
      </c>
      <c r="K67" s="106">
        <f t="shared" si="43"/>
        <v>1853587</v>
      </c>
      <c r="L67" s="105">
        <f t="shared" si="43"/>
        <v>20609000</v>
      </c>
      <c r="M67" s="106">
        <f t="shared" si="43"/>
        <v>5156555</v>
      </c>
      <c r="N67" s="105">
        <f t="shared" si="43"/>
        <v>0</v>
      </c>
      <c r="O67" s="106">
        <f t="shared" si="43"/>
        <v>0</v>
      </c>
      <c r="P67" s="105">
        <f t="shared" si="36"/>
        <v>34126000</v>
      </c>
      <c r="Q67" s="106">
        <f t="shared" si="37"/>
        <v>10451574</v>
      </c>
      <c r="R67" s="61">
        <f t="shared" si="38"/>
        <v>220.56307357287292</v>
      </c>
      <c r="S67" s="62">
        <f t="shared" si="39"/>
        <v>178.19330843386362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52.561377568308529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16.097671194898808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63401000</v>
      </c>
      <c r="C69" s="92">
        <v>22000000</v>
      </c>
      <c r="D69" s="92"/>
      <c r="E69" s="92">
        <f>$B69      +$C69      +$D69</f>
        <v>85401000</v>
      </c>
      <c r="F69" s="93">
        <v>85401000</v>
      </c>
      <c r="G69" s="94">
        <v>85401000</v>
      </c>
      <c r="H69" s="93">
        <v>1849000</v>
      </c>
      <c r="I69" s="94">
        <v>3099712</v>
      </c>
      <c r="J69" s="93">
        <v>35875000</v>
      </c>
      <c r="K69" s="94">
        <v>11260062</v>
      </c>
      <c r="L69" s="93">
        <v>8110000</v>
      </c>
      <c r="M69" s="94">
        <v>4752834</v>
      </c>
      <c r="N69" s="93"/>
      <c r="O69" s="94"/>
      <c r="P69" s="93">
        <f>$H69      +$J69      +$L69      +$N69</f>
        <v>45834000</v>
      </c>
      <c r="Q69" s="94">
        <f>$I69      +$K69      +$M69      +$O69</f>
        <v>19112608</v>
      </c>
      <c r="R69" s="48">
        <f>IF(($J69      =0),0,((($L69      -$J69      )/$J69      )*100))</f>
        <v>-77.393728222996515</v>
      </c>
      <c r="S69" s="49">
        <f>IF(($K69      =0),0,((($M69      -$K69      )/$K69      )*100))</f>
        <v>-57.790338987476261</v>
      </c>
      <c r="T69" s="48">
        <f>IF(($E69      =0),0,(($P69      /$E69      )*100))</f>
        <v>53.669160782660633</v>
      </c>
      <c r="U69" s="50">
        <f>IF(($E69      =0),0,(($Q69      /$E69      )*100))</f>
        <v>22.379840985468554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63401000</v>
      </c>
      <c r="C70" s="101">
        <f>C69</f>
        <v>22000000</v>
      </c>
      <c r="D70" s="101"/>
      <c r="E70" s="101">
        <f>$B70      +$C70      +$D70</f>
        <v>85401000</v>
      </c>
      <c r="F70" s="102">
        <f t="shared" ref="F70:O70" si="44">F69</f>
        <v>85401000</v>
      </c>
      <c r="G70" s="103">
        <f t="shared" si="44"/>
        <v>85401000</v>
      </c>
      <c r="H70" s="102">
        <f t="shared" si="44"/>
        <v>1849000</v>
      </c>
      <c r="I70" s="103">
        <f t="shared" si="44"/>
        <v>3099712</v>
      </c>
      <c r="J70" s="102">
        <f t="shared" si="44"/>
        <v>35875000</v>
      </c>
      <c r="K70" s="103">
        <f t="shared" si="44"/>
        <v>11260062</v>
      </c>
      <c r="L70" s="102">
        <f t="shared" si="44"/>
        <v>8110000</v>
      </c>
      <c r="M70" s="103">
        <f t="shared" si="44"/>
        <v>4752834</v>
      </c>
      <c r="N70" s="102">
        <f t="shared" si="44"/>
        <v>0</v>
      </c>
      <c r="O70" s="103">
        <f t="shared" si="44"/>
        <v>0</v>
      </c>
      <c r="P70" s="102">
        <f>$H70      +$J70      +$L70      +$N70</f>
        <v>45834000</v>
      </c>
      <c r="Q70" s="103">
        <f>$I70      +$K70      +$M70      +$O70</f>
        <v>19112608</v>
      </c>
      <c r="R70" s="57">
        <f>IF(($J70      =0),0,((($L70      -$J70      )/$J70      )*100))</f>
        <v>-77.393728222996515</v>
      </c>
      <c r="S70" s="58">
        <f>IF(($K70      =0),0,((($M70      -$K70      )/$K70      )*100))</f>
        <v>-57.790338987476261</v>
      </c>
      <c r="T70" s="57">
        <f>IF($E70   =0,0,($P70   /$E70   )*100)</f>
        <v>53.669160782660633</v>
      </c>
      <c r="U70" s="59">
        <f>IF($E70   =0,0,($Q70   /$E70 )*100)</f>
        <v>22.379840985468554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63401000</v>
      </c>
      <c r="C71" s="104">
        <f>C69</f>
        <v>22000000</v>
      </c>
      <c r="D71" s="104"/>
      <c r="E71" s="104">
        <f>$B71      +$C71      +$D71</f>
        <v>85401000</v>
      </c>
      <c r="F71" s="105">
        <f t="shared" ref="F71:O71" si="45">F69</f>
        <v>85401000</v>
      </c>
      <c r="G71" s="106">
        <f t="shared" si="45"/>
        <v>85401000</v>
      </c>
      <c r="H71" s="105">
        <f t="shared" si="45"/>
        <v>1849000</v>
      </c>
      <c r="I71" s="106">
        <f t="shared" si="45"/>
        <v>3099712</v>
      </c>
      <c r="J71" s="105">
        <f t="shared" si="45"/>
        <v>35875000</v>
      </c>
      <c r="K71" s="106">
        <f t="shared" si="45"/>
        <v>11260062</v>
      </c>
      <c r="L71" s="105">
        <f t="shared" si="45"/>
        <v>8110000</v>
      </c>
      <c r="M71" s="106">
        <f t="shared" si="45"/>
        <v>4752834</v>
      </c>
      <c r="N71" s="105">
        <f t="shared" si="45"/>
        <v>0</v>
      </c>
      <c r="O71" s="106">
        <f t="shared" si="45"/>
        <v>0</v>
      </c>
      <c r="P71" s="105">
        <f>$H71      +$J71      +$L71      +$N71</f>
        <v>45834000</v>
      </c>
      <c r="Q71" s="106">
        <f>$I71      +$K71      +$M71      +$O71</f>
        <v>19112608</v>
      </c>
      <c r="R71" s="61">
        <f>IF(($J71      =0),0,((($L71      -$J71      )/$J71      )*100))</f>
        <v>-77.393728222996515</v>
      </c>
      <c r="S71" s="62">
        <f>IF(($K71      =0),0,((($M71      -$K71      )/$K71      )*100))</f>
        <v>-57.790338987476261</v>
      </c>
      <c r="T71" s="61">
        <f>IF($E71   =0,0,($P71   /$E71   )*100)</f>
        <v>53.669160782660633</v>
      </c>
      <c r="U71" s="65">
        <f>IF($E71   =0,0,($Q71   /$E71   )*100)</f>
        <v>22.379840985468554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116844000</v>
      </c>
      <c r="C72" s="104">
        <f>SUM(C9:C15,C18:C23,C26:C29,C32,C35:C39,C42:C52,C55:C58,C61:C65,C69)</f>
        <v>75858000</v>
      </c>
      <c r="D72" s="104"/>
      <c r="E72" s="104">
        <f>$B72      +$C72      +$D72</f>
        <v>192702000</v>
      </c>
      <c r="F72" s="105">
        <f t="shared" ref="F72:O72" si="46">SUM(F9:F15,F18:F23,F26:F29,F32,F35:F39,F42:F52,F55:F58,F61:F65,F69)</f>
        <v>192702000</v>
      </c>
      <c r="G72" s="106">
        <f t="shared" si="46"/>
        <v>150327000</v>
      </c>
      <c r="H72" s="105">
        <f t="shared" si="46"/>
        <v>8937000</v>
      </c>
      <c r="I72" s="106">
        <f t="shared" si="46"/>
        <v>6541144</v>
      </c>
      <c r="J72" s="105">
        <f t="shared" si="46"/>
        <v>42304000</v>
      </c>
      <c r="K72" s="106">
        <f t="shared" si="46"/>
        <v>13113649</v>
      </c>
      <c r="L72" s="105">
        <f t="shared" si="46"/>
        <v>28719000</v>
      </c>
      <c r="M72" s="106">
        <f t="shared" si="46"/>
        <v>9909389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79960000</v>
      </c>
      <c r="Q72" s="106">
        <f>$I72      +$K72      +$M72      +$O72</f>
        <v>29564182</v>
      </c>
      <c r="R72" s="61">
        <f>IF(($J72      =0),0,((($L72      -$J72      )/$J72      )*100))</f>
        <v>-32.112802571860819</v>
      </c>
      <c r="S72" s="62">
        <f>IF(($K72      =0),0,((($M72      -$K72      )/$K72      )*100))</f>
        <v>-24.434541446091778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53.190710916867886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19.666581518955343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ZK+LO+UQsGW3UdiQLBupoF72jW/b8ZMDmfPA0KeGz7T+px9EcAQVYNJTwUW4VzzoEkYmRA20/FWGwzJs48Txw==" saltValue="yMpgNi0WWYUVyAAwgpbc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108000</v>
      </c>
      <c r="I10" s="94">
        <v>108323</v>
      </c>
      <c r="J10" s="93">
        <v>2214000</v>
      </c>
      <c r="K10" s="94">
        <v>2214211</v>
      </c>
      <c r="L10" s="93">
        <v>418000</v>
      </c>
      <c r="M10" s="94">
        <v>214638</v>
      </c>
      <c r="N10" s="93"/>
      <c r="O10" s="94"/>
      <c r="P10" s="93">
        <f t="shared" ref="P10:P16" si="1">$H10      +$J10      +$L10      +$N10</f>
        <v>2740000</v>
      </c>
      <c r="Q10" s="94">
        <f t="shared" ref="Q10:Q16" si="2">$I10      +$K10      +$M10      +$O10</f>
        <v>2537172</v>
      </c>
      <c r="R10" s="48">
        <f t="shared" ref="R10:R16" si="3">IF(($J10      =0),0,((($L10      -$J10      )/$J10      )*100))</f>
        <v>-81.120144534778689</v>
      </c>
      <c r="S10" s="49">
        <f t="shared" ref="S10:S16" si="4">IF(($K10      =0),0,((($M10      -$K10      )/$K10      )*100))</f>
        <v>-90.306343885022699</v>
      </c>
      <c r="T10" s="48">
        <f t="shared" ref="T10:T15" si="5">IF(($E10      =0),0,(($P10      /$E10      )*100))</f>
        <v>88.387096774193552</v>
      </c>
      <c r="U10" s="50">
        <f t="shared" ref="U10:U15" si="6">IF(($E10      =0),0,(($Q10      /$E10      )*100))</f>
        <v>81.844258064516126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27346000</v>
      </c>
      <c r="D13" s="92"/>
      <c r="E13" s="92">
        <f t="shared" si="0"/>
        <v>27346000</v>
      </c>
      <c r="F13" s="93">
        <v>27346000</v>
      </c>
      <c r="G13" s="94">
        <v>27346000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27346000</v>
      </c>
      <c r="D16" s="95"/>
      <c r="E16" s="95">
        <f t="shared" si="0"/>
        <v>30446000</v>
      </c>
      <c r="F16" s="96">
        <f t="shared" ref="F16:O16" si="7">SUM(F9:F15)</f>
        <v>30446000</v>
      </c>
      <c r="G16" s="97">
        <f t="shared" si="7"/>
        <v>30446000</v>
      </c>
      <c r="H16" s="96">
        <f t="shared" si="7"/>
        <v>108000</v>
      </c>
      <c r="I16" s="97">
        <f t="shared" si="7"/>
        <v>108323</v>
      </c>
      <c r="J16" s="96">
        <f t="shared" si="7"/>
        <v>2214000</v>
      </c>
      <c r="K16" s="97">
        <f t="shared" si="7"/>
        <v>2214211</v>
      </c>
      <c r="L16" s="96">
        <f t="shared" si="7"/>
        <v>418000</v>
      </c>
      <c r="M16" s="97">
        <f t="shared" si="7"/>
        <v>214638</v>
      </c>
      <c r="N16" s="96">
        <f t="shared" si="7"/>
        <v>0</v>
      </c>
      <c r="O16" s="97">
        <f t="shared" si="7"/>
        <v>0</v>
      </c>
      <c r="P16" s="96">
        <f t="shared" si="1"/>
        <v>2740000</v>
      </c>
      <c r="Q16" s="97">
        <f t="shared" si="2"/>
        <v>2537172</v>
      </c>
      <c r="R16" s="52">
        <f t="shared" si="3"/>
        <v>-81.120144534778689</v>
      </c>
      <c r="S16" s="53">
        <f t="shared" si="4"/>
        <v>-90.306343885022699</v>
      </c>
      <c r="T16" s="52">
        <f>IF((SUM($E9:$E13)+$E15)=0,0,(P16/(SUM($E9:$E13)+$E15)*100))</f>
        <v>8.9995401694803903</v>
      </c>
      <c r="U16" s="54">
        <f>IF((SUM($E9:$E13)+$E15)=0,0,(Q16/(SUM($E9:$E13)+$E15)*100))</f>
        <v>8.3333508506864611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1421000</v>
      </c>
      <c r="C32" s="92">
        <v>0</v>
      </c>
      <c r="D32" s="92"/>
      <c r="E32" s="92">
        <f>$B32      +$C32      +$D32</f>
        <v>1421000</v>
      </c>
      <c r="F32" s="93">
        <v>1421000</v>
      </c>
      <c r="G32" s="94">
        <v>1421000</v>
      </c>
      <c r="H32" s="93">
        <v>286000</v>
      </c>
      <c r="I32" s="94">
        <v>285860</v>
      </c>
      <c r="J32" s="93">
        <v>580000</v>
      </c>
      <c r="K32" s="94">
        <v>579800</v>
      </c>
      <c r="L32" s="93">
        <v>311000</v>
      </c>
      <c r="M32" s="94">
        <v>598790</v>
      </c>
      <c r="N32" s="93"/>
      <c r="O32" s="94"/>
      <c r="P32" s="93">
        <f>$H32      +$J32      +$L32      +$N32</f>
        <v>1177000</v>
      </c>
      <c r="Q32" s="94">
        <f>$I32      +$K32      +$M32      +$O32</f>
        <v>1464450</v>
      </c>
      <c r="R32" s="48">
        <f>IF(($J32      =0),0,((($L32      -$J32      )/$J32      )*100))</f>
        <v>-46.379310344827587</v>
      </c>
      <c r="S32" s="49">
        <f>IF(($K32      =0),0,((($M32      -$K32      )/$K32      )*100))</f>
        <v>3.2752673335632974</v>
      </c>
      <c r="T32" s="48">
        <f>IF(($E32      =0),0,(($P32      /$E32      )*100))</f>
        <v>82.828993666432098</v>
      </c>
      <c r="U32" s="50">
        <f>IF(($E32      =0),0,(($Q32      /$E32      )*100))</f>
        <v>103.05770584095708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1421000</v>
      </c>
      <c r="C33" s="95">
        <f>C32</f>
        <v>0</v>
      </c>
      <c r="D33" s="95"/>
      <c r="E33" s="95">
        <f>$B33      +$C33      +$D33</f>
        <v>1421000</v>
      </c>
      <c r="F33" s="96">
        <f t="shared" ref="F33:O33" si="17">F32</f>
        <v>1421000</v>
      </c>
      <c r="G33" s="97">
        <f t="shared" si="17"/>
        <v>1421000</v>
      </c>
      <c r="H33" s="96">
        <f t="shared" si="17"/>
        <v>286000</v>
      </c>
      <c r="I33" s="97">
        <f t="shared" si="17"/>
        <v>285860</v>
      </c>
      <c r="J33" s="96">
        <f t="shared" si="17"/>
        <v>580000</v>
      </c>
      <c r="K33" s="97">
        <f t="shared" si="17"/>
        <v>579800</v>
      </c>
      <c r="L33" s="96">
        <f t="shared" si="17"/>
        <v>311000</v>
      </c>
      <c r="M33" s="97">
        <f t="shared" si="17"/>
        <v>598790</v>
      </c>
      <c r="N33" s="96">
        <f t="shared" si="17"/>
        <v>0</v>
      </c>
      <c r="O33" s="97">
        <f t="shared" si="17"/>
        <v>0</v>
      </c>
      <c r="P33" s="96">
        <f>$H33      +$J33      +$L33      +$N33</f>
        <v>1177000</v>
      </c>
      <c r="Q33" s="97">
        <f>$I33      +$K33      +$M33      +$O33</f>
        <v>1464450</v>
      </c>
      <c r="R33" s="52">
        <f>IF(($J33      =0),0,((($L33      -$J33      )/$J33      )*100))</f>
        <v>-46.379310344827587</v>
      </c>
      <c r="S33" s="53">
        <f>IF(($K33      =0),0,((($M33      -$K33      )/$K33      )*100))</f>
        <v>3.2752673335632974</v>
      </c>
      <c r="T33" s="52">
        <f>IF($E33   =0,0,($P33   /$E33   )*100)</f>
        <v>82.828993666432098</v>
      </c>
      <c r="U33" s="54">
        <f>IF($E33   =0,0,($Q33   /$E33   )*100)</f>
        <v>103.05770584095708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31000000</v>
      </c>
      <c r="C35" s="92">
        <v>25000000</v>
      </c>
      <c r="D35" s="92"/>
      <c r="E35" s="92">
        <f t="shared" ref="E35:E40" si="18">$B35      +$C35      +$D35</f>
        <v>56000000</v>
      </c>
      <c r="F35" s="93">
        <v>56000000</v>
      </c>
      <c r="G35" s="94">
        <v>56000000</v>
      </c>
      <c r="H35" s="93"/>
      <c r="I35" s="94">
        <v>7944313</v>
      </c>
      <c r="J35" s="93">
        <v>14000000</v>
      </c>
      <c r="K35" s="94">
        <v>13720621</v>
      </c>
      <c r="L35" s="93">
        <v>16946000</v>
      </c>
      <c r="M35" s="94">
        <v>6959818</v>
      </c>
      <c r="N35" s="93"/>
      <c r="O35" s="94"/>
      <c r="P35" s="93">
        <f t="shared" ref="P35:P40" si="19">$H35      +$J35      +$L35      +$N35</f>
        <v>30946000</v>
      </c>
      <c r="Q35" s="94">
        <f t="shared" ref="Q35:Q40" si="20">$I35      +$K35      +$M35      +$O35</f>
        <v>28624752</v>
      </c>
      <c r="R35" s="48">
        <f t="shared" ref="R35:R40" si="21">IF(($J35      =0),0,((($L35      -$J35      )/$J35      )*100))</f>
        <v>21.042857142857144</v>
      </c>
      <c r="S35" s="49">
        <f t="shared" ref="S35:S40" si="22">IF(($K35      =0),0,((($M35      -$K35      )/$K35      )*100))</f>
        <v>-49.274759502503571</v>
      </c>
      <c r="T35" s="48">
        <f t="shared" ref="T35:T39" si="23">IF(($E35      =0),0,(($P35      /$E35      )*100))</f>
        <v>55.260714285714286</v>
      </c>
      <c r="U35" s="50">
        <f t="shared" ref="U35:U39" si="24">IF(($E35      =0),0,(($Q35      /$E35      )*100))</f>
        <v>51.115628571428573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149650000</v>
      </c>
      <c r="C36" s="92">
        <v>0</v>
      </c>
      <c r="D36" s="92"/>
      <c r="E36" s="92">
        <f t="shared" si="18"/>
        <v>149650000</v>
      </c>
      <c r="F36" s="93">
        <v>149650000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180650000</v>
      </c>
      <c r="C40" s="95">
        <f>SUM(C35:C39)</f>
        <v>25000000</v>
      </c>
      <c r="D40" s="95"/>
      <c r="E40" s="95">
        <f t="shared" si="18"/>
        <v>205650000</v>
      </c>
      <c r="F40" s="96">
        <f t="shared" ref="F40:O40" si="25">SUM(F35:F39)</f>
        <v>205650000</v>
      </c>
      <c r="G40" s="97">
        <f t="shared" si="25"/>
        <v>56000000</v>
      </c>
      <c r="H40" s="96">
        <f t="shared" si="25"/>
        <v>0</v>
      </c>
      <c r="I40" s="97">
        <f t="shared" si="25"/>
        <v>7944313</v>
      </c>
      <c r="J40" s="96">
        <f t="shared" si="25"/>
        <v>14000000</v>
      </c>
      <c r="K40" s="97">
        <f t="shared" si="25"/>
        <v>13720621</v>
      </c>
      <c r="L40" s="96">
        <f t="shared" si="25"/>
        <v>16946000</v>
      </c>
      <c r="M40" s="97">
        <f t="shared" si="25"/>
        <v>6959818</v>
      </c>
      <c r="N40" s="96">
        <f t="shared" si="25"/>
        <v>0</v>
      </c>
      <c r="O40" s="97">
        <f t="shared" si="25"/>
        <v>0</v>
      </c>
      <c r="P40" s="96">
        <f t="shared" si="19"/>
        <v>30946000</v>
      </c>
      <c r="Q40" s="97">
        <f t="shared" si="20"/>
        <v>28624752</v>
      </c>
      <c r="R40" s="52">
        <f t="shared" si="21"/>
        <v>21.042857142857144</v>
      </c>
      <c r="S40" s="53">
        <f t="shared" si="22"/>
        <v>-49.274759502503571</v>
      </c>
      <c r="T40" s="52">
        <f>IF((+$E35+$E38) =0,0,(P40   /(+$E35+$E38) )*100)</f>
        <v>55.260714285714286</v>
      </c>
      <c r="U40" s="54">
        <f>IF((+$E35+$E38) =0,0,(Q40   /(+$E35+$E38) )*100)</f>
        <v>51.115628571428573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10382000</v>
      </c>
      <c r="D51" s="92"/>
      <c r="E51" s="92">
        <f t="shared" si="26"/>
        <v>40382000</v>
      </c>
      <c r="F51" s="93">
        <v>40382000</v>
      </c>
      <c r="G51" s="94">
        <v>40382000</v>
      </c>
      <c r="H51" s="93">
        <v>2295000</v>
      </c>
      <c r="I51" s="94">
        <v>2295774</v>
      </c>
      <c r="J51" s="93">
        <v>9909000</v>
      </c>
      <c r="K51" s="94">
        <v>9401425</v>
      </c>
      <c r="L51" s="93">
        <v>2943000</v>
      </c>
      <c r="M51" s="94">
        <v>5880771</v>
      </c>
      <c r="N51" s="93"/>
      <c r="O51" s="94"/>
      <c r="P51" s="93">
        <f t="shared" si="27"/>
        <v>15147000</v>
      </c>
      <c r="Q51" s="94">
        <f t="shared" si="28"/>
        <v>17577970</v>
      </c>
      <c r="R51" s="48">
        <f t="shared" si="29"/>
        <v>-70.299727520435979</v>
      </c>
      <c r="S51" s="49">
        <f t="shared" si="30"/>
        <v>-37.448088986510022</v>
      </c>
      <c r="T51" s="48">
        <f t="shared" si="31"/>
        <v>37.509286315685209</v>
      </c>
      <c r="U51" s="50">
        <f t="shared" si="32"/>
        <v>43.529220940022782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10382000</v>
      </c>
      <c r="D53" s="95"/>
      <c r="E53" s="95">
        <f t="shared" si="26"/>
        <v>40382000</v>
      </c>
      <c r="F53" s="96">
        <f t="shared" ref="F53:O53" si="33">SUM(F42:F52)</f>
        <v>40382000</v>
      </c>
      <c r="G53" s="97">
        <f t="shared" si="33"/>
        <v>40382000</v>
      </c>
      <c r="H53" s="96">
        <f t="shared" si="33"/>
        <v>2295000</v>
      </c>
      <c r="I53" s="97">
        <f t="shared" si="33"/>
        <v>2295774</v>
      </c>
      <c r="J53" s="96">
        <f t="shared" si="33"/>
        <v>9909000</v>
      </c>
      <c r="K53" s="97">
        <f t="shared" si="33"/>
        <v>9401425</v>
      </c>
      <c r="L53" s="96">
        <f t="shared" si="33"/>
        <v>2943000</v>
      </c>
      <c r="M53" s="97">
        <f t="shared" si="33"/>
        <v>5880771</v>
      </c>
      <c r="N53" s="96">
        <f t="shared" si="33"/>
        <v>0</v>
      </c>
      <c r="O53" s="97">
        <f t="shared" si="33"/>
        <v>0</v>
      </c>
      <c r="P53" s="96">
        <f t="shared" si="27"/>
        <v>15147000</v>
      </c>
      <c r="Q53" s="97">
        <f t="shared" si="28"/>
        <v>17577970</v>
      </c>
      <c r="R53" s="52">
        <f t="shared" si="29"/>
        <v>-70.299727520435979</v>
      </c>
      <c r="S53" s="53">
        <f t="shared" si="30"/>
        <v>-37.448088986510022</v>
      </c>
      <c r="T53" s="52">
        <f>IF((+$E43+$E45+$E47+$E48+$E51) =0,0,(P53   /(+$E43+$E45+$E47+$E48+$E51) )*100)</f>
        <v>37.509286315685209</v>
      </c>
      <c r="U53" s="54">
        <f>IF((+$E43+$E45+$E47+$E48+$E51) =0,0,(Q53   /(+$E43+$E45+$E47+$E48+$E51) )*100)</f>
        <v>43.529220940022782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215171000</v>
      </c>
      <c r="C67" s="104">
        <f>SUM(C9:C15,C18:C23,C26:C29,C32,C35:C39,C42:C52,C55:C58,C61:C65)</f>
        <v>62728000</v>
      </c>
      <c r="D67" s="104"/>
      <c r="E67" s="104">
        <f t="shared" si="35"/>
        <v>277899000</v>
      </c>
      <c r="F67" s="105">
        <f t="shared" ref="F67:O67" si="43">SUM(F9:F15,F18:F23,F26:F29,F32,F35:F39,F42:F52,F55:F58,F61:F65)</f>
        <v>277899000</v>
      </c>
      <c r="G67" s="106">
        <f t="shared" si="43"/>
        <v>128249000</v>
      </c>
      <c r="H67" s="105">
        <f t="shared" si="43"/>
        <v>2689000</v>
      </c>
      <c r="I67" s="106">
        <f t="shared" si="43"/>
        <v>10634270</v>
      </c>
      <c r="J67" s="105">
        <f t="shared" si="43"/>
        <v>26703000</v>
      </c>
      <c r="K67" s="106">
        <f t="shared" si="43"/>
        <v>25916057</v>
      </c>
      <c r="L67" s="105">
        <f t="shared" si="43"/>
        <v>20618000</v>
      </c>
      <c r="M67" s="106">
        <f t="shared" si="43"/>
        <v>13654017</v>
      </c>
      <c r="N67" s="105">
        <f t="shared" si="43"/>
        <v>0</v>
      </c>
      <c r="O67" s="106">
        <f t="shared" si="43"/>
        <v>0</v>
      </c>
      <c r="P67" s="105">
        <f t="shared" si="36"/>
        <v>50010000</v>
      </c>
      <c r="Q67" s="106">
        <f t="shared" si="37"/>
        <v>50204344</v>
      </c>
      <c r="R67" s="61">
        <f t="shared" si="38"/>
        <v>-22.787701756356963</v>
      </c>
      <c r="S67" s="62">
        <f t="shared" si="39"/>
        <v>-47.314450651192814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38.994456097123567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39.145992561345508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56267000</v>
      </c>
      <c r="C69" s="92">
        <v>0</v>
      </c>
      <c r="D69" s="92"/>
      <c r="E69" s="92">
        <f>$B69      +$C69      +$D69</f>
        <v>56267000</v>
      </c>
      <c r="F69" s="93">
        <v>56267000</v>
      </c>
      <c r="G69" s="94">
        <v>56267000</v>
      </c>
      <c r="H69" s="93">
        <v>17231000</v>
      </c>
      <c r="I69" s="94">
        <v>15587192</v>
      </c>
      <c r="J69" s="93">
        <v>16042000</v>
      </c>
      <c r="K69" s="94">
        <v>17544944</v>
      </c>
      <c r="L69" s="93">
        <v>11090000</v>
      </c>
      <c r="M69" s="94">
        <v>19399370</v>
      </c>
      <c r="N69" s="93"/>
      <c r="O69" s="94"/>
      <c r="P69" s="93">
        <f>$H69      +$J69      +$L69      +$N69</f>
        <v>44363000</v>
      </c>
      <c r="Q69" s="94">
        <f>$I69      +$K69      +$M69      +$O69</f>
        <v>52531506</v>
      </c>
      <c r="R69" s="48">
        <f>IF(($J69      =0),0,((($L69      -$J69      )/$J69      )*100))</f>
        <v>-30.868968956489219</v>
      </c>
      <c r="S69" s="49">
        <f>IF(($K69      =0),0,((($M69      -$K69      )/$K69      )*100))</f>
        <v>10.569574915713611</v>
      </c>
      <c r="T69" s="48">
        <f>IF(($E69      =0),0,(($P69      /$E69      )*100))</f>
        <v>78.84372722910409</v>
      </c>
      <c r="U69" s="50">
        <f>IF(($E69      =0),0,(($Q69      /$E69      )*100))</f>
        <v>93.361128192368525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56267000</v>
      </c>
      <c r="C70" s="101">
        <f>C69</f>
        <v>0</v>
      </c>
      <c r="D70" s="101"/>
      <c r="E70" s="101">
        <f>$B70      +$C70      +$D70</f>
        <v>56267000</v>
      </c>
      <c r="F70" s="102">
        <f t="shared" ref="F70:O70" si="44">F69</f>
        <v>56267000</v>
      </c>
      <c r="G70" s="103">
        <f t="shared" si="44"/>
        <v>56267000</v>
      </c>
      <c r="H70" s="102">
        <f t="shared" si="44"/>
        <v>17231000</v>
      </c>
      <c r="I70" s="103">
        <f t="shared" si="44"/>
        <v>15587192</v>
      </c>
      <c r="J70" s="102">
        <f t="shared" si="44"/>
        <v>16042000</v>
      </c>
      <c r="K70" s="103">
        <f t="shared" si="44"/>
        <v>17544944</v>
      </c>
      <c r="L70" s="102">
        <f t="shared" si="44"/>
        <v>11090000</v>
      </c>
      <c r="M70" s="103">
        <f t="shared" si="44"/>
        <v>19399370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44363000</v>
      </c>
      <c r="Q70" s="103">
        <f>$I70      +$K70      +$M70      +$O70</f>
        <v>52531506</v>
      </c>
      <c r="R70" s="57">
        <f>IF(($J70      =0),0,((($L70      -$J70      )/$J70      )*100))</f>
        <v>-30.868968956489219</v>
      </c>
      <c r="S70" s="58">
        <f>IF(($K70      =0),0,((($M70      -$K70      )/$K70      )*100))</f>
        <v>10.569574915713611</v>
      </c>
      <c r="T70" s="57">
        <f>IF($E70   =0,0,($P70   /$E70   )*100)</f>
        <v>78.84372722910409</v>
      </c>
      <c r="U70" s="59">
        <f>IF($E70   =0,0,($Q70   /$E70 )*100)</f>
        <v>93.361128192368525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56267000</v>
      </c>
      <c r="C71" s="104">
        <f>C69</f>
        <v>0</v>
      </c>
      <c r="D71" s="104"/>
      <c r="E71" s="104">
        <f>$B71      +$C71      +$D71</f>
        <v>56267000</v>
      </c>
      <c r="F71" s="105">
        <f t="shared" ref="F71:O71" si="45">F69</f>
        <v>56267000</v>
      </c>
      <c r="G71" s="106">
        <f t="shared" si="45"/>
        <v>56267000</v>
      </c>
      <c r="H71" s="105">
        <f t="shared" si="45"/>
        <v>17231000</v>
      </c>
      <c r="I71" s="106">
        <f t="shared" si="45"/>
        <v>15587192</v>
      </c>
      <c r="J71" s="105">
        <f t="shared" si="45"/>
        <v>16042000</v>
      </c>
      <c r="K71" s="106">
        <f t="shared" si="45"/>
        <v>17544944</v>
      </c>
      <c r="L71" s="105">
        <f t="shared" si="45"/>
        <v>11090000</v>
      </c>
      <c r="M71" s="106">
        <f t="shared" si="45"/>
        <v>19399370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44363000</v>
      </c>
      <c r="Q71" s="106">
        <f>$I71      +$K71      +$M71      +$O71</f>
        <v>52531506</v>
      </c>
      <c r="R71" s="61">
        <f>IF(($J71      =0),0,((($L71      -$J71      )/$J71      )*100))</f>
        <v>-30.868968956489219</v>
      </c>
      <c r="S71" s="62">
        <f>IF(($K71      =0),0,((($M71      -$K71      )/$K71      )*100))</f>
        <v>10.569574915713611</v>
      </c>
      <c r="T71" s="61">
        <f>IF($E71   =0,0,($P71   /$E71   )*100)</f>
        <v>78.84372722910409</v>
      </c>
      <c r="U71" s="65">
        <f>IF($E71   =0,0,($Q71   /$E71   )*100)</f>
        <v>93.361128192368525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271438000</v>
      </c>
      <c r="C72" s="104">
        <f>SUM(C9:C15,C18:C23,C26:C29,C32,C35:C39,C42:C52,C55:C58,C61:C65,C69)</f>
        <v>62728000</v>
      </c>
      <c r="D72" s="104"/>
      <c r="E72" s="104">
        <f>$B72      +$C72      +$D72</f>
        <v>334166000</v>
      </c>
      <c r="F72" s="105">
        <f t="shared" ref="F72:O72" si="46">SUM(F9:F15,F18:F23,F26:F29,F32,F35:F39,F42:F52,F55:F58,F61:F65,F69)</f>
        <v>334166000</v>
      </c>
      <c r="G72" s="106">
        <f t="shared" si="46"/>
        <v>184516000</v>
      </c>
      <c r="H72" s="105">
        <f t="shared" si="46"/>
        <v>19920000</v>
      </c>
      <c r="I72" s="106">
        <f t="shared" si="46"/>
        <v>26221462</v>
      </c>
      <c r="J72" s="105">
        <f t="shared" si="46"/>
        <v>42745000</v>
      </c>
      <c r="K72" s="106">
        <f t="shared" si="46"/>
        <v>43461001</v>
      </c>
      <c r="L72" s="105">
        <f t="shared" si="46"/>
        <v>31708000</v>
      </c>
      <c r="M72" s="106">
        <f t="shared" si="46"/>
        <v>33053387</v>
      </c>
      <c r="N72" s="105">
        <f t="shared" si="46"/>
        <v>0</v>
      </c>
      <c r="O72" s="106">
        <f t="shared" si="46"/>
        <v>0</v>
      </c>
      <c r="P72" s="105">
        <f>$H72      +$J72      +$L72      +$N72</f>
        <v>94373000</v>
      </c>
      <c r="Q72" s="106">
        <f>$I72      +$K72      +$M72      +$O72</f>
        <v>102735850</v>
      </c>
      <c r="R72" s="61">
        <f>IF(($J72      =0),0,((($L72      -$J72      )/$J72      )*100))</f>
        <v>-25.820563808632592</v>
      </c>
      <c r="S72" s="62">
        <f>IF(($K72      =0),0,((($M72      -$K72      )/$K72      )*100))</f>
        <v>-23.947018615608968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51.146242060309135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55.678559040950383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g+cgceR3F3vGFtuFcjPOEpbQMrXsCAKVMBGiMajol30bpANu2U7EqkRB20YaHAJLbsCS/0tBc6on4W+vc79qw==" saltValue="XCMn8NBQG1eFKQkjMqqK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51000</v>
      </c>
      <c r="I10" s="94"/>
      <c r="J10" s="93">
        <v>77000</v>
      </c>
      <c r="K10" s="94"/>
      <c r="L10" s="93">
        <v>184000</v>
      </c>
      <c r="M10" s="94"/>
      <c r="N10" s="93"/>
      <c r="O10" s="94"/>
      <c r="P10" s="93">
        <f t="shared" ref="P10:P16" si="1">$H10      +$J10      +$L10      +$N10</f>
        <v>312000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138.96103896103895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15.6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51000</v>
      </c>
      <c r="I16" s="97">
        <f t="shared" si="7"/>
        <v>0</v>
      </c>
      <c r="J16" s="96">
        <f t="shared" si="7"/>
        <v>77000</v>
      </c>
      <c r="K16" s="97">
        <f t="shared" si="7"/>
        <v>0</v>
      </c>
      <c r="L16" s="96">
        <f t="shared" si="7"/>
        <v>184000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312000</v>
      </c>
      <c r="Q16" s="97">
        <f t="shared" si="2"/>
        <v>0</v>
      </c>
      <c r="R16" s="52">
        <f t="shared" si="3"/>
        <v>138.96103896103895</v>
      </c>
      <c r="S16" s="53">
        <f t="shared" si="4"/>
        <v>0</v>
      </c>
      <c r="T16" s="52">
        <f>IF((SUM($E9:$E13)+$E15)=0,0,(P16/(SUM($E9:$E13)+$E15)*100))</f>
        <v>15.6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7000000</v>
      </c>
      <c r="C20" s="92">
        <v>0</v>
      </c>
      <c r="D20" s="92"/>
      <c r="E20" s="92">
        <f t="shared" si="8"/>
        <v>7000000</v>
      </c>
      <c r="F20" s="93">
        <v>7000000</v>
      </c>
      <c r="G20" s="94">
        <v>7000000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7000000</v>
      </c>
      <c r="C24" s="95">
        <f>SUM(C18:C23)</f>
        <v>0</v>
      </c>
      <c r="D24" s="95"/>
      <c r="E24" s="95">
        <f t="shared" si="8"/>
        <v>7000000</v>
      </c>
      <c r="F24" s="96">
        <f t="shared" ref="F24:O24" si="15">SUM(F18:F23)</f>
        <v>7000000</v>
      </c>
      <c r="G24" s="97">
        <f t="shared" si="15"/>
        <v>7000000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1004000</v>
      </c>
      <c r="C32" s="92">
        <v>0</v>
      </c>
      <c r="D32" s="92"/>
      <c r="E32" s="92">
        <f>$B32      +$C32      +$D32</f>
        <v>1004000</v>
      </c>
      <c r="F32" s="93">
        <v>1004000</v>
      </c>
      <c r="G32" s="94">
        <v>1004000</v>
      </c>
      <c r="H32" s="93"/>
      <c r="I32" s="94"/>
      <c r="J32" s="93">
        <v>440000</v>
      </c>
      <c r="K32" s="94"/>
      <c r="L32" s="93">
        <v>167000</v>
      </c>
      <c r="M32" s="94"/>
      <c r="N32" s="93"/>
      <c r="O32" s="94"/>
      <c r="P32" s="93">
        <f>$H32      +$J32      +$L32      +$N32</f>
        <v>607000</v>
      </c>
      <c r="Q32" s="94">
        <f>$I32      +$K32      +$M32      +$O32</f>
        <v>0</v>
      </c>
      <c r="R32" s="48">
        <f>IF(($J32      =0),0,((($L32      -$J32      )/$J32      )*100))</f>
        <v>-62.045454545454547</v>
      </c>
      <c r="S32" s="49">
        <f>IF(($K32      =0),0,((($M32      -$K32      )/$K32      )*100))</f>
        <v>0</v>
      </c>
      <c r="T32" s="48">
        <f>IF(($E32      =0),0,(($P32      /$E32      )*100))</f>
        <v>60.458167330677291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1004000</v>
      </c>
      <c r="C33" s="95">
        <f>C32</f>
        <v>0</v>
      </c>
      <c r="D33" s="95"/>
      <c r="E33" s="95">
        <f>$B33      +$C33      +$D33</f>
        <v>1004000</v>
      </c>
      <c r="F33" s="96">
        <f t="shared" ref="F33:O33" si="17">F32</f>
        <v>1004000</v>
      </c>
      <c r="G33" s="97">
        <f t="shared" si="17"/>
        <v>1004000</v>
      </c>
      <c r="H33" s="96">
        <f t="shared" si="17"/>
        <v>0</v>
      </c>
      <c r="I33" s="97">
        <f t="shared" si="17"/>
        <v>0</v>
      </c>
      <c r="J33" s="96">
        <f t="shared" si="17"/>
        <v>440000</v>
      </c>
      <c r="K33" s="97">
        <f t="shared" si="17"/>
        <v>0</v>
      </c>
      <c r="L33" s="96">
        <f t="shared" si="17"/>
        <v>167000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607000</v>
      </c>
      <c r="Q33" s="97">
        <f>$I33      +$K33      +$M33      +$O33</f>
        <v>0</v>
      </c>
      <c r="R33" s="52">
        <f>IF(($J33      =0),0,((($L33      -$J33      )/$J33      )*100))</f>
        <v>-62.045454545454547</v>
      </c>
      <c r="S33" s="53">
        <f>IF(($K33      =0),0,((($M33      -$K33      )/$K33      )*100))</f>
        <v>0</v>
      </c>
      <c r="T33" s="52">
        <f>IF($E33   =0,0,($P33   /$E33   )*100)</f>
        <v>60.458167330677291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12500000</v>
      </c>
      <c r="C35" s="92">
        <v>-12500000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>
        <v>28000</v>
      </c>
      <c r="M35" s="94"/>
      <c r="N35" s="93"/>
      <c r="O35" s="94"/>
      <c r="P35" s="93">
        <f t="shared" ref="P35:P40" si="19">$H35      +$J35      +$L35      +$N35</f>
        <v>28000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1000000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>
        <v>1540000</v>
      </c>
      <c r="I38" s="94"/>
      <c r="J38" s="93">
        <v>2161000</v>
      </c>
      <c r="K38" s="94">
        <v>1680800</v>
      </c>
      <c r="L38" s="93">
        <v>958000</v>
      </c>
      <c r="M38" s="94"/>
      <c r="N38" s="93"/>
      <c r="O38" s="94"/>
      <c r="P38" s="93">
        <f t="shared" si="19"/>
        <v>4659000</v>
      </c>
      <c r="Q38" s="94">
        <f t="shared" si="20"/>
        <v>1680800</v>
      </c>
      <c r="R38" s="48">
        <f t="shared" si="21"/>
        <v>-55.668671911152245</v>
      </c>
      <c r="S38" s="49">
        <f t="shared" si="22"/>
        <v>-100</v>
      </c>
      <c r="T38" s="48">
        <f t="shared" si="23"/>
        <v>93.179999999999993</v>
      </c>
      <c r="U38" s="50">
        <f t="shared" si="24"/>
        <v>33.616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16500000</v>
      </c>
      <c r="C40" s="95">
        <f>SUM(C35:C39)</f>
        <v>-11500000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1540000</v>
      </c>
      <c r="I40" s="97">
        <f t="shared" si="25"/>
        <v>0</v>
      </c>
      <c r="J40" s="96">
        <f t="shared" si="25"/>
        <v>2161000</v>
      </c>
      <c r="K40" s="97">
        <f t="shared" si="25"/>
        <v>1680800</v>
      </c>
      <c r="L40" s="96">
        <f t="shared" si="25"/>
        <v>986000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4687000</v>
      </c>
      <c r="Q40" s="97">
        <f t="shared" si="20"/>
        <v>1680800</v>
      </c>
      <c r="R40" s="52">
        <f t="shared" si="21"/>
        <v>-54.372975474317442</v>
      </c>
      <c r="S40" s="53">
        <f t="shared" si="22"/>
        <v>-100</v>
      </c>
      <c r="T40" s="52">
        <f>IF((+$E35+$E38) =0,0,(P40   /(+$E35+$E38) )*100)</f>
        <v>93.74</v>
      </c>
      <c r="U40" s="54">
        <f>IF((+$E35+$E38) =0,0,(Q40   /(+$E35+$E38) )*100)</f>
        <v>33.616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15938000</v>
      </c>
      <c r="C51" s="92">
        <v>-7969000</v>
      </c>
      <c r="D51" s="92"/>
      <c r="E51" s="92">
        <f t="shared" si="26"/>
        <v>7969000</v>
      </c>
      <c r="F51" s="93">
        <v>7969000</v>
      </c>
      <c r="G51" s="94">
        <v>7969000</v>
      </c>
      <c r="H51" s="93"/>
      <c r="I51" s="94"/>
      <c r="J51" s="93">
        <v>4459000</v>
      </c>
      <c r="K51" s="94">
        <v>1716061</v>
      </c>
      <c r="L51" s="93">
        <v>1220000</v>
      </c>
      <c r="M51" s="94"/>
      <c r="N51" s="93"/>
      <c r="O51" s="94"/>
      <c r="P51" s="93">
        <f t="shared" si="27"/>
        <v>5679000</v>
      </c>
      <c r="Q51" s="94">
        <f t="shared" si="28"/>
        <v>1716061</v>
      </c>
      <c r="R51" s="48">
        <f t="shared" si="29"/>
        <v>-72.639605292666516</v>
      </c>
      <c r="S51" s="49">
        <f t="shared" si="30"/>
        <v>-100</v>
      </c>
      <c r="T51" s="48">
        <f t="shared" si="31"/>
        <v>71.263646630693941</v>
      </c>
      <c r="U51" s="50">
        <f t="shared" si="32"/>
        <v>21.534207554272808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15938000</v>
      </c>
      <c r="C53" s="95">
        <f>SUM(C42:C52)</f>
        <v>-7969000</v>
      </c>
      <c r="D53" s="95"/>
      <c r="E53" s="95">
        <f t="shared" si="26"/>
        <v>7969000</v>
      </c>
      <c r="F53" s="96">
        <f t="shared" ref="F53:O53" si="33">SUM(F42:F52)</f>
        <v>7969000</v>
      </c>
      <c r="G53" s="97">
        <f t="shared" si="33"/>
        <v>7969000</v>
      </c>
      <c r="H53" s="96">
        <f t="shared" si="33"/>
        <v>0</v>
      </c>
      <c r="I53" s="97">
        <f t="shared" si="33"/>
        <v>0</v>
      </c>
      <c r="J53" s="96">
        <f t="shared" si="33"/>
        <v>4459000</v>
      </c>
      <c r="K53" s="97">
        <f t="shared" si="33"/>
        <v>1716061</v>
      </c>
      <c r="L53" s="96">
        <f t="shared" si="33"/>
        <v>1220000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5679000</v>
      </c>
      <c r="Q53" s="97">
        <f t="shared" si="28"/>
        <v>1716061</v>
      </c>
      <c r="R53" s="52">
        <f t="shared" si="29"/>
        <v>-72.639605292666516</v>
      </c>
      <c r="S53" s="53">
        <f t="shared" si="30"/>
        <v>-100</v>
      </c>
      <c r="T53" s="52">
        <f>IF((+$E43+$E45+$E47+$E48+$E51) =0,0,(P53   /(+$E43+$E45+$E47+$E48+$E51) )*100)</f>
        <v>71.263646630693941</v>
      </c>
      <c r="U53" s="54">
        <f>IF((+$E43+$E45+$E47+$E48+$E51) =0,0,(Q53   /(+$E43+$E45+$E47+$E48+$E51) )*100)</f>
        <v>21.534207554272808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42442000</v>
      </c>
      <c r="C67" s="104">
        <f>SUM(C9:C15,C18:C23,C26:C29,C32,C35:C39,C42:C52,C55:C58,C61:C65)</f>
        <v>-19469000</v>
      </c>
      <c r="D67" s="104"/>
      <c r="E67" s="104">
        <f t="shared" si="35"/>
        <v>22973000</v>
      </c>
      <c r="F67" s="105">
        <f t="shared" ref="F67:O67" si="43">SUM(F9:F15,F18:F23,F26:F29,F32,F35:F39,F42:F52,F55:F58,F61:F65)</f>
        <v>22973000</v>
      </c>
      <c r="G67" s="106">
        <f t="shared" si="43"/>
        <v>22973000</v>
      </c>
      <c r="H67" s="105">
        <f t="shared" si="43"/>
        <v>1591000</v>
      </c>
      <c r="I67" s="106">
        <f t="shared" si="43"/>
        <v>0</v>
      </c>
      <c r="J67" s="105">
        <f t="shared" si="43"/>
        <v>7137000</v>
      </c>
      <c r="K67" s="106">
        <f t="shared" si="43"/>
        <v>3396861</v>
      </c>
      <c r="L67" s="105">
        <f t="shared" si="43"/>
        <v>2557000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11285000</v>
      </c>
      <c r="Q67" s="106">
        <f t="shared" si="37"/>
        <v>3396861</v>
      </c>
      <c r="R67" s="61">
        <f t="shared" si="38"/>
        <v>-64.172621549670723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49.122883384843078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14.786318721977972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12273000</v>
      </c>
      <c r="C69" s="92">
        <v>-7523000</v>
      </c>
      <c r="D69" s="92"/>
      <c r="E69" s="92">
        <f>$B69      +$C69      +$D69</f>
        <v>4750000</v>
      </c>
      <c r="F69" s="93">
        <v>4750000</v>
      </c>
      <c r="G69" s="94">
        <v>4750000</v>
      </c>
      <c r="H69" s="93"/>
      <c r="I69" s="94"/>
      <c r="J69" s="93"/>
      <c r="K69" s="94">
        <v>761758</v>
      </c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761758</v>
      </c>
      <c r="R69" s="48">
        <f>IF(($J69      =0),0,((($L69      -$J69      )/$J69      )*100))</f>
        <v>0</v>
      </c>
      <c r="S69" s="49">
        <f>IF(($K69      =0),0,((($M69      -$K69      )/$K69      )*100))</f>
        <v>-100</v>
      </c>
      <c r="T69" s="48">
        <f>IF(($E69      =0),0,(($P69      /$E69      )*100))</f>
        <v>0</v>
      </c>
      <c r="U69" s="50">
        <f>IF(($E69      =0),0,(($Q69      /$E69      )*100))</f>
        <v>16.03701052631579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12273000</v>
      </c>
      <c r="C70" s="101">
        <f>C69</f>
        <v>-7523000</v>
      </c>
      <c r="D70" s="101"/>
      <c r="E70" s="101">
        <f>$B70      +$C70      +$D70</f>
        <v>4750000</v>
      </c>
      <c r="F70" s="102">
        <f t="shared" ref="F70:O70" si="44">F69</f>
        <v>4750000</v>
      </c>
      <c r="G70" s="103">
        <f t="shared" si="44"/>
        <v>4750000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761758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761758</v>
      </c>
      <c r="R70" s="57">
        <f>IF(($J70      =0),0,((($L70      -$J70      )/$J70      )*100))</f>
        <v>0</v>
      </c>
      <c r="S70" s="58">
        <f>IF(($K70      =0),0,((($M70      -$K70      )/$K70      )*100))</f>
        <v>-100</v>
      </c>
      <c r="T70" s="57">
        <f>IF($E70   =0,0,($P70   /$E70   )*100)</f>
        <v>0</v>
      </c>
      <c r="U70" s="59">
        <f>IF($E70   =0,0,($Q70   /$E70 )*100)</f>
        <v>16.03701052631579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12273000</v>
      </c>
      <c r="C71" s="104">
        <f>C69</f>
        <v>-7523000</v>
      </c>
      <c r="D71" s="104"/>
      <c r="E71" s="104">
        <f>$B71      +$C71      +$D71</f>
        <v>4750000</v>
      </c>
      <c r="F71" s="105">
        <f t="shared" ref="F71:O71" si="45">F69</f>
        <v>4750000</v>
      </c>
      <c r="G71" s="106">
        <f t="shared" si="45"/>
        <v>4750000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761758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761758</v>
      </c>
      <c r="R71" s="61">
        <f>IF(($J71      =0),0,((($L71      -$J71      )/$J71      )*100))</f>
        <v>0</v>
      </c>
      <c r="S71" s="62">
        <f>IF(($K71      =0),0,((($M71      -$K71      )/$K71      )*100))</f>
        <v>-100</v>
      </c>
      <c r="T71" s="61">
        <f>IF($E71   =0,0,($P71   /$E71   )*100)</f>
        <v>0</v>
      </c>
      <c r="U71" s="65">
        <f>IF($E71   =0,0,($Q71   /$E71   )*100)</f>
        <v>16.03701052631579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54715000</v>
      </c>
      <c r="C72" s="104">
        <f>SUM(C9:C15,C18:C23,C26:C29,C32,C35:C39,C42:C52,C55:C58,C61:C65,C69)</f>
        <v>-26992000</v>
      </c>
      <c r="D72" s="104"/>
      <c r="E72" s="104">
        <f>$B72      +$C72      +$D72</f>
        <v>27723000</v>
      </c>
      <c r="F72" s="105">
        <f t="shared" ref="F72:O72" si="46">SUM(F9:F15,F18:F23,F26:F29,F32,F35:F39,F42:F52,F55:F58,F61:F65,F69)</f>
        <v>27723000</v>
      </c>
      <c r="G72" s="106">
        <f t="shared" si="46"/>
        <v>27723000</v>
      </c>
      <c r="H72" s="105">
        <f t="shared" si="46"/>
        <v>1591000</v>
      </c>
      <c r="I72" s="106">
        <f t="shared" si="46"/>
        <v>0</v>
      </c>
      <c r="J72" s="105">
        <f t="shared" si="46"/>
        <v>7137000</v>
      </c>
      <c r="K72" s="106">
        <f t="shared" si="46"/>
        <v>4158619</v>
      </c>
      <c r="L72" s="105">
        <f t="shared" si="46"/>
        <v>2557000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11285000</v>
      </c>
      <c r="Q72" s="106">
        <f>$I72      +$K72      +$M72      +$O72</f>
        <v>4158619</v>
      </c>
      <c r="R72" s="61">
        <f>IF(($J72      =0),0,((($L72      -$J72      )/$J72      )*100))</f>
        <v>-64.172621549670723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40.706272769902249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15.000609602135413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QxXDKTSLMQlpOxXGYo47XkiKDsZYLtyotjyoC7oSBHiADXJltKgIBhVcp1twaEo+qzRy0xVsedquxMTbz/DEQ==" saltValue="fTG5sLAVT2hjv+jQliYC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720000</v>
      </c>
      <c r="I10" s="94"/>
      <c r="J10" s="93">
        <v>476000</v>
      </c>
      <c r="K10" s="94"/>
      <c r="L10" s="93">
        <v>368000</v>
      </c>
      <c r="M10" s="94"/>
      <c r="N10" s="93"/>
      <c r="O10" s="94"/>
      <c r="P10" s="93">
        <f t="shared" ref="P10:P16" si="1">$H10      +$J10      +$L10      +$N10</f>
        <v>1564000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-22.689075630252102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94.787878787878782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720000</v>
      </c>
      <c r="I16" s="97">
        <f t="shared" si="7"/>
        <v>0</v>
      </c>
      <c r="J16" s="96">
        <f t="shared" si="7"/>
        <v>476000</v>
      </c>
      <c r="K16" s="97">
        <f t="shared" si="7"/>
        <v>0</v>
      </c>
      <c r="L16" s="96">
        <f t="shared" si="7"/>
        <v>368000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1564000</v>
      </c>
      <c r="Q16" s="97">
        <f t="shared" si="2"/>
        <v>0</v>
      </c>
      <c r="R16" s="52">
        <f t="shared" si="3"/>
        <v>-22.689075630252102</v>
      </c>
      <c r="S16" s="53">
        <f t="shared" si="4"/>
        <v>0</v>
      </c>
      <c r="T16" s="52">
        <f>IF((SUM($E9:$E13)+$E15)=0,0,(P16/(SUM($E9:$E13)+$E15)*100))</f>
        <v>94.787878787878782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3076000</v>
      </c>
      <c r="C29" s="92">
        <v>0</v>
      </c>
      <c r="D29" s="92"/>
      <c r="E29" s="92">
        <f>$B29      +$C29      +$D29</f>
        <v>3076000</v>
      </c>
      <c r="F29" s="93">
        <v>3076000</v>
      </c>
      <c r="G29" s="94">
        <v>3076000</v>
      </c>
      <c r="H29" s="93">
        <v>272000</v>
      </c>
      <c r="I29" s="94"/>
      <c r="J29" s="93">
        <v>239000</v>
      </c>
      <c r="K29" s="94"/>
      <c r="L29" s="93">
        <v>281000</v>
      </c>
      <c r="M29" s="94"/>
      <c r="N29" s="93"/>
      <c r="O29" s="94"/>
      <c r="P29" s="93">
        <f>$H29      +$J29      +$L29      +$N29</f>
        <v>792000</v>
      </c>
      <c r="Q29" s="94">
        <f>$I29      +$K29      +$M29      +$O29</f>
        <v>0</v>
      </c>
      <c r="R29" s="48">
        <f>IF(($J29      =0),0,((($L29      -$J29      )/$J29      )*100))</f>
        <v>17.573221757322173</v>
      </c>
      <c r="S29" s="49">
        <f>IF(($K29      =0),0,((($M29      -$K29      )/$K29      )*100))</f>
        <v>0</v>
      </c>
      <c r="T29" s="48">
        <f>IF(($E29      =0),0,(($P29      /$E29      )*100))</f>
        <v>25.747724317295191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3076000</v>
      </c>
      <c r="C30" s="95">
        <f>SUM(C26:C29)</f>
        <v>0</v>
      </c>
      <c r="D30" s="95"/>
      <c r="E30" s="95">
        <f>$B30      +$C30      +$D30</f>
        <v>3076000</v>
      </c>
      <c r="F30" s="96">
        <f t="shared" ref="F30:O30" si="16">SUM(F26:F29)</f>
        <v>3076000</v>
      </c>
      <c r="G30" s="97">
        <f t="shared" si="16"/>
        <v>3076000</v>
      </c>
      <c r="H30" s="96">
        <f t="shared" si="16"/>
        <v>272000</v>
      </c>
      <c r="I30" s="97">
        <f t="shared" si="16"/>
        <v>0</v>
      </c>
      <c r="J30" s="96">
        <f t="shared" si="16"/>
        <v>239000</v>
      </c>
      <c r="K30" s="97">
        <f t="shared" si="16"/>
        <v>0</v>
      </c>
      <c r="L30" s="96">
        <f t="shared" si="16"/>
        <v>281000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792000</v>
      </c>
      <c r="Q30" s="97">
        <f>$I30      +$K30      +$M30      +$O30</f>
        <v>0</v>
      </c>
      <c r="R30" s="52">
        <f>IF(($J30      =0),0,((($L30      -$J30      )/$J30      )*100))</f>
        <v>17.573221757322173</v>
      </c>
      <c r="S30" s="53">
        <f>IF(($K30      =0),0,((($M30      -$K30      )/$K30      )*100))</f>
        <v>0</v>
      </c>
      <c r="T30" s="52">
        <f>IF($E30   =0,0,($P30   /$E30   )*100)</f>
        <v>25.747724317295191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258000</v>
      </c>
      <c r="I32" s="94"/>
      <c r="J32" s="93">
        <v>189000</v>
      </c>
      <c r="K32" s="94"/>
      <c r="L32" s="93">
        <v>400000</v>
      </c>
      <c r="M32" s="94"/>
      <c r="N32" s="93"/>
      <c r="O32" s="94"/>
      <c r="P32" s="93">
        <f>$H32      +$J32      +$L32      +$N32</f>
        <v>847000</v>
      </c>
      <c r="Q32" s="94">
        <f>$I32      +$K32      +$M32      +$O32</f>
        <v>0</v>
      </c>
      <c r="R32" s="48">
        <f>IF(($J32      =0),0,((($L32      -$J32      )/$J32      )*100))</f>
        <v>111.64021164021165</v>
      </c>
      <c r="S32" s="49">
        <f>IF(($K32      =0),0,((($M32      -$K32      )/$K32      )*100))</f>
        <v>0</v>
      </c>
      <c r="T32" s="48">
        <f>IF(($E32      =0),0,(($P32      /$E32      )*100))</f>
        <v>78.79069767441861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258000</v>
      </c>
      <c r="I33" s="97">
        <f t="shared" si="17"/>
        <v>0</v>
      </c>
      <c r="J33" s="96">
        <f t="shared" si="17"/>
        <v>189000</v>
      </c>
      <c r="K33" s="97">
        <f t="shared" si="17"/>
        <v>0</v>
      </c>
      <c r="L33" s="96">
        <f t="shared" si="17"/>
        <v>400000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847000</v>
      </c>
      <c r="Q33" s="97">
        <f>$I33      +$K33      +$M33      +$O33</f>
        <v>0</v>
      </c>
      <c r="R33" s="52">
        <f>IF(($J33      =0),0,((($L33      -$J33      )/$J33      )*100))</f>
        <v>111.64021164021165</v>
      </c>
      <c r="S33" s="53">
        <f>IF(($K33      =0),0,((($M33      -$K33      )/$K33      )*100))</f>
        <v>0</v>
      </c>
      <c r="T33" s="52">
        <f>IF($E33   =0,0,($P33   /$E33   )*100)</f>
        <v>78.79069767441861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7301000</v>
      </c>
      <c r="C67" s="104">
        <f>SUM(C9:C15,C18:C23,C26:C29,C32,C35:C39,C42:C52,C55:C58,C61:C65)</f>
        <v>0</v>
      </c>
      <c r="D67" s="104"/>
      <c r="E67" s="104">
        <f t="shared" si="35"/>
        <v>7301000</v>
      </c>
      <c r="F67" s="105">
        <f t="shared" ref="F67:O67" si="43">SUM(F9:F15,F18:F23,F26:F29,F32,F35:F39,F42:F52,F55:F58,F61:F65)</f>
        <v>7301000</v>
      </c>
      <c r="G67" s="106">
        <f t="shared" si="43"/>
        <v>5801000</v>
      </c>
      <c r="H67" s="105">
        <f t="shared" si="43"/>
        <v>1250000</v>
      </c>
      <c r="I67" s="106">
        <f t="shared" si="43"/>
        <v>0</v>
      </c>
      <c r="J67" s="105">
        <f t="shared" si="43"/>
        <v>904000</v>
      </c>
      <c r="K67" s="106">
        <f t="shared" si="43"/>
        <v>0</v>
      </c>
      <c r="L67" s="105">
        <f t="shared" si="43"/>
        <v>1049000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3203000</v>
      </c>
      <c r="Q67" s="106">
        <f t="shared" si="37"/>
        <v>0</v>
      </c>
      <c r="R67" s="61">
        <f t="shared" si="38"/>
        <v>16.039823008849556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55.21461816928116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7301000</v>
      </c>
      <c r="C72" s="104">
        <f>SUM(C9:C15,C18:C23,C26:C29,C32,C35:C39,C42:C52,C55:C58,C61:C65,C69)</f>
        <v>0</v>
      </c>
      <c r="D72" s="104"/>
      <c r="E72" s="104">
        <f>$B72      +$C72      +$D72</f>
        <v>7301000</v>
      </c>
      <c r="F72" s="105">
        <f t="shared" ref="F72:O72" si="46">SUM(F9:F15,F18:F23,F26:F29,F32,F35:F39,F42:F52,F55:F58,F61:F65,F69)</f>
        <v>7301000</v>
      </c>
      <c r="G72" s="106">
        <f t="shared" si="46"/>
        <v>5801000</v>
      </c>
      <c r="H72" s="105">
        <f t="shared" si="46"/>
        <v>1250000</v>
      </c>
      <c r="I72" s="106">
        <f t="shared" si="46"/>
        <v>0</v>
      </c>
      <c r="J72" s="105">
        <f t="shared" si="46"/>
        <v>904000</v>
      </c>
      <c r="K72" s="106">
        <f t="shared" si="46"/>
        <v>0</v>
      </c>
      <c r="L72" s="105">
        <f t="shared" si="46"/>
        <v>1049000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3203000</v>
      </c>
      <c r="Q72" s="106">
        <f>$I72      +$K72      +$M72      +$O72</f>
        <v>0</v>
      </c>
      <c r="R72" s="61">
        <f>IF(($J72      =0),0,((($L72      -$J72      )/$J72      )*100))</f>
        <v>16.039823008849556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55.21461816928116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fS3X9TMNtUdu0UEeENF+XcoxokB/Y6z+szArsMKOdWSb7rZi2n8BJoI8ks4Qnuml15JY6+/KM2aH8Vg5JOPwg==" saltValue="G3f7ggtz+rAIFfgUwPxR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168000</v>
      </c>
      <c r="I10" s="94"/>
      <c r="J10" s="93">
        <v>108000</v>
      </c>
      <c r="K10" s="94"/>
      <c r="L10" s="93">
        <v>124000</v>
      </c>
      <c r="M10" s="94"/>
      <c r="N10" s="93"/>
      <c r="O10" s="94"/>
      <c r="P10" s="93">
        <f t="shared" ref="P10:P16" si="1">$H10      +$J10      +$L10      +$N10</f>
        <v>400000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14.814814814814813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33.333333333333329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168000</v>
      </c>
      <c r="I16" s="97">
        <f t="shared" si="7"/>
        <v>0</v>
      </c>
      <c r="J16" s="96">
        <f t="shared" si="7"/>
        <v>108000</v>
      </c>
      <c r="K16" s="97">
        <f t="shared" si="7"/>
        <v>0</v>
      </c>
      <c r="L16" s="96">
        <f t="shared" si="7"/>
        <v>124000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400000</v>
      </c>
      <c r="Q16" s="97">
        <f t="shared" si="2"/>
        <v>0</v>
      </c>
      <c r="R16" s="52">
        <f t="shared" si="3"/>
        <v>14.814814814814813</v>
      </c>
      <c r="S16" s="53">
        <f t="shared" si="4"/>
        <v>0</v>
      </c>
      <c r="T16" s="52">
        <f>IF((SUM($E9:$E13)+$E15)=0,0,(P16/(SUM($E9:$E13)+$E15)*100))</f>
        <v>33.333333333333329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2930000</v>
      </c>
      <c r="C29" s="92">
        <v>0</v>
      </c>
      <c r="D29" s="92"/>
      <c r="E29" s="92">
        <f>$B29      +$C29      +$D29</f>
        <v>2930000</v>
      </c>
      <c r="F29" s="93">
        <v>2930000</v>
      </c>
      <c r="G29" s="94">
        <v>2930000</v>
      </c>
      <c r="H29" s="93">
        <v>547000</v>
      </c>
      <c r="I29" s="94"/>
      <c r="J29" s="93">
        <v>706000</v>
      </c>
      <c r="K29" s="94"/>
      <c r="L29" s="93">
        <v>587000</v>
      </c>
      <c r="M29" s="94"/>
      <c r="N29" s="93"/>
      <c r="O29" s="94"/>
      <c r="P29" s="93">
        <f>$H29      +$J29      +$L29      +$N29</f>
        <v>1840000</v>
      </c>
      <c r="Q29" s="94">
        <f>$I29      +$K29      +$M29      +$O29</f>
        <v>0</v>
      </c>
      <c r="R29" s="48">
        <f>IF(($J29      =0),0,((($L29      -$J29      )/$J29      )*100))</f>
        <v>-16.855524079320112</v>
      </c>
      <c r="S29" s="49">
        <f>IF(($K29      =0),0,((($M29      -$K29      )/$K29      )*100))</f>
        <v>0</v>
      </c>
      <c r="T29" s="48">
        <f>IF(($E29      =0),0,(($P29      /$E29      )*100))</f>
        <v>62.798634812286693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2930000</v>
      </c>
      <c r="C30" s="95">
        <f>SUM(C26:C29)</f>
        <v>0</v>
      </c>
      <c r="D30" s="95"/>
      <c r="E30" s="95">
        <f>$B30      +$C30      +$D30</f>
        <v>2930000</v>
      </c>
      <c r="F30" s="96">
        <f t="shared" ref="F30:O30" si="16">SUM(F26:F29)</f>
        <v>2930000</v>
      </c>
      <c r="G30" s="97">
        <f t="shared" si="16"/>
        <v>2930000</v>
      </c>
      <c r="H30" s="96">
        <f t="shared" si="16"/>
        <v>547000</v>
      </c>
      <c r="I30" s="97">
        <f t="shared" si="16"/>
        <v>0</v>
      </c>
      <c r="J30" s="96">
        <f t="shared" si="16"/>
        <v>706000</v>
      </c>
      <c r="K30" s="97">
        <f t="shared" si="16"/>
        <v>0</v>
      </c>
      <c r="L30" s="96">
        <f t="shared" si="16"/>
        <v>587000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1840000</v>
      </c>
      <c r="Q30" s="97">
        <f>$I30      +$K30      +$M30      +$O30</f>
        <v>0</v>
      </c>
      <c r="R30" s="52">
        <f>IF(($J30      =0),0,((($L30      -$J30      )/$J30      )*100))</f>
        <v>-16.855524079320112</v>
      </c>
      <c r="S30" s="53">
        <f>IF(($K30      =0),0,((($M30      -$K30      )/$K30      )*100))</f>
        <v>0</v>
      </c>
      <c r="T30" s="52">
        <f>IF($E30   =0,0,($P30   /$E30   )*100)</f>
        <v>62.798634812286693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2150000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2150000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5630000</v>
      </c>
      <c r="C67" s="104">
        <f>SUM(C9:C15,C18:C23,C26:C29,C32,C35:C39,C42:C52,C55:C58,C61:C65)</f>
        <v>0</v>
      </c>
      <c r="D67" s="104"/>
      <c r="E67" s="104">
        <f t="shared" si="35"/>
        <v>5630000</v>
      </c>
      <c r="F67" s="105">
        <f t="shared" ref="F67:O67" si="43">SUM(F9:F15,F18:F23,F26:F29,F32,F35:F39,F42:F52,F55:F58,F61:F65)</f>
        <v>5630000</v>
      </c>
      <c r="G67" s="106">
        <f t="shared" si="43"/>
        <v>6280000</v>
      </c>
      <c r="H67" s="105">
        <f t="shared" si="43"/>
        <v>715000</v>
      </c>
      <c r="I67" s="106">
        <f t="shared" si="43"/>
        <v>0</v>
      </c>
      <c r="J67" s="105">
        <f t="shared" si="43"/>
        <v>814000</v>
      </c>
      <c r="K67" s="106">
        <f t="shared" si="43"/>
        <v>0</v>
      </c>
      <c r="L67" s="105">
        <f t="shared" si="43"/>
        <v>711000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2240000</v>
      </c>
      <c r="Q67" s="106">
        <f t="shared" si="37"/>
        <v>0</v>
      </c>
      <c r="R67" s="61">
        <f t="shared" si="38"/>
        <v>-12.653562653562652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54.237288135593218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5630000</v>
      </c>
      <c r="C72" s="104">
        <f>SUM(C9:C15,C18:C23,C26:C29,C32,C35:C39,C42:C52,C55:C58,C61:C65,C69)</f>
        <v>0</v>
      </c>
      <c r="D72" s="104"/>
      <c r="E72" s="104">
        <f>$B72      +$C72      +$D72</f>
        <v>5630000</v>
      </c>
      <c r="F72" s="105">
        <f t="shared" ref="F72:O72" si="46">SUM(F9:F15,F18:F23,F26:F29,F32,F35:F39,F42:F52,F55:F58,F61:F65,F69)</f>
        <v>5630000</v>
      </c>
      <c r="G72" s="106">
        <f t="shared" si="46"/>
        <v>6280000</v>
      </c>
      <c r="H72" s="105">
        <f t="shared" si="46"/>
        <v>715000</v>
      </c>
      <c r="I72" s="106">
        <f t="shared" si="46"/>
        <v>0</v>
      </c>
      <c r="J72" s="105">
        <f t="shared" si="46"/>
        <v>814000</v>
      </c>
      <c r="K72" s="106">
        <f t="shared" si="46"/>
        <v>0</v>
      </c>
      <c r="L72" s="105">
        <f t="shared" si="46"/>
        <v>711000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2240000</v>
      </c>
      <c r="Q72" s="106">
        <f>$I72      +$K72      +$M72      +$O72</f>
        <v>0</v>
      </c>
      <c r="R72" s="61">
        <f>IF(($J72      =0),0,((($L72      -$J72      )/$J72      )*100))</f>
        <v>-12.653562653562652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54.237288135593218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fiMj8khSFttTHkjh6BDrN3boYtcJkW7EpdPSnaZ6wfBSxBBUtVXuV/U4qS/bv1N9ZXYFI0GOEOfJbQtr76fbg==" saltValue="3y/ag27RgPQDXhO7UC7U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42000</v>
      </c>
      <c r="I10" s="94">
        <v>125000</v>
      </c>
      <c r="J10" s="93">
        <v>210000</v>
      </c>
      <c r="K10" s="94">
        <v>125000</v>
      </c>
      <c r="L10" s="93">
        <v>126000</v>
      </c>
      <c r="M10" s="94">
        <v>83334</v>
      </c>
      <c r="N10" s="93"/>
      <c r="O10" s="94"/>
      <c r="P10" s="93">
        <f t="shared" ref="P10:P16" si="1">$H10      +$J10      +$L10      +$N10</f>
        <v>378000</v>
      </c>
      <c r="Q10" s="94">
        <f t="shared" ref="Q10:Q16" si="2">$I10      +$K10      +$M10      +$O10</f>
        <v>333334</v>
      </c>
      <c r="R10" s="48">
        <f t="shared" ref="R10:R16" si="3">IF(($J10      =0),0,((($L10      -$J10      )/$J10      )*100))</f>
        <v>-40</v>
      </c>
      <c r="S10" s="49">
        <f t="shared" ref="S10:S16" si="4">IF(($K10      =0),0,((($M10      -$K10      )/$K10      )*100))</f>
        <v>-33.332799999999999</v>
      </c>
      <c r="T10" s="48">
        <f t="shared" ref="T10:T15" si="5">IF(($E10      =0),0,(($P10      /$E10      )*100))</f>
        <v>37.799999999999997</v>
      </c>
      <c r="U10" s="50">
        <f t="shared" ref="U10:U15" si="6">IF(($E10      =0),0,(($Q10      /$E10      )*100))</f>
        <v>33.333400000000005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42000</v>
      </c>
      <c r="I16" s="97">
        <f t="shared" si="7"/>
        <v>125000</v>
      </c>
      <c r="J16" s="96">
        <f t="shared" si="7"/>
        <v>210000</v>
      </c>
      <c r="K16" s="97">
        <f t="shared" si="7"/>
        <v>125000</v>
      </c>
      <c r="L16" s="96">
        <f t="shared" si="7"/>
        <v>126000</v>
      </c>
      <c r="M16" s="97">
        <f t="shared" si="7"/>
        <v>83334</v>
      </c>
      <c r="N16" s="96">
        <f t="shared" si="7"/>
        <v>0</v>
      </c>
      <c r="O16" s="97">
        <f t="shared" si="7"/>
        <v>0</v>
      </c>
      <c r="P16" s="96">
        <f t="shared" si="1"/>
        <v>378000</v>
      </c>
      <c r="Q16" s="97">
        <f t="shared" si="2"/>
        <v>333334</v>
      </c>
      <c r="R16" s="52">
        <f t="shared" si="3"/>
        <v>-40</v>
      </c>
      <c r="S16" s="53">
        <f t="shared" si="4"/>
        <v>-33.332799999999999</v>
      </c>
      <c r="T16" s="52">
        <f>IF((SUM($E9:$E13)+$E15)=0,0,(P16/(SUM($E9:$E13)+$E15)*100))</f>
        <v>37.799999999999997</v>
      </c>
      <c r="U16" s="54">
        <f>IF((SUM($E9:$E13)+$E15)=0,0,(Q16/(SUM($E9:$E13)+$E15)*100))</f>
        <v>33.333400000000005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4000000</v>
      </c>
      <c r="C19" s="92">
        <v>0</v>
      </c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4000000</v>
      </c>
      <c r="C24" s="95">
        <f>SUM(C18:C23)</f>
        <v>0</v>
      </c>
      <c r="D24" s="95"/>
      <c r="E24" s="95">
        <f t="shared" si="8"/>
        <v>4000000</v>
      </c>
      <c r="F24" s="96">
        <f t="shared" ref="F24:O24" si="15">SUM(F18:F23)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2576000</v>
      </c>
      <c r="C29" s="92">
        <v>0</v>
      </c>
      <c r="D29" s="92"/>
      <c r="E29" s="92">
        <f>$B29      +$C29      +$D29</f>
        <v>2576000</v>
      </c>
      <c r="F29" s="93">
        <v>2576000</v>
      </c>
      <c r="G29" s="94">
        <v>2576000</v>
      </c>
      <c r="H29" s="93"/>
      <c r="I29" s="94"/>
      <c r="J29" s="93">
        <v>2000</v>
      </c>
      <c r="K29" s="94">
        <v>2495</v>
      </c>
      <c r="L29" s="93">
        <v>10000</v>
      </c>
      <c r="M29" s="94">
        <v>297872</v>
      </c>
      <c r="N29" s="93"/>
      <c r="O29" s="94"/>
      <c r="P29" s="93">
        <f>$H29      +$J29      +$L29      +$N29</f>
        <v>12000</v>
      </c>
      <c r="Q29" s="94">
        <f>$I29      +$K29      +$M29      +$O29</f>
        <v>300367</v>
      </c>
      <c r="R29" s="48">
        <f>IF(($J29      =0),0,((($L29      -$J29      )/$J29      )*100))</f>
        <v>400</v>
      </c>
      <c r="S29" s="49">
        <f>IF(($K29      =0),0,((($M29      -$K29      )/$K29      )*100))</f>
        <v>11838.75751503006</v>
      </c>
      <c r="T29" s="48">
        <f>IF(($E29      =0),0,(($P29      /$E29      )*100))</f>
        <v>0.46583850931677018</v>
      </c>
      <c r="U29" s="50">
        <f>IF(($E29      =0),0,(($Q29      /$E29      )*100))</f>
        <v>11.660209627329191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2576000</v>
      </c>
      <c r="C30" s="95">
        <f>SUM(C26:C29)</f>
        <v>0</v>
      </c>
      <c r="D30" s="95"/>
      <c r="E30" s="95">
        <f>$B30      +$C30      +$D30</f>
        <v>2576000</v>
      </c>
      <c r="F30" s="96">
        <f t="shared" ref="F30:O30" si="16">SUM(F26:F29)</f>
        <v>2576000</v>
      </c>
      <c r="G30" s="97">
        <f t="shared" si="16"/>
        <v>2576000</v>
      </c>
      <c r="H30" s="96">
        <f t="shared" si="16"/>
        <v>0</v>
      </c>
      <c r="I30" s="97">
        <f t="shared" si="16"/>
        <v>0</v>
      </c>
      <c r="J30" s="96">
        <f t="shared" si="16"/>
        <v>2000</v>
      </c>
      <c r="K30" s="97">
        <f t="shared" si="16"/>
        <v>2495</v>
      </c>
      <c r="L30" s="96">
        <f t="shared" si="16"/>
        <v>10000</v>
      </c>
      <c r="M30" s="97">
        <f t="shared" si="16"/>
        <v>297872</v>
      </c>
      <c r="N30" s="96">
        <f t="shared" si="16"/>
        <v>0</v>
      </c>
      <c r="O30" s="97">
        <f t="shared" si="16"/>
        <v>0</v>
      </c>
      <c r="P30" s="96">
        <f>$H30      +$J30      +$L30      +$N30</f>
        <v>12000</v>
      </c>
      <c r="Q30" s="97">
        <f>$I30      +$K30      +$M30      +$O30</f>
        <v>300367</v>
      </c>
      <c r="R30" s="52">
        <f>IF(($J30      =0),0,((($L30      -$J30      )/$J30      )*100))</f>
        <v>400</v>
      </c>
      <c r="S30" s="53">
        <f>IF(($K30      =0),0,((($M30      -$K30      )/$K30      )*100))</f>
        <v>11838.75751503006</v>
      </c>
      <c r="T30" s="52">
        <f>IF($E30   =0,0,($P30   /$E30   )*100)</f>
        <v>0.46583850931677018</v>
      </c>
      <c r="U30" s="54">
        <f>IF($E30   =0,0,($Q30   /$E30   )*100)</f>
        <v>11.660209627329191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1077000</v>
      </c>
      <c r="C32" s="92">
        <v>0</v>
      </c>
      <c r="D32" s="92"/>
      <c r="E32" s="92">
        <f>$B32      +$C32      +$D32</f>
        <v>1077000</v>
      </c>
      <c r="F32" s="93">
        <v>1077000</v>
      </c>
      <c r="G32" s="94">
        <v>1077000</v>
      </c>
      <c r="H32" s="93">
        <v>105000</v>
      </c>
      <c r="I32" s="94">
        <v>104250</v>
      </c>
      <c r="J32" s="93">
        <v>169000</v>
      </c>
      <c r="K32" s="94">
        <v>168350</v>
      </c>
      <c r="L32" s="93">
        <v>230000</v>
      </c>
      <c r="M32" s="94">
        <v>229350</v>
      </c>
      <c r="N32" s="93"/>
      <c r="O32" s="94"/>
      <c r="P32" s="93">
        <f>$H32      +$J32      +$L32      +$N32</f>
        <v>504000</v>
      </c>
      <c r="Q32" s="94">
        <f>$I32      +$K32      +$M32      +$O32</f>
        <v>501950</v>
      </c>
      <c r="R32" s="48">
        <f>IF(($J32      =0),0,((($L32      -$J32      )/$J32      )*100))</f>
        <v>36.094674556213022</v>
      </c>
      <c r="S32" s="49">
        <f>IF(($K32      =0),0,((($M32      -$K32      )/$K32      )*100))</f>
        <v>36.234036234036232</v>
      </c>
      <c r="T32" s="48">
        <f>IF(($E32      =0),0,(($P32      /$E32      )*100))</f>
        <v>46.796657381615596</v>
      </c>
      <c r="U32" s="50">
        <f>IF(($E32      =0),0,(($Q32      /$E32      )*100))</f>
        <v>46.606313834726095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1077000</v>
      </c>
      <c r="C33" s="95">
        <f>C32</f>
        <v>0</v>
      </c>
      <c r="D33" s="95"/>
      <c r="E33" s="95">
        <f>$B33      +$C33      +$D33</f>
        <v>1077000</v>
      </c>
      <c r="F33" s="96">
        <f t="shared" ref="F33:O33" si="17">F32</f>
        <v>1077000</v>
      </c>
      <c r="G33" s="97">
        <f t="shared" si="17"/>
        <v>1077000</v>
      </c>
      <c r="H33" s="96">
        <f t="shared" si="17"/>
        <v>105000</v>
      </c>
      <c r="I33" s="97">
        <f t="shared" si="17"/>
        <v>104250</v>
      </c>
      <c r="J33" s="96">
        <f t="shared" si="17"/>
        <v>169000</v>
      </c>
      <c r="K33" s="97">
        <f t="shared" si="17"/>
        <v>168350</v>
      </c>
      <c r="L33" s="96">
        <f t="shared" si="17"/>
        <v>230000</v>
      </c>
      <c r="M33" s="97">
        <f t="shared" si="17"/>
        <v>229350</v>
      </c>
      <c r="N33" s="96">
        <f t="shared" si="17"/>
        <v>0</v>
      </c>
      <c r="O33" s="97">
        <f t="shared" si="17"/>
        <v>0</v>
      </c>
      <c r="P33" s="96">
        <f>$H33      +$J33      +$L33      +$N33</f>
        <v>504000</v>
      </c>
      <c r="Q33" s="97">
        <f>$I33      +$K33      +$M33      +$O33</f>
        <v>501950</v>
      </c>
      <c r="R33" s="52">
        <f>IF(($J33      =0),0,((($L33      -$J33      )/$J33      )*100))</f>
        <v>36.094674556213022</v>
      </c>
      <c r="S33" s="53">
        <f>IF(($K33      =0),0,((($M33      -$K33      )/$K33      )*100))</f>
        <v>36.234036234036232</v>
      </c>
      <c r="T33" s="52">
        <f>IF($E33   =0,0,($P33   /$E33   )*100)</f>
        <v>46.796657381615596</v>
      </c>
      <c r="U33" s="54">
        <f>IF($E33   =0,0,($Q33   /$E33   )*100)</f>
        <v>46.606313834726095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8653000</v>
      </c>
      <c r="C67" s="104">
        <f>SUM(C9:C15,C18:C23,C26:C29,C32,C35:C39,C42:C52,C55:C58,C61:C65)</f>
        <v>0</v>
      </c>
      <c r="D67" s="104"/>
      <c r="E67" s="104">
        <f t="shared" si="35"/>
        <v>8653000</v>
      </c>
      <c r="F67" s="105">
        <f t="shared" ref="F67:O67" si="43">SUM(F9:F15,F18:F23,F26:F29,F32,F35:F39,F42:F52,F55:F58,F61:F65)</f>
        <v>8653000</v>
      </c>
      <c r="G67" s="106">
        <f t="shared" si="43"/>
        <v>4653000</v>
      </c>
      <c r="H67" s="105">
        <f t="shared" si="43"/>
        <v>147000</v>
      </c>
      <c r="I67" s="106">
        <f t="shared" si="43"/>
        <v>229250</v>
      </c>
      <c r="J67" s="105">
        <f t="shared" si="43"/>
        <v>381000</v>
      </c>
      <c r="K67" s="106">
        <f t="shared" si="43"/>
        <v>295845</v>
      </c>
      <c r="L67" s="105">
        <f t="shared" si="43"/>
        <v>366000</v>
      </c>
      <c r="M67" s="106">
        <f t="shared" si="43"/>
        <v>610556</v>
      </c>
      <c r="N67" s="105">
        <f t="shared" si="43"/>
        <v>0</v>
      </c>
      <c r="O67" s="106">
        <f t="shared" si="43"/>
        <v>0</v>
      </c>
      <c r="P67" s="105">
        <f t="shared" si="36"/>
        <v>894000</v>
      </c>
      <c r="Q67" s="106">
        <f t="shared" si="37"/>
        <v>1135651</v>
      </c>
      <c r="R67" s="61">
        <f t="shared" si="38"/>
        <v>-3.9370078740157481</v>
      </c>
      <c r="S67" s="62">
        <f t="shared" si="39"/>
        <v>106.37698794977099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19.213410702772403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24.406855791962176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8653000</v>
      </c>
      <c r="C72" s="104">
        <f>SUM(C9:C15,C18:C23,C26:C29,C32,C35:C39,C42:C52,C55:C58,C61:C65,C69)</f>
        <v>0</v>
      </c>
      <c r="D72" s="104"/>
      <c r="E72" s="104">
        <f>$B72      +$C72      +$D72</f>
        <v>8653000</v>
      </c>
      <c r="F72" s="105">
        <f t="shared" ref="F72:O72" si="46">SUM(F9:F15,F18:F23,F26:F29,F32,F35:F39,F42:F52,F55:F58,F61:F65,F69)</f>
        <v>8653000</v>
      </c>
      <c r="G72" s="106">
        <f t="shared" si="46"/>
        <v>4653000</v>
      </c>
      <c r="H72" s="105">
        <f t="shared" si="46"/>
        <v>147000</v>
      </c>
      <c r="I72" s="106">
        <f t="shared" si="46"/>
        <v>229250</v>
      </c>
      <c r="J72" s="105">
        <f t="shared" si="46"/>
        <v>381000</v>
      </c>
      <c r="K72" s="106">
        <f t="shared" si="46"/>
        <v>295845</v>
      </c>
      <c r="L72" s="105">
        <f t="shared" si="46"/>
        <v>366000</v>
      </c>
      <c r="M72" s="106">
        <f t="shared" si="46"/>
        <v>610556</v>
      </c>
      <c r="N72" s="105">
        <f t="shared" si="46"/>
        <v>0</v>
      </c>
      <c r="O72" s="106">
        <f t="shared" si="46"/>
        <v>0</v>
      </c>
      <c r="P72" s="105">
        <f>$H72      +$J72      +$L72      +$N72</f>
        <v>894000</v>
      </c>
      <c r="Q72" s="106">
        <f>$I72      +$K72      +$M72      +$O72</f>
        <v>1135651</v>
      </c>
      <c r="R72" s="61">
        <f>IF(($J72      =0),0,((($L72      -$J72      )/$J72      )*100))</f>
        <v>-3.9370078740157481</v>
      </c>
      <c r="S72" s="62">
        <f>IF(($K72      =0),0,((($M72      -$K72      )/$K72      )*100))</f>
        <v>106.37698794977099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19.213410702772403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24.406855791962176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mtXz/JJBWQTVDqR2GLBsZX3VtcL9ZavdBXbk45DRvp8eTYsDlATHroCpB4ifoMx4WDwOKcvqTt0/6Mt+Tuq3w==" saltValue="uJDMqsuzTrmsItB5Lcj6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>
        <v>1652000</v>
      </c>
      <c r="M10" s="94"/>
      <c r="N10" s="93"/>
      <c r="O10" s="94"/>
      <c r="P10" s="93">
        <f t="shared" ref="P10:P16" si="1">$H10      +$J10      +$L10      +$N10</f>
        <v>1652000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62.339622641509429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1652000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1652000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62.339622641509429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10000000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325000</v>
      </c>
      <c r="I51" s="94"/>
      <c r="J51" s="93">
        <v>7675000</v>
      </c>
      <c r="K51" s="94"/>
      <c r="L51" s="93">
        <v>511000</v>
      </c>
      <c r="M51" s="94"/>
      <c r="N51" s="93"/>
      <c r="O51" s="94"/>
      <c r="P51" s="93">
        <f t="shared" si="27"/>
        <v>8511000</v>
      </c>
      <c r="Q51" s="94">
        <f t="shared" si="28"/>
        <v>0</v>
      </c>
      <c r="R51" s="48">
        <f t="shared" si="29"/>
        <v>-93.342019543973947</v>
      </c>
      <c r="S51" s="49">
        <f t="shared" si="30"/>
        <v>0</v>
      </c>
      <c r="T51" s="48">
        <f t="shared" si="31"/>
        <v>42.555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10000000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325000</v>
      </c>
      <c r="I53" s="97">
        <f t="shared" si="33"/>
        <v>0</v>
      </c>
      <c r="J53" s="96">
        <f t="shared" si="33"/>
        <v>7675000</v>
      </c>
      <c r="K53" s="97">
        <f t="shared" si="33"/>
        <v>0</v>
      </c>
      <c r="L53" s="96">
        <f t="shared" si="33"/>
        <v>511000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8511000</v>
      </c>
      <c r="Q53" s="97">
        <f t="shared" si="28"/>
        <v>0</v>
      </c>
      <c r="R53" s="52">
        <f t="shared" si="29"/>
        <v>-93.342019543973947</v>
      </c>
      <c r="S53" s="53">
        <f t="shared" si="30"/>
        <v>0</v>
      </c>
      <c r="T53" s="52">
        <f>IF((+$E43+$E45+$E47+$E48+$E51) =0,0,(P53   /(+$E43+$E45+$E47+$E48+$E51) )*100)</f>
        <v>42.555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12650000</v>
      </c>
      <c r="C67" s="104">
        <f>SUM(C9:C15,C18:C23,C26:C29,C32,C35:C39,C42:C52,C55:C58,C61:C65)</f>
        <v>10000000</v>
      </c>
      <c r="D67" s="104"/>
      <c r="E67" s="104">
        <f t="shared" si="35"/>
        <v>22650000</v>
      </c>
      <c r="F67" s="105">
        <f t="shared" ref="F67:O67" si="43">SUM(F9:F15,F18:F23,F26:F29,F32,F35:F39,F42:F52,F55:F58,F61:F65)</f>
        <v>22650000</v>
      </c>
      <c r="G67" s="106">
        <f t="shared" si="43"/>
        <v>22650000</v>
      </c>
      <c r="H67" s="105">
        <f t="shared" si="43"/>
        <v>325000</v>
      </c>
      <c r="I67" s="106">
        <f t="shared" si="43"/>
        <v>0</v>
      </c>
      <c r="J67" s="105">
        <f t="shared" si="43"/>
        <v>7675000</v>
      </c>
      <c r="K67" s="106">
        <f t="shared" si="43"/>
        <v>0</v>
      </c>
      <c r="L67" s="105">
        <f t="shared" si="43"/>
        <v>2163000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10163000</v>
      </c>
      <c r="Q67" s="106">
        <f t="shared" si="37"/>
        <v>0</v>
      </c>
      <c r="R67" s="61">
        <f t="shared" si="38"/>
        <v>-71.817589576547235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44.869757174392937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14480000</v>
      </c>
      <c r="C69" s="92">
        <v>-8319000</v>
      </c>
      <c r="D69" s="92"/>
      <c r="E69" s="92">
        <f>$B69      +$C69      +$D69</f>
        <v>6161000</v>
      </c>
      <c r="F69" s="93">
        <v>6161000</v>
      </c>
      <c r="G69" s="94">
        <v>6161000</v>
      </c>
      <c r="H69" s="93"/>
      <c r="I69" s="94"/>
      <c r="J69" s="93"/>
      <c r="K69" s="94"/>
      <c r="L69" s="93">
        <v>266000</v>
      </c>
      <c r="M69" s="94"/>
      <c r="N69" s="93"/>
      <c r="O69" s="94"/>
      <c r="P69" s="93">
        <f>$H69      +$J69      +$L69      +$N69</f>
        <v>266000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4.3174809284207107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14480000</v>
      </c>
      <c r="C70" s="101">
        <f>C69</f>
        <v>-8319000</v>
      </c>
      <c r="D70" s="101"/>
      <c r="E70" s="101">
        <f>$B70      +$C70      +$D70</f>
        <v>6161000</v>
      </c>
      <c r="F70" s="102">
        <f t="shared" ref="F70:O70" si="44">F69</f>
        <v>6161000</v>
      </c>
      <c r="G70" s="103">
        <f t="shared" si="44"/>
        <v>6161000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266000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266000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4.3174809284207107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14480000</v>
      </c>
      <c r="C71" s="104">
        <f>C69</f>
        <v>-8319000</v>
      </c>
      <c r="D71" s="104"/>
      <c r="E71" s="104">
        <f>$B71      +$C71      +$D71</f>
        <v>6161000</v>
      </c>
      <c r="F71" s="105">
        <f t="shared" ref="F71:O71" si="45">F69</f>
        <v>6161000</v>
      </c>
      <c r="G71" s="106">
        <f t="shared" si="45"/>
        <v>6161000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266000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266000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4.3174809284207107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27130000</v>
      </c>
      <c r="C72" s="104">
        <f>SUM(C9:C15,C18:C23,C26:C29,C32,C35:C39,C42:C52,C55:C58,C61:C65,C69)</f>
        <v>1681000</v>
      </c>
      <c r="D72" s="104"/>
      <c r="E72" s="104">
        <f>$B72      +$C72      +$D72</f>
        <v>28811000</v>
      </c>
      <c r="F72" s="105">
        <f t="shared" ref="F72:O72" si="46">SUM(F9:F15,F18:F23,F26:F29,F32,F35:F39,F42:F52,F55:F58,F61:F65,F69)</f>
        <v>28811000</v>
      </c>
      <c r="G72" s="106">
        <f t="shared" si="46"/>
        <v>28811000</v>
      </c>
      <c r="H72" s="105">
        <f t="shared" si="46"/>
        <v>325000</v>
      </c>
      <c r="I72" s="106">
        <f t="shared" si="46"/>
        <v>0</v>
      </c>
      <c r="J72" s="105">
        <f t="shared" si="46"/>
        <v>7675000</v>
      </c>
      <c r="K72" s="106">
        <f t="shared" si="46"/>
        <v>0</v>
      </c>
      <c r="L72" s="105">
        <f t="shared" si="46"/>
        <v>2429000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10429000</v>
      </c>
      <c r="Q72" s="106">
        <f>$I72      +$K72      +$M72      +$O72</f>
        <v>0</v>
      </c>
      <c r="R72" s="61">
        <f>IF(($J72      =0),0,((($L72      -$J72      )/$J72      )*100))</f>
        <v>-68.351791530944624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36.197979938218047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Myjga8X15EwjXRw9kIwt2lk7Ja0/EKJgod6nelGG+WY3rmvQ1WxLbHQKIlh5BnzcXLfAcTzLMTuKOnMpPTQDw==" saltValue="BIjDaEyhvqw56Lc+J0B5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767000</v>
      </c>
      <c r="I10" s="94">
        <v>3683437</v>
      </c>
      <c r="J10" s="93">
        <v>93000</v>
      </c>
      <c r="K10" s="94">
        <v>177439</v>
      </c>
      <c r="L10" s="93">
        <v>2036000</v>
      </c>
      <c r="M10" s="94">
        <v>2035796</v>
      </c>
      <c r="N10" s="93"/>
      <c r="O10" s="94"/>
      <c r="P10" s="93">
        <f t="shared" ref="P10:P16" si="1">$H10      +$J10      +$L10      +$N10</f>
        <v>2896000</v>
      </c>
      <c r="Q10" s="94">
        <f t="shared" ref="Q10:Q16" si="2">$I10      +$K10      +$M10      +$O10</f>
        <v>5896672</v>
      </c>
      <c r="R10" s="48">
        <f t="shared" ref="R10:R16" si="3">IF(($J10      =0),0,((($L10      -$J10      )/$J10      )*100))</f>
        <v>2089.2473118279568</v>
      </c>
      <c r="S10" s="49">
        <f t="shared" ref="S10:S16" si="4">IF(($K10      =0),0,((($M10      -$K10      )/$K10      )*100))</f>
        <v>1047.3216147521121</v>
      </c>
      <c r="T10" s="48">
        <f t="shared" ref="T10:T15" si="5">IF(($E10      =0),0,(($P10      /$E10      )*100))</f>
        <v>96.533333333333331</v>
      </c>
      <c r="U10" s="50">
        <f t="shared" ref="U10:U15" si="6">IF(($E10      =0),0,(($Q10      /$E10      )*100))</f>
        <v>196.55573333333334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767000</v>
      </c>
      <c r="I16" s="97">
        <f t="shared" si="7"/>
        <v>3683437</v>
      </c>
      <c r="J16" s="96">
        <f t="shared" si="7"/>
        <v>93000</v>
      </c>
      <c r="K16" s="97">
        <f t="shared" si="7"/>
        <v>177439</v>
      </c>
      <c r="L16" s="96">
        <f t="shared" si="7"/>
        <v>2036000</v>
      </c>
      <c r="M16" s="97">
        <f t="shared" si="7"/>
        <v>2035796</v>
      </c>
      <c r="N16" s="96">
        <f t="shared" si="7"/>
        <v>0</v>
      </c>
      <c r="O16" s="97">
        <f t="shared" si="7"/>
        <v>0</v>
      </c>
      <c r="P16" s="96">
        <f t="shared" si="1"/>
        <v>2896000</v>
      </c>
      <c r="Q16" s="97">
        <f t="shared" si="2"/>
        <v>5896672</v>
      </c>
      <c r="R16" s="52">
        <f t="shared" si="3"/>
        <v>2089.2473118279568</v>
      </c>
      <c r="S16" s="53">
        <f t="shared" si="4"/>
        <v>1047.3216147521121</v>
      </c>
      <c r="T16" s="52">
        <f>IF((SUM($E9:$E13)+$E15)=0,0,(P16/(SUM($E9:$E13)+$E15)*100))</f>
        <v>96.533333333333331</v>
      </c>
      <c r="U16" s="54">
        <f>IF((SUM($E9:$E13)+$E15)=0,0,(Q16/(SUM($E9:$E13)+$E15)*100))</f>
        <v>196.55573333333334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1169000</v>
      </c>
      <c r="C32" s="92">
        <v>0</v>
      </c>
      <c r="D32" s="92"/>
      <c r="E32" s="92">
        <f>$B32      +$C32      +$D32</f>
        <v>1169000</v>
      </c>
      <c r="F32" s="93">
        <v>1169000</v>
      </c>
      <c r="G32" s="94">
        <v>1169000</v>
      </c>
      <c r="H32" s="93">
        <v>182000</v>
      </c>
      <c r="I32" s="94"/>
      <c r="J32" s="93">
        <v>190000</v>
      </c>
      <c r="K32" s="94"/>
      <c r="L32" s="93">
        <v>692000</v>
      </c>
      <c r="M32" s="94"/>
      <c r="N32" s="93"/>
      <c r="O32" s="94"/>
      <c r="P32" s="93">
        <f>$H32      +$J32      +$L32      +$N32</f>
        <v>1064000</v>
      </c>
      <c r="Q32" s="94">
        <f>$I32      +$K32      +$M32      +$O32</f>
        <v>0</v>
      </c>
      <c r="R32" s="48">
        <f>IF(($J32      =0),0,((($L32      -$J32      )/$J32      )*100))</f>
        <v>264.21052631578948</v>
      </c>
      <c r="S32" s="49">
        <f>IF(($K32      =0),0,((($M32      -$K32      )/$K32      )*100))</f>
        <v>0</v>
      </c>
      <c r="T32" s="48">
        <f>IF(($E32      =0),0,(($P32      /$E32      )*100))</f>
        <v>91.017964071856284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1169000</v>
      </c>
      <c r="C33" s="95">
        <f>C32</f>
        <v>0</v>
      </c>
      <c r="D33" s="95"/>
      <c r="E33" s="95">
        <f>$B33      +$C33      +$D33</f>
        <v>1169000</v>
      </c>
      <c r="F33" s="96">
        <f t="shared" ref="F33:O33" si="17">F32</f>
        <v>1169000</v>
      </c>
      <c r="G33" s="97">
        <f t="shared" si="17"/>
        <v>1169000</v>
      </c>
      <c r="H33" s="96">
        <f t="shared" si="17"/>
        <v>182000</v>
      </c>
      <c r="I33" s="97">
        <f t="shared" si="17"/>
        <v>0</v>
      </c>
      <c r="J33" s="96">
        <f t="shared" si="17"/>
        <v>190000</v>
      </c>
      <c r="K33" s="97">
        <f t="shared" si="17"/>
        <v>0</v>
      </c>
      <c r="L33" s="96">
        <f t="shared" si="17"/>
        <v>692000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1064000</v>
      </c>
      <c r="Q33" s="97">
        <f>$I33      +$K33      +$M33      +$O33</f>
        <v>0</v>
      </c>
      <c r="R33" s="52">
        <f>IF(($J33      =0),0,((($L33      -$J33      )/$J33      )*100))</f>
        <v>264.21052631578948</v>
      </c>
      <c r="S33" s="53">
        <f>IF(($K33      =0),0,((($M33      -$K33      )/$K33      )*100))</f>
        <v>0</v>
      </c>
      <c r="T33" s="52">
        <f>IF($E33   =0,0,($P33   /$E33   )*100)</f>
        <v>91.017964071856284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1780000</v>
      </c>
      <c r="C35" s="92">
        <v>0</v>
      </c>
      <c r="D35" s="92"/>
      <c r="E35" s="92">
        <f t="shared" ref="E35:E40" si="18">$B35      +$C35      +$D35</f>
        <v>1780000</v>
      </c>
      <c r="F35" s="93">
        <v>1780000</v>
      </c>
      <c r="G35" s="94">
        <v>1780000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495000</v>
      </c>
      <c r="C36" s="92">
        <v>0</v>
      </c>
      <c r="D36" s="92"/>
      <c r="E36" s="92">
        <f t="shared" si="18"/>
        <v>495000</v>
      </c>
      <c r="F36" s="93">
        <v>495000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2275000</v>
      </c>
      <c r="C40" s="95">
        <f>SUM(C35:C39)</f>
        <v>0</v>
      </c>
      <c r="D40" s="95"/>
      <c r="E40" s="95">
        <f t="shared" si="18"/>
        <v>2275000</v>
      </c>
      <c r="F40" s="96">
        <f t="shared" ref="F40:O40" si="25">SUM(F35:F39)</f>
        <v>2275000</v>
      </c>
      <c r="G40" s="97">
        <f t="shared" si="25"/>
        <v>1780000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7000000</v>
      </c>
      <c r="D51" s="92"/>
      <c r="E51" s="92">
        <f t="shared" si="26"/>
        <v>12000000</v>
      </c>
      <c r="F51" s="93">
        <v>12000000</v>
      </c>
      <c r="G51" s="94">
        <v>12000000</v>
      </c>
      <c r="H51" s="93"/>
      <c r="I51" s="94">
        <v>13155202</v>
      </c>
      <c r="J51" s="93">
        <v>2064000</v>
      </c>
      <c r="K51" s="94"/>
      <c r="L51" s="93">
        <v>3112000</v>
      </c>
      <c r="M51" s="94">
        <v>4776699</v>
      </c>
      <c r="N51" s="93"/>
      <c r="O51" s="94"/>
      <c r="P51" s="93">
        <f t="shared" si="27"/>
        <v>5176000</v>
      </c>
      <c r="Q51" s="94">
        <f t="shared" si="28"/>
        <v>17931901</v>
      </c>
      <c r="R51" s="48">
        <f t="shared" si="29"/>
        <v>50.775193798449614</v>
      </c>
      <c r="S51" s="49">
        <f t="shared" si="30"/>
        <v>0</v>
      </c>
      <c r="T51" s="48">
        <f t="shared" si="31"/>
        <v>43.133333333333333</v>
      </c>
      <c r="U51" s="50">
        <f t="shared" si="32"/>
        <v>149.43250833333332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7000000</v>
      </c>
      <c r="D53" s="95"/>
      <c r="E53" s="95">
        <f t="shared" si="26"/>
        <v>12000000</v>
      </c>
      <c r="F53" s="96">
        <f t="shared" ref="F53:O53" si="33">SUM(F42:F52)</f>
        <v>12000000</v>
      </c>
      <c r="G53" s="97">
        <f t="shared" si="33"/>
        <v>12000000</v>
      </c>
      <c r="H53" s="96">
        <f t="shared" si="33"/>
        <v>0</v>
      </c>
      <c r="I53" s="97">
        <f t="shared" si="33"/>
        <v>13155202</v>
      </c>
      <c r="J53" s="96">
        <f t="shared" si="33"/>
        <v>2064000</v>
      </c>
      <c r="K53" s="97">
        <f t="shared" si="33"/>
        <v>0</v>
      </c>
      <c r="L53" s="96">
        <f t="shared" si="33"/>
        <v>3112000</v>
      </c>
      <c r="M53" s="97">
        <f t="shared" si="33"/>
        <v>4776699</v>
      </c>
      <c r="N53" s="96">
        <f t="shared" si="33"/>
        <v>0</v>
      </c>
      <c r="O53" s="97">
        <f t="shared" si="33"/>
        <v>0</v>
      </c>
      <c r="P53" s="96">
        <f t="shared" si="27"/>
        <v>5176000</v>
      </c>
      <c r="Q53" s="97">
        <f t="shared" si="28"/>
        <v>17931901</v>
      </c>
      <c r="R53" s="52">
        <f t="shared" si="29"/>
        <v>50.775193798449614</v>
      </c>
      <c r="S53" s="53">
        <f t="shared" si="30"/>
        <v>0</v>
      </c>
      <c r="T53" s="52">
        <f>IF((+$E43+$E45+$E47+$E48+$E51) =0,0,(P53   /(+$E43+$E45+$E47+$E48+$E51) )*100)</f>
        <v>43.133333333333333</v>
      </c>
      <c r="U53" s="54">
        <f>IF((+$E43+$E45+$E47+$E48+$E51) =0,0,(Q53   /(+$E43+$E45+$E47+$E48+$E51) )*100)</f>
        <v>149.43250833333332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11444000</v>
      </c>
      <c r="C67" s="104">
        <f>SUM(C9:C15,C18:C23,C26:C29,C32,C35:C39,C42:C52,C55:C58,C61:C65)</f>
        <v>7000000</v>
      </c>
      <c r="D67" s="104"/>
      <c r="E67" s="104">
        <f t="shared" si="35"/>
        <v>18444000</v>
      </c>
      <c r="F67" s="105">
        <f t="shared" ref="F67:O67" si="43">SUM(F9:F15,F18:F23,F26:F29,F32,F35:F39,F42:F52,F55:F58,F61:F65)</f>
        <v>18444000</v>
      </c>
      <c r="G67" s="106">
        <f t="shared" si="43"/>
        <v>17949000</v>
      </c>
      <c r="H67" s="105">
        <f t="shared" si="43"/>
        <v>949000</v>
      </c>
      <c r="I67" s="106">
        <f t="shared" si="43"/>
        <v>16838639</v>
      </c>
      <c r="J67" s="105">
        <f t="shared" si="43"/>
        <v>2347000</v>
      </c>
      <c r="K67" s="106">
        <f t="shared" si="43"/>
        <v>177439</v>
      </c>
      <c r="L67" s="105">
        <f t="shared" si="43"/>
        <v>5840000</v>
      </c>
      <c r="M67" s="106">
        <f t="shared" si="43"/>
        <v>6812495</v>
      </c>
      <c r="N67" s="105">
        <f t="shared" si="43"/>
        <v>0</v>
      </c>
      <c r="O67" s="106">
        <f t="shared" si="43"/>
        <v>0</v>
      </c>
      <c r="P67" s="105">
        <f t="shared" si="36"/>
        <v>9136000</v>
      </c>
      <c r="Q67" s="106">
        <f t="shared" si="37"/>
        <v>23828573</v>
      </c>
      <c r="R67" s="61">
        <f t="shared" si="38"/>
        <v>148.8282914358756</v>
      </c>
      <c r="S67" s="62">
        <f t="shared" si="39"/>
        <v>3739.3447889133731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50.899771575018107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132.75710624547327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15182000</v>
      </c>
      <c r="C69" s="92">
        <v>-5165000</v>
      </c>
      <c r="D69" s="92"/>
      <c r="E69" s="92">
        <f>$B69      +$C69      +$D69</f>
        <v>10017000</v>
      </c>
      <c r="F69" s="93">
        <v>10017000</v>
      </c>
      <c r="G69" s="94">
        <v>10017000</v>
      </c>
      <c r="H69" s="93">
        <v>2999000</v>
      </c>
      <c r="I69" s="94">
        <v>37914931</v>
      </c>
      <c r="J69" s="93">
        <v>96000</v>
      </c>
      <c r="K69" s="94">
        <v>4931740</v>
      </c>
      <c r="L69" s="93"/>
      <c r="M69" s="94">
        <v>-1340326</v>
      </c>
      <c r="N69" s="93"/>
      <c r="O69" s="94"/>
      <c r="P69" s="93">
        <f>$H69      +$J69      +$L69      +$N69</f>
        <v>3095000</v>
      </c>
      <c r="Q69" s="94">
        <f>$I69      +$K69      +$M69      +$O69</f>
        <v>41506345</v>
      </c>
      <c r="R69" s="48">
        <f>IF(($J69      =0),0,((($L69      -$J69      )/$J69      )*100))</f>
        <v>-100</v>
      </c>
      <c r="S69" s="49">
        <f>IF(($K69      =0),0,((($M69      -$K69      )/$K69      )*100))</f>
        <v>-127.17754788370839</v>
      </c>
      <c r="T69" s="48">
        <f>IF(($E69      =0),0,(($P69      /$E69      )*100))</f>
        <v>30.897474293700711</v>
      </c>
      <c r="U69" s="50">
        <f>IF(($E69      =0),0,(($Q69      /$E69      )*100))</f>
        <v>414.3590396326245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15182000</v>
      </c>
      <c r="C70" s="101">
        <f>C69</f>
        <v>-5165000</v>
      </c>
      <c r="D70" s="101"/>
      <c r="E70" s="101">
        <f>$B70      +$C70      +$D70</f>
        <v>10017000</v>
      </c>
      <c r="F70" s="102">
        <f t="shared" ref="F70:O70" si="44">F69</f>
        <v>10017000</v>
      </c>
      <c r="G70" s="103">
        <f t="shared" si="44"/>
        <v>10017000</v>
      </c>
      <c r="H70" s="102">
        <f t="shared" si="44"/>
        <v>2999000</v>
      </c>
      <c r="I70" s="103">
        <f t="shared" si="44"/>
        <v>37914931</v>
      </c>
      <c r="J70" s="102">
        <f t="shared" si="44"/>
        <v>96000</v>
      </c>
      <c r="K70" s="103">
        <f t="shared" si="44"/>
        <v>4931740</v>
      </c>
      <c r="L70" s="102">
        <f t="shared" si="44"/>
        <v>0</v>
      </c>
      <c r="M70" s="103">
        <f t="shared" si="44"/>
        <v>-1340326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3095000</v>
      </c>
      <c r="Q70" s="103">
        <f>$I70      +$K70      +$M70      +$O70</f>
        <v>41506345</v>
      </c>
      <c r="R70" s="57">
        <f>IF(($J70      =0),0,((($L70      -$J70      )/$J70      )*100))</f>
        <v>-100</v>
      </c>
      <c r="S70" s="58">
        <f>IF(($K70      =0),0,((($M70      -$K70      )/$K70      )*100))</f>
        <v>-127.17754788370839</v>
      </c>
      <c r="T70" s="57">
        <f>IF($E70   =0,0,($P70   /$E70   )*100)</f>
        <v>30.897474293700711</v>
      </c>
      <c r="U70" s="59">
        <f>IF($E70   =0,0,($Q70   /$E70 )*100)</f>
        <v>414.3590396326245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15182000</v>
      </c>
      <c r="C71" s="104">
        <f>C69</f>
        <v>-5165000</v>
      </c>
      <c r="D71" s="104"/>
      <c r="E71" s="104">
        <f>$B71      +$C71      +$D71</f>
        <v>10017000</v>
      </c>
      <c r="F71" s="105">
        <f t="shared" ref="F71:O71" si="45">F69</f>
        <v>10017000</v>
      </c>
      <c r="G71" s="106">
        <f t="shared" si="45"/>
        <v>10017000</v>
      </c>
      <c r="H71" s="105">
        <f t="shared" si="45"/>
        <v>2999000</v>
      </c>
      <c r="I71" s="106">
        <f t="shared" si="45"/>
        <v>37914931</v>
      </c>
      <c r="J71" s="105">
        <f t="shared" si="45"/>
        <v>96000</v>
      </c>
      <c r="K71" s="106">
        <f t="shared" si="45"/>
        <v>4931740</v>
      </c>
      <c r="L71" s="105">
        <f t="shared" si="45"/>
        <v>0</v>
      </c>
      <c r="M71" s="106">
        <f t="shared" si="45"/>
        <v>-1340326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3095000</v>
      </c>
      <c r="Q71" s="106">
        <f>$I71      +$K71      +$M71      +$O71</f>
        <v>41506345</v>
      </c>
      <c r="R71" s="61">
        <f>IF(($J71      =0),0,((($L71      -$J71      )/$J71      )*100))</f>
        <v>-100</v>
      </c>
      <c r="S71" s="62">
        <f>IF(($K71      =0),0,((($M71      -$K71      )/$K71      )*100))</f>
        <v>-127.17754788370839</v>
      </c>
      <c r="T71" s="61">
        <f>IF($E71   =0,0,($P71   /$E71   )*100)</f>
        <v>30.897474293700711</v>
      </c>
      <c r="U71" s="65">
        <f>IF($E71   =0,0,($Q71   /$E71   )*100)</f>
        <v>414.3590396326245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26626000</v>
      </c>
      <c r="C72" s="104">
        <f>SUM(C9:C15,C18:C23,C26:C29,C32,C35:C39,C42:C52,C55:C58,C61:C65,C69)</f>
        <v>1835000</v>
      </c>
      <c r="D72" s="104"/>
      <c r="E72" s="104">
        <f>$B72      +$C72      +$D72</f>
        <v>28461000</v>
      </c>
      <c r="F72" s="105">
        <f t="shared" ref="F72:O72" si="46">SUM(F9:F15,F18:F23,F26:F29,F32,F35:F39,F42:F52,F55:F58,F61:F65,F69)</f>
        <v>28461000</v>
      </c>
      <c r="G72" s="106">
        <f t="shared" si="46"/>
        <v>27966000</v>
      </c>
      <c r="H72" s="105">
        <f t="shared" si="46"/>
        <v>3948000</v>
      </c>
      <c r="I72" s="106">
        <f t="shared" si="46"/>
        <v>54753570</v>
      </c>
      <c r="J72" s="105">
        <f t="shared" si="46"/>
        <v>2443000</v>
      </c>
      <c r="K72" s="106">
        <f t="shared" si="46"/>
        <v>5109179</v>
      </c>
      <c r="L72" s="105">
        <f t="shared" si="46"/>
        <v>5840000</v>
      </c>
      <c r="M72" s="106">
        <f t="shared" si="46"/>
        <v>5472169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12231000</v>
      </c>
      <c r="Q72" s="106">
        <f>$I72      +$K72      +$M72      +$O72</f>
        <v>65334918</v>
      </c>
      <c r="R72" s="61">
        <f>IF(($J72      =0),0,((($L72      -$J72      )/$J72      )*100))</f>
        <v>139.05034793286944</v>
      </c>
      <c r="S72" s="62">
        <f>IF(($K72      =0),0,((($M72      -$K72      )/$K72      )*100))</f>
        <v>7.1046639783025807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43.735249946363439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233.6226775370092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yCj+K3kOYAnApHvxqcyV6eDAorw0E/xV2AmhwcTzItwFzE/7pdg38/yQQm5xXLfmfrdJxshK1vUwgAUXYI8NA==" saltValue="J3FvtWGI7+uGiU4wjcia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>
        <v>2536000</v>
      </c>
      <c r="M10" s="94"/>
      <c r="N10" s="93"/>
      <c r="O10" s="94"/>
      <c r="P10" s="93">
        <f t="shared" ref="P10:P16" si="1">$H10      +$J10      +$L10      +$N10</f>
        <v>2536000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84.533333333333331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2536000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2536000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84.533333333333331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108000</v>
      </c>
      <c r="I32" s="94"/>
      <c r="J32" s="93">
        <v>142000</v>
      </c>
      <c r="K32" s="94"/>
      <c r="L32" s="93">
        <v>147000</v>
      </c>
      <c r="M32" s="94"/>
      <c r="N32" s="93"/>
      <c r="O32" s="94"/>
      <c r="P32" s="93">
        <f>$H32      +$J32      +$L32      +$N32</f>
        <v>397000</v>
      </c>
      <c r="Q32" s="94">
        <f>$I32      +$K32      +$M32      +$O32</f>
        <v>0</v>
      </c>
      <c r="R32" s="48">
        <f>IF(($J32      =0),0,((($L32      -$J32      )/$J32      )*100))</f>
        <v>3.5211267605633805</v>
      </c>
      <c r="S32" s="49">
        <f>IF(($K32      =0),0,((($M32      -$K32      )/$K32      )*100))</f>
        <v>0</v>
      </c>
      <c r="T32" s="48">
        <f>IF(($E32      =0),0,(($P32      /$E32      )*100))</f>
        <v>36.930232558139537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108000</v>
      </c>
      <c r="I33" s="97">
        <f t="shared" si="17"/>
        <v>0</v>
      </c>
      <c r="J33" s="96">
        <f t="shared" si="17"/>
        <v>142000</v>
      </c>
      <c r="K33" s="97">
        <f t="shared" si="17"/>
        <v>0</v>
      </c>
      <c r="L33" s="96">
        <f t="shared" si="17"/>
        <v>147000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397000</v>
      </c>
      <c r="Q33" s="97">
        <f>$I33      +$K33      +$M33      +$O33</f>
        <v>0</v>
      </c>
      <c r="R33" s="52">
        <f>IF(($J33      =0),0,((($L33      -$J33      )/$J33      )*100))</f>
        <v>3.5211267605633805</v>
      </c>
      <c r="S33" s="53">
        <f>IF(($K33      =0),0,((($M33      -$K33      )/$K33      )*100))</f>
        <v>0</v>
      </c>
      <c r="T33" s="52">
        <f>IF($E33   =0,0,($P33   /$E33   )*100)</f>
        <v>36.930232558139537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</v>
      </c>
      <c r="C51" s="92">
        <v>0</v>
      </c>
      <c r="D51" s="92"/>
      <c r="E51" s="92">
        <f t="shared" si="26"/>
        <v>5000000</v>
      </c>
      <c r="F51" s="93">
        <v>5000000</v>
      </c>
      <c r="G51" s="94">
        <v>5000000</v>
      </c>
      <c r="H51" s="93">
        <v>800000</v>
      </c>
      <c r="I51" s="94">
        <v>-2500000</v>
      </c>
      <c r="J51" s="93"/>
      <c r="K51" s="94"/>
      <c r="L51" s="93"/>
      <c r="M51" s="94">
        <v>-1000000</v>
      </c>
      <c r="N51" s="93"/>
      <c r="O51" s="94"/>
      <c r="P51" s="93">
        <f t="shared" si="27"/>
        <v>800000</v>
      </c>
      <c r="Q51" s="94">
        <f t="shared" si="28"/>
        <v>-3500000</v>
      </c>
      <c r="R51" s="48">
        <f t="shared" si="29"/>
        <v>0</v>
      </c>
      <c r="S51" s="49">
        <f t="shared" si="30"/>
        <v>0</v>
      </c>
      <c r="T51" s="48">
        <f t="shared" si="31"/>
        <v>16</v>
      </c>
      <c r="U51" s="50">
        <f t="shared" si="32"/>
        <v>-70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5000000</v>
      </c>
      <c r="H53" s="96">
        <f t="shared" si="33"/>
        <v>800000</v>
      </c>
      <c r="I53" s="97">
        <f t="shared" si="33"/>
        <v>-2500000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-1000000</v>
      </c>
      <c r="N53" s="96">
        <f t="shared" si="33"/>
        <v>0</v>
      </c>
      <c r="O53" s="97">
        <f t="shared" si="33"/>
        <v>0</v>
      </c>
      <c r="P53" s="96">
        <f t="shared" si="27"/>
        <v>800000</v>
      </c>
      <c r="Q53" s="97">
        <f t="shared" si="28"/>
        <v>-3500000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</v>
      </c>
      <c r="U53" s="54">
        <f>IF((+$E43+$E45+$E47+$E48+$E51) =0,0,(Q53   /(+$E43+$E45+$E47+$E48+$E51) )*100)</f>
        <v>-70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9075000</v>
      </c>
      <c r="C67" s="104">
        <f>SUM(C9:C15,C18:C23,C26:C29,C32,C35:C39,C42:C52,C55:C58,C61:C65)</f>
        <v>0</v>
      </c>
      <c r="D67" s="104"/>
      <c r="E67" s="104">
        <f t="shared" si="35"/>
        <v>9075000</v>
      </c>
      <c r="F67" s="105">
        <f t="shared" ref="F67:O67" si="43">SUM(F9:F15,F18:F23,F26:F29,F32,F35:F39,F42:F52,F55:F58,F61:F65)</f>
        <v>9075000</v>
      </c>
      <c r="G67" s="106">
        <f t="shared" si="43"/>
        <v>9075000</v>
      </c>
      <c r="H67" s="105">
        <f t="shared" si="43"/>
        <v>908000</v>
      </c>
      <c r="I67" s="106">
        <f t="shared" si="43"/>
        <v>-2500000</v>
      </c>
      <c r="J67" s="105">
        <f t="shared" si="43"/>
        <v>142000</v>
      </c>
      <c r="K67" s="106">
        <f t="shared" si="43"/>
        <v>0</v>
      </c>
      <c r="L67" s="105">
        <f t="shared" si="43"/>
        <v>2683000</v>
      </c>
      <c r="M67" s="106">
        <f t="shared" si="43"/>
        <v>-1000000</v>
      </c>
      <c r="N67" s="105">
        <f t="shared" si="43"/>
        <v>0</v>
      </c>
      <c r="O67" s="106">
        <f t="shared" si="43"/>
        <v>0</v>
      </c>
      <c r="P67" s="105">
        <f t="shared" si="36"/>
        <v>3733000</v>
      </c>
      <c r="Q67" s="106">
        <f t="shared" si="37"/>
        <v>-3500000</v>
      </c>
      <c r="R67" s="61">
        <f t="shared" si="38"/>
        <v>1789.4366197183099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41.134986225895318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-38.567493112947659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7708000</v>
      </c>
      <c r="C69" s="92">
        <v>6000000</v>
      </c>
      <c r="D69" s="92"/>
      <c r="E69" s="92">
        <f>$B69      +$C69      +$D69</f>
        <v>13708000</v>
      </c>
      <c r="F69" s="93">
        <v>13708000</v>
      </c>
      <c r="G69" s="94">
        <v>13708000</v>
      </c>
      <c r="H69" s="93">
        <v>2346000</v>
      </c>
      <c r="I69" s="94"/>
      <c r="J69" s="93">
        <v>2302000</v>
      </c>
      <c r="K69" s="94"/>
      <c r="L69" s="93"/>
      <c r="M69" s="94"/>
      <c r="N69" s="93"/>
      <c r="O69" s="94"/>
      <c r="P69" s="93">
        <f>$H69      +$J69      +$L69      +$N69</f>
        <v>4648000</v>
      </c>
      <c r="Q69" s="94">
        <f>$I69      +$K69      +$M69      +$O69</f>
        <v>0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33.907207470090455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7708000</v>
      </c>
      <c r="C70" s="101">
        <f>C69</f>
        <v>6000000</v>
      </c>
      <c r="D70" s="101"/>
      <c r="E70" s="101">
        <f>$B70      +$C70      +$D70</f>
        <v>13708000</v>
      </c>
      <c r="F70" s="102">
        <f t="shared" ref="F70:O70" si="44">F69</f>
        <v>13708000</v>
      </c>
      <c r="G70" s="103">
        <f t="shared" si="44"/>
        <v>13708000</v>
      </c>
      <c r="H70" s="102">
        <f t="shared" si="44"/>
        <v>2346000</v>
      </c>
      <c r="I70" s="103">
        <f t="shared" si="44"/>
        <v>0</v>
      </c>
      <c r="J70" s="102">
        <f t="shared" si="44"/>
        <v>2302000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4648000</v>
      </c>
      <c r="Q70" s="103">
        <f>$I70      +$K70      +$M70      +$O70</f>
        <v>0</v>
      </c>
      <c r="R70" s="57">
        <f>IF(($J70      =0),0,((($L70      -$J70      )/$J70      )*100))</f>
        <v>-100</v>
      </c>
      <c r="S70" s="58">
        <f>IF(($K70      =0),0,((($M70      -$K70      )/$K70      )*100))</f>
        <v>0</v>
      </c>
      <c r="T70" s="57">
        <f>IF($E70   =0,0,($P70   /$E70   )*100)</f>
        <v>33.907207470090455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7708000</v>
      </c>
      <c r="C71" s="104">
        <f>C69</f>
        <v>6000000</v>
      </c>
      <c r="D71" s="104"/>
      <c r="E71" s="104">
        <f>$B71      +$C71      +$D71</f>
        <v>13708000</v>
      </c>
      <c r="F71" s="105">
        <f t="shared" ref="F71:O71" si="45">F69</f>
        <v>13708000</v>
      </c>
      <c r="G71" s="106">
        <f t="shared" si="45"/>
        <v>13708000</v>
      </c>
      <c r="H71" s="105">
        <f t="shared" si="45"/>
        <v>2346000</v>
      </c>
      <c r="I71" s="106">
        <f t="shared" si="45"/>
        <v>0</v>
      </c>
      <c r="J71" s="105">
        <f t="shared" si="45"/>
        <v>2302000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4648000</v>
      </c>
      <c r="Q71" s="106">
        <f>$I71      +$K71      +$M71      +$O71</f>
        <v>0</v>
      </c>
      <c r="R71" s="61">
        <f>IF(($J71      =0),0,((($L71      -$J71      )/$J71      )*100))</f>
        <v>-100</v>
      </c>
      <c r="S71" s="62">
        <f>IF(($K71      =0),0,((($M71      -$K71      )/$K71      )*100))</f>
        <v>0</v>
      </c>
      <c r="T71" s="61">
        <f>IF($E71   =0,0,($P71   /$E71   )*100)</f>
        <v>33.907207470090455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16783000</v>
      </c>
      <c r="C72" s="104">
        <f>SUM(C9:C15,C18:C23,C26:C29,C32,C35:C39,C42:C52,C55:C58,C61:C65,C69)</f>
        <v>6000000</v>
      </c>
      <c r="D72" s="104"/>
      <c r="E72" s="104">
        <f>$B72      +$C72      +$D72</f>
        <v>22783000</v>
      </c>
      <c r="F72" s="105">
        <f t="shared" ref="F72:O72" si="46">SUM(F9:F15,F18:F23,F26:F29,F32,F35:F39,F42:F52,F55:F58,F61:F65,F69)</f>
        <v>22783000</v>
      </c>
      <c r="G72" s="106">
        <f t="shared" si="46"/>
        <v>22783000</v>
      </c>
      <c r="H72" s="105">
        <f t="shared" si="46"/>
        <v>3254000</v>
      </c>
      <c r="I72" s="106">
        <f t="shared" si="46"/>
        <v>-2500000</v>
      </c>
      <c r="J72" s="105">
        <f t="shared" si="46"/>
        <v>2444000</v>
      </c>
      <c r="K72" s="106">
        <f t="shared" si="46"/>
        <v>0</v>
      </c>
      <c r="L72" s="105">
        <f t="shared" si="46"/>
        <v>2683000</v>
      </c>
      <c r="M72" s="106">
        <f t="shared" si="46"/>
        <v>-1000000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8381000</v>
      </c>
      <c r="Q72" s="106">
        <f>$I72      +$K72      +$M72      +$O72</f>
        <v>-3500000</v>
      </c>
      <c r="R72" s="61">
        <f>IF(($J72      =0),0,((($L72      -$J72      )/$J72      )*100))</f>
        <v>9.7790507364975454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36.786200237018832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-15.362331563007507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jFZvqlqxxMpONykr5myrwVV+jcN9ic79ai/UtldAkM+MP4ua9ttAkCp0Ff/hpaRrtzA+4EihCuXwhQHMnfHQA==" saltValue="Iv2UcdkZO1QjS7KWOICH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0FFE73-3D4B-41C9-8C2A-1F49F56B0943}"/>
</file>

<file path=customXml/itemProps2.xml><?xml version="1.0" encoding="utf-8"?>
<ds:datastoreItem xmlns:ds="http://schemas.openxmlformats.org/officeDocument/2006/customXml" ds:itemID="{9C5FEFB8-5330-4078-BD95-C52BA1DE4F68}"/>
</file>

<file path=customXml/itemProps3.xml><?xml version="1.0" encoding="utf-8"?>
<ds:datastoreItem xmlns:ds="http://schemas.openxmlformats.org/officeDocument/2006/customXml" ds:itemID="{A688FEC5-3691-4ED4-95D2-1227FB0F6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2022-05-05T13:15:45Z</dcterms:created>
  <dcterms:modified xsi:type="dcterms:W3CDTF">2022-05-05T14:25:42Z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