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1-22\01. National Publications\Section 71\03. Q3\04. Final\"/>
    </mc:Choice>
  </mc:AlternateContent>
  <xr:revisionPtr revIDLastSave="0" documentId="8_{06D2A247-B3DA-43B3-B4DD-1F1B1E86D8A1}" xr6:coauthVersionLast="47" xr6:coauthVersionMax="47" xr10:uidLastSave="{00000000-0000-0000-0000-000000000000}"/>
  <workbookProtection workbookAlgorithmName="SHA-512" workbookHashValue="ShK5TJCJOI1hfPdgRC1wnztYKmQD/QFXF58GXhpBf48lHfU++eyQlD59ghA0PrZrkYCJhW7/08r0oqFLXtzx5Q==" workbookSaltValue="AF+qRroGQiIdL3itB8VSeQ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DC37" sheetId="2" r:id="rId2"/>
    <sheet name="DC38" sheetId="3" r:id="rId3"/>
    <sheet name="DC39" sheetId="4" r:id="rId4"/>
    <sheet name="DC40" sheetId="5" r:id="rId5"/>
    <sheet name="NW371" sheetId="6" r:id="rId6"/>
    <sheet name="NW372" sheetId="7" r:id="rId7"/>
    <sheet name="NW373" sheetId="8" r:id="rId8"/>
    <sheet name="NW374" sheetId="9" r:id="rId9"/>
    <sheet name="NW375" sheetId="10" r:id="rId10"/>
    <sheet name="NW381" sheetId="11" r:id="rId11"/>
    <sheet name="NW382" sheetId="12" r:id="rId12"/>
    <sheet name="NW383" sheetId="13" r:id="rId13"/>
    <sheet name="NW384" sheetId="14" r:id="rId14"/>
    <sheet name="NW385" sheetId="15" r:id="rId15"/>
    <sheet name="NW392" sheetId="16" r:id="rId16"/>
    <sheet name="NW393" sheetId="17" r:id="rId17"/>
    <sheet name="NW394" sheetId="18" r:id="rId18"/>
    <sheet name="NW396" sheetId="19" r:id="rId19"/>
    <sheet name="NW397" sheetId="20" r:id="rId20"/>
    <sheet name="NW403" sheetId="21" r:id="rId21"/>
    <sheet name="NW404" sheetId="22" r:id="rId22"/>
    <sheet name="NW405" sheetId="23" r:id="rId23"/>
  </sheets>
  <definedNames>
    <definedName name="_xlnm.Print_Area" localSheetId="1">'DC37'!$A$1:$X$127</definedName>
    <definedName name="_xlnm.Print_Area" localSheetId="2">'DC38'!$A$1:$X$127</definedName>
    <definedName name="_xlnm.Print_Area" localSheetId="3">'DC39'!$A$1:$X$127</definedName>
    <definedName name="_xlnm.Print_Area" localSheetId="4">'DC40'!$A$1:$X$127</definedName>
    <definedName name="_xlnm.Print_Area" localSheetId="5">'NW371'!$A$1:$X$127</definedName>
    <definedName name="_xlnm.Print_Area" localSheetId="6">'NW372'!$A$1:$X$127</definedName>
    <definedName name="_xlnm.Print_Area" localSheetId="7">'NW373'!$A$1:$X$127</definedName>
    <definedName name="_xlnm.Print_Area" localSheetId="8">'NW374'!$A$1:$X$127</definedName>
    <definedName name="_xlnm.Print_Area" localSheetId="9">'NW375'!$A$1:$X$127</definedName>
    <definedName name="_xlnm.Print_Area" localSheetId="10">'NW381'!$A$1:$X$127</definedName>
    <definedName name="_xlnm.Print_Area" localSheetId="11">'NW382'!$A$1:$X$127</definedName>
    <definedName name="_xlnm.Print_Area" localSheetId="12">'NW383'!$A$1:$X$127</definedName>
    <definedName name="_xlnm.Print_Area" localSheetId="13">'NW384'!$A$1:$X$127</definedName>
    <definedName name="_xlnm.Print_Area" localSheetId="14">'NW385'!$A$1:$X$127</definedName>
    <definedName name="_xlnm.Print_Area" localSheetId="15">'NW392'!$A$1:$X$127</definedName>
    <definedName name="_xlnm.Print_Area" localSheetId="16">'NW393'!$A$1:$X$127</definedName>
    <definedName name="_xlnm.Print_Area" localSheetId="17">'NW394'!$A$1:$X$127</definedName>
    <definedName name="_xlnm.Print_Area" localSheetId="18">'NW396'!$A$1:$X$127</definedName>
    <definedName name="_xlnm.Print_Area" localSheetId="19">'NW397'!$A$1:$X$127</definedName>
    <definedName name="_xlnm.Print_Area" localSheetId="20">'NW403'!$A$1:$X$127</definedName>
    <definedName name="_xlnm.Print_Area" localSheetId="21">'NW404'!$A$1:$X$127</definedName>
    <definedName name="_xlnm.Print_Area" localSheetId="22">'NW405'!$A$1:$X$127</definedName>
    <definedName name="_xlnm.Print_Area" localSheetId="0">Summary!$A$1:$X$127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U110" i="2" s="1"/>
  <c r="S109" i="2"/>
  <c r="R109" i="2"/>
  <c r="E109" i="2"/>
  <c r="U109" i="2" s="1"/>
  <c r="S108" i="2"/>
  <c r="R108" i="2"/>
  <c r="E108" i="2"/>
  <c r="U108" i="2" s="1"/>
  <c r="S107" i="2"/>
  <c r="R107" i="2"/>
  <c r="E107" i="2"/>
  <c r="T107" i="2" s="1"/>
  <c r="S106" i="2"/>
  <c r="R106" i="2"/>
  <c r="E106" i="2"/>
  <c r="U106" i="2" s="1"/>
  <c r="S105" i="2"/>
  <c r="R105" i="2"/>
  <c r="E105" i="2"/>
  <c r="U105" i="2" s="1"/>
  <c r="S104" i="2"/>
  <c r="R104" i="2"/>
  <c r="E104" i="2"/>
  <c r="U104" i="2" s="1"/>
  <c r="S103" i="2"/>
  <c r="R103" i="2"/>
  <c r="E103" i="2"/>
  <c r="T103" i="2" s="1"/>
  <c r="S102" i="2"/>
  <c r="R102" i="2"/>
  <c r="E102" i="2"/>
  <c r="U102" i="2" s="1"/>
  <c r="T101" i="2"/>
  <c r="S101" i="2"/>
  <c r="R101" i="2"/>
  <c r="E101" i="2"/>
  <c r="U101" i="2" s="1"/>
  <c r="S100" i="2"/>
  <c r="R100" i="2"/>
  <c r="E100" i="2"/>
  <c r="U99" i="2"/>
  <c r="S99" i="2"/>
  <c r="R99" i="2"/>
  <c r="E99" i="2"/>
  <c r="T99" i="2" s="1"/>
  <c r="S98" i="2"/>
  <c r="R98" i="2"/>
  <c r="E98" i="2"/>
  <c r="U98" i="2" s="1"/>
  <c r="S97" i="2"/>
  <c r="R97" i="2"/>
  <c r="E97" i="2"/>
  <c r="U97" i="2" s="1"/>
  <c r="S96" i="2"/>
  <c r="R96" i="2"/>
  <c r="E96" i="2"/>
  <c r="T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R113" i="3"/>
  <c r="Q113" i="3"/>
  <c r="P113" i="3"/>
  <c r="O113" i="3"/>
  <c r="N113" i="3"/>
  <c r="M113" i="3"/>
  <c r="S113" i="3" s="1"/>
  <c r="L113" i="3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T108" i="3" s="1"/>
  <c r="S107" i="3"/>
  <c r="R107" i="3"/>
  <c r="E107" i="3"/>
  <c r="U107" i="3" s="1"/>
  <c r="S106" i="3"/>
  <c r="R106" i="3"/>
  <c r="E106" i="3"/>
  <c r="U106" i="3" s="1"/>
  <c r="S105" i="3"/>
  <c r="R105" i="3"/>
  <c r="E105" i="3"/>
  <c r="U105" i="3" s="1"/>
  <c r="S104" i="3"/>
  <c r="R104" i="3"/>
  <c r="E104" i="3"/>
  <c r="T104" i="3" s="1"/>
  <c r="S103" i="3"/>
  <c r="R103" i="3"/>
  <c r="E103" i="3"/>
  <c r="U103" i="3" s="1"/>
  <c r="S102" i="3"/>
  <c r="R102" i="3"/>
  <c r="E102" i="3"/>
  <c r="U102" i="3" s="1"/>
  <c r="S101" i="3"/>
  <c r="R101" i="3"/>
  <c r="E101" i="3"/>
  <c r="U101" i="3" s="1"/>
  <c r="S100" i="3"/>
  <c r="R100" i="3"/>
  <c r="E100" i="3"/>
  <c r="T100" i="3" s="1"/>
  <c r="S99" i="3"/>
  <c r="R99" i="3"/>
  <c r="E99" i="3"/>
  <c r="U99" i="3" s="1"/>
  <c r="S98" i="3"/>
  <c r="R98" i="3"/>
  <c r="E98" i="3"/>
  <c r="U98" i="3" s="1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S95" i="3" s="1"/>
  <c r="L95" i="3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U110" i="4" s="1"/>
  <c r="S109" i="4"/>
  <c r="R109" i="4"/>
  <c r="E109" i="4"/>
  <c r="T109" i="4" s="1"/>
  <c r="S108" i="4"/>
  <c r="R108" i="4"/>
  <c r="E108" i="4"/>
  <c r="U108" i="4" s="1"/>
  <c r="S107" i="4"/>
  <c r="R107" i="4"/>
  <c r="E107" i="4"/>
  <c r="U107" i="4" s="1"/>
  <c r="S106" i="4"/>
  <c r="R106" i="4"/>
  <c r="E106" i="4"/>
  <c r="U106" i="4" s="1"/>
  <c r="S105" i="4"/>
  <c r="R105" i="4"/>
  <c r="E105" i="4"/>
  <c r="T105" i="4" s="1"/>
  <c r="S104" i="4"/>
  <c r="R104" i="4"/>
  <c r="E104" i="4"/>
  <c r="U104" i="4" s="1"/>
  <c r="S103" i="4"/>
  <c r="R103" i="4"/>
  <c r="E103" i="4"/>
  <c r="U103" i="4" s="1"/>
  <c r="S102" i="4"/>
  <c r="R102" i="4"/>
  <c r="E102" i="4"/>
  <c r="U102" i="4" s="1"/>
  <c r="S101" i="4"/>
  <c r="R101" i="4"/>
  <c r="E101" i="4"/>
  <c r="T101" i="4" s="1"/>
  <c r="S100" i="4"/>
  <c r="R100" i="4"/>
  <c r="E100" i="4"/>
  <c r="U100" i="4" s="1"/>
  <c r="S99" i="4"/>
  <c r="R99" i="4"/>
  <c r="E99" i="4"/>
  <c r="U99" i="4" s="1"/>
  <c r="S98" i="4"/>
  <c r="R98" i="4"/>
  <c r="E98" i="4"/>
  <c r="U98" i="4" s="1"/>
  <c r="S97" i="4"/>
  <c r="R97" i="4"/>
  <c r="E97" i="4"/>
  <c r="T97" i="4" s="1"/>
  <c r="S96" i="4"/>
  <c r="R96" i="4"/>
  <c r="E96" i="4"/>
  <c r="U96" i="4" s="1"/>
  <c r="W95" i="4"/>
  <c r="W112" i="4" s="1"/>
  <c r="V95" i="4"/>
  <c r="V112" i="4" s="1"/>
  <c r="M95" i="4"/>
  <c r="L95" i="4"/>
  <c r="L112" i="4" s="1"/>
  <c r="R112" i="4" s="1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Q113" i="5"/>
  <c r="P113" i="5"/>
  <c r="O113" i="5"/>
  <c r="N113" i="5"/>
  <c r="M113" i="5"/>
  <c r="S113" i="5" s="1"/>
  <c r="L113" i="5"/>
  <c r="R113" i="5" s="1"/>
  <c r="K113" i="5"/>
  <c r="J113" i="5"/>
  <c r="I113" i="5"/>
  <c r="H113" i="5"/>
  <c r="G113" i="5"/>
  <c r="F113" i="5"/>
  <c r="E113" i="5"/>
  <c r="U113" i="5" s="1"/>
  <c r="D113" i="5"/>
  <c r="C113" i="5"/>
  <c r="B113" i="5"/>
  <c r="Q112" i="5"/>
  <c r="P112" i="5"/>
  <c r="O112" i="5"/>
  <c r="N112" i="5"/>
  <c r="U111" i="5"/>
  <c r="T111" i="5"/>
  <c r="S111" i="5"/>
  <c r="R111" i="5"/>
  <c r="S110" i="5"/>
  <c r="R110" i="5"/>
  <c r="E110" i="5"/>
  <c r="T110" i="5" s="1"/>
  <c r="S109" i="5"/>
  <c r="R109" i="5"/>
  <c r="E109" i="5"/>
  <c r="U109" i="5" s="1"/>
  <c r="S108" i="5"/>
  <c r="R108" i="5"/>
  <c r="E108" i="5"/>
  <c r="U108" i="5" s="1"/>
  <c r="S107" i="5"/>
  <c r="R107" i="5"/>
  <c r="E107" i="5"/>
  <c r="U107" i="5" s="1"/>
  <c r="S106" i="5"/>
  <c r="R106" i="5"/>
  <c r="E106" i="5"/>
  <c r="T106" i="5" s="1"/>
  <c r="S105" i="5"/>
  <c r="R105" i="5"/>
  <c r="E105" i="5"/>
  <c r="U105" i="5" s="1"/>
  <c r="S104" i="5"/>
  <c r="R104" i="5"/>
  <c r="E104" i="5"/>
  <c r="U104" i="5" s="1"/>
  <c r="S103" i="5"/>
  <c r="R103" i="5"/>
  <c r="E103" i="5"/>
  <c r="U103" i="5" s="1"/>
  <c r="S102" i="5"/>
  <c r="R102" i="5"/>
  <c r="E102" i="5"/>
  <c r="T102" i="5" s="1"/>
  <c r="S101" i="5"/>
  <c r="R101" i="5"/>
  <c r="E101" i="5"/>
  <c r="U101" i="5" s="1"/>
  <c r="S100" i="5"/>
  <c r="R100" i="5"/>
  <c r="E100" i="5"/>
  <c r="U100" i="5" s="1"/>
  <c r="S99" i="5"/>
  <c r="R99" i="5"/>
  <c r="E99" i="5"/>
  <c r="U99" i="5" s="1"/>
  <c r="S98" i="5"/>
  <c r="R98" i="5"/>
  <c r="E98" i="5"/>
  <c r="U98" i="5" s="1"/>
  <c r="S97" i="5"/>
  <c r="R97" i="5"/>
  <c r="E97" i="5"/>
  <c r="U97" i="5" s="1"/>
  <c r="S96" i="5"/>
  <c r="R96" i="5"/>
  <c r="E96" i="5"/>
  <c r="U96" i="5" s="1"/>
  <c r="W95" i="5"/>
  <c r="W112" i="5" s="1"/>
  <c r="V95" i="5"/>
  <c r="V112" i="5" s="1"/>
  <c r="M95" i="5"/>
  <c r="M112" i="5" s="1"/>
  <c r="S112" i="5" s="1"/>
  <c r="L95" i="5"/>
  <c r="L112" i="5" s="1"/>
  <c r="R112" i="5" s="1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U110" i="6" s="1"/>
  <c r="S109" i="6"/>
  <c r="R109" i="6"/>
  <c r="E109" i="6"/>
  <c r="U109" i="6" s="1"/>
  <c r="S108" i="6"/>
  <c r="R108" i="6"/>
  <c r="E108" i="6"/>
  <c r="U108" i="6" s="1"/>
  <c r="S107" i="6"/>
  <c r="R107" i="6"/>
  <c r="E107" i="6"/>
  <c r="T107" i="6" s="1"/>
  <c r="S106" i="6"/>
  <c r="R106" i="6"/>
  <c r="E106" i="6"/>
  <c r="U106" i="6" s="1"/>
  <c r="S105" i="6"/>
  <c r="R105" i="6"/>
  <c r="E105" i="6"/>
  <c r="U105" i="6" s="1"/>
  <c r="S104" i="6"/>
  <c r="R104" i="6"/>
  <c r="E104" i="6"/>
  <c r="U104" i="6" s="1"/>
  <c r="S103" i="6"/>
  <c r="R103" i="6"/>
  <c r="E103" i="6"/>
  <c r="T103" i="6" s="1"/>
  <c r="S102" i="6"/>
  <c r="R102" i="6"/>
  <c r="E102" i="6"/>
  <c r="U102" i="6" s="1"/>
  <c r="S101" i="6"/>
  <c r="R101" i="6"/>
  <c r="E101" i="6"/>
  <c r="U101" i="6" s="1"/>
  <c r="S100" i="6"/>
  <c r="R100" i="6"/>
  <c r="E100" i="6"/>
  <c r="U100" i="6" s="1"/>
  <c r="S99" i="6"/>
  <c r="R99" i="6"/>
  <c r="E99" i="6"/>
  <c r="T99" i="6" s="1"/>
  <c r="S98" i="6"/>
  <c r="R98" i="6"/>
  <c r="E98" i="6"/>
  <c r="U98" i="6" s="1"/>
  <c r="S97" i="6"/>
  <c r="R97" i="6"/>
  <c r="E97" i="6"/>
  <c r="U97" i="6" s="1"/>
  <c r="S96" i="6"/>
  <c r="R96" i="6"/>
  <c r="E96" i="6"/>
  <c r="T96" i="6" s="1"/>
  <c r="W95" i="6"/>
  <c r="W112" i="6" s="1"/>
  <c r="V95" i="6"/>
  <c r="V112" i="6" s="1"/>
  <c r="M95" i="6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R113" i="7"/>
  <c r="Q113" i="7"/>
  <c r="P113" i="7"/>
  <c r="O113" i="7"/>
  <c r="N113" i="7"/>
  <c r="M113" i="7"/>
  <c r="S113" i="7" s="1"/>
  <c r="L113" i="7"/>
  <c r="K113" i="7"/>
  <c r="J113" i="7"/>
  <c r="I113" i="7"/>
  <c r="H113" i="7"/>
  <c r="G113" i="7"/>
  <c r="F113" i="7"/>
  <c r="E113" i="7"/>
  <c r="T113" i="7" s="1"/>
  <c r="D113" i="7"/>
  <c r="C113" i="7"/>
  <c r="B113" i="7"/>
  <c r="Q112" i="7"/>
  <c r="P112" i="7"/>
  <c r="O112" i="7"/>
  <c r="N112" i="7"/>
  <c r="U111" i="7"/>
  <c r="T111" i="7"/>
  <c r="S111" i="7"/>
  <c r="R111" i="7"/>
  <c r="S110" i="7"/>
  <c r="R110" i="7"/>
  <c r="E110" i="7"/>
  <c r="U110" i="7" s="1"/>
  <c r="S109" i="7"/>
  <c r="R109" i="7"/>
  <c r="E109" i="7"/>
  <c r="U109" i="7" s="1"/>
  <c r="S108" i="7"/>
  <c r="R108" i="7"/>
  <c r="E108" i="7"/>
  <c r="T108" i="7" s="1"/>
  <c r="S107" i="7"/>
  <c r="R107" i="7"/>
  <c r="E107" i="7"/>
  <c r="U107" i="7" s="1"/>
  <c r="S106" i="7"/>
  <c r="R106" i="7"/>
  <c r="E106" i="7"/>
  <c r="U106" i="7" s="1"/>
  <c r="S105" i="7"/>
  <c r="R105" i="7"/>
  <c r="E105" i="7"/>
  <c r="U105" i="7" s="1"/>
  <c r="S104" i="7"/>
  <c r="R104" i="7"/>
  <c r="E104" i="7"/>
  <c r="T104" i="7" s="1"/>
  <c r="S103" i="7"/>
  <c r="R103" i="7"/>
  <c r="E103" i="7"/>
  <c r="U103" i="7" s="1"/>
  <c r="S102" i="7"/>
  <c r="R102" i="7"/>
  <c r="E102" i="7"/>
  <c r="U102" i="7" s="1"/>
  <c r="S101" i="7"/>
  <c r="R101" i="7"/>
  <c r="E101" i="7"/>
  <c r="U101" i="7" s="1"/>
  <c r="S100" i="7"/>
  <c r="R100" i="7"/>
  <c r="E100" i="7"/>
  <c r="T100" i="7" s="1"/>
  <c r="S99" i="7"/>
  <c r="R99" i="7"/>
  <c r="E99" i="7"/>
  <c r="U99" i="7" s="1"/>
  <c r="S98" i="7"/>
  <c r="R98" i="7"/>
  <c r="E98" i="7"/>
  <c r="U98" i="7" s="1"/>
  <c r="S97" i="7"/>
  <c r="R97" i="7"/>
  <c r="E97" i="7"/>
  <c r="U97" i="7" s="1"/>
  <c r="S96" i="7"/>
  <c r="R96" i="7"/>
  <c r="E96" i="7"/>
  <c r="T96" i="7" s="1"/>
  <c r="W95" i="7"/>
  <c r="W112" i="7" s="1"/>
  <c r="V95" i="7"/>
  <c r="V112" i="7" s="1"/>
  <c r="M95" i="7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Q113" i="8"/>
  <c r="P113" i="8"/>
  <c r="O113" i="8"/>
  <c r="N113" i="8"/>
  <c r="M113" i="8"/>
  <c r="S113" i="8" s="1"/>
  <c r="L113" i="8"/>
  <c r="R113" i="8" s="1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U110" i="8" s="1"/>
  <c r="S109" i="8"/>
  <c r="R109" i="8"/>
  <c r="E109" i="8"/>
  <c r="U109" i="8" s="1"/>
  <c r="S108" i="8"/>
  <c r="R108" i="8"/>
  <c r="E108" i="8"/>
  <c r="U108" i="8" s="1"/>
  <c r="S107" i="8"/>
  <c r="R107" i="8"/>
  <c r="E107" i="8"/>
  <c r="U107" i="8" s="1"/>
  <c r="S106" i="8"/>
  <c r="R106" i="8"/>
  <c r="E106" i="8"/>
  <c r="U106" i="8" s="1"/>
  <c r="S105" i="8"/>
  <c r="R105" i="8"/>
  <c r="E105" i="8"/>
  <c r="U105" i="8" s="1"/>
  <c r="S104" i="8"/>
  <c r="R104" i="8"/>
  <c r="E104" i="8"/>
  <c r="U104" i="8" s="1"/>
  <c r="S103" i="8"/>
  <c r="R103" i="8"/>
  <c r="E103" i="8"/>
  <c r="U103" i="8" s="1"/>
  <c r="S102" i="8"/>
  <c r="R102" i="8"/>
  <c r="E102" i="8"/>
  <c r="U102" i="8" s="1"/>
  <c r="S101" i="8"/>
  <c r="R101" i="8"/>
  <c r="E101" i="8"/>
  <c r="U101" i="8" s="1"/>
  <c r="S100" i="8"/>
  <c r="R100" i="8"/>
  <c r="E100" i="8"/>
  <c r="U100" i="8" s="1"/>
  <c r="S99" i="8"/>
  <c r="R99" i="8"/>
  <c r="E99" i="8"/>
  <c r="U99" i="8" s="1"/>
  <c r="S98" i="8"/>
  <c r="R98" i="8"/>
  <c r="E98" i="8"/>
  <c r="U98" i="8" s="1"/>
  <c r="S97" i="8"/>
  <c r="R97" i="8"/>
  <c r="E97" i="8"/>
  <c r="U97" i="8" s="1"/>
  <c r="S96" i="8"/>
  <c r="R96" i="8"/>
  <c r="E96" i="8"/>
  <c r="U96" i="8" s="1"/>
  <c r="W95" i="8"/>
  <c r="W112" i="8" s="1"/>
  <c r="V95" i="8"/>
  <c r="V112" i="8" s="1"/>
  <c r="M95" i="8"/>
  <c r="M112" i="8" s="1"/>
  <c r="S112" i="8" s="1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U113" i="9" s="1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U110" i="9" s="1"/>
  <c r="S109" i="9"/>
  <c r="R109" i="9"/>
  <c r="E109" i="9"/>
  <c r="U109" i="9" s="1"/>
  <c r="S108" i="9"/>
  <c r="R108" i="9"/>
  <c r="E108" i="9"/>
  <c r="U108" i="9" s="1"/>
  <c r="S107" i="9"/>
  <c r="R107" i="9"/>
  <c r="E107" i="9"/>
  <c r="U107" i="9" s="1"/>
  <c r="S106" i="9"/>
  <c r="R106" i="9"/>
  <c r="E106" i="9"/>
  <c r="U106" i="9" s="1"/>
  <c r="S105" i="9"/>
  <c r="R105" i="9"/>
  <c r="E105" i="9"/>
  <c r="U105" i="9" s="1"/>
  <c r="S104" i="9"/>
  <c r="R104" i="9"/>
  <c r="E104" i="9"/>
  <c r="U104" i="9" s="1"/>
  <c r="S103" i="9"/>
  <c r="R103" i="9"/>
  <c r="E103" i="9"/>
  <c r="U103" i="9" s="1"/>
  <c r="S102" i="9"/>
  <c r="R102" i="9"/>
  <c r="E102" i="9"/>
  <c r="U102" i="9" s="1"/>
  <c r="T101" i="9"/>
  <c r="S101" i="9"/>
  <c r="R101" i="9"/>
  <c r="E101" i="9"/>
  <c r="U101" i="9" s="1"/>
  <c r="S100" i="9"/>
  <c r="R100" i="9"/>
  <c r="E100" i="9"/>
  <c r="S99" i="9"/>
  <c r="R99" i="9"/>
  <c r="E99" i="9"/>
  <c r="U99" i="9" s="1"/>
  <c r="S98" i="9"/>
  <c r="R98" i="9"/>
  <c r="E98" i="9"/>
  <c r="U98" i="9" s="1"/>
  <c r="S97" i="9"/>
  <c r="R97" i="9"/>
  <c r="E97" i="9"/>
  <c r="U97" i="9" s="1"/>
  <c r="S96" i="9"/>
  <c r="R96" i="9"/>
  <c r="E96" i="9"/>
  <c r="U96" i="9" s="1"/>
  <c r="W95" i="9"/>
  <c r="W112" i="9" s="1"/>
  <c r="V95" i="9"/>
  <c r="V112" i="9" s="1"/>
  <c r="M95" i="9"/>
  <c r="M112" i="9" s="1"/>
  <c r="S112" i="9" s="1"/>
  <c r="L95" i="9"/>
  <c r="R95" i="9" s="1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S109" i="10"/>
  <c r="R109" i="10"/>
  <c r="E109" i="10"/>
  <c r="S108" i="10"/>
  <c r="R108" i="10"/>
  <c r="E108" i="10"/>
  <c r="U108" i="10" s="1"/>
  <c r="S107" i="10"/>
  <c r="R107" i="10"/>
  <c r="E107" i="10"/>
  <c r="U107" i="10" s="1"/>
  <c r="S106" i="10"/>
  <c r="R106" i="10"/>
  <c r="E106" i="10"/>
  <c r="U106" i="10" s="1"/>
  <c r="S105" i="10"/>
  <c r="R105" i="10"/>
  <c r="E105" i="10"/>
  <c r="U105" i="10" s="1"/>
  <c r="S104" i="10"/>
  <c r="R104" i="10"/>
  <c r="E104" i="10"/>
  <c r="U104" i="10" s="1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U100" i="10" s="1"/>
  <c r="S99" i="10"/>
  <c r="R99" i="10"/>
  <c r="E99" i="10"/>
  <c r="U99" i="10" s="1"/>
  <c r="S98" i="10"/>
  <c r="R98" i="10"/>
  <c r="E98" i="10"/>
  <c r="U98" i="10" s="1"/>
  <c r="S97" i="10"/>
  <c r="R97" i="10"/>
  <c r="E97" i="10"/>
  <c r="U97" i="10" s="1"/>
  <c r="S96" i="10"/>
  <c r="R96" i="10"/>
  <c r="E96" i="10"/>
  <c r="W95" i="10"/>
  <c r="W112" i="10" s="1"/>
  <c r="V95" i="10"/>
  <c r="V112" i="10" s="1"/>
  <c r="M95" i="10"/>
  <c r="S95" i="10" s="1"/>
  <c r="L95" i="10"/>
  <c r="L112" i="10" s="1"/>
  <c r="R112" i="10" s="1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U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T110" i="11"/>
  <c r="S110" i="11"/>
  <c r="R110" i="11"/>
  <c r="E110" i="11"/>
  <c r="U110" i="11" s="1"/>
  <c r="S109" i="11"/>
  <c r="R109" i="11"/>
  <c r="E109" i="11"/>
  <c r="U109" i="11" s="1"/>
  <c r="S108" i="11"/>
  <c r="R108" i="11"/>
  <c r="E108" i="11"/>
  <c r="U108" i="11" s="1"/>
  <c r="S107" i="11"/>
  <c r="R107" i="11"/>
  <c r="E107" i="11"/>
  <c r="U107" i="11" s="1"/>
  <c r="S106" i="11"/>
  <c r="R106" i="11"/>
  <c r="E106" i="11"/>
  <c r="U106" i="11" s="1"/>
  <c r="S105" i="11"/>
  <c r="R105" i="11"/>
  <c r="E105" i="11"/>
  <c r="U105" i="11" s="1"/>
  <c r="S104" i="11"/>
  <c r="R104" i="11"/>
  <c r="E104" i="11"/>
  <c r="U104" i="11" s="1"/>
  <c r="S103" i="11"/>
  <c r="R103" i="11"/>
  <c r="E103" i="11"/>
  <c r="U103" i="11" s="1"/>
  <c r="S102" i="11"/>
  <c r="R102" i="11"/>
  <c r="E102" i="11"/>
  <c r="U102" i="11" s="1"/>
  <c r="S101" i="11"/>
  <c r="R101" i="11"/>
  <c r="E101" i="11"/>
  <c r="U101" i="11" s="1"/>
  <c r="S100" i="11"/>
  <c r="R100" i="11"/>
  <c r="E100" i="11"/>
  <c r="U100" i="11" s="1"/>
  <c r="S99" i="11"/>
  <c r="R99" i="11"/>
  <c r="E99" i="11"/>
  <c r="U99" i="11" s="1"/>
  <c r="S98" i="11"/>
  <c r="R98" i="11"/>
  <c r="E98" i="11"/>
  <c r="U98" i="11" s="1"/>
  <c r="S97" i="11"/>
  <c r="R97" i="11"/>
  <c r="E97" i="11"/>
  <c r="T97" i="11" s="1"/>
  <c r="S96" i="11"/>
  <c r="R96" i="11"/>
  <c r="E96" i="11"/>
  <c r="U96" i="11" s="1"/>
  <c r="W95" i="11"/>
  <c r="W112" i="11" s="1"/>
  <c r="V95" i="11"/>
  <c r="V112" i="11" s="1"/>
  <c r="M95" i="11"/>
  <c r="L95" i="11"/>
  <c r="R95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Q113" i="12"/>
  <c r="P113" i="12"/>
  <c r="O113" i="12"/>
  <c r="N113" i="12"/>
  <c r="M113" i="12"/>
  <c r="S113" i="12" s="1"/>
  <c r="L113" i="12"/>
  <c r="R113" i="12" s="1"/>
  <c r="K113" i="12"/>
  <c r="J113" i="12"/>
  <c r="I113" i="12"/>
  <c r="H113" i="12"/>
  <c r="G113" i="12"/>
  <c r="F113" i="12"/>
  <c r="E113" i="12"/>
  <c r="T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T110" i="12" s="1"/>
  <c r="S109" i="12"/>
  <c r="R109" i="12"/>
  <c r="E109" i="12"/>
  <c r="U109" i="12" s="1"/>
  <c r="S108" i="12"/>
  <c r="R108" i="12"/>
  <c r="E108" i="12"/>
  <c r="T108" i="12" s="1"/>
  <c r="S107" i="12"/>
  <c r="R107" i="12"/>
  <c r="E107" i="12"/>
  <c r="U107" i="12" s="1"/>
  <c r="S106" i="12"/>
  <c r="R106" i="12"/>
  <c r="E106" i="12"/>
  <c r="T106" i="12" s="1"/>
  <c r="S105" i="12"/>
  <c r="R105" i="12"/>
  <c r="E105" i="12"/>
  <c r="U105" i="12" s="1"/>
  <c r="S104" i="12"/>
  <c r="R104" i="12"/>
  <c r="E104" i="12"/>
  <c r="T104" i="12" s="1"/>
  <c r="S103" i="12"/>
  <c r="R103" i="12"/>
  <c r="E103" i="12"/>
  <c r="S102" i="12"/>
  <c r="R102" i="12"/>
  <c r="E102" i="12"/>
  <c r="T102" i="12" s="1"/>
  <c r="T101" i="12"/>
  <c r="S101" i="12"/>
  <c r="R101" i="12"/>
  <c r="E101" i="12"/>
  <c r="U101" i="12" s="1"/>
  <c r="S100" i="12"/>
  <c r="R100" i="12"/>
  <c r="E100" i="12"/>
  <c r="T100" i="12" s="1"/>
  <c r="S99" i="12"/>
  <c r="R99" i="12"/>
  <c r="E99" i="12"/>
  <c r="U99" i="12" s="1"/>
  <c r="S98" i="12"/>
  <c r="R98" i="12"/>
  <c r="E98" i="12"/>
  <c r="T98" i="12" s="1"/>
  <c r="S97" i="12"/>
  <c r="R97" i="12"/>
  <c r="E97" i="12"/>
  <c r="U97" i="12" s="1"/>
  <c r="S96" i="12"/>
  <c r="R96" i="12"/>
  <c r="E96" i="12"/>
  <c r="T96" i="12" s="1"/>
  <c r="W95" i="12"/>
  <c r="W112" i="12" s="1"/>
  <c r="V95" i="12"/>
  <c r="V112" i="12" s="1"/>
  <c r="M95" i="12"/>
  <c r="S95" i="12" s="1"/>
  <c r="L95" i="12"/>
  <c r="L112" i="12" s="1"/>
  <c r="R112" i="12" s="1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U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U110" i="13" s="1"/>
  <c r="S109" i="13"/>
  <c r="R109" i="13"/>
  <c r="E109" i="13"/>
  <c r="U109" i="13" s="1"/>
  <c r="S108" i="13"/>
  <c r="R108" i="13"/>
  <c r="E108" i="13"/>
  <c r="U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U105" i="13" s="1"/>
  <c r="S104" i="13"/>
  <c r="R104" i="13"/>
  <c r="E104" i="13"/>
  <c r="U104" i="13" s="1"/>
  <c r="S103" i="13"/>
  <c r="R103" i="13"/>
  <c r="E103" i="13"/>
  <c r="U103" i="13" s="1"/>
  <c r="S102" i="13"/>
  <c r="R102" i="13"/>
  <c r="E102" i="13"/>
  <c r="U102" i="13" s="1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S97" i="13"/>
  <c r="R97" i="13"/>
  <c r="E97" i="13"/>
  <c r="U97" i="13" s="1"/>
  <c r="S96" i="13"/>
  <c r="R96" i="13"/>
  <c r="E96" i="13"/>
  <c r="U96" i="13" s="1"/>
  <c r="W95" i="13"/>
  <c r="W112" i="13" s="1"/>
  <c r="V95" i="13"/>
  <c r="V112" i="13" s="1"/>
  <c r="M95" i="13"/>
  <c r="M112" i="13" s="1"/>
  <c r="S112" i="13" s="1"/>
  <c r="L95" i="13"/>
  <c r="R95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U110" i="14" s="1"/>
  <c r="S109" i="14"/>
  <c r="R109" i="14"/>
  <c r="E109" i="14"/>
  <c r="U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U106" i="14" s="1"/>
  <c r="S105" i="14"/>
  <c r="R105" i="14"/>
  <c r="E105" i="14"/>
  <c r="U105" i="14" s="1"/>
  <c r="S104" i="14"/>
  <c r="R104" i="14"/>
  <c r="E104" i="14"/>
  <c r="U104" i="14" s="1"/>
  <c r="S103" i="14"/>
  <c r="R103" i="14"/>
  <c r="E103" i="14"/>
  <c r="U103" i="14" s="1"/>
  <c r="S102" i="14"/>
  <c r="R102" i="14"/>
  <c r="E102" i="14"/>
  <c r="U102" i="14" s="1"/>
  <c r="S101" i="14"/>
  <c r="R101" i="14"/>
  <c r="E101" i="14"/>
  <c r="U101" i="14" s="1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U97" i="14" s="1"/>
  <c r="S96" i="14"/>
  <c r="R96" i="14"/>
  <c r="E96" i="14"/>
  <c r="U96" i="14" s="1"/>
  <c r="W95" i="14"/>
  <c r="W112" i="14" s="1"/>
  <c r="V95" i="14"/>
  <c r="V112" i="14" s="1"/>
  <c r="M95" i="14"/>
  <c r="M112" i="14" s="1"/>
  <c r="S112" i="14" s="1"/>
  <c r="L95" i="14"/>
  <c r="R95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R113" i="15"/>
  <c r="Q113" i="15"/>
  <c r="P113" i="15"/>
  <c r="O113" i="15"/>
  <c r="N113" i="15"/>
  <c r="M113" i="15"/>
  <c r="S113" i="15" s="1"/>
  <c r="L113" i="15"/>
  <c r="K113" i="15"/>
  <c r="J113" i="15"/>
  <c r="I113" i="15"/>
  <c r="H113" i="15"/>
  <c r="G113" i="15"/>
  <c r="F113" i="15"/>
  <c r="E113" i="15"/>
  <c r="U113" i="15" s="1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U107" i="15" s="1"/>
  <c r="S106" i="15"/>
  <c r="R106" i="15"/>
  <c r="E106" i="15"/>
  <c r="U106" i="15" s="1"/>
  <c r="S105" i="15"/>
  <c r="R105" i="15"/>
  <c r="E105" i="15"/>
  <c r="U105" i="15" s="1"/>
  <c r="S104" i="15"/>
  <c r="R104" i="15"/>
  <c r="E104" i="15"/>
  <c r="U104" i="15" s="1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U100" i="15" s="1"/>
  <c r="S99" i="15"/>
  <c r="R99" i="15"/>
  <c r="E99" i="15"/>
  <c r="U99" i="15" s="1"/>
  <c r="S98" i="15"/>
  <c r="R98" i="15"/>
  <c r="E98" i="15"/>
  <c r="S97" i="15"/>
  <c r="R97" i="15"/>
  <c r="E97" i="15"/>
  <c r="U97" i="15" s="1"/>
  <c r="S96" i="15"/>
  <c r="R96" i="15"/>
  <c r="E96" i="15"/>
  <c r="U96" i="15" s="1"/>
  <c r="W95" i="15"/>
  <c r="W112" i="15" s="1"/>
  <c r="V95" i="15"/>
  <c r="V112" i="15" s="1"/>
  <c r="M95" i="15"/>
  <c r="S95" i="15" s="1"/>
  <c r="L95" i="15"/>
  <c r="R95" i="15" s="1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U113" i="16" s="1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U109" i="16" s="1"/>
  <c r="S108" i="16"/>
  <c r="R108" i="16"/>
  <c r="E108" i="16"/>
  <c r="U108" i="16" s="1"/>
  <c r="S107" i="16"/>
  <c r="R107" i="16"/>
  <c r="E107" i="16"/>
  <c r="U107" i="16" s="1"/>
  <c r="S106" i="16"/>
  <c r="R106" i="16"/>
  <c r="E106" i="16"/>
  <c r="U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U100" i="16" s="1"/>
  <c r="S99" i="16"/>
  <c r="R99" i="16"/>
  <c r="E99" i="16"/>
  <c r="U99" i="16" s="1"/>
  <c r="S98" i="16"/>
  <c r="R98" i="16"/>
  <c r="E98" i="16"/>
  <c r="U98" i="16" s="1"/>
  <c r="S97" i="16"/>
  <c r="R97" i="16"/>
  <c r="E97" i="16"/>
  <c r="U97" i="16" s="1"/>
  <c r="S96" i="16"/>
  <c r="R96" i="16"/>
  <c r="E96" i="16"/>
  <c r="U96" i="16" s="1"/>
  <c r="W95" i="16"/>
  <c r="W112" i="16" s="1"/>
  <c r="V95" i="16"/>
  <c r="V112" i="16" s="1"/>
  <c r="M95" i="16"/>
  <c r="S95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U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U110" i="17" s="1"/>
  <c r="S109" i="17"/>
  <c r="R109" i="17"/>
  <c r="E109" i="17"/>
  <c r="U109" i="17" s="1"/>
  <c r="S108" i="17"/>
  <c r="R108" i="17"/>
  <c r="E108" i="17"/>
  <c r="U108" i="17" s="1"/>
  <c r="S107" i="17"/>
  <c r="R107" i="17"/>
  <c r="E107" i="17"/>
  <c r="T107" i="17" s="1"/>
  <c r="S106" i="17"/>
  <c r="R106" i="17"/>
  <c r="E106" i="17"/>
  <c r="U106" i="17" s="1"/>
  <c r="S105" i="17"/>
  <c r="R105" i="17"/>
  <c r="E105" i="17"/>
  <c r="U105" i="17" s="1"/>
  <c r="S104" i="17"/>
  <c r="R104" i="17"/>
  <c r="E104" i="17"/>
  <c r="U104" i="17" s="1"/>
  <c r="S103" i="17"/>
  <c r="R103" i="17"/>
  <c r="E103" i="17"/>
  <c r="T103" i="17" s="1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U99" i="17" s="1"/>
  <c r="S98" i="17"/>
  <c r="R98" i="17"/>
  <c r="E98" i="17"/>
  <c r="U98" i="17" s="1"/>
  <c r="S97" i="17"/>
  <c r="R97" i="17"/>
  <c r="E97" i="17"/>
  <c r="U97" i="17" s="1"/>
  <c r="S96" i="17"/>
  <c r="R96" i="17"/>
  <c r="E96" i="17"/>
  <c r="U96" i="17" s="1"/>
  <c r="W95" i="17"/>
  <c r="W112" i="17" s="1"/>
  <c r="V95" i="17"/>
  <c r="V112" i="17" s="1"/>
  <c r="M95" i="17"/>
  <c r="M112" i="17" s="1"/>
  <c r="S112" i="17" s="1"/>
  <c r="L95" i="17"/>
  <c r="R95" i="17" s="1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T113" i="18" s="1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U109" i="18" s="1"/>
  <c r="S108" i="18"/>
  <c r="R108" i="18"/>
  <c r="E108" i="18"/>
  <c r="T108" i="18" s="1"/>
  <c r="S107" i="18"/>
  <c r="R107" i="18"/>
  <c r="E107" i="18"/>
  <c r="U107" i="18" s="1"/>
  <c r="S106" i="18"/>
  <c r="R106" i="18"/>
  <c r="E106" i="18"/>
  <c r="U106" i="18" s="1"/>
  <c r="S105" i="18"/>
  <c r="R105" i="18"/>
  <c r="E105" i="18"/>
  <c r="U105" i="18" s="1"/>
  <c r="S104" i="18"/>
  <c r="R104" i="18"/>
  <c r="E104" i="18"/>
  <c r="T104" i="18" s="1"/>
  <c r="S103" i="18"/>
  <c r="R103" i="18"/>
  <c r="E103" i="18"/>
  <c r="U103" i="18" s="1"/>
  <c r="S102" i="18"/>
  <c r="R102" i="18"/>
  <c r="E102" i="18"/>
  <c r="U102" i="18" s="1"/>
  <c r="T101" i="18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S95" i="18" s="1"/>
  <c r="L95" i="18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Q113" i="19"/>
  <c r="P113" i="19"/>
  <c r="O113" i="19"/>
  <c r="N113" i="19"/>
  <c r="M113" i="19"/>
  <c r="S113" i="19" s="1"/>
  <c r="L113" i="19"/>
  <c r="R113" i="19" s="1"/>
  <c r="K113" i="19"/>
  <c r="J113" i="19"/>
  <c r="I113" i="19"/>
  <c r="H113" i="19"/>
  <c r="G113" i="19"/>
  <c r="F113" i="19"/>
  <c r="E113" i="19"/>
  <c r="U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U110" i="19" s="1"/>
  <c r="S109" i="19"/>
  <c r="R109" i="19"/>
  <c r="E109" i="19"/>
  <c r="U109" i="19" s="1"/>
  <c r="S108" i="19"/>
  <c r="R108" i="19"/>
  <c r="E108" i="19"/>
  <c r="U108" i="19" s="1"/>
  <c r="S107" i="19"/>
  <c r="R107" i="19"/>
  <c r="E107" i="19"/>
  <c r="U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U102" i="19" s="1"/>
  <c r="T101" i="19"/>
  <c r="S101" i="19"/>
  <c r="R101" i="19"/>
  <c r="E101" i="19"/>
  <c r="U101" i="19" s="1"/>
  <c r="S100" i="19"/>
  <c r="R100" i="19"/>
  <c r="E100" i="19"/>
  <c r="U100" i="19" s="1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U110" i="20" s="1"/>
  <c r="S109" i="20"/>
  <c r="R109" i="20"/>
  <c r="E109" i="20"/>
  <c r="U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U102" i="20" s="1"/>
  <c r="S101" i="20"/>
  <c r="R101" i="20"/>
  <c r="E101" i="20"/>
  <c r="U101" i="20" s="1"/>
  <c r="S100" i="20"/>
  <c r="R100" i="20"/>
  <c r="E100" i="20"/>
  <c r="U100" i="20" s="1"/>
  <c r="S99" i="20"/>
  <c r="R99" i="20"/>
  <c r="E99" i="20"/>
  <c r="U99" i="20" s="1"/>
  <c r="S98" i="20"/>
  <c r="R98" i="20"/>
  <c r="E98" i="20"/>
  <c r="U98" i="20" s="1"/>
  <c r="S97" i="20"/>
  <c r="R97" i="20"/>
  <c r="E97" i="20"/>
  <c r="U97" i="20" s="1"/>
  <c r="S96" i="20"/>
  <c r="R96" i="20"/>
  <c r="E96" i="20"/>
  <c r="U96" i="20" s="1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U110" i="21" s="1"/>
  <c r="S109" i="21"/>
  <c r="R109" i="21"/>
  <c r="E109" i="21"/>
  <c r="U109" i="21" s="1"/>
  <c r="S108" i="21"/>
  <c r="R108" i="21"/>
  <c r="E108" i="21"/>
  <c r="U108" i="21" s="1"/>
  <c r="S107" i="21"/>
  <c r="R107" i="21"/>
  <c r="E107" i="21"/>
  <c r="U107" i="21" s="1"/>
  <c r="S106" i="21"/>
  <c r="R106" i="21"/>
  <c r="E106" i="21"/>
  <c r="U106" i="21" s="1"/>
  <c r="S105" i="21"/>
  <c r="R105" i="21"/>
  <c r="E105" i="21"/>
  <c r="U105" i="21" s="1"/>
  <c r="S104" i="21"/>
  <c r="R104" i="21"/>
  <c r="E104" i="21"/>
  <c r="U104" i="21" s="1"/>
  <c r="S103" i="21"/>
  <c r="R103" i="21"/>
  <c r="E103" i="21"/>
  <c r="U103" i="21" s="1"/>
  <c r="S102" i="21"/>
  <c r="R102" i="21"/>
  <c r="E102" i="21"/>
  <c r="U102" i="21" s="1"/>
  <c r="S101" i="21"/>
  <c r="R101" i="21"/>
  <c r="E101" i="21"/>
  <c r="U101" i="21" s="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S97" i="21"/>
  <c r="R97" i="21"/>
  <c r="E97" i="21"/>
  <c r="U97" i="21" s="1"/>
  <c r="S96" i="21"/>
  <c r="R96" i="21"/>
  <c r="E96" i="21"/>
  <c r="U96" i="21" s="1"/>
  <c r="W95" i="21"/>
  <c r="W112" i="21" s="1"/>
  <c r="V95" i="21"/>
  <c r="V112" i="21" s="1"/>
  <c r="M95" i="21"/>
  <c r="M112" i="21" s="1"/>
  <c r="S112" i="21" s="1"/>
  <c r="L95" i="21"/>
  <c r="R95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U110" i="22" s="1"/>
  <c r="S109" i="22"/>
  <c r="R109" i="22"/>
  <c r="E109" i="22"/>
  <c r="U109" i="22" s="1"/>
  <c r="S108" i="22"/>
  <c r="R108" i="22"/>
  <c r="E108" i="22"/>
  <c r="U108" i="22" s="1"/>
  <c r="S107" i="22"/>
  <c r="R107" i="22"/>
  <c r="E107" i="22"/>
  <c r="U107" i="22" s="1"/>
  <c r="S106" i="22"/>
  <c r="R106" i="22"/>
  <c r="E106" i="22"/>
  <c r="U106" i="22" s="1"/>
  <c r="S105" i="22"/>
  <c r="R105" i="22"/>
  <c r="E105" i="22"/>
  <c r="U105" i="22" s="1"/>
  <c r="S104" i="22"/>
  <c r="R104" i="22"/>
  <c r="E104" i="22"/>
  <c r="U104" i="22" s="1"/>
  <c r="S103" i="22"/>
  <c r="R103" i="22"/>
  <c r="E103" i="22"/>
  <c r="U103" i="22" s="1"/>
  <c r="S102" i="22"/>
  <c r="R102" i="22"/>
  <c r="E102" i="22"/>
  <c r="U102" i="22" s="1"/>
  <c r="S101" i="22"/>
  <c r="R101" i="22"/>
  <c r="E101" i="22"/>
  <c r="U101" i="22" s="1"/>
  <c r="S100" i="22"/>
  <c r="R100" i="22"/>
  <c r="E100" i="22"/>
  <c r="U100" i="22" s="1"/>
  <c r="S99" i="22"/>
  <c r="R99" i="22"/>
  <c r="E99" i="22"/>
  <c r="U99" i="22" s="1"/>
  <c r="S98" i="22"/>
  <c r="R98" i="22"/>
  <c r="E98" i="22"/>
  <c r="U98" i="22" s="1"/>
  <c r="S97" i="22"/>
  <c r="R97" i="22"/>
  <c r="E97" i="22"/>
  <c r="U97" i="22" s="1"/>
  <c r="S96" i="22"/>
  <c r="R96" i="22"/>
  <c r="E96" i="22"/>
  <c r="U96" i="22" s="1"/>
  <c r="W95" i="22"/>
  <c r="W112" i="22" s="1"/>
  <c r="V95" i="22"/>
  <c r="V112" i="22" s="1"/>
  <c r="M95" i="22"/>
  <c r="S95" i="22" s="1"/>
  <c r="L95" i="22"/>
  <c r="L112" i="22" s="1"/>
  <c r="R112" i="22" s="1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S113" i="23"/>
  <c r="Q113" i="23"/>
  <c r="P113" i="23"/>
  <c r="O113" i="23"/>
  <c r="N113" i="23"/>
  <c r="M113" i="23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U110" i="23" s="1"/>
  <c r="S109" i="23"/>
  <c r="R109" i="23"/>
  <c r="E109" i="23"/>
  <c r="U109" i="23" s="1"/>
  <c r="S108" i="23"/>
  <c r="R108" i="23"/>
  <c r="E108" i="23"/>
  <c r="U108" i="23" s="1"/>
  <c r="S107" i="23"/>
  <c r="R107" i="23"/>
  <c r="E107" i="23"/>
  <c r="U107" i="23" s="1"/>
  <c r="S106" i="23"/>
  <c r="R106" i="23"/>
  <c r="E106" i="23"/>
  <c r="U106" i="23" s="1"/>
  <c r="S105" i="23"/>
  <c r="R105" i="23"/>
  <c r="E105" i="23"/>
  <c r="U105" i="23" s="1"/>
  <c r="S104" i="23"/>
  <c r="R104" i="23"/>
  <c r="E104" i="23"/>
  <c r="U104" i="23" s="1"/>
  <c r="S103" i="23"/>
  <c r="R103" i="23"/>
  <c r="E103" i="23"/>
  <c r="U103" i="23" s="1"/>
  <c r="S102" i="23"/>
  <c r="R102" i="23"/>
  <c r="E102" i="23"/>
  <c r="U102" i="23" s="1"/>
  <c r="S101" i="23"/>
  <c r="R101" i="23"/>
  <c r="E101" i="23"/>
  <c r="S100" i="23"/>
  <c r="R100" i="23"/>
  <c r="E100" i="23"/>
  <c r="U100" i="23" s="1"/>
  <c r="S99" i="23"/>
  <c r="R99" i="23"/>
  <c r="E99" i="23"/>
  <c r="U99" i="23" s="1"/>
  <c r="S98" i="23"/>
  <c r="R98" i="23"/>
  <c r="E98" i="23"/>
  <c r="U98" i="23" s="1"/>
  <c r="S97" i="23"/>
  <c r="R97" i="23"/>
  <c r="E97" i="23"/>
  <c r="U97" i="23" s="1"/>
  <c r="S96" i="23"/>
  <c r="R96" i="23"/>
  <c r="E96" i="23"/>
  <c r="U96" i="23" s="1"/>
  <c r="W95" i="23"/>
  <c r="W112" i="23" s="1"/>
  <c r="V95" i="23"/>
  <c r="V112" i="23" s="1"/>
  <c r="M95" i="23"/>
  <c r="S95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1"/>
  <c r="V113" i="1"/>
  <c r="T113" i="1"/>
  <c r="S113" i="1"/>
  <c r="Q113" i="1"/>
  <c r="P113" i="1"/>
  <c r="O113" i="1"/>
  <c r="N113" i="1"/>
  <c r="M113" i="1"/>
  <c r="L113" i="1"/>
  <c r="R113" i="1" s="1"/>
  <c r="K113" i="1"/>
  <c r="J113" i="1"/>
  <c r="I113" i="1"/>
  <c r="H113" i="1"/>
  <c r="G113" i="1"/>
  <c r="F113" i="1"/>
  <c r="E113" i="1"/>
  <c r="U113" i="1" s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U107" i="1" s="1"/>
  <c r="S106" i="1"/>
  <c r="R106" i="1"/>
  <c r="E106" i="1"/>
  <c r="U106" i="1" s="1"/>
  <c r="S105" i="1"/>
  <c r="R105" i="1"/>
  <c r="E105" i="1"/>
  <c r="U105" i="1" s="1"/>
  <c r="S104" i="1"/>
  <c r="R104" i="1"/>
  <c r="E104" i="1"/>
  <c r="U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U96" i="1" s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E79" i="5" s="1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E79" i="9" s="1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E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79" i="12" s="1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E79" i="13" s="1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E79" i="14" s="1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79" i="15" s="1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E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79" i="18" s="1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E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E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1"/>
  <c r="E79" i="1" s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23"/>
  <c r="R93" i="23"/>
  <c r="Q93" i="23"/>
  <c r="P93" i="23"/>
  <c r="E93" i="23"/>
  <c r="U93" i="23" s="1"/>
  <c r="S92" i="23"/>
  <c r="R92" i="23"/>
  <c r="Q92" i="23"/>
  <c r="P92" i="23"/>
  <c r="E92" i="23"/>
  <c r="T92" i="23" s="1"/>
  <c r="S91" i="23"/>
  <c r="R91" i="23"/>
  <c r="Q91" i="23"/>
  <c r="P91" i="23"/>
  <c r="E91" i="23"/>
  <c r="U91" i="23" s="1"/>
  <c r="S90" i="23"/>
  <c r="R90" i="23"/>
  <c r="Q90" i="23"/>
  <c r="P90" i="23"/>
  <c r="E90" i="23"/>
  <c r="U90" i="23" s="1"/>
  <c r="S89" i="23"/>
  <c r="R89" i="23"/>
  <c r="Q89" i="23"/>
  <c r="P89" i="23"/>
  <c r="E89" i="23"/>
  <c r="U89" i="23" s="1"/>
  <c r="S88" i="23"/>
  <c r="R88" i="23"/>
  <c r="Q88" i="23"/>
  <c r="P88" i="23"/>
  <c r="E88" i="23"/>
  <c r="T88" i="23" s="1"/>
  <c r="S87" i="23"/>
  <c r="R87" i="23"/>
  <c r="Q87" i="23"/>
  <c r="P87" i="23"/>
  <c r="E87" i="23"/>
  <c r="U87" i="23" s="1"/>
  <c r="S86" i="23"/>
  <c r="R86" i="23"/>
  <c r="Q86" i="23"/>
  <c r="P86" i="23"/>
  <c r="E86" i="23"/>
  <c r="U86" i="23" s="1"/>
  <c r="W72" i="23"/>
  <c r="V72" i="23"/>
  <c r="O72" i="23"/>
  <c r="N72" i="23"/>
  <c r="M72" i="23"/>
  <c r="L72" i="23"/>
  <c r="K72" i="23"/>
  <c r="S72" i="23" s="1"/>
  <c r="J72" i="23"/>
  <c r="I72" i="23"/>
  <c r="H72" i="23"/>
  <c r="G72" i="23"/>
  <c r="F72" i="23"/>
  <c r="C72" i="23"/>
  <c r="B72" i="23"/>
  <c r="W71" i="23"/>
  <c r="V71" i="23"/>
  <c r="O71" i="23"/>
  <c r="N71" i="23"/>
  <c r="M71" i="23"/>
  <c r="L71" i="23"/>
  <c r="K71" i="23"/>
  <c r="S71" i="23" s="1"/>
  <c r="J71" i="23"/>
  <c r="R71" i="23" s="1"/>
  <c r="I71" i="23"/>
  <c r="H71" i="23"/>
  <c r="G71" i="23"/>
  <c r="F71" i="23"/>
  <c r="C71" i="23"/>
  <c r="B71" i="23"/>
  <c r="E71" i="23" s="1"/>
  <c r="W70" i="23"/>
  <c r="V70" i="23"/>
  <c r="O70" i="23"/>
  <c r="N70" i="23"/>
  <c r="M70" i="23"/>
  <c r="L70" i="23"/>
  <c r="K70" i="23"/>
  <c r="S70" i="23" s="1"/>
  <c r="J70" i="23"/>
  <c r="R70" i="23" s="1"/>
  <c r="I70" i="23"/>
  <c r="Q70" i="23" s="1"/>
  <c r="H70" i="23"/>
  <c r="P70" i="23" s="1"/>
  <c r="G70" i="23"/>
  <c r="F70" i="23"/>
  <c r="C70" i="23"/>
  <c r="B70" i="23"/>
  <c r="E70" i="23" s="1"/>
  <c r="S69" i="23"/>
  <c r="R69" i="23"/>
  <c r="Q69" i="23"/>
  <c r="P69" i="23"/>
  <c r="E69" i="23"/>
  <c r="W67" i="23"/>
  <c r="V67" i="23"/>
  <c r="O67" i="23"/>
  <c r="N67" i="23"/>
  <c r="M67" i="23"/>
  <c r="L67" i="23"/>
  <c r="K67" i="23"/>
  <c r="S67" i="23" s="1"/>
  <c r="J67" i="23"/>
  <c r="I67" i="23"/>
  <c r="H67" i="23"/>
  <c r="G67" i="23"/>
  <c r="F67" i="23"/>
  <c r="C67" i="23"/>
  <c r="B67" i="23"/>
  <c r="E67" i="23" s="1"/>
  <c r="W66" i="23"/>
  <c r="V66" i="23"/>
  <c r="O66" i="23"/>
  <c r="N66" i="23"/>
  <c r="M66" i="23"/>
  <c r="L66" i="23"/>
  <c r="K66" i="23"/>
  <c r="S66" i="23" s="1"/>
  <c r="J66" i="23"/>
  <c r="R66" i="23" s="1"/>
  <c r="I66" i="23"/>
  <c r="H66" i="23"/>
  <c r="G66" i="23"/>
  <c r="F66" i="23"/>
  <c r="C66" i="23"/>
  <c r="B66" i="23"/>
  <c r="S65" i="23"/>
  <c r="R65" i="23"/>
  <c r="Q65" i="23"/>
  <c r="P65" i="23"/>
  <c r="E65" i="23"/>
  <c r="U65" i="23" s="1"/>
  <c r="S64" i="23"/>
  <c r="R64" i="23"/>
  <c r="Q64" i="23"/>
  <c r="P64" i="23"/>
  <c r="E64" i="23"/>
  <c r="U64" i="23" s="1"/>
  <c r="S63" i="23"/>
  <c r="R63" i="23"/>
  <c r="Q63" i="23"/>
  <c r="P63" i="23"/>
  <c r="E63" i="23"/>
  <c r="U63" i="23" s="1"/>
  <c r="T62" i="23"/>
  <c r="S62" i="23"/>
  <c r="R62" i="23"/>
  <c r="Q62" i="23"/>
  <c r="P62" i="23"/>
  <c r="E62" i="23"/>
  <c r="U62" i="23" s="1"/>
  <c r="S61" i="23"/>
  <c r="R61" i="23"/>
  <c r="Q61" i="23"/>
  <c r="P61" i="23"/>
  <c r="E61" i="23"/>
  <c r="U61" i="23" s="1"/>
  <c r="V59" i="23"/>
  <c r="O59" i="23"/>
  <c r="N59" i="23"/>
  <c r="M59" i="23"/>
  <c r="L59" i="23"/>
  <c r="K59" i="23"/>
  <c r="S59" i="23" s="1"/>
  <c r="J59" i="23"/>
  <c r="R59" i="23" s="1"/>
  <c r="I59" i="23"/>
  <c r="Q59" i="23" s="1"/>
  <c r="H59" i="23"/>
  <c r="G59" i="23"/>
  <c r="F59" i="23"/>
  <c r="C59" i="23"/>
  <c r="B59" i="23"/>
  <c r="E59" i="23" s="1"/>
  <c r="S58" i="23"/>
  <c r="R58" i="23"/>
  <c r="Q58" i="23"/>
  <c r="P58" i="23"/>
  <c r="E58" i="23"/>
  <c r="U58" i="23" s="1"/>
  <c r="S57" i="23"/>
  <c r="R57" i="23"/>
  <c r="Q57" i="23"/>
  <c r="P57" i="23"/>
  <c r="E57" i="23"/>
  <c r="U57" i="23" s="1"/>
  <c r="S56" i="23"/>
  <c r="R56" i="23"/>
  <c r="Q56" i="23"/>
  <c r="P56" i="23"/>
  <c r="E56" i="23"/>
  <c r="U56" i="23" s="1"/>
  <c r="U55" i="23"/>
  <c r="T55" i="23"/>
  <c r="S55" i="23"/>
  <c r="R55" i="23"/>
  <c r="Q55" i="23"/>
  <c r="P55" i="23"/>
  <c r="E55" i="23"/>
  <c r="W53" i="23"/>
  <c r="V53" i="23"/>
  <c r="O53" i="23"/>
  <c r="N53" i="23"/>
  <c r="M53" i="23"/>
  <c r="L53" i="23"/>
  <c r="K53" i="23"/>
  <c r="S53" i="23" s="1"/>
  <c r="J53" i="23"/>
  <c r="I53" i="23"/>
  <c r="H53" i="23"/>
  <c r="G53" i="23"/>
  <c r="F53" i="23"/>
  <c r="C53" i="23"/>
  <c r="B53" i="23"/>
  <c r="S52" i="23"/>
  <c r="R52" i="23"/>
  <c r="Q52" i="23"/>
  <c r="P52" i="23"/>
  <c r="E52" i="23"/>
  <c r="U52" i="23" s="1"/>
  <c r="S51" i="23"/>
  <c r="R51" i="23"/>
  <c r="Q51" i="23"/>
  <c r="P51" i="23"/>
  <c r="E51" i="23"/>
  <c r="U51" i="23" s="1"/>
  <c r="S50" i="23"/>
  <c r="R50" i="23"/>
  <c r="Q50" i="23"/>
  <c r="P50" i="23"/>
  <c r="E50" i="23"/>
  <c r="U50" i="23" s="1"/>
  <c r="U49" i="23"/>
  <c r="T49" i="23"/>
  <c r="S49" i="23"/>
  <c r="R49" i="23"/>
  <c r="Q49" i="23"/>
  <c r="P49" i="23"/>
  <c r="E49" i="23"/>
  <c r="S48" i="23"/>
  <c r="R48" i="23"/>
  <c r="Q48" i="23"/>
  <c r="P48" i="23"/>
  <c r="E48" i="23"/>
  <c r="U48" i="23" s="1"/>
  <c r="S47" i="23"/>
  <c r="R47" i="23"/>
  <c r="Q47" i="23"/>
  <c r="P47" i="23"/>
  <c r="E47" i="23"/>
  <c r="U47" i="23" s="1"/>
  <c r="U46" i="23"/>
  <c r="S46" i="23"/>
  <c r="R46" i="23"/>
  <c r="Q46" i="23"/>
  <c r="P46" i="23"/>
  <c r="E46" i="23"/>
  <c r="T46" i="23" s="1"/>
  <c r="S45" i="23"/>
  <c r="R45" i="23"/>
  <c r="Q45" i="23"/>
  <c r="P45" i="23"/>
  <c r="E45" i="23"/>
  <c r="U45" i="23" s="1"/>
  <c r="S44" i="23"/>
  <c r="R44" i="23"/>
  <c r="Q44" i="23"/>
  <c r="P44" i="23"/>
  <c r="E44" i="23"/>
  <c r="U44" i="23" s="1"/>
  <c r="S43" i="23"/>
  <c r="R43" i="23"/>
  <c r="Q43" i="23"/>
  <c r="P43" i="23"/>
  <c r="E43" i="23"/>
  <c r="S42" i="23"/>
  <c r="R42" i="23"/>
  <c r="Q42" i="23"/>
  <c r="P42" i="23"/>
  <c r="E42" i="23"/>
  <c r="T42" i="23" s="1"/>
  <c r="W40" i="23"/>
  <c r="V40" i="23"/>
  <c r="O40" i="23"/>
  <c r="N40" i="23"/>
  <c r="M40" i="23"/>
  <c r="L40" i="23"/>
  <c r="K40" i="23"/>
  <c r="S40" i="23" s="1"/>
  <c r="J40" i="23"/>
  <c r="I40" i="23"/>
  <c r="H40" i="23"/>
  <c r="G40" i="23"/>
  <c r="F40" i="23"/>
  <c r="C40" i="23"/>
  <c r="B40" i="23"/>
  <c r="S39" i="23"/>
  <c r="R39" i="23"/>
  <c r="Q39" i="23"/>
  <c r="P39" i="23"/>
  <c r="E39" i="23"/>
  <c r="U39" i="23" s="1"/>
  <c r="S38" i="23"/>
  <c r="R38" i="23"/>
  <c r="Q38" i="23"/>
  <c r="P38" i="23"/>
  <c r="E38" i="23"/>
  <c r="S37" i="23"/>
  <c r="R37" i="23"/>
  <c r="Q37" i="23"/>
  <c r="P37" i="23"/>
  <c r="E37" i="23"/>
  <c r="S36" i="23"/>
  <c r="R36" i="23"/>
  <c r="Q36" i="23"/>
  <c r="P36" i="23"/>
  <c r="T36" i="23" s="1"/>
  <c r="E36" i="23"/>
  <c r="S35" i="23"/>
  <c r="R35" i="23"/>
  <c r="Q35" i="23"/>
  <c r="P35" i="23"/>
  <c r="E35" i="23"/>
  <c r="W33" i="23"/>
  <c r="V33" i="23"/>
  <c r="O33" i="23"/>
  <c r="N33" i="23"/>
  <c r="M33" i="23"/>
  <c r="L33" i="23"/>
  <c r="K33" i="23"/>
  <c r="S33" i="23" s="1"/>
  <c r="J33" i="23"/>
  <c r="I33" i="23"/>
  <c r="H33" i="23"/>
  <c r="G33" i="23"/>
  <c r="F33" i="23"/>
  <c r="C33" i="23"/>
  <c r="B33" i="23"/>
  <c r="E33" i="23" s="1"/>
  <c r="S32" i="23"/>
  <c r="R32" i="23"/>
  <c r="Q32" i="23"/>
  <c r="P32" i="23"/>
  <c r="E32" i="23"/>
  <c r="W30" i="23"/>
  <c r="V30" i="23"/>
  <c r="O30" i="23"/>
  <c r="N30" i="23"/>
  <c r="M30" i="23"/>
  <c r="L30" i="23"/>
  <c r="K30" i="23"/>
  <c r="S30" i="23" s="1"/>
  <c r="J30" i="23"/>
  <c r="R30" i="23" s="1"/>
  <c r="I30" i="23"/>
  <c r="H30" i="23"/>
  <c r="G30" i="23"/>
  <c r="F30" i="23"/>
  <c r="C30" i="23"/>
  <c r="E30" i="23" s="1"/>
  <c r="B30" i="23"/>
  <c r="S29" i="23"/>
  <c r="R29" i="23"/>
  <c r="Q29" i="23"/>
  <c r="P29" i="23"/>
  <c r="E29" i="23"/>
  <c r="U29" i="23" s="1"/>
  <c r="S28" i="23"/>
  <c r="R28" i="23"/>
  <c r="Q28" i="23"/>
  <c r="P28" i="23"/>
  <c r="E28" i="23"/>
  <c r="U28" i="23" s="1"/>
  <c r="U27" i="23"/>
  <c r="S27" i="23"/>
  <c r="R27" i="23"/>
  <c r="Q27" i="23"/>
  <c r="P27" i="23"/>
  <c r="E27" i="23"/>
  <c r="T27" i="23" s="1"/>
  <c r="S26" i="23"/>
  <c r="R26" i="23"/>
  <c r="Q26" i="23"/>
  <c r="P26" i="23"/>
  <c r="E26" i="23"/>
  <c r="U26" i="23" s="1"/>
  <c r="W24" i="23"/>
  <c r="V24" i="23"/>
  <c r="O24" i="23"/>
  <c r="N24" i="23"/>
  <c r="M24" i="23"/>
  <c r="L24" i="23"/>
  <c r="K24" i="23"/>
  <c r="S24" i="23" s="1"/>
  <c r="J24" i="23"/>
  <c r="R24" i="23" s="1"/>
  <c r="I24" i="23"/>
  <c r="H24" i="23"/>
  <c r="G24" i="23"/>
  <c r="F24" i="23"/>
  <c r="C24" i="23"/>
  <c r="B24" i="23"/>
  <c r="E24" i="23" s="1"/>
  <c r="S23" i="23"/>
  <c r="R23" i="23"/>
  <c r="Q23" i="23"/>
  <c r="P23" i="23"/>
  <c r="E23" i="23"/>
  <c r="U23" i="23" s="1"/>
  <c r="S22" i="23"/>
  <c r="R22" i="23"/>
  <c r="Q22" i="23"/>
  <c r="P22" i="23"/>
  <c r="E22" i="23"/>
  <c r="T22" i="23" s="1"/>
  <c r="S21" i="23"/>
  <c r="R21" i="23"/>
  <c r="Q21" i="23"/>
  <c r="P21" i="23"/>
  <c r="E21" i="23"/>
  <c r="U21" i="23" s="1"/>
  <c r="S20" i="23"/>
  <c r="R20" i="23"/>
  <c r="Q20" i="23"/>
  <c r="P20" i="23"/>
  <c r="E20" i="23"/>
  <c r="S19" i="23"/>
  <c r="R19" i="23"/>
  <c r="Q19" i="23"/>
  <c r="P19" i="23"/>
  <c r="E19" i="23"/>
  <c r="S18" i="23"/>
  <c r="R18" i="23"/>
  <c r="Q18" i="23"/>
  <c r="P18" i="23"/>
  <c r="E18" i="23"/>
  <c r="T18" i="23" s="1"/>
  <c r="W16" i="23"/>
  <c r="V16" i="23"/>
  <c r="O16" i="23"/>
  <c r="N16" i="23"/>
  <c r="M16" i="23"/>
  <c r="L16" i="23"/>
  <c r="K16" i="23"/>
  <c r="S16" i="23" s="1"/>
  <c r="J16" i="23"/>
  <c r="I16" i="23"/>
  <c r="H16" i="23"/>
  <c r="G16" i="23"/>
  <c r="F16" i="23"/>
  <c r="C16" i="23"/>
  <c r="B16" i="23"/>
  <c r="S15" i="23"/>
  <c r="R15" i="23"/>
  <c r="Q15" i="23"/>
  <c r="P15" i="23"/>
  <c r="E15" i="23"/>
  <c r="U15" i="23" s="1"/>
  <c r="S14" i="23"/>
  <c r="R14" i="23"/>
  <c r="Q14" i="23"/>
  <c r="P14" i="23"/>
  <c r="E14" i="23"/>
  <c r="S13" i="23"/>
  <c r="R13" i="23"/>
  <c r="Q13" i="23"/>
  <c r="P13" i="23"/>
  <c r="E13" i="23"/>
  <c r="S12" i="23"/>
  <c r="R12" i="23"/>
  <c r="Q12" i="23"/>
  <c r="P12" i="23"/>
  <c r="E12" i="23"/>
  <c r="S11" i="23"/>
  <c r="R11" i="23"/>
  <c r="Q11" i="23"/>
  <c r="P11" i="23"/>
  <c r="E11" i="23"/>
  <c r="U11" i="23" s="1"/>
  <c r="S10" i="23"/>
  <c r="R10" i="23"/>
  <c r="Q10" i="23"/>
  <c r="P10" i="23"/>
  <c r="E10" i="23"/>
  <c r="S9" i="23"/>
  <c r="R9" i="23"/>
  <c r="Q9" i="23"/>
  <c r="P9" i="23"/>
  <c r="E9" i="23"/>
  <c r="S93" i="22"/>
  <c r="R93" i="22"/>
  <c r="Q93" i="22"/>
  <c r="P93" i="22"/>
  <c r="E93" i="22"/>
  <c r="U93" i="22" s="1"/>
  <c r="S92" i="22"/>
  <c r="R92" i="22"/>
  <c r="Q92" i="22"/>
  <c r="P92" i="22"/>
  <c r="E92" i="22"/>
  <c r="T92" i="22" s="1"/>
  <c r="S91" i="22"/>
  <c r="R91" i="22"/>
  <c r="Q91" i="22"/>
  <c r="P91" i="22"/>
  <c r="E91" i="22"/>
  <c r="S90" i="22"/>
  <c r="R90" i="22"/>
  <c r="Q90" i="22"/>
  <c r="P90" i="22"/>
  <c r="E90" i="22"/>
  <c r="S89" i="22"/>
  <c r="R89" i="22"/>
  <c r="Q89" i="22"/>
  <c r="P89" i="22"/>
  <c r="E89" i="22"/>
  <c r="U89" i="22" s="1"/>
  <c r="S88" i="22"/>
  <c r="R88" i="22"/>
  <c r="Q88" i="22"/>
  <c r="P88" i="22"/>
  <c r="E88" i="22"/>
  <c r="T88" i="22" s="1"/>
  <c r="S87" i="22"/>
  <c r="R87" i="22"/>
  <c r="Q87" i="22"/>
  <c r="P87" i="22"/>
  <c r="E87" i="22"/>
  <c r="U86" i="22"/>
  <c r="T86" i="22"/>
  <c r="S86" i="22"/>
  <c r="R86" i="22"/>
  <c r="Q86" i="22"/>
  <c r="P86" i="22"/>
  <c r="E86" i="22"/>
  <c r="W72" i="22"/>
  <c r="V72" i="22"/>
  <c r="O72" i="22"/>
  <c r="N72" i="22"/>
  <c r="M72" i="22"/>
  <c r="L72" i="22"/>
  <c r="K72" i="22"/>
  <c r="S72" i="22" s="1"/>
  <c r="J72" i="22"/>
  <c r="I72" i="22"/>
  <c r="Q72" i="22" s="1"/>
  <c r="H72" i="22"/>
  <c r="P72" i="22" s="1"/>
  <c r="G72" i="22"/>
  <c r="F72" i="22"/>
  <c r="C72" i="22"/>
  <c r="B72" i="22"/>
  <c r="E72" i="22" s="1"/>
  <c r="W71" i="22"/>
  <c r="V71" i="22"/>
  <c r="O71" i="22"/>
  <c r="N71" i="22"/>
  <c r="M71" i="22"/>
  <c r="L71" i="22"/>
  <c r="K71" i="22"/>
  <c r="S71" i="22" s="1"/>
  <c r="J71" i="22"/>
  <c r="R71" i="22" s="1"/>
  <c r="I71" i="22"/>
  <c r="H71" i="22"/>
  <c r="G71" i="22"/>
  <c r="F71" i="22"/>
  <c r="C71" i="22"/>
  <c r="B71" i="22"/>
  <c r="W70" i="22"/>
  <c r="V70" i="22"/>
  <c r="O70" i="22"/>
  <c r="N70" i="22"/>
  <c r="M70" i="22"/>
  <c r="L70" i="22"/>
  <c r="K70" i="22"/>
  <c r="S70" i="22" s="1"/>
  <c r="J70" i="22"/>
  <c r="I70" i="22"/>
  <c r="H70" i="22"/>
  <c r="G70" i="22"/>
  <c r="F70" i="22"/>
  <c r="E70" i="22"/>
  <c r="C70" i="22"/>
  <c r="B70" i="22"/>
  <c r="S69" i="22"/>
  <c r="R69" i="22"/>
  <c r="Q69" i="22"/>
  <c r="U69" i="22" s="1"/>
  <c r="P69" i="22"/>
  <c r="T69" i="22" s="1"/>
  <c r="E69" i="22"/>
  <c r="W67" i="22"/>
  <c r="V67" i="22"/>
  <c r="O67" i="22"/>
  <c r="N67" i="22"/>
  <c r="M67" i="22"/>
  <c r="L67" i="22"/>
  <c r="K67" i="22"/>
  <c r="S67" i="22" s="1"/>
  <c r="J67" i="22"/>
  <c r="I67" i="22"/>
  <c r="H67" i="22"/>
  <c r="P67" i="22" s="1"/>
  <c r="G67" i="22"/>
  <c r="F67" i="22"/>
  <c r="C67" i="22"/>
  <c r="B67" i="22"/>
  <c r="E67" i="22" s="1"/>
  <c r="W66" i="22"/>
  <c r="V66" i="22"/>
  <c r="O66" i="22"/>
  <c r="N66" i="22"/>
  <c r="M66" i="22"/>
  <c r="L66" i="22"/>
  <c r="K66" i="22"/>
  <c r="S66" i="22" s="1"/>
  <c r="J66" i="22"/>
  <c r="R66" i="22" s="1"/>
  <c r="I66" i="22"/>
  <c r="H66" i="22"/>
  <c r="G66" i="22"/>
  <c r="F66" i="22"/>
  <c r="C66" i="22"/>
  <c r="B66" i="22"/>
  <c r="S65" i="22"/>
  <c r="R65" i="22"/>
  <c r="Q65" i="22"/>
  <c r="P65" i="22"/>
  <c r="E65" i="22"/>
  <c r="S64" i="22"/>
  <c r="R64" i="22"/>
  <c r="Q64" i="22"/>
  <c r="P64" i="22"/>
  <c r="E64" i="22"/>
  <c r="T63" i="22"/>
  <c r="S63" i="22"/>
  <c r="R63" i="22"/>
  <c r="Q63" i="22"/>
  <c r="P63" i="22"/>
  <c r="E63" i="22"/>
  <c r="U63" i="22" s="1"/>
  <c r="S62" i="22"/>
  <c r="R62" i="22"/>
  <c r="Q62" i="22"/>
  <c r="P62" i="22"/>
  <c r="E62" i="22"/>
  <c r="T62" i="22" s="1"/>
  <c r="S61" i="22"/>
  <c r="R61" i="22"/>
  <c r="Q61" i="22"/>
  <c r="P61" i="22"/>
  <c r="E61" i="22"/>
  <c r="V59" i="22"/>
  <c r="O59" i="22"/>
  <c r="N59" i="22"/>
  <c r="M59" i="22"/>
  <c r="L59" i="22"/>
  <c r="K59" i="22"/>
  <c r="S59" i="22" s="1"/>
  <c r="J59" i="22"/>
  <c r="R59" i="22" s="1"/>
  <c r="I59" i="22"/>
  <c r="Q59" i="22" s="1"/>
  <c r="H59" i="22"/>
  <c r="G59" i="22"/>
  <c r="F59" i="22"/>
  <c r="C59" i="22"/>
  <c r="B59" i="22"/>
  <c r="S58" i="22"/>
  <c r="R58" i="22"/>
  <c r="Q58" i="22"/>
  <c r="P58" i="22"/>
  <c r="E58" i="22"/>
  <c r="T58" i="22" s="1"/>
  <c r="S57" i="22"/>
  <c r="R57" i="22"/>
  <c r="Q57" i="22"/>
  <c r="P57" i="22"/>
  <c r="E57" i="22"/>
  <c r="T57" i="22" s="1"/>
  <c r="U56" i="22"/>
  <c r="T56" i="22"/>
  <c r="S56" i="22"/>
  <c r="R56" i="22"/>
  <c r="Q56" i="22"/>
  <c r="P56" i="22"/>
  <c r="E56" i="22"/>
  <c r="T55" i="22"/>
  <c r="S55" i="22"/>
  <c r="R55" i="22"/>
  <c r="Q55" i="22"/>
  <c r="P55" i="22"/>
  <c r="E55" i="22"/>
  <c r="U55" i="22" s="1"/>
  <c r="W53" i="22"/>
  <c r="V53" i="22"/>
  <c r="O53" i="22"/>
  <c r="N53" i="22"/>
  <c r="M53" i="22"/>
  <c r="L53" i="22"/>
  <c r="K53" i="22"/>
  <c r="S53" i="22" s="1"/>
  <c r="J53" i="22"/>
  <c r="R53" i="22" s="1"/>
  <c r="I53" i="22"/>
  <c r="H53" i="22"/>
  <c r="G53" i="22"/>
  <c r="F53" i="22"/>
  <c r="C53" i="22"/>
  <c r="B53" i="22"/>
  <c r="S52" i="22"/>
  <c r="R52" i="22"/>
  <c r="Q52" i="22"/>
  <c r="P52" i="22"/>
  <c r="E52" i="22"/>
  <c r="S51" i="22"/>
  <c r="R51" i="22"/>
  <c r="Q51" i="22"/>
  <c r="U51" i="22" s="1"/>
  <c r="P51" i="22"/>
  <c r="T51" i="22" s="1"/>
  <c r="E51" i="22"/>
  <c r="S50" i="22"/>
  <c r="R50" i="22"/>
  <c r="Q50" i="22"/>
  <c r="P50" i="22"/>
  <c r="E50" i="22"/>
  <c r="U50" i="22" s="1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U47" i="22" s="1"/>
  <c r="U46" i="22"/>
  <c r="T46" i="22"/>
  <c r="S46" i="22"/>
  <c r="R46" i="22"/>
  <c r="Q46" i="22"/>
  <c r="P46" i="22"/>
  <c r="E46" i="22"/>
  <c r="S45" i="22"/>
  <c r="R45" i="22"/>
  <c r="Q45" i="22"/>
  <c r="P45" i="22"/>
  <c r="E45" i="22"/>
  <c r="T44" i="22"/>
  <c r="S44" i="22"/>
  <c r="R44" i="22"/>
  <c r="Q44" i="22"/>
  <c r="P44" i="22"/>
  <c r="E44" i="22"/>
  <c r="U44" i="22" s="1"/>
  <c r="S43" i="22"/>
  <c r="R43" i="22"/>
  <c r="Q43" i="22"/>
  <c r="P43" i="22"/>
  <c r="E43" i="22"/>
  <c r="U42" i="22"/>
  <c r="T42" i="22"/>
  <c r="S42" i="22"/>
  <c r="R42" i="22"/>
  <c r="Q42" i="22"/>
  <c r="P42" i="22"/>
  <c r="E42" i="22"/>
  <c r="W40" i="22"/>
  <c r="V40" i="22"/>
  <c r="O40" i="22"/>
  <c r="N40" i="22"/>
  <c r="M40" i="22"/>
  <c r="L40" i="22"/>
  <c r="K40" i="22"/>
  <c r="S40" i="22" s="1"/>
  <c r="J40" i="22"/>
  <c r="R40" i="22" s="1"/>
  <c r="I40" i="22"/>
  <c r="H40" i="22"/>
  <c r="G40" i="22"/>
  <c r="F40" i="22"/>
  <c r="C40" i="22"/>
  <c r="B40" i="22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U37" i="22"/>
  <c r="T37" i="22"/>
  <c r="S37" i="22"/>
  <c r="R37" i="22"/>
  <c r="Q37" i="22"/>
  <c r="P37" i="22"/>
  <c r="E37" i="22"/>
  <c r="S36" i="22"/>
  <c r="R36" i="22"/>
  <c r="Q36" i="22"/>
  <c r="P36" i="22"/>
  <c r="E36" i="22"/>
  <c r="T36" i="22" s="1"/>
  <c r="T35" i="22"/>
  <c r="S35" i="22"/>
  <c r="R35" i="22"/>
  <c r="Q35" i="22"/>
  <c r="P35" i="22"/>
  <c r="E35" i="22"/>
  <c r="U35" i="22" s="1"/>
  <c r="W33" i="22"/>
  <c r="V33" i="22"/>
  <c r="O33" i="22"/>
  <c r="N33" i="22"/>
  <c r="M33" i="22"/>
  <c r="L33" i="22"/>
  <c r="K33" i="22"/>
  <c r="S33" i="22" s="1"/>
  <c r="J33" i="22"/>
  <c r="I33" i="22"/>
  <c r="H33" i="22"/>
  <c r="P33" i="22" s="1"/>
  <c r="G33" i="22"/>
  <c r="F33" i="22"/>
  <c r="C33" i="22"/>
  <c r="B33" i="22"/>
  <c r="E33" i="22" s="1"/>
  <c r="S32" i="22"/>
  <c r="R32" i="22"/>
  <c r="Q32" i="22"/>
  <c r="P32" i="22"/>
  <c r="T32" i="22" s="1"/>
  <c r="E32" i="22"/>
  <c r="W30" i="22"/>
  <c r="V30" i="22"/>
  <c r="O30" i="22"/>
  <c r="N30" i="22"/>
  <c r="M30" i="22"/>
  <c r="L30" i="22"/>
  <c r="K30" i="22"/>
  <c r="S30" i="22" s="1"/>
  <c r="J30" i="22"/>
  <c r="R30" i="22" s="1"/>
  <c r="I30" i="22"/>
  <c r="H30" i="22"/>
  <c r="G30" i="22"/>
  <c r="F30" i="22"/>
  <c r="C30" i="22"/>
  <c r="B30" i="22"/>
  <c r="E30" i="22" s="1"/>
  <c r="T29" i="22"/>
  <c r="S29" i="22"/>
  <c r="R29" i="22"/>
  <c r="Q29" i="22"/>
  <c r="P29" i="22"/>
  <c r="E29" i="22"/>
  <c r="U29" i="22" s="1"/>
  <c r="S28" i="22"/>
  <c r="R28" i="22"/>
  <c r="Q28" i="22"/>
  <c r="P28" i="22"/>
  <c r="E28" i="22"/>
  <c r="U28" i="22" s="1"/>
  <c r="U27" i="22"/>
  <c r="T27" i="22"/>
  <c r="S27" i="22"/>
  <c r="R27" i="22"/>
  <c r="Q27" i="22"/>
  <c r="P27" i="22"/>
  <c r="E27" i="22"/>
  <c r="S26" i="22"/>
  <c r="R26" i="22"/>
  <c r="Q26" i="22"/>
  <c r="P26" i="22"/>
  <c r="E26" i="22"/>
  <c r="W24" i="22"/>
  <c r="V24" i="22"/>
  <c r="O24" i="22"/>
  <c r="N24" i="22"/>
  <c r="M24" i="22"/>
  <c r="L24" i="22"/>
  <c r="K24" i="22"/>
  <c r="S24" i="22" s="1"/>
  <c r="J24" i="22"/>
  <c r="R24" i="22" s="1"/>
  <c r="I24" i="22"/>
  <c r="Q24" i="22" s="1"/>
  <c r="H24" i="22"/>
  <c r="G24" i="22"/>
  <c r="F24" i="22"/>
  <c r="C24" i="22"/>
  <c r="B24" i="22"/>
  <c r="E24" i="22" s="1"/>
  <c r="S23" i="22"/>
  <c r="R23" i="22"/>
  <c r="Q23" i="22"/>
  <c r="P23" i="22"/>
  <c r="E23" i="22"/>
  <c r="U23" i="22" s="1"/>
  <c r="U22" i="22"/>
  <c r="T22" i="22"/>
  <c r="S22" i="22"/>
  <c r="R22" i="22"/>
  <c r="Q22" i="22"/>
  <c r="P22" i="22"/>
  <c r="E22" i="22"/>
  <c r="S21" i="22"/>
  <c r="R21" i="22"/>
  <c r="Q21" i="22"/>
  <c r="P21" i="22"/>
  <c r="E21" i="22"/>
  <c r="S20" i="22"/>
  <c r="R20" i="22"/>
  <c r="Q20" i="22"/>
  <c r="P20" i="22"/>
  <c r="E20" i="22"/>
  <c r="U20" i="22" s="1"/>
  <c r="S19" i="22"/>
  <c r="R19" i="22"/>
  <c r="Q19" i="22"/>
  <c r="P19" i="22"/>
  <c r="E19" i="22"/>
  <c r="U19" i="22" s="1"/>
  <c r="U18" i="22"/>
  <c r="T18" i="22"/>
  <c r="S18" i="22"/>
  <c r="R18" i="22"/>
  <c r="Q18" i="22"/>
  <c r="P18" i="22"/>
  <c r="E18" i="22"/>
  <c r="W16" i="22"/>
  <c r="V16" i="22"/>
  <c r="O16" i="22"/>
  <c r="N16" i="22"/>
  <c r="M16" i="22"/>
  <c r="L16" i="22"/>
  <c r="K16" i="22"/>
  <c r="S16" i="22" s="1"/>
  <c r="J16" i="22"/>
  <c r="R16" i="22" s="1"/>
  <c r="I16" i="22"/>
  <c r="H16" i="22"/>
  <c r="G16" i="22"/>
  <c r="F16" i="22"/>
  <c r="C16" i="22"/>
  <c r="E16" i="22" s="1"/>
  <c r="B16" i="22"/>
  <c r="S15" i="22"/>
  <c r="R15" i="22"/>
  <c r="Q15" i="22"/>
  <c r="P15" i="22"/>
  <c r="E15" i="22"/>
  <c r="S14" i="22"/>
  <c r="R14" i="22"/>
  <c r="Q14" i="22"/>
  <c r="P14" i="22"/>
  <c r="E14" i="22"/>
  <c r="U14" i="22" s="1"/>
  <c r="S13" i="22"/>
  <c r="R13" i="22"/>
  <c r="Q13" i="22"/>
  <c r="P13" i="22"/>
  <c r="E13" i="22"/>
  <c r="U13" i="22" s="1"/>
  <c r="U12" i="22"/>
  <c r="T12" i="22"/>
  <c r="S12" i="22"/>
  <c r="R12" i="22"/>
  <c r="Q12" i="22"/>
  <c r="P12" i="22"/>
  <c r="E12" i="22"/>
  <c r="S11" i="22"/>
  <c r="R11" i="22"/>
  <c r="Q11" i="22"/>
  <c r="P11" i="22"/>
  <c r="E11" i="22"/>
  <c r="S10" i="22"/>
  <c r="R10" i="22"/>
  <c r="Q10" i="22"/>
  <c r="P10" i="22"/>
  <c r="E10" i="22"/>
  <c r="U10" i="22" s="1"/>
  <c r="T9" i="22"/>
  <c r="S9" i="22"/>
  <c r="R9" i="22"/>
  <c r="Q9" i="22"/>
  <c r="P9" i="22"/>
  <c r="E9" i="22"/>
  <c r="U9" i="22" s="1"/>
  <c r="S93" i="21"/>
  <c r="R93" i="21"/>
  <c r="Q93" i="21"/>
  <c r="P93" i="21"/>
  <c r="E93" i="21"/>
  <c r="U93" i="21" s="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U90" i="21"/>
  <c r="T90" i="21"/>
  <c r="S90" i="21"/>
  <c r="R90" i="21"/>
  <c r="Q90" i="21"/>
  <c r="P90" i="21"/>
  <c r="E90" i="21"/>
  <c r="T89" i="21"/>
  <c r="S89" i="21"/>
  <c r="R89" i="21"/>
  <c r="Q89" i="21"/>
  <c r="P89" i="21"/>
  <c r="E89" i="21"/>
  <c r="U89" i="21" s="1"/>
  <c r="T88" i="21"/>
  <c r="S88" i="21"/>
  <c r="R88" i="21"/>
  <c r="Q88" i="21"/>
  <c r="P88" i="21"/>
  <c r="E88" i="21"/>
  <c r="U88" i="21" s="1"/>
  <c r="S87" i="21"/>
  <c r="R87" i="21"/>
  <c r="Q87" i="21"/>
  <c r="P87" i="21"/>
  <c r="E87" i="21"/>
  <c r="U87" i="21" s="1"/>
  <c r="U86" i="21"/>
  <c r="S86" i="21"/>
  <c r="R86" i="21"/>
  <c r="Q86" i="21"/>
  <c r="P86" i="21"/>
  <c r="E86" i="21"/>
  <c r="T86" i="21" s="1"/>
  <c r="W72" i="21"/>
  <c r="V72" i="21"/>
  <c r="O72" i="21"/>
  <c r="N72" i="21"/>
  <c r="M72" i="21"/>
  <c r="L72" i="21"/>
  <c r="K72" i="21"/>
  <c r="J72" i="21"/>
  <c r="I72" i="21"/>
  <c r="Q72" i="21" s="1"/>
  <c r="H72" i="21"/>
  <c r="G72" i="21"/>
  <c r="F72" i="21"/>
  <c r="C72" i="21"/>
  <c r="B72" i="21"/>
  <c r="W71" i="21"/>
  <c r="V71" i="21"/>
  <c r="O71" i="21"/>
  <c r="N71" i="21"/>
  <c r="M71" i="21"/>
  <c r="L71" i="21"/>
  <c r="K71" i="21"/>
  <c r="S71" i="21" s="1"/>
  <c r="J71" i="21"/>
  <c r="R71" i="21" s="1"/>
  <c r="I71" i="21"/>
  <c r="H71" i="21"/>
  <c r="G71" i="21"/>
  <c r="F71" i="21"/>
  <c r="C71" i="21"/>
  <c r="B71" i="21"/>
  <c r="E71" i="21" s="1"/>
  <c r="W70" i="21"/>
  <c r="V70" i="21"/>
  <c r="O70" i="21"/>
  <c r="N70" i="21"/>
  <c r="M70" i="21"/>
  <c r="L70" i="21"/>
  <c r="K70" i="21"/>
  <c r="J70" i="21"/>
  <c r="I70" i="21"/>
  <c r="H70" i="21"/>
  <c r="G70" i="21"/>
  <c r="F70" i="21"/>
  <c r="C70" i="21"/>
  <c r="B70" i="21"/>
  <c r="S69" i="21"/>
  <c r="R69" i="21"/>
  <c r="Q69" i="21"/>
  <c r="U69" i="21" s="1"/>
  <c r="P69" i="21"/>
  <c r="T69" i="21" s="1"/>
  <c r="E69" i="21"/>
  <c r="W67" i="21"/>
  <c r="V67" i="21"/>
  <c r="O67" i="21"/>
  <c r="N67" i="21"/>
  <c r="M67" i="21"/>
  <c r="L67" i="21"/>
  <c r="K67" i="21"/>
  <c r="J67" i="21"/>
  <c r="I67" i="21"/>
  <c r="H67" i="21"/>
  <c r="P67" i="21" s="1"/>
  <c r="G67" i="21"/>
  <c r="F67" i="21"/>
  <c r="C67" i="21"/>
  <c r="B67" i="21"/>
  <c r="W66" i="21"/>
  <c r="V66" i="21"/>
  <c r="O66" i="21"/>
  <c r="N66" i="21"/>
  <c r="M66" i="21"/>
  <c r="L66" i="21"/>
  <c r="K66" i="21"/>
  <c r="S66" i="21" s="1"/>
  <c r="J66" i="21"/>
  <c r="R66" i="21" s="1"/>
  <c r="I66" i="21"/>
  <c r="H66" i="21"/>
  <c r="G66" i="21"/>
  <c r="F66" i="21"/>
  <c r="C66" i="21"/>
  <c r="B66" i="21"/>
  <c r="S65" i="21"/>
  <c r="R65" i="21"/>
  <c r="Q65" i="21"/>
  <c r="P65" i="21"/>
  <c r="E65" i="21"/>
  <c r="U65" i="21" s="1"/>
  <c r="U64" i="21"/>
  <c r="T64" i="21"/>
  <c r="S64" i="21"/>
  <c r="R64" i="21"/>
  <c r="Q64" i="21"/>
  <c r="P64" i="21"/>
  <c r="E64" i="21"/>
  <c r="T63" i="21"/>
  <c r="S63" i="21"/>
  <c r="R63" i="21"/>
  <c r="Q63" i="21"/>
  <c r="P63" i="21"/>
  <c r="E63" i="21"/>
  <c r="U63" i="21" s="1"/>
  <c r="S62" i="21"/>
  <c r="R62" i="21"/>
  <c r="Q62" i="21"/>
  <c r="P62" i="21"/>
  <c r="E62" i="21"/>
  <c r="U62" i="21" s="1"/>
  <c r="S61" i="21"/>
  <c r="R61" i="21"/>
  <c r="Q61" i="21"/>
  <c r="P61" i="21"/>
  <c r="E61" i="21"/>
  <c r="V59" i="21"/>
  <c r="O59" i="21"/>
  <c r="N59" i="21"/>
  <c r="M59" i="21"/>
  <c r="L59" i="21"/>
  <c r="K59" i="21"/>
  <c r="S59" i="21" s="1"/>
  <c r="J59" i="21"/>
  <c r="R59" i="21" s="1"/>
  <c r="I59" i="21"/>
  <c r="H59" i="2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U57" i="21" s="1"/>
  <c r="U56" i="21"/>
  <c r="S56" i="21"/>
  <c r="R56" i="21"/>
  <c r="Q56" i="21"/>
  <c r="P56" i="21"/>
  <c r="E56" i="21"/>
  <c r="T56" i="21" s="1"/>
  <c r="U55" i="21"/>
  <c r="T55" i="21"/>
  <c r="S55" i="21"/>
  <c r="R55" i="21"/>
  <c r="Q55" i="21"/>
  <c r="P55" i="21"/>
  <c r="E55" i="21"/>
  <c r="W53" i="21"/>
  <c r="V53" i="21"/>
  <c r="O53" i="21"/>
  <c r="N53" i="21"/>
  <c r="M53" i="21"/>
  <c r="L53" i="21"/>
  <c r="K53" i="21"/>
  <c r="S53" i="21" s="1"/>
  <c r="J53" i="21"/>
  <c r="I53" i="21"/>
  <c r="H53" i="21"/>
  <c r="P53" i="21" s="1"/>
  <c r="G53" i="21"/>
  <c r="F53" i="21"/>
  <c r="C53" i="21"/>
  <c r="B53" i="21"/>
  <c r="E53" i="21" s="1"/>
  <c r="S52" i="21"/>
  <c r="R52" i="21"/>
  <c r="Q52" i="21"/>
  <c r="P52" i="21"/>
  <c r="E52" i="21"/>
  <c r="U52" i="21" s="1"/>
  <c r="S51" i="21"/>
  <c r="R51" i="21"/>
  <c r="Q51" i="21"/>
  <c r="U51" i="21" s="1"/>
  <c r="P51" i="21"/>
  <c r="T51" i="21" s="1"/>
  <c r="E51" i="21"/>
  <c r="T50" i="21"/>
  <c r="S50" i="21"/>
  <c r="R50" i="21"/>
  <c r="Q50" i="21"/>
  <c r="P50" i="21"/>
  <c r="E50" i="21"/>
  <c r="U50" i="21" s="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U47" i="21"/>
  <c r="S47" i="21"/>
  <c r="R47" i="21"/>
  <c r="Q47" i="21"/>
  <c r="P47" i="21"/>
  <c r="E47" i="21"/>
  <c r="T47" i="21" s="1"/>
  <c r="T46" i="21"/>
  <c r="S46" i="21"/>
  <c r="R46" i="21"/>
  <c r="Q46" i="21"/>
  <c r="P46" i="21"/>
  <c r="E46" i="21"/>
  <c r="U46" i="21" s="1"/>
  <c r="S45" i="21"/>
  <c r="R45" i="21"/>
  <c r="Q45" i="21"/>
  <c r="P45" i="21"/>
  <c r="E45" i="21"/>
  <c r="U45" i="21" s="1"/>
  <c r="S44" i="21"/>
  <c r="R44" i="21"/>
  <c r="Q44" i="21"/>
  <c r="P44" i="21"/>
  <c r="E44" i="21"/>
  <c r="U44" i="21" s="1"/>
  <c r="U43" i="21"/>
  <c r="S43" i="21"/>
  <c r="R43" i="21"/>
  <c r="Q43" i="21"/>
  <c r="P43" i="21"/>
  <c r="E43" i="21"/>
  <c r="T43" i="21" s="1"/>
  <c r="U42" i="21"/>
  <c r="T42" i="21"/>
  <c r="S42" i="21"/>
  <c r="R42" i="21"/>
  <c r="Q42" i="21"/>
  <c r="P42" i="21"/>
  <c r="E42" i="21"/>
  <c r="W40" i="21"/>
  <c r="V40" i="21"/>
  <c r="O40" i="21"/>
  <c r="N40" i="21"/>
  <c r="M40" i="21"/>
  <c r="L40" i="21"/>
  <c r="K40" i="21"/>
  <c r="S40" i="21" s="1"/>
  <c r="J40" i="21"/>
  <c r="I40" i="21"/>
  <c r="H40" i="21"/>
  <c r="P40" i="21" s="1"/>
  <c r="G40" i="21"/>
  <c r="F40" i="21"/>
  <c r="C40" i="21"/>
  <c r="B40" i="21"/>
  <c r="E40" i="21" s="1"/>
  <c r="S39" i="21"/>
  <c r="R39" i="21"/>
  <c r="Q39" i="21"/>
  <c r="P39" i="21"/>
  <c r="E39" i="21"/>
  <c r="U39" i="21" s="1"/>
  <c r="S38" i="21"/>
  <c r="R38" i="21"/>
  <c r="Q38" i="21"/>
  <c r="P38" i="21"/>
  <c r="E38" i="21"/>
  <c r="U37" i="21"/>
  <c r="S37" i="21"/>
  <c r="R37" i="21"/>
  <c r="Q37" i="21"/>
  <c r="P37" i="21"/>
  <c r="E37" i="21"/>
  <c r="T37" i="21" s="1"/>
  <c r="S36" i="21"/>
  <c r="R36" i="21"/>
  <c r="Q36" i="21"/>
  <c r="P36" i="21"/>
  <c r="E36" i="21"/>
  <c r="U36" i="21" s="1"/>
  <c r="S35" i="21"/>
  <c r="R35" i="21"/>
  <c r="Q35" i="21"/>
  <c r="P35" i="21"/>
  <c r="E35" i="21"/>
  <c r="W33" i="21"/>
  <c r="V33" i="21"/>
  <c r="O33" i="21"/>
  <c r="N33" i="21"/>
  <c r="M33" i="21"/>
  <c r="L33" i="21"/>
  <c r="K33" i="21"/>
  <c r="S33" i="21" s="1"/>
  <c r="J33" i="21"/>
  <c r="R33" i="21" s="1"/>
  <c r="I33" i="21"/>
  <c r="H33" i="21"/>
  <c r="G33" i="21"/>
  <c r="F33" i="21"/>
  <c r="C33" i="21"/>
  <c r="B33" i="21"/>
  <c r="E33" i="21" s="1"/>
  <c r="S32" i="21"/>
  <c r="R32" i="21"/>
  <c r="Q32" i="21"/>
  <c r="P32" i="21"/>
  <c r="T32" i="21" s="1"/>
  <c r="E32" i="21"/>
  <c r="W30" i="21"/>
  <c r="V30" i="21"/>
  <c r="O30" i="21"/>
  <c r="N30" i="21"/>
  <c r="M30" i="21"/>
  <c r="L30" i="21"/>
  <c r="K30" i="21"/>
  <c r="S30" i="21" s="1"/>
  <c r="J30" i="21"/>
  <c r="R30" i="21" s="1"/>
  <c r="I30" i="21"/>
  <c r="H30" i="21"/>
  <c r="G30" i="21"/>
  <c r="F30" i="21"/>
  <c r="C30" i="21"/>
  <c r="B30" i="21"/>
  <c r="S29" i="21"/>
  <c r="R29" i="21"/>
  <c r="Q29" i="21"/>
  <c r="P29" i="21"/>
  <c r="E29" i="21"/>
  <c r="U29" i="21" s="1"/>
  <c r="U28" i="21"/>
  <c r="S28" i="21"/>
  <c r="R28" i="21"/>
  <c r="Q28" i="21"/>
  <c r="P28" i="21"/>
  <c r="E28" i="21"/>
  <c r="T28" i="21" s="1"/>
  <c r="U27" i="21"/>
  <c r="T27" i="21"/>
  <c r="S27" i="21"/>
  <c r="R27" i="21"/>
  <c r="Q27" i="21"/>
  <c r="P27" i="21"/>
  <c r="E27" i="21"/>
  <c r="S26" i="21"/>
  <c r="R26" i="21"/>
  <c r="Q26" i="21"/>
  <c r="P26" i="21"/>
  <c r="E26" i="21"/>
  <c r="U26" i="21" s="1"/>
  <c r="W24" i="21"/>
  <c r="V24" i="21"/>
  <c r="O24" i="21"/>
  <c r="N24" i="21"/>
  <c r="M24" i="21"/>
  <c r="L24" i="21"/>
  <c r="K24" i="21"/>
  <c r="S24" i="21" s="1"/>
  <c r="J24" i="21"/>
  <c r="R24" i="21" s="1"/>
  <c r="I24" i="21"/>
  <c r="H24" i="21"/>
  <c r="G24" i="21"/>
  <c r="F24" i="21"/>
  <c r="C24" i="21"/>
  <c r="B24" i="21"/>
  <c r="S23" i="21"/>
  <c r="R23" i="21"/>
  <c r="Q23" i="21"/>
  <c r="P23" i="21"/>
  <c r="E23" i="21"/>
  <c r="S22" i="21"/>
  <c r="R22" i="21"/>
  <c r="Q22" i="21"/>
  <c r="P22" i="21"/>
  <c r="E22" i="21"/>
  <c r="T21" i="21"/>
  <c r="S21" i="21"/>
  <c r="R21" i="21"/>
  <c r="Q21" i="21"/>
  <c r="P21" i="21"/>
  <c r="E21" i="21"/>
  <c r="U21" i="21" s="1"/>
  <c r="S20" i="21"/>
  <c r="R20" i="21"/>
  <c r="Q20" i="21"/>
  <c r="P20" i="21"/>
  <c r="E20" i="21"/>
  <c r="U20" i="21" s="1"/>
  <c r="U19" i="21"/>
  <c r="T19" i="21"/>
  <c r="S19" i="21"/>
  <c r="R19" i="21"/>
  <c r="Q19" i="21"/>
  <c r="P19" i="21"/>
  <c r="E19" i="21"/>
  <c r="S18" i="21"/>
  <c r="R18" i="21"/>
  <c r="Q18" i="21"/>
  <c r="P18" i="21"/>
  <c r="E18" i="21"/>
  <c r="W16" i="21"/>
  <c r="V16" i="21"/>
  <c r="O16" i="21"/>
  <c r="N16" i="21"/>
  <c r="M16" i="21"/>
  <c r="L16" i="21"/>
  <c r="K16" i="21"/>
  <c r="S16" i="21" s="1"/>
  <c r="J16" i="21"/>
  <c r="R16" i="21" s="1"/>
  <c r="I16" i="21"/>
  <c r="H16" i="21"/>
  <c r="G16" i="21"/>
  <c r="F16" i="21"/>
  <c r="C16" i="21"/>
  <c r="B16" i="21"/>
  <c r="S15" i="21"/>
  <c r="R15" i="21"/>
  <c r="Q15" i="21"/>
  <c r="P15" i="21"/>
  <c r="E15" i="21"/>
  <c r="U15" i="21" s="1"/>
  <c r="S14" i="21"/>
  <c r="R14" i="21"/>
  <c r="Q14" i="21"/>
  <c r="P14" i="21"/>
  <c r="E14" i="21"/>
  <c r="S13" i="21"/>
  <c r="R13" i="21"/>
  <c r="Q13" i="21"/>
  <c r="U13" i="21" s="1"/>
  <c r="P13" i="21"/>
  <c r="E13" i="2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U10" i="21" s="1"/>
  <c r="P10" i="21"/>
  <c r="E10" i="21"/>
  <c r="U9" i="21"/>
  <c r="T9" i="21"/>
  <c r="S9" i="21"/>
  <c r="R9" i="21"/>
  <c r="Q9" i="21"/>
  <c r="P9" i="21"/>
  <c r="E9" i="21"/>
  <c r="T93" i="20"/>
  <c r="S93" i="20"/>
  <c r="R93" i="20"/>
  <c r="Q93" i="20"/>
  <c r="P93" i="20"/>
  <c r="E93" i="20"/>
  <c r="U93" i="20" s="1"/>
  <c r="S92" i="20"/>
  <c r="R92" i="20"/>
  <c r="Q92" i="20"/>
  <c r="P92" i="20"/>
  <c r="E92" i="20"/>
  <c r="U92" i="20" s="1"/>
  <c r="U91" i="20"/>
  <c r="S91" i="20"/>
  <c r="R91" i="20"/>
  <c r="Q91" i="20"/>
  <c r="P91" i="20"/>
  <c r="E91" i="20"/>
  <c r="T91" i="20" s="1"/>
  <c r="U90" i="20"/>
  <c r="T90" i="20"/>
  <c r="S90" i="20"/>
  <c r="R90" i="20"/>
  <c r="Q90" i="20"/>
  <c r="P90" i="20"/>
  <c r="E90" i="20"/>
  <c r="S89" i="20"/>
  <c r="R89" i="20"/>
  <c r="Q89" i="20"/>
  <c r="P89" i="20"/>
  <c r="E89" i="20"/>
  <c r="U89" i="20" s="1"/>
  <c r="S88" i="20"/>
  <c r="R88" i="20"/>
  <c r="Q88" i="20"/>
  <c r="P88" i="20"/>
  <c r="E88" i="20"/>
  <c r="U88" i="20" s="1"/>
  <c r="U87" i="20"/>
  <c r="S87" i="20"/>
  <c r="R87" i="20"/>
  <c r="Q87" i="20"/>
  <c r="P87" i="20"/>
  <c r="E87" i="20"/>
  <c r="T87" i="20" s="1"/>
  <c r="S86" i="20"/>
  <c r="R86" i="20"/>
  <c r="Q86" i="20"/>
  <c r="P86" i="20"/>
  <c r="E86" i="20"/>
  <c r="U86" i="20" s="1"/>
  <c r="W72" i="20"/>
  <c r="V72" i="20"/>
  <c r="O72" i="20"/>
  <c r="N72" i="20"/>
  <c r="M72" i="20"/>
  <c r="L72" i="20"/>
  <c r="K72" i="20"/>
  <c r="J72" i="20"/>
  <c r="R72" i="20" s="1"/>
  <c r="I72" i="20"/>
  <c r="H72" i="20"/>
  <c r="G72" i="20"/>
  <c r="F72" i="20"/>
  <c r="C72" i="20"/>
  <c r="B72" i="20"/>
  <c r="W71" i="20"/>
  <c r="V71" i="20"/>
  <c r="O71" i="20"/>
  <c r="N71" i="20"/>
  <c r="M71" i="20"/>
  <c r="L71" i="20"/>
  <c r="K71" i="20"/>
  <c r="S71" i="20" s="1"/>
  <c r="J71" i="20"/>
  <c r="I71" i="20"/>
  <c r="H71" i="20"/>
  <c r="G71" i="20"/>
  <c r="F71" i="20"/>
  <c r="C71" i="20"/>
  <c r="B71" i="20"/>
  <c r="E71" i="20" s="1"/>
  <c r="W70" i="20"/>
  <c r="V70" i="20"/>
  <c r="O70" i="20"/>
  <c r="N70" i="20"/>
  <c r="M70" i="20"/>
  <c r="L70" i="20"/>
  <c r="K70" i="20"/>
  <c r="J70" i="20"/>
  <c r="R70" i="20" s="1"/>
  <c r="I70" i="20"/>
  <c r="Q70" i="20" s="1"/>
  <c r="H70" i="20"/>
  <c r="G70" i="20"/>
  <c r="F70" i="20"/>
  <c r="C70" i="20"/>
  <c r="B70" i="20"/>
  <c r="E70" i="20" s="1"/>
  <c r="S69" i="20"/>
  <c r="R69" i="20"/>
  <c r="Q69" i="20"/>
  <c r="U69" i="20" s="1"/>
  <c r="P69" i="20"/>
  <c r="E69" i="20"/>
  <c r="W67" i="20"/>
  <c r="V67" i="20"/>
  <c r="O67" i="20"/>
  <c r="N67" i="20"/>
  <c r="M67" i="20"/>
  <c r="L67" i="20"/>
  <c r="K67" i="20"/>
  <c r="J67" i="20"/>
  <c r="I67" i="20"/>
  <c r="H67" i="20"/>
  <c r="G67" i="20"/>
  <c r="F67" i="20"/>
  <c r="C67" i="20"/>
  <c r="B67" i="20"/>
  <c r="W66" i="20"/>
  <c r="V66" i="20"/>
  <c r="O66" i="20"/>
  <c r="N66" i="20"/>
  <c r="M66" i="20"/>
  <c r="L66" i="20"/>
  <c r="K66" i="20"/>
  <c r="S66" i="20" s="1"/>
  <c r="J66" i="20"/>
  <c r="R66" i="20" s="1"/>
  <c r="I66" i="20"/>
  <c r="H66" i="20"/>
  <c r="G66" i="20"/>
  <c r="F66" i="20"/>
  <c r="C66" i="20"/>
  <c r="B66" i="20"/>
  <c r="E66" i="20" s="1"/>
  <c r="U65" i="20"/>
  <c r="S65" i="20"/>
  <c r="R65" i="20"/>
  <c r="Q65" i="20"/>
  <c r="P65" i="20"/>
  <c r="E65" i="20"/>
  <c r="T65" i="20" s="1"/>
  <c r="T64" i="20"/>
  <c r="S64" i="20"/>
  <c r="R64" i="20"/>
  <c r="Q64" i="20"/>
  <c r="P64" i="20"/>
  <c r="E64" i="20"/>
  <c r="U64" i="20" s="1"/>
  <c r="S63" i="20"/>
  <c r="R63" i="20"/>
  <c r="Q63" i="20"/>
  <c r="P63" i="20"/>
  <c r="E63" i="20"/>
  <c r="U63" i="20" s="1"/>
  <c r="S62" i="20"/>
  <c r="R62" i="20"/>
  <c r="Q62" i="20"/>
  <c r="P62" i="20"/>
  <c r="E62" i="20"/>
  <c r="U62" i="20" s="1"/>
  <c r="U61" i="20"/>
  <c r="S61" i="20"/>
  <c r="R61" i="20"/>
  <c r="Q61" i="20"/>
  <c r="P61" i="20"/>
  <c r="E61" i="20"/>
  <c r="V59" i="20"/>
  <c r="O59" i="20"/>
  <c r="N59" i="20"/>
  <c r="M59" i="20"/>
  <c r="L59" i="20"/>
  <c r="K59" i="20"/>
  <c r="S59" i="20" s="1"/>
  <c r="J59" i="20"/>
  <c r="R59" i="20" s="1"/>
  <c r="I59" i="20"/>
  <c r="H59" i="20"/>
  <c r="G59" i="20"/>
  <c r="F59" i="20"/>
  <c r="C59" i="20"/>
  <c r="B59" i="20"/>
  <c r="S58" i="20"/>
  <c r="R58" i="20"/>
  <c r="Q58" i="20"/>
  <c r="P58" i="20"/>
  <c r="E58" i="20"/>
  <c r="U58" i="20" s="1"/>
  <c r="S57" i="20"/>
  <c r="R57" i="20"/>
  <c r="Q57" i="20"/>
  <c r="P57" i="20"/>
  <c r="E57" i="20"/>
  <c r="T57" i="20" s="1"/>
  <c r="U56" i="20"/>
  <c r="T56" i="20"/>
  <c r="S56" i="20"/>
  <c r="R56" i="20"/>
  <c r="Q56" i="20"/>
  <c r="P56" i="20"/>
  <c r="E56" i="20"/>
  <c r="S55" i="20"/>
  <c r="R55" i="20"/>
  <c r="Q55" i="20"/>
  <c r="P55" i="20"/>
  <c r="E55" i="20"/>
  <c r="U55" i="20" s="1"/>
  <c r="W53" i="20"/>
  <c r="V53" i="20"/>
  <c r="O53" i="20"/>
  <c r="N53" i="20"/>
  <c r="M53" i="20"/>
  <c r="L53" i="20"/>
  <c r="K53" i="20"/>
  <c r="S53" i="20" s="1"/>
  <c r="J53" i="20"/>
  <c r="R53" i="20" s="1"/>
  <c r="I53" i="20"/>
  <c r="Q53" i="20" s="1"/>
  <c r="H53" i="20"/>
  <c r="G53" i="20"/>
  <c r="F53" i="20"/>
  <c r="C53" i="20"/>
  <c r="B53" i="20"/>
  <c r="U52" i="20"/>
  <c r="S52" i="20"/>
  <c r="R52" i="20"/>
  <c r="Q52" i="20"/>
  <c r="P52" i="20"/>
  <c r="E52" i="20"/>
  <c r="T52" i="20" s="1"/>
  <c r="U51" i="20"/>
  <c r="T51" i="20"/>
  <c r="S51" i="20"/>
  <c r="R51" i="20"/>
  <c r="Q51" i="20"/>
  <c r="P51" i="20"/>
  <c r="E51" i="20"/>
  <c r="S50" i="20"/>
  <c r="R50" i="20"/>
  <c r="Q50" i="20"/>
  <c r="P50" i="20"/>
  <c r="E50" i="20"/>
  <c r="U50" i="20" s="1"/>
  <c r="S49" i="20"/>
  <c r="R49" i="20"/>
  <c r="Q49" i="20"/>
  <c r="P49" i="20"/>
  <c r="E49" i="20"/>
  <c r="U49" i="20" s="1"/>
  <c r="U48" i="20"/>
  <c r="S48" i="20"/>
  <c r="R48" i="20"/>
  <c r="Q48" i="20"/>
  <c r="P48" i="20"/>
  <c r="E48" i="20"/>
  <c r="T48" i="20" s="1"/>
  <c r="S47" i="20"/>
  <c r="R47" i="20"/>
  <c r="Q47" i="20"/>
  <c r="P47" i="20"/>
  <c r="E47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R44" i="20"/>
  <c r="Q44" i="20"/>
  <c r="P44" i="20"/>
  <c r="E44" i="20"/>
  <c r="S43" i="20"/>
  <c r="R43" i="20"/>
  <c r="Q43" i="20"/>
  <c r="P43" i="20"/>
  <c r="E43" i="20"/>
  <c r="S42" i="20"/>
  <c r="R42" i="20"/>
  <c r="Q42" i="20"/>
  <c r="P42" i="20"/>
  <c r="E42" i="20"/>
  <c r="U42" i="20" s="1"/>
  <c r="W40" i="20"/>
  <c r="V40" i="20"/>
  <c r="O40" i="20"/>
  <c r="N40" i="20"/>
  <c r="M40" i="20"/>
  <c r="L40" i="20"/>
  <c r="K40" i="20"/>
  <c r="S40" i="20" s="1"/>
  <c r="J40" i="20"/>
  <c r="R40" i="20" s="1"/>
  <c r="I40" i="20"/>
  <c r="H40" i="20"/>
  <c r="G40" i="20"/>
  <c r="F40" i="20"/>
  <c r="C40" i="20"/>
  <c r="B40" i="20"/>
  <c r="S39" i="20"/>
  <c r="R39" i="20"/>
  <c r="Q39" i="20"/>
  <c r="P39" i="20"/>
  <c r="E39" i="20"/>
  <c r="S38" i="20"/>
  <c r="R38" i="20"/>
  <c r="Q38" i="20"/>
  <c r="P38" i="20"/>
  <c r="E38" i="20"/>
  <c r="S37" i="20"/>
  <c r="R37" i="20"/>
  <c r="Q37" i="20"/>
  <c r="P37" i="20"/>
  <c r="E37" i="20"/>
  <c r="U37" i="20" s="1"/>
  <c r="S36" i="20"/>
  <c r="R36" i="20"/>
  <c r="Q36" i="20"/>
  <c r="P36" i="20"/>
  <c r="E36" i="20"/>
  <c r="S35" i="20"/>
  <c r="R35" i="20"/>
  <c r="Q35" i="20"/>
  <c r="P35" i="20"/>
  <c r="E35" i="20"/>
  <c r="U35" i="20" s="1"/>
  <c r="W33" i="20"/>
  <c r="V33" i="20"/>
  <c r="O33" i="20"/>
  <c r="N33" i="20"/>
  <c r="M33" i="20"/>
  <c r="L33" i="20"/>
  <c r="K33" i="20"/>
  <c r="J33" i="20"/>
  <c r="R33" i="20" s="1"/>
  <c r="I33" i="20"/>
  <c r="Q33" i="20" s="1"/>
  <c r="H33" i="20"/>
  <c r="G33" i="20"/>
  <c r="F33" i="20"/>
  <c r="C33" i="20"/>
  <c r="E33" i="20" s="1"/>
  <c r="B33" i="20"/>
  <c r="S32" i="20"/>
  <c r="R32" i="20"/>
  <c r="Q32" i="20"/>
  <c r="P32" i="20"/>
  <c r="E32" i="20"/>
  <c r="W30" i="20"/>
  <c r="V30" i="20"/>
  <c r="O30" i="20"/>
  <c r="N30" i="20"/>
  <c r="M30" i="20"/>
  <c r="L30" i="20"/>
  <c r="K30" i="20"/>
  <c r="S30" i="20" s="1"/>
  <c r="J30" i="20"/>
  <c r="R30" i="20" s="1"/>
  <c r="I30" i="20"/>
  <c r="H30" i="20"/>
  <c r="G30" i="20"/>
  <c r="F30" i="20"/>
  <c r="C30" i="20"/>
  <c r="B30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W24" i="20"/>
  <c r="V24" i="20"/>
  <c r="O24" i="20"/>
  <c r="N24" i="20"/>
  <c r="M24" i="20"/>
  <c r="L24" i="20"/>
  <c r="K24" i="20"/>
  <c r="S24" i="20" s="1"/>
  <c r="J24" i="20"/>
  <c r="R24" i="20" s="1"/>
  <c r="I24" i="20"/>
  <c r="Q24" i="20" s="1"/>
  <c r="H24" i="20"/>
  <c r="G24" i="20"/>
  <c r="F24" i="20"/>
  <c r="C24" i="20"/>
  <c r="B24" i="20"/>
  <c r="E24" i="20" s="1"/>
  <c r="U23" i="20"/>
  <c r="T23" i="20"/>
  <c r="S23" i="20"/>
  <c r="R23" i="20"/>
  <c r="Q23" i="20"/>
  <c r="P23" i="20"/>
  <c r="E23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T20" i="20" s="1"/>
  <c r="U19" i="20"/>
  <c r="T19" i="20"/>
  <c r="S19" i="20"/>
  <c r="R19" i="20"/>
  <c r="Q19" i="20"/>
  <c r="P19" i="20"/>
  <c r="E19" i="20"/>
  <c r="S18" i="20"/>
  <c r="R18" i="20"/>
  <c r="Q18" i="20"/>
  <c r="P18" i="20"/>
  <c r="E18" i="20"/>
  <c r="U18" i="20" s="1"/>
  <c r="W16" i="20"/>
  <c r="V16" i="20"/>
  <c r="O16" i="20"/>
  <c r="N16" i="20"/>
  <c r="M16" i="20"/>
  <c r="L16" i="20"/>
  <c r="K16" i="20"/>
  <c r="S16" i="20" s="1"/>
  <c r="J16" i="20"/>
  <c r="R16" i="20" s="1"/>
  <c r="I16" i="20"/>
  <c r="H16" i="20"/>
  <c r="G16" i="20"/>
  <c r="F16" i="20"/>
  <c r="C16" i="20"/>
  <c r="B16" i="20"/>
  <c r="E16" i="20" s="1"/>
  <c r="U15" i="20"/>
  <c r="S15" i="20"/>
  <c r="R15" i="20"/>
  <c r="Q15" i="20"/>
  <c r="P15" i="20"/>
  <c r="E15" i="20"/>
  <c r="T15" i="20" s="1"/>
  <c r="U14" i="20"/>
  <c r="T14" i="20"/>
  <c r="S14" i="20"/>
  <c r="R14" i="20"/>
  <c r="Q14" i="20"/>
  <c r="P14" i="20"/>
  <c r="E14" i="20"/>
  <c r="S13" i="20"/>
  <c r="R13" i="20"/>
  <c r="Q13" i="20"/>
  <c r="P13" i="20"/>
  <c r="E13" i="20"/>
  <c r="U13" i="20" s="1"/>
  <c r="S12" i="20"/>
  <c r="R12" i="20"/>
  <c r="Q12" i="20"/>
  <c r="P12" i="20"/>
  <c r="E12" i="20"/>
  <c r="U12" i="20" s="1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S9" i="20"/>
  <c r="R9" i="20"/>
  <c r="Q9" i="20"/>
  <c r="P9" i="20"/>
  <c r="E9" i="20"/>
  <c r="U9" i="20" s="1"/>
  <c r="S93" i="19"/>
  <c r="R93" i="19"/>
  <c r="Q93" i="19"/>
  <c r="P93" i="19"/>
  <c r="E93" i="19"/>
  <c r="U93" i="19" s="1"/>
  <c r="S92" i="19"/>
  <c r="R92" i="19"/>
  <c r="Q92" i="19"/>
  <c r="P92" i="19"/>
  <c r="E92" i="19"/>
  <c r="S91" i="19"/>
  <c r="R91" i="19"/>
  <c r="Q91" i="19"/>
  <c r="P91" i="19"/>
  <c r="E91" i="19"/>
  <c r="S90" i="19"/>
  <c r="R90" i="19"/>
  <c r="Q90" i="19"/>
  <c r="P90" i="19"/>
  <c r="E90" i="19"/>
  <c r="U90" i="19" s="1"/>
  <c r="S89" i="19"/>
  <c r="R89" i="19"/>
  <c r="Q89" i="19"/>
  <c r="P89" i="19"/>
  <c r="E89" i="19"/>
  <c r="U89" i="19" s="1"/>
  <c r="S88" i="19"/>
  <c r="R88" i="19"/>
  <c r="Q88" i="19"/>
  <c r="P88" i="19"/>
  <c r="E88" i="19"/>
  <c r="U87" i="19"/>
  <c r="S87" i="19"/>
  <c r="R87" i="19"/>
  <c r="Q87" i="19"/>
  <c r="P87" i="19"/>
  <c r="E87" i="19"/>
  <c r="T87" i="19" s="1"/>
  <c r="S86" i="19"/>
  <c r="R86" i="19"/>
  <c r="Q86" i="19"/>
  <c r="P86" i="19"/>
  <c r="E86" i="19"/>
  <c r="U86" i="19" s="1"/>
  <c r="W72" i="19"/>
  <c r="V72" i="19"/>
  <c r="O72" i="19"/>
  <c r="N72" i="19"/>
  <c r="M72" i="19"/>
  <c r="L72" i="19"/>
  <c r="K72" i="19"/>
  <c r="S72" i="19" s="1"/>
  <c r="J72" i="19"/>
  <c r="R72" i="19" s="1"/>
  <c r="I72" i="19"/>
  <c r="H72" i="19"/>
  <c r="G72" i="19"/>
  <c r="F72" i="19"/>
  <c r="C72" i="19"/>
  <c r="B72" i="19"/>
  <c r="W71" i="19"/>
  <c r="V71" i="19"/>
  <c r="O71" i="19"/>
  <c r="N71" i="19"/>
  <c r="M71" i="19"/>
  <c r="L71" i="19"/>
  <c r="K71" i="19"/>
  <c r="S71" i="19" s="1"/>
  <c r="J71" i="19"/>
  <c r="I71" i="19"/>
  <c r="H71" i="19"/>
  <c r="G71" i="19"/>
  <c r="F71" i="19"/>
  <c r="C71" i="19"/>
  <c r="B71" i="19"/>
  <c r="W70" i="19"/>
  <c r="V70" i="19"/>
  <c r="O70" i="19"/>
  <c r="N70" i="19"/>
  <c r="M70" i="19"/>
  <c r="L70" i="19"/>
  <c r="K70" i="19"/>
  <c r="S70" i="19" s="1"/>
  <c r="J70" i="19"/>
  <c r="R70" i="19" s="1"/>
  <c r="I70" i="19"/>
  <c r="H70" i="19"/>
  <c r="G70" i="19"/>
  <c r="F70" i="19"/>
  <c r="C70" i="19"/>
  <c r="B70" i="19"/>
  <c r="E70" i="19" s="1"/>
  <c r="S69" i="19"/>
  <c r="R69" i="19"/>
  <c r="Q69" i="19"/>
  <c r="P69" i="19"/>
  <c r="E69" i="19"/>
  <c r="U69" i="19" s="1"/>
  <c r="W67" i="19"/>
  <c r="V67" i="19"/>
  <c r="O67" i="19"/>
  <c r="N67" i="19"/>
  <c r="M67" i="19"/>
  <c r="L67" i="19"/>
  <c r="K67" i="19"/>
  <c r="S67" i="19" s="1"/>
  <c r="J67" i="19"/>
  <c r="I67" i="19"/>
  <c r="H67" i="19"/>
  <c r="G67" i="19"/>
  <c r="F67" i="19"/>
  <c r="C67" i="19"/>
  <c r="B67" i="19"/>
  <c r="W66" i="19"/>
  <c r="V66" i="19"/>
  <c r="O66" i="19"/>
  <c r="N66" i="19"/>
  <c r="M66" i="19"/>
  <c r="L66" i="19"/>
  <c r="K66" i="19"/>
  <c r="S66" i="19" s="1"/>
  <c r="J66" i="19"/>
  <c r="R66" i="19" s="1"/>
  <c r="I66" i="19"/>
  <c r="H66" i="19"/>
  <c r="G66" i="19"/>
  <c r="F66" i="19"/>
  <c r="C66" i="19"/>
  <c r="E66" i="19" s="1"/>
  <c r="B66" i="19"/>
  <c r="S65" i="19"/>
  <c r="R65" i="19"/>
  <c r="Q65" i="19"/>
  <c r="P65" i="19"/>
  <c r="E65" i="19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S62" i="19"/>
  <c r="R62" i="19"/>
  <c r="Q62" i="19"/>
  <c r="P62" i="19"/>
  <c r="E62" i="19"/>
  <c r="T62" i="19" s="1"/>
  <c r="S61" i="19"/>
  <c r="R61" i="19"/>
  <c r="Q61" i="19"/>
  <c r="P61" i="19"/>
  <c r="E61" i="19"/>
  <c r="V59" i="19"/>
  <c r="O59" i="19"/>
  <c r="N59" i="19"/>
  <c r="M59" i="19"/>
  <c r="L59" i="19"/>
  <c r="K59" i="19"/>
  <c r="S59" i="19" s="1"/>
  <c r="J59" i="19"/>
  <c r="R59" i="19" s="1"/>
  <c r="I59" i="19"/>
  <c r="H59" i="19"/>
  <c r="G59" i="19"/>
  <c r="F59" i="19"/>
  <c r="C59" i="19"/>
  <c r="B59" i="19"/>
  <c r="E59" i="19" s="1"/>
  <c r="S58" i="19"/>
  <c r="R58" i="19"/>
  <c r="Q58" i="19"/>
  <c r="P58" i="19"/>
  <c r="E58" i="19"/>
  <c r="T58" i="19" s="1"/>
  <c r="S57" i="19"/>
  <c r="R57" i="19"/>
  <c r="Q57" i="19"/>
  <c r="P57" i="19"/>
  <c r="E57" i="19"/>
  <c r="S56" i="19"/>
  <c r="R56" i="19"/>
  <c r="Q56" i="19"/>
  <c r="P56" i="19"/>
  <c r="E56" i="19"/>
  <c r="U56" i="19" s="1"/>
  <c r="S55" i="19"/>
  <c r="R55" i="19"/>
  <c r="Q55" i="19"/>
  <c r="P55" i="19"/>
  <c r="E55" i="19"/>
  <c r="W53" i="19"/>
  <c r="V53" i="19"/>
  <c r="O53" i="19"/>
  <c r="N53" i="19"/>
  <c r="M53" i="19"/>
  <c r="L53" i="19"/>
  <c r="K53" i="19"/>
  <c r="S53" i="19" s="1"/>
  <c r="J53" i="19"/>
  <c r="R53" i="19" s="1"/>
  <c r="I53" i="19"/>
  <c r="H53" i="19"/>
  <c r="G53" i="19"/>
  <c r="F53" i="19"/>
  <c r="C53" i="19"/>
  <c r="B53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S49" i="19"/>
  <c r="R49" i="19"/>
  <c r="Q49" i="19"/>
  <c r="P49" i="19"/>
  <c r="E49" i="19"/>
  <c r="U48" i="19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T45" i="19" s="1"/>
  <c r="U44" i="19"/>
  <c r="T44" i="19"/>
  <c r="S44" i="19"/>
  <c r="R44" i="19"/>
  <c r="Q44" i="19"/>
  <c r="P44" i="19"/>
  <c r="E44" i="19"/>
  <c r="S43" i="19"/>
  <c r="R43" i="19"/>
  <c r="Q43" i="19"/>
  <c r="P43" i="19"/>
  <c r="E43" i="19"/>
  <c r="S42" i="19"/>
  <c r="R42" i="19"/>
  <c r="Q42" i="19"/>
  <c r="P42" i="19"/>
  <c r="E42" i="19"/>
  <c r="W40" i="19"/>
  <c r="V40" i="19"/>
  <c r="O40" i="19"/>
  <c r="N40" i="19"/>
  <c r="M40" i="19"/>
  <c r="L40" i="19"/>
  <c r="K40" i="19"/>
  <c r="J40" i="19"/>
  <c r="R40" i="19" s="1"/>
  <c r="I40" i="19"/>
  <c r="H40" i="19"/>
  <c r="G40" i="19"/>
  <c r="F40" i="19"/>
  <c r="C40" i="19"/>
  <c r="B40" i="19"/>
  <c r="S39" i="19"/>
  <c r="R39" i="19"/>
  <c r="Q39" i="19"/>
  <c r="P39" i="19"/>
  <c r="E39" i="19"/>
  <c r="T38" i="19"/>
  <c r="S38" i="19"/>
  <c r="R38" i="19"/>
  <c r="Q38" i="19"/>
  <c r="P38" i="19"/>
  <c r="E38" i="19"/>
  <c r="U38" i="19" s="1"/>
  <c r="S37" i="19"/>
  <c r="R37" i="19"/>
  <c r="Q37" i="19"/>
  <c r="P37" i="19"/>
  <c r="E37" i="19"/>
  <c r="S36" i="19"/>
  <c r="R36" i="19"/>
  <c r="Q36" i="19"/>
  <c r="P36" i="19"/>
  <c r="E36" i="19"/>
  <c r="S35" i="19"/>
  <c r="R35" i="19"/>
  <c r="Q35" i="19"/>
  <c r="P35" i="19"/>
  <c r="E35" i="19"/>
  <c r="W33" i="19"/>
  <c r="V33" i="19"/>
  <c r="O33" i="19"/>
  <c r="N33" i="19"/>
  <c r="M33" i="19"/>
  <c r="L33" i="19"/>
  <c r="K33" i="19"/>
  <c r="S33" i="19" s="1"/>
  <c r="J33" i="19"/>
  <c r="I33" i="19"/>
  <c r="H33" i="19"/>
  <c r="G33" i="19"/>
  <c r="F33" i="19"/>
  <c r="C33" i="19"/>
  <c r="B33" i="19"/>
  <c r="E33" i="19" s="1"/>
  <c r="S32" i="19"/>
  <c r="R32" i="19"/>
  <c r="Q32" i="19"/>
  <c r="P32" i="19"/>
  <c r="E32" i="19"/>
  <c r="W30" i="19"/>
  <c r="V30" i="19"/>
  <c r="R30" i="19"/>
  <c r="O30" i="19"/>
  <c r="N30" i="19"/>
  <c r="M30" i="19"/>
  <c r="L30" i="19"/>
  <c r="K30" i="19"/>
  <c r="S30" i="19" s="1"/>
  <c r="J30" i="19"/>
  <c r="I30" i="19"/>
  <c r="H30" i="19"/>
  <c r="G30" i="19"/>
  <c r="F30" i="19"/>
  <c r="E30" i="19"/>
  <c r="C30" i="19"/>
  <c r="B30" i="19"/>
  <c r="S29" i="19"/>
  <c r="R29" i="19"/>
  <c r="Q29" i="19"/>
  <c r="P29" i="19"/>
  <c r="E29" i="19"/>
  <c r="U29" i="19" s="1"/>
  <c r="S28" i="19"/>
  <c r="R28" i="19"/>
  <c r="Q28" i="19"/>
  <c r="P28" i="19"/>
  <c r="E28" i="19"/>
  <c r="U28" i="19" s="1"/>
  <c r="S27" i="19"/>
  <c r="R27" i="19"/>
  <c r="Q27" i="19"/>
  <c r="P27" i="19"/>
  <c r="E27" i="19"/>
  <c r="S26" i="19"/>
  <c r="R26" i="19"/>
  <c r="Q26" i="19"/>
  <c r="P26" i="19"/>
  <c r="E26" i="19"/>
  <c r="T26" i="19" s="1"/>
  <c r="W24" i="19"/>
  <c r="V24" i="19"/>
  <c r="O24" i="19"/>
  <c r="N24" i="19"/>
  <c r="M24" i="19"/>
  <c r="L24" i="19"/>
  <c r="K24" i="19"/>
  <c r="S24" i="19" s="1"/>
  <c r="J24" i="19"/>
  <c r="I24" i="19"/>
  <c r="H24" i="19"/>
  <c r="G24" i="19"/>
  <c r="F24" i="19"/>
  <c r="C24" i="19"/>
  <c r="B24" i="19"/>
  <c r="E24" i="19" s="1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T21" i="19" s="1"/>
  <c r="S20" i="19"/>
  <c r="R20" i="19"/>
  <c r="Q20" i="19"/>
  <c r="P20" i="19"/>
  <c r="E20" i="19"/>
  <c r="T19" i="19"/>
  <c r="S19" i="19"/>
  <c r="R19" i="19"/>
  <c r="Q19" i="19"/>
  <c r="P19" i="19"/>
  <c r="E19" i="19"/>
  <c r="U19" i="19" s="1"/>
  <c r="S18" i="19"/>
  <c r="R18" i="19"/>
  <c r="Q18" i="19"/>
  <c r="P18" i="19"/>
  <c r="E18" i="19"/>
  <c r="W16" i="19"/>
  <c r="V16" i="19"/>
  <c r="O16" i="19"/>
  <c r="N16" i="19"/>
  <c r="M16" i="19"/>
  <c r="L16" i="19"/>
  <c r="K16" i="19"/>
  <c r="S16" i="19" s="1"/>
  <c r="J16" i="19"/>
  <c r="I16" i="19"/>
  <c r="H16" i="19"/>
  <c r="G16" i="19"/>
  <c r="F16" i="19"/>
  <c r="C16" i="19"/>
  <c r="B16" i="19"/>
  <c r="E16" i="19" s="1"/>
  <c r="S15" i="19"/>
  <c r="R15" i="19"/>
  <c r="Q15" i="19"/>
  <c r="P15" i="19"/>
  <c r="E15" i="19"/>
  <c r="S14" i="19"/>
  <c r="R14" i="19"/>
  <c r="Q14" i="19"/>
  <c r="P14" i="19"/>
  <c r="E14" i="19"/>
  <c r="U14" i="19" s="1"/>
  <c r="S13" i="19"/>
  <c r="R13" i="19"/>
  <c r="Q13" i="19"/>
  <c r="P13" i="19"/>
  <c r="E13" i="19"/>
  <c r="S12" i="19"/>
  <c r="R12" i="19"/>
  <c r="Q12" i="19"/>
  <c r="P12" i="19"/>
  <c r="E12" i="19"/>
  <c r="U11" i="19"/>
  <c r="S11" i="19"/>
  <c r="R11" i="19"/>
  <c r="Q11" i="19"/>
  <c r="P11" i="19"/>
  <c r="E11" i="19"/>
  <c r="T11" i="19" s="1"/>
  <c r="S10" i="19"/>
  <c r="R10" i="19"/>
  <c r="Q10" i="19"/>
  <c r="P10" i="19"/>
  <c r="E10" i="19"/>
  <c r="S9" i="19"/>
  <c r="R9" i="19"/>
  <c r="Q9" i="19"/>
  <c r="P9" i="19"/>
  <c r="E9" i="19"/>
  <c r="S93" i="18"/>
  <c r="R93" i="18"/>
  <c r="Q93" i="18"/>
  <c r="P93" i="18"/>
  <c r="E93" i="18"/>
  <c r="T93" i="18" s="1"/>
  <c r="U92" i="18"/>
  <c r="T92" i="18"/>
  <c r="S92" i="18"/>
  <c r="R92" i="18"/>
  <c r="Q92" i="18"/>
  <c r="P92" i="18"/>
  <c r="E92" i="18"/>
  <c r="S91" i="18"/>
  <c r="R91" i="18"/>
  <c r="Q91" i="18"/>
  <c r="P91" i="18"/>
  <c r="E91" i="18"/>
  <c r="U91" i="18" s="1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U88" i="18"/>
  <c r="T88" i="18"/>
  <c r="S88" i="18"/>
  <c r="R88" i="18"/>
  <c r="Q88" i="18"/>
  <c r="P88" i="18"/>
  <c r="E88" i="18"/>
  <c r="S87" i="18"/>
  <c r="R87" i="18"/>
  <c r="Q87" i="18"/>
  <c r="P87" i="18"/>
  <c r="E87" i="18"/>
  <c r="U87" i="18" s="1"/>
  <c r="S86" i="18"/>
  <c r="R86" i="18"/>
  <c r="Q86" i="18"/>
  <c r="P86" i="18"/>
  <c r="E86" i="18"/>
  <c r="W72" i="18"/>
  <c r="V72" i="18"/>
  <c r="O72" i="18"/>
  <c r="N72" i="18"/>
  <c r="M72" i="18"/>
  <c r="L72" i="18"/>
  <c r="K72" i="18"/>
  <c r="J72" i="18"/>
  <c r="R72" i="18" s="1"/>
  <c r="I72" i="18"/>
  <c r="H72" i="18"/>
  <c r="G72" i="18"/>
  <c r="F72" i="18"/>
  <c r="C72" i="18"/>
  <c r="B72" i="18"/>
  <c r="E72" i="18" s="1"/>
  <c r="W71" i="18"/>
  <c r="V71" i="18"/>
  <c r="O71" i="18"/>
  <c r="N71" i="18"/>
  <c r="M71" i="18"/>
  <c r="L71" i="18"/>
  <c r="K71" i="18"/>
  <c r="S71" i="18" s="1"/>
  <c r="J71" i="18"/>
  <c r="R71" i="18" s="1"/>
  <c r="I71" i="18"/>
  <c r="H71" i="18"/>
  <c r="G71" i="18"/>
  <c r="F71" i="18"/>
  <c r="C71" i="18"/>
  <c r="B71" i="18"/>
  <c r="E71" i="18" s="1"/>
  <c r="W70" i="18"/>
  <c r="V70" i="18"/>
  <c r="O70" i="18"/>
  <c r="N70" i="18"/>
  <c r="M70" i="18"/>
  <c r="L70" i="18"/>
  <c r="K70" i="18"/>
  <c r="S70" i="18" s="1"/>
  <c r="J70" i="18"/>
  <c r="R70" i="18" s="1"/>
  <c r="I70" i="18"/>
  <c r="H70" i="18"/>
  <c r="G70" i="18"/>
  <c r="F70" i="18"/>
  <c r="C70" i="18"/>
  <c r="B70" i="18"/>
  <c r="S69" i="18"/>
  <c r="R69" i="18"/>
  <c r="Q69" i="18"/>
  <c r="P69" i="18"/>
  <c r="E69" i="18"/>
  <c r="W67" i="18"/>
  <c r="V67" i="18"/>
  <c r="O67" i="18"/>
  <c r="N67" i="18"/>
  <c r="M67" i="18"/>
  <c r="L67" i="18"/>
  <c r="K67" i="18"/>
  <c r="J67" i="18"/>
  <c r="I67" i="18"/>
  <c r="H67" i="18"/>
  <c r="G67" i="18"/>
  <c r="F67" i="18"/>
  <c r="C67" i="18"/>
  <c r="B67" i="18"/>
  <c r="E67" i="18" s="1"/>
  <c r="W66" i="18"/>
  <c r="V66" i="18"/>
  <c r="O66" i="18"/>
  <c r="N66" i="18"/>
  <c r="M66" i="18"/>
  <c r="L66" i="18"/>
  <c r="K66" i="18"/>
  <c r="S66" i="18" s="1"/>
  <c r="J66" i="18"/>
  <c r="R66" i="18" s="1"/>
  <c r="I66" i="18"/>
  <c r="H66" i="18"/>
  <c r="G66" i="18"/>
  <c r="F66" i="18"/>
  <c r="C66" i="18"/>
  <c r="B66" i="18"/>
  <c r="E66" i="18" s="1"/>
  <c r="T65" i="18"/>
  <c r="S65" i="18"/>
  <c r="R65" i="18"/>
  <c r="Q65" i="18"/>
  <c r="P65" i="18"/>
  <c r="E65" i="18"/>
  <c r="U65" i="18" s="1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U62" i="18" s="1"/>
  <c r="T61" i="18"/>
  <c r="S61" i="18"/>
  <c r="R61" i="18"/>
  <c r="Q61" i="18"/>
  <c r="P61" i="18"/>
  <c r="E61" i="18"/>
  <c r="U61" i="18" s="1"/>
  <c r="V59" i="18"/>
  <c r="O59" i="18"/>
  <c r="N59" i="18"/>
  <c r="M59" i="18"/>
  <c r="L59" i="18"/>
  <c r="K59" i="18"/>
  <c r="S59" i="18" s="1"/>
  <c r="J59" i="18"/>
  <c r="R59" i="18" s="1"/>
  <c r="I59" i="18"/>
  <c r="H59" i="18"/>
  <c r="G59" i="18"/>
  <c r="F59" i="18"/>
  <c r="C59" i="18"/>
  <c r="B59" i="18"/>
  <c r="E59" i="18" s="1"/>
  <c r="S58" i="18"/>
  <c r="R58" i="18"/>
  <c r="Q58" i="18"/>
  <c r="P58" i="18"/>
  <c r="E58" i="18"/>
  <c r="T58" i="18" s="1"/>
  <c r="T57" i="18"/>
  <c r="S57" i="18"/>
  <c r="R57" i="18"/>
  <c r="Q57" i="18"/>
  <c r="P57" i="18"/>
  <c r="E57" i="18"/>
  <c r="U57" i="18" s="1"/>
  <c r="S56" i="18"/>
  <c r="R56" i="18"/>
  <c r="Q56" i="18"/>
  <c r="P56" i="18"/>
  <c r="E56" i="18"/>
  <c r="U56" i="18" s="1"/>
  <c r="U55" i="18"/>
  <c r="S55" i="18"/>
  <c r="R55" i="18"/>
  <c r="Q55" i="18"/>
  <c r="P55" i="18"/>
  <c r="E55" i="18"/>
  <c r="T55" i="18" s="1"/>
  <c r="W53" i="18"/>
  <c r="V53" i="18"/>
  <c r="O53" i="18"/>
  <c r="N53" i="18"/>
  <c r="M53" i="18"/>
  <c r="L53" i="18"/>
  <c r="K53" i="18"/>
  <c r="S53" i="18" s="1"/>
  <c r="J53" i="18"/>
  <c r="R53" i="18" s="1"/>
  <c r="I53" i="18"/>
  <c r="H53" i="18"/>
  <c r="G53" i="18"/>
  <c r="F53" i="18"/>
  <c r="C53" i="18"/>
  <c r="E53" i="18" s="1"/>
  <c r="B53" i="18"/>
  <c r="S52" i="18"/>
  <c r="R52" i="18"/>
  <c r="Q52" i="18"/>
  <c r="P52" i="18"/>
  <c r="E52" i="18"/>
  <c r="S51" i="18"/>
  <c r="R51" i="18"/>
  <c r="Q51" i="18"/>
  <c r="P51" i="18"/>
  <c r="E51" i="18"/>
  <c r="U51" i="18" s="1"/>
  <c r="S50" i="18"/>
  <c r="R50" i="18"/>
  <c r="Q50" i="18"/>
  <c r="P50" i="18"/>
  <c r="E50" i="18"/>
  <c r="T50" i="18" s="1"/>
  <c r="U49" i="18"/>
  <c r="T49" i="18"/>
  <c r="S49" i="18"/>
  <c r="R49" i="18"/>
  <c r="Q49" i="18"/>
  <c r="P49" i="18"/>
  <c r="E49" i="18"/>
  <c r="S48" i="18"/>
  <c r="R48" i="18"/>
  <c r="Q48" i="18"/>
  <c r="P48" i="18"/>
  <c r="E48" i="18"/>
  <c r="S47" i="18"/>
  <c r="R47" i="18"/>
  <c r="Q47" i="18"/>
  <c r="P47" i="18"/>
  <c r="E47" i="18"/>
  <c r="U47" i="18" s="1"/>
  <c r="S46" i="18"/>
  <c r="R46" i="18"/>
  <c r="Q46" i="18"/>
  <c r="P46" i="18"/>
  <c r="E46" i="18"/>
  <c r="T46" i="18" s="1"/>
  <c r="U45" i="18"/>
  <c r="T45" i="18"/>
  <c r="S45" i="18"/>
  <c r="R45" i="18"/>
  <c r="Q45" i="18"/>
  <c r="P45" i="18"/>
  <c r="E45" i="18"/>
  <c r="S44" i="18"/>
  <c r="R44" i="18"/>
  <c r="Q44" i="18"/>
  <c r="P44" i="18"/>
  <c r="E44" i="18"/>
  <c r="S43" i="18"/>
  <c r="R43" i="18"/>
  <c r="Q43" i="18"/>
  <c r="P43" i="18"/>
  <c r="E43" i="18"/>
  <c r="S42" i="18"/>
  <c r="R42" i="18"/>
  <c r="Q42" i="18"/>
  <c r="P42" i="18"/>
  <c r="E42" i="18"/>
  <c r="T42" i="18" s="1"/>
  <c r="W40" i="18"/>
  <c r="V40" i="18"/>
  <c r="O40" i="18"/>
  <c r="N40" i="18"/>
  <c r="M40" i="18"/>
  <c r="L40" i="18"/>
  <c r="K40" i="18"/>
  <c r="S40" i="18" s="1"/>
  <c r="J40" i="18"/>
  <c r="R40" i="18" s="1"/>
  <c r="I40" i="18"/>
  <c r="H40" i="18"/>
  <c r="G40" i="18"/>
  <c r="F40" i="18"/>
  <c r="E40" i="18"/>
  <c r="C40" i="18"/>
  <c r="B40" i="18"/>
  <c r="S39" i="18"/>
  <c r="R39" i="18"/>
  <c r="Q39" i="18"/>
  <c r="P39" i="18"/>
  <c r="E39" i="18"/>
  <c r="S38" i="18"/>
  <c r="R38" i="18"/>
  <c r="Q38" i="18"/>
  <c r="P38" i="18"/>
  <c r="E38" i="18"/>
  <c r="U38" i="18" s="1"/>
  <c r="S37" i="18"/>
  <c r="R37" i="18"/>
  <c r="Q37" i="18"/>
  <c r="P37" i="18"/>
  <c r="E37" i="18"/>
  <c r="T37" i="18" s="1"/>
  <c r="S36" i="18"/>
  <c r="R36" i="18"/>
  <c r="Q36" i="18"/>
  <c r="P36" i="18"/>
  <c r="T36" i="18" s="1"/>
  <c r="E36" i="18"/>
  <c r="S35" i="18"/>
  <c r="R35" i="18"/>
  <c r="Q35" i="18"/>
  <c r="P35" i="18"/>
  <c r="E35" i="18"/>
  <c r="U35" i="18" s="1"/>
  <c r="W33" i="18"/>
  <c r="V33" i="18"/>
  <c r="O33" i="18"/>
  <c r="N33" i="18"/>
  <c r="M33" i="18"/>
  <c r="L33" i="18"/>
  <c r="K33" i="18"/>
  <c r="S33" i="18" s="1"/>
  <c r="J33" i="18"/>
  <c r="I33" i="18"/>
  <c r="H33" i="18"/>
  <c r="P33" i="18" s="1"/>
  <c r="G33" i="18"/>
  <c r="F33" i="18"/>
  <c r="C33" i="18"/>
  <c r="B33" i="18"/>
  <c r="E33" i="18" s="1"/>
  <c r="S32" i="18"/>
  <c r="R32" i="18"/>
  <c r="Q32" i="18"/>
  <c r="P32" i="18"/>
  <c r="E32" i="18"/>
  <c r="W30" i="18"/>
  <c r="V30" i="18"/>
  <c r="O30" i="18"/>
  <c r="N30" i="18"/>
  <c r="M30" i="18"/>
  <c r="L30" i="18"/>
  <c r="K30" i="18"/>
  <c r="S30" i="18" s="1"/>
  <c r="J30" i="18"/>
  <c r="R30" i="18" s="1"/>
  <c r="I30" i="18"/>
  <c r="H30" i="18"/>
  <c r="G30" i="18"/>
  <c r="F30" i="18"/>
  <c r="C30" i="18"/>
  <c r="B30" i="18"/>
  <c r="S29" i="18"/>
  <c r="R29" i="18"/>
  <c r="Q29" i="18"/>
  <c r="P29" i="18"/>
  <c r="E29" i="18"/>
  <c r="U29" i="18" s="1"/>
  <c r="S28" i="18"/>
  <c r="R28" i="18"/>
  <c r="Q28" i="18"/>
  <c r="P28" i="18"/>
  <c r="E28" i="18"/>
  <c r="U28" i="18" s="1"/>
  <c r="S27" i="18"/>
  <c r="R27" i="18"/>
  <c r="Q27" i="18"/>
  <c r="P27" i="18"/>
  <c r="E27" i="18"/>
  <c r="T27" i="18" s="1"/>
  <c r="U26" i="18"/>
  <c r="T26" i="18"/>
  <c r="S26" i="18"/>
  <c r="R26" i="18"/>
  <c r="Q26" i="18"/>
  <c r="P26" i="18"/>
  <c r="E26" i="18"/>
  <c r="W24" i="18"/>
  <c r="V24" i="18"/>
  <c r="O24" i="18"/>
  <c r="N24" i="18"/>
  <c r="M24" i="18"/>
  <c r="L24" i="18"/>
  <c r="K24" i="18"/>
  <c r="S24" i="18" s="1"/>
  <c r="J24" i="18"/>
  <c r="R24" i="18" s="1"/>
  <c r="I24" i="18"/>
  <c r="H24" i="18"/>
  <c r="P24" i="18" s="1"/>
  <c r="G24" i="18"/>
  <c r="F24" i="18"/>
  <c r="C24" i="18"/>
  <c r="B24" i="18"/>
  <c r="E24" i="18" s="1"/>
  <c r="S23" i="18"/>
  <c r="R23" i="18"/>
  <c r="Q23" i="18"/>
  <c r="P23" i="18"/>
  <c r="E23" i="18"/>
  <c r="U23" i="18" s="1"/>
  <c r="S22" i="18"/>
  <c r="R22" i="18"/>
  <c r="Q22" i="18"/>
  <c r="P22" i="18"/>
  <c r="E22" i="18"/>
  <c r="T22" i="18" s="1"/>
  <c r="U21" i="18"/>
  <c r="T21" i="18"/>
  <c r="S21" i="18"/>
  <c r="R21" i="18"/>
  <c r="Q21" i="18"/>
  <c r="P21" i="18"/>
  <c r="E21" i="18"/>
  <c r="S20" i="18"/>
  <c r="R20" i="18"/>
  <c r="Q20" i="18"/>
  <c r="P20" i="18"/>
  <c r="E20" i="18"/>
  <c r="U20" i="18" s="1"/>
  <c r="S19" i="18"/>
  <c r="R19" i="18"/>
  <c r="Q19" i="18"/>
  <c r="P19" i="18"/>
  <c r="E19" i="18"/>
  <c r="U19" i="18" s="1"/>
  <c r="U18" i="18"/>
  <c r="S18" i="18"/>
  <c r="R18" i="18"/>
  <c r="Q18" i="18"/>
  <c r="P18" i="18"/>
  <c r="E18" i="18"/>
  <c r="T18" i="18" s="1"/>
  <c r="W16" i="18"/>
  <c r="V16" i="18"/>
  <c r="O16" i="18"/>
  <c r="N16" i="18"/>
  <c r="M16" i="18"/>
  <c r="L16" i="18"/>
  <c r="K16" i="18"/>
  <c r="S16" i="18" s="1"/>
  <c r="J16" i="18"/>
  <c r="I16" i="18"/>
  <c r="H16" i="18"/>
  <c r="P16" i="18" s="1"/>
  <c r="G16" i="18"/>
  <c r="F16" i="18"/>
  <c r="C16" i="18"/>
  <c r="B16" i="18"/>
  <c r="S15" i="18"/>
  <c r="R15" i="18"/>
  <c r="Q15" i="18"/>
  <c r="P15" i="18"/>
  <c r="E15" i="18"/>
  <c r="U15" i="18" s="1"/>
  <c r="S14" i="18"/>
  <c r="R14" i="18"/>
  <c r="Q14" i="18"/>
  <c r="P14" i="18"/>
  <c r="E14" i="18"/>
  <c r="U14" i="18" s="1"/>
  <c r="S13" i="18"/>
  <c r="R13" i="18"/>
  <c r="Q13" i="18"/>
  <c r="P13" i="18"/>
  <c r="E13" i="18"/>
  <c r="T13" i="18" s="1"/>
  <c r="U12" i="18"/>
  <c r="T12" i="18"/>
  <c r="S12" i="18"/>
  <c r="R12" i="18"/>
  <c r="Q12" i="18"/>
  <c r="P12" i="18"/>
  <c r="E12" i="18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U9" i="18"/>
  <c r="S9" i="18"/>
  <c r="R9" i="18"/>
  <c r="Q9" i="18"/>
  <c r="P9" i="18"/>
  <c r="E9" i="18"/>
  <c r="U93" i="17"/>
  <c r="T93" i="17"/>
  <c r="S93" i="17"/>
  <c r="R93" i="17"/>
  <c r="Q93" i="17"/>
  <c r="P93" i="17"/>
  <c r="E93" i="17"/>
  <c r="S92" i="17"/>
  <c r="R92" i="17"/>
  <c r="Q92" i="17"/>
  <c r="P92" i="17"/>
  <c r="E92" i="17"/>
  <c r="U92" i="17" s="1"/>
  <c r="S91" i="17"/>
  <c r="R91" i="17"/>
  <c r="Q91" i="17"/>
  <c r="P91" i="17"/>
  <c r="E91" i="17"/>
  <c r="U91" i="17" s="1"/>
  <c r="U90" i="17"/>
  <c r="S90" i="17"/>
  <c r="R90" i="17"/>
  <c r="Q90" i="17"/>
  <c r="P90" i="17"/>
  <c r="E90" i="17"/>
  <c r="T90" i="17" s="1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W72" i="17"/>
  <c r="V72" i="17"/>
  <c r="O72" i="17"/>
  <c r="N72" i="17"/>
  <c r="M72" i="17"/>
  <c r="L72" i="17"/>
  <c r="K72" i="17"/>
  <c r="S72" i="17" s="1"/>
  <c r="J72" i="17"/>
  <c r="R72" i="17" s="1"/>
  <c r="I72" i="17"/>
  <c r="H72" i="17"/>
  <c r="G72" i="17"/>
  <c r="F72" i="17"/>
  <c r="C72" i="17"/>
  <c r="B72" i="17"/>
  <c r="W71" i="17"/>
  <c r="V71" i="17"/>
  <c r="O71" i="17"/>
  <c r="N71" i="17"/>
  <c r="M71" i="17"/>
  <c r="L71" i="17"/>
  <c r="K71" i="17"/>
  <c r="S71" i="17" s="1"/>
  <c r="J71" i="17"/>
  <c r="R71" i="17" s="1"/>
  <c r="I71" i="17"/>
  <c r="Q71" i="17" s="1"/>
  <c r="H71" i="17"/>
  <c r="P71" i="17" s="1"/>
  <c r="G71" i="17"/>
  <c r="F71" i="17"/>
  <c r="C71" i="17"/>
  <c r="B71" i="17"/>
  <c r="W70" i="17"/>
  <c r="V70" i="17"/>
  <c r="O70" i="17"/>
  <c r="N70" i="17"/>
  <c r="M70" i="17"/>
  <c r="L70" i="17"/>
  <c r="K70" i="17"/>
  <c r="S70" i="17" s="1"/>
  <c r="J70" i="17"/>
  <c r="R70" i="17" s="1"/>
  <c r="I70" i="17"/>
  <c r="H70" i="17"/>
  <c r="G70" i="17"/>
  <c r="F70" i="17"/>
  <c r="C70" i="17"/>
  <c r="B70" i="17"/>
  <c r="S69" i="17"/>
  <c r="R69" i="17"/>
  <c r="Q69" i="17"/>
  <c r="P69" i="17"/>
  <c r="E69" i="17"/>
  <c r="W67" i="17"/>
  <c r="V67" i="17"/>
  <c r="O67" i="17"/>
  <c r="N67" i="17"/>
  <c r="M67" i="17"/>
  <c r="L67" i="17"/>
  <c r="K67" i="17"/>
  <c r="S67" i="17" s="1"/>
  <c r="J67" i="17"/>
  <c r="R67" i="17" s="1"/>
  <c r="I67" i="17"/>
  <c r="Q67" i="17" s="1"/>
  <c r="H67" i="17"/>
  <c r="G67" i="17"/>
  <c r="F67" i="17"/>
  <c r="C67" i="17"/>
  <c r="E67" i="17" s="1"/>
  <c r="B67" i="17"/>
  <c r="W66" i="17"/>
  <c r="V66" i="17"/>
  <c r="O66" i="17"/>
  <c r="N66" i="17"/>
  <c r="M66" i="17"/>
  <c r="L66" i="17"/>
  <c r="K66" i="17"/>
  <c r="S66" i="17" s="1"/>
  <c r="J66" i="17"/>
  <c r="R66" i="17" s="1"/>
  <c r="I66" i="17"/>
  <c r="H66" i="17"/>
  <c r="P66" i="17" s="1"/>
  <c r="G66" i="17"/>
  <c r="F66" i="17"/>
  <c r="C66" i="17"/>
  <c r="B66" i="17"/>
  <c r="E66" i="17" s="1"/>
  <c r="S65" i="17"/>
  <c r="R65" i="17"/>
  <c r="Q65" i="17"/>
  <c r="P65" i="17"/>
  <c r="E65" i="17"/>
  <c r="U65" i="17" s="1"/>
  <c r="S64" i="17"/>
  <c r="R64" i="17"/>
  <c r="Q64" i="17"/>
  <c r="P64" i="17"/>
  <c r="E64" i="17"/>
  <c r="T64" i="17" s="1"/>
  <c r="U63" i="17"/>
  <c r="T63" i="17"/>
  <c r="S63" i="17"/>
  <c r="R63" i="17"/>
  <c r="Q63" i="17"/>
  <c r="P63" i="17"/>
  <c r="E63" i="17"/>
  <c r="S62" i="17"/>
  <c r="R62" i="17"/>
  <c r="Q62" i="17"/>
  <c r="P62" i="17"/>
  <c r="E62" i="17"/>
  <c r="U62" i="17" s="1"/>
  <c r="S61" i="17"/>
  <c r="R61" i="17"/>
  <c r="Q61" i="17"/>
  <c r="P61" i="17"/>
  <c r="E61" i="17"/>
  <c r="V59" i="17"/>
  <c r="O59" i="17"/>
  <c r="N59" i="17"/>
  <c r="M59" i="17"/>
  <c r="L59" i="17"/>
  <c r="K59" i="17"/>
  <c r="S59" i="17" s="1"/>
  <c r="J59" i="17"/>
  <c r="R59" i="17" s="1"/>
  <c r="I59" i="17"/>
  <c r="Q59" i="17" s="1"/>
  <c r="H59" i="17"/>
  <c r="P59" i="17" s="1"/>
  <c r="G59" i="17"/>
  <c r="F59" i="17"/>
  <c r="C59" i="17"/>
  <c r="B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U56" i="17"/>
  <c r="S56" i="17"/>
  <c r="R56" i="17"/>
  <c r="Q56" i="17"/>
  <c r="P56" i="17"/>
  <c r="E56" i="17"/>
  <c r="T56" i="17" s="1"/>
  <c r="T55" i="17"/>
  <c r="S55" i="17"/>
  <c r="R55" i="17"/>
  <c r="Q55" i="17"/>
  <c r="P55" i="17"/>
  <c r="E55" i="17"/>
  <c r="U55" i="17" s="1"/>
  <c r="W53" i="17"/>
  <c r="V53" i="17"/>
  <c r="O53" i="17"/>
  <c r="N53" i="17"/>
  <c r="M53" i="17"/>
  <c r="L53" i="17"/>
  <c r="K53" i="17"/>
  <c r="S53" i="17" s="1"/>
  <c r="J53" i="17"/>
  <c r="R53" i="17" s="1"/>
  <c r="I53" i="17"/>
  <c r="H53" i="17"/>
  <c r="G53" i="17"/>
  <c r="F53" i="17"/>
  <c r="C53" i="17"/>
  <c r="B53" i="17"/>
  <c r="S52" i="17"/>
  <c r="R52" i="17"/>
  <c r="Q52" i="17"/>
  <c r="P52" i="17"/>
  <c r="E52" i="17"/>
  <c r="U52" i="17" s="1"/>
  <c r="U51" i="17"/>
  <c r="S51" i="17"/>
  <c r="R51" i="17"/>
  <c r="Q51" i="17"/>
  <c r="P51" i="17"/>
  <c r="E51" i="17"/>
  <c r="T51" i="17" s="1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T47" i="17" s="1"/>
  <c r="U46" i="17"/>
  <c r="T46" i="17"/>
  <c r="S46" i="17"/>
  <c r="R46" i="17"/>
  <c r="Q46" i="17"/>
  <c r="P46" i="17"/>
  <c r="E46" i="17"/>
  <c r="S45" i="17"/>
  <c r="R45" i="17"/>
  <c r="Q45" i="17"/>
  <c r="P45" i="17"/>
  <c r="E45" i="17"/>
  <c r="U45" i="17" s="1"/>
  <c r="S44" i="17"/>
  <c r="R44" i="17"/>
  <c r="Q44" i="17"/>
  <c r="P44" i="17"/>
  <c r="E44" i="17"/>
  <c r="U44" i="17" s="1"/>
  <c r="U43" i="17"/>
  <c r="S43" i="17"/>
  <c r="R43" i="17"/>
  <c r="Q43" i="17"/>
  <c r="P43" i="17"/>
  <c r="E43" i="17"/>
  <c r="S42" i="17"/>
  <c r="R42" i="17"/>
  <c r="Q42" i="17"/>
  <c r="P42" i="17"/>
  <c r="E42" i="17"/>
  <c r="W40" i="17"/>
  <c r="V40" i="17"/>
  <c r="O40" i="17"/>
  <c r="N40" i="17"/>
  <c r="M40" i="17"/>
  <c r="L40" i="17"/>
  <c r="K40" i="17"/>
  <c r="S40" i="17" s="1"/>
  <c r="J40" i="17"/>
  <c r="R40" i="17" s="1"/>
  <c r="I40" i="17"/>
  <c r="H40" i="17"/>
  <c r="G40" i="17"/>
  <c r="F40" i="17"/>
  <c r="C40" i="17"/>
  <c r="B40" i="17"/>
  <c r="E40" i="17" s="1"/>
  <c r="S39" i="17"/>
  <c r="R39" i="17"/>
  <c r="Q39" i="17"/>
  <c r="P39" i="17"/>
  <c r="E39" i="17"/>
  <c r="U39" i="17" s="1"/>
  <c r="S38" i="17"/>
  <c r="R38" i="17"/>
  <c r="Q38" i="17"/>
  <c r="P38" i="17"/>
  <c r="E38" i="17"/>
  <c r="T38" i="17" s="1"/>
  <c r="S37" i="17"/>
  <c r="R37" i="17"/>
  <c r="Q37" i="17"/>
  <c r="P37" i="17"/>
  <c r="E37" i="17"/>
  <c r="S36" i="17"/>
  <c r="R36" i="17"/>
  <c r="Q36" i="17"/>
  <c r="P36" i="17"/>
  <c r="E36" i="17"/>
  <c r="S35" i="17"/>
  <c r="R35" i="17"/>
  <c r="Q35" i="17"/>
  <c r="P35" i="17"/>
  <c r="E35" i="17"/>
  <c r="W33" i="17"/>
  <c r="V33" i="17"/>
  <c r="O33" i="17"/>
  <c r="N33" i="17"/>
  <c r="M33" i="17"/>
  <c r="L33" i="17"/>
  <c r="K33" i="17"/>
  <c r="S33" i="17" s="1"/>
  <c r="J33" i="17"/>
  <c r="I33" i="17"/>
  <c r="H33" i="17"/>
  <c r="G33" i="17"/>
  <c r="F33" i="17"/>
  <c r="C33" i="17"/>
  <c r="E33" i="17" s="1"/>
  <c r="B33" i="17"/>
  <c r="S32" i="17"/>
  <c r="R32" i="17"/>
  <c r="Q32" i="17"/>
  <c r="P32" i="17"/>
  <c r="E32" i="17"/>
  <c r="W30" i="17"/>
  <c r="V30" i="17"/>
  <c r="O30" i="17"/>
  <c r="N30" i="17"/>
  <c r="M30" i="17"/>
  <c r="L30" i="17"/>
  <c r="K30" i="17"/>
  <c r="S30" i="17" s="1"/>
  <c r="J30" i="17"/>
  <c r="R30" i="17" s="1"/>
  <c r="I30" i="17"/>
  <c r="Q30" i="17" s="1"/>
  <c r="H30" i="17"/>
  <c r="P30" i="17" s="1"/>
  <c r="G30" i="17"/>
  <c r="F30" i="17"/>
  <c r="C30" i="17"/>
  <c r="B30" i="17"/>
  <c r="S29" i="17"/>
  <c r="R29" i="17"/>
  <c r="Q29" i="17"/>
  <c r="P29" i="17"/>
  <c r="E29" i="17"/>
  <c r="U29" i="17" s="1"/>
  <c r="S28" i="17"/>
  <c r="R28" i="17"/>
  <c r="Q28" i="17"/>
  <c r="P28" i="17"/>
  <c r="E28" i="17"/>
  <c r="U27" i="17"/>
  <c r="S27" i="17"/>
  <c r="R27" i="17"/>
  <c r="Q27" i="17"/>
  <c r="P27" i="17"/>
  <c r="E27" i="17"/>
  <c r="T27" i="17" s="1"/>
  <c r="S26" i="17"/>
  <c r="R26" i="17"/>
  <c r="Q26" i="17"/>
  <c r="P26" i="17"/>
  <c r="E26" i="17"/>
  <c r="U26" i="17" s="1"/>
  <c r="W24" i="17"/>
  <c r="V24" i="17"/>
  <c r="O24" i="17"/>
  <c r="N24" i="17"/>
  <c r="M24" i="17"/>
  <c r="L24" i="17"/>
  <c r="K24" i="17"/>
  <c r="S24" i="17" s="1"/>
  <c r="J24" i="17"/>
  <c r="R24" i="17" s="1"/>
  <c r="I24" i="17"/>
  <c r="H24" i="17"/>
  <c r="G24" i="17"/>
  <c r="F24" i="17"/>
  <c r="C24" i="17"/>
  <c r="B24" i="17"/>
  <c r="S23" i="17"/>
  <c r="R23" i="17"/>
  <c r="Q23" i="17"/>
  <c r="P23" i="17"/>
  <c r="E23" i="17"/>
  <c r="U22" i="17"/>
  <c r="S22" i="17"/>
  <c r="R22" i="17"/>
  <c r="Q22" i="17"/>
  <c r="P22" i="17"/>
  <c r="E22" i="17"/>
  <c r="T22" i="17" s="1"/>
  <c r="S21" i="17"/>
  <c r="R21" i="17"/>
  <c r="Q21" i="17"/>
  <c r="P21" i="17"/>
  <c r="E21" i="17"/>
  <c r="U21" i="17" s="1"/>
  <c r="S20" i="17"/>
  <c r="R20" i="17"/>
  <c r="Q20" i="17"/>
  <c r="P20" i="17"/>
  <c r="E20" i="17"/>
  <c r="U20" i="17" s="1"/>
  <c r="S19" i="17"/>
  <c r="R19" i="17"/>
  <c r="Q19" i="17"/>
  <c r="P19" i="17"/>
  <c r="E19" i="17"/>
  <c r="T19" i="17" s="1"/>
  <c r="U18" i="17"/>
  <c r="T18" i="17"/>
  <c r="S18" i="17"/>
  <c r="R18" i="17"/>
  <c r="Q18" i="17"/>
  <c r="P18" i="17"/>
  <c r="E18" i="17"/>
  <c r="W16" i="17"/>
  <c r="V16" i="17"/>
  <c r="O16" i="17"/>
  <c r="N16" i="17"/>
  <c r="M16" i="17"/>
  <c r="L16" i="17"/>
  <c r="K16" i="17"/>
  <c r="S16" i="17" s="1"/>
  <c r="J16" i="17"/>
  <c r="I16" i="17"/>
  <c r="H16" i="17"/>
  <c r="P16" i="17" s="1"/>
  <c r="G16" i="17"/>
  <c r="F16" i="17"/>
  <c r="C16" i="17"/>
  <c r="B16" i="17"/>
  <c r="E16" i="17" s="1"/>
  <c r="S15" i="17"/>
  <c r="R15" i="17"/>
  <c r="Q15" i="17"/>
  <c r="P15" i="17"/>
  <c r="E15" i="17"/>
  <c r="U15" i="17" s="1"/>
  <c r="S14" i="17"/>
  <c r="R14" i="17"/>
  <c r="Q14" i="17"/>
  <c r="P14" i="17"/>
  <c r="E14" i="17"/>
  <c r="T14" i="17" s="1"/>
  <c r="U13" i="17"/>
  <c r="T13" i="17"/>
  <c r="S13" i="17"/>
  <c r="R13" i="17"/>
  <c r="Q13" i="17"/>
  <c r="P13" i="17"/>
  <c r="E13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U9" i="17" s="1"/>
  <c r="S93" i="16"/>
  <c r="R93" i="16"/>
  <c r="Q93" i="16"/>
  <c r="P93" i="16"/>
  <c r="E93" i="16"/>
  <c r="U93" i="16" s="1"/>
  <c r="S92" i="16"/>
  <c r="R92" i="16"/>
  <c r="Q92" i="16"/>
  <c r="P92" i="16"/>
  <c r="E92" i="16"/>
  <c r="U92" i="16" s="1"/>
  <c r="S91" i="16"/>
  <c r="R91" i="16"/>
  <c r="Q91" i="16"/>
  <c r="P91" i="16"/>
  <c r="E91" i="16"/>
  <c r="T91" i="16" s="1"/>
  <c r="U90" i="16"/>
  <c r="T90" i="16"/>
  <c r="S90" i="16"/>
  <c r="R90" i="16"/>
  <c r="Q90" i="16"/>
  <c r="P90" i="16"/>
  <c r="E90" i="16"/>
  <c r="S89" i="16"/>
  <c r="R89" i="16"/>
  <c r="Q89" i="16"/>
  <c r="P89" i="16"/>
  <c r="E89" i="16"/>
  <c r="U89" i="16" s="1"/>
  <c r="S88" i="16"/>
  <c r="R88" i="16"/>
  <c r="Q88" i="16"/>
  <c r="P88" i="16"/>
  <c r="E88" i="16"/>
  <c r="U88" i="16" s="1"/>
  <c r="U87" i="16"/>
  <c r="S87" i="16"/>
  <c r="R87" i="16"/>
  <c r="Q87" i="16"/>
  <c r="P87" i="16"/>
  <c r="E87" i="16"/>
  <c r="T87" i="16" s="1"/>
  <c r="U86" i="16"/>
  <c r="S86" i="16"/>
  <c r="R86" i="16"/>
  <c r="Q86" i="16"/>
  <c r="P86" i="16"/>
  <c r="E86" i="16"/>
  <c r="T86" i="16" s="1"/>
  <c r="W72" i="16"/>
  <c r="V72" i="16"/>
  <c r="O72" i="16"/>
  <c r="N72" i="16"/>
  <c r="M72" i="16"/>
  <c r="L72" i="16"/>
  <c r="K72" i="16"/>
  <c r="J72" i="16"/>
  <c r="I72" i="16"/>
  <c r="H72" i="16"/>
  <c r="G72" i="16"/>
  <c r="F72" i="16"/>
  <c r="C72" i="16"/>
  <c r="B72" i="16"/>
  <c r="W71" i="16"/>
  <c r="V71" i="16"/>
  <c r="O71" i="16"/>
  <c r="N71" i="16"/>
  <c r="M71" i="16"/>
  <c r="L71" i="16"/>
  <c r="K71" i="16"/>
  <c r="S71" i="16" s="1"/>
  <c r="J71" i="16"/>
  <c r="R71" i="16" s="1"/>
  <c r="I71" i="16"/>
  <c r="Q71" i="16" s="1"/>
  <c r="H71" i="16"/>
  <c r="G71" i="16"/>
  <c r="F71" i="16"/>
  <c r="C71" i="16"/>
  <c r="B71" i="16"/>
  <c r="E71" i="16" s="1"/>
  <c r="W70" i="16"/>
  <c r="V70" i="16"/>
  <c r="O70" i="16"/>
  <c r="N70" i="16"/>
  <c r="M70" i="16"/>
  <c r="L70" i="16"/>
  <c r="K70" i="16"/>
  <c r="S70" i="16" s="1"/>
  <c r="J70" i="16"/>
  <c r="R70" i="16" s="1"/>
  <c r="I70" i="16"/>
  <c r="H70" i="16"/>
  <c r="P70" i="16" s="1"/>
  <c r="G70" i="16"/>
  <c r="F70" i="16"/>
  <c r="C70" i="16"/>
  <c r="B70" i="16"/>
  <c r="E70" i="16" s="1"/>
  <c r="S69" i="16"/>
  <c r="R69" i="16"/>
  <c r="Q69" i="16"/>
  <c r="U69" i="16" s="1"/>
  <c r="P69" i="16"/>
  <c r="T69" i="16" s="1"/>
  <c r="E69" i="16"/>
  <c r="W67" i="16"/>
  <c r="V67" i="16"/>
  <c r="O67" i="16"/>
  <c r="N67" i="16"/>
  <c r="M67" i="16"/>
  <c r="L67" i="16"/>
  <c r="K67" i="16"/>
  <c r="S67" i="16" s="1"/>
  <c r="J67" i="16"/>
  <c r="I67" i="16"/>
  <c r="H67" i="16"/>
  <c r="G67" i="16"/>
  <c r="F67" i="16"/>
  <c r="C67" i="16"/>
  <c r="B67" i="16"/>
  <c r="W66" i="16"/>
  <c r="V66" i="16"/>
  <c r="O66" i="16"/>
  <c r="N66" i="16"/>
  <c r="M66" i="16"/>
  <c r="L66" i="16"/>
  <c r="K66" i="16"/>
  <c r="S66" i="16" s="1"/>
  <c r="J66" i="16"/>
  <c r="R66" i="16" s="1"/>
  <c r="I66" i="16"/>
  <c r="Q66" i="16" s="1"/>
  <c r="H66" i="16"/>
  <c r="G66" i="16"/>
  <c r="F66" i="16"/>
  <c r="C66" i="16"/>
  <c r="B66" i="16"/>
  <c r="E66" i="16" s="1"/>
  <c r="U65" i="16"/>
  <c r="S65" i="16"/>
  <c r="R65" i="16"/>
  <c r="Q65" i="16"/>
  <c r="P65" i="16"/>
  <c r="E65" i="16"/>
  <c r="T65" i="16" s="1"/>
  <c r="U64" i="16"/>
  <c r="T64" i="16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U61" i="16"/>
  <c r="S61" i="16"/>
  <c r="R61" i="16"/>
  <c r="Q61" i="16"/>
  <c r="P61" i="16"/>
  <c r="E61" i="16"/>
  <c r="V59" i="16"/>
  <c r="O59" i="16"/>
  <c r="N59" i="16"/>
  <c r="M59" i="16"/>
  <c r="L59" i="16"/>
  <c r="K59" i="16"/>
  <c r="S59" i="16" s="1"/>
  <c r="J59" i="16"/>
  <c r="R59" i="16" s="1"/>
  <c r="I59" i="16"/>
  <c r="H59" i="16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T56" i="16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W53" i="16"/>
  <c r="V53" i="16"/>
  <c r="O53" i="16"/>
  <c r="N53" i="16"/>
  <c r="M53" i="16"/>
  <c r="L53" i="16"/>
  <c r="K53" i="16"/>
  <c r="S53" i="16" s="1"/>
  <c r="J53" i="16"/>
  <c r="R53" i="16" s="1"/>
  <c r="I53" i="16"/>
  <c r="H53" i="16"/>
  <c r="G53" i="16"/>
  <c r="F53" i="16"/>
  <c r="C53" i="16"/>
  <c r="B53" i="16"/>
  <c r="U52" i="16"/>
  <c r="S52" i="16"/>
  <c r="R52" i="16"/>
  <c r="Q52" i="16"/>
  <c r="P52" i="16"/>
  <c r="E52" i="16"/>
  <c r="T52" i="16" s="1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U50" i="16" s="1"/>
  <c r="S49" i="16"/>
  <c r="R49" i="16"/>
  <c r="Q49" i="16"/>
  <c r="P49" i="16"/>
  <c r="E49" i="16"/>
  <c r="U49" i="16" s="1"/>
  <c r="U48" i="16"/>
  <c r="S48" i="16"/>
  <c r="R48" i="16"/>
  <c r="Q48" i="16"/>
  <c r="P48" i="16"/>
  <c r="E48" i="16"/>
  <c r="T48" i="16" s="1"/>
  <c r="S47" i="16"/>
  <c r="R47" i="16"/>
  <c r="Q47" i="16"/>
  <c r="P47" i="16"/>
  <c r="E47" i="16"/>
  <c r="U47" i="16" s="1"/>
  <c r="S46" i="16"/>
  <c r="R46" i="16"/>
  <c r="Q46" i="16"/>
  <c r="P46" i="16"/>
  <c r="E46" i="16"/>
  <c r="U46" i="16" s="1"/>
  <c r="S45" i="16"/>
  <c r="R45" i="16"/>
  <c r="Q45" i="16"/>
  <c r="P45" i="16"/>
  <c r="E45" i="16"/>
  <c r="U45" i="16" s="1"/>
  <c r="S44" i="16"/>
  <c r="R44" i="16"/>
  <c r="Q44" i="16"/>
  <c r="P44" i="16"/>
  <c r="E44" i="16"/>
  <c r="T44" i="16" s="1"/>
  <c r="S43" i="16"/>
  <c r="R43" i="16"/>
  <c r="Q43" i="16"/>
  <c r="P43" i="16"/>
  <c r="E43" i="16"/>
  <c r="S42" i="16"/>
  <c r="R42" i="16"/>
  <c r="Q42" i="16"/>
  <c r="P42" i="16"/>
  <c r="E42" i="16"/>
  <c r="U42" i="16" s="1"/>
  <c r="W40" i="16"/>
  <c r="V40" i="16"/>
  <c r="O40" i="16"/>
  <c r="N40" i="16"/>
  <c r="M40" i="16"/>
  <c r="L40" i="16"/>
  <c r="K40" i="16"/>
  <c r="S40" i="16" s="1"/>
  <c r="J40" i="16"/>
  <c r="I40" i="16"/>
  <c r="H40" i="16"/>
  <c r="P40" i="16" s="1"/>
  <c r="G40" i="16"/>
  <c r="F40" i="16"/>
  <c r="C40" i="16"/>
  <c r="B40" i="16"/>
  <c r="S39" i="16"/>
  <c r="R39" i="16"/>
  <c r="Q39" i="16"/>
  <c r="P39" i="16"/>
  <c r="E39" i="16"/>
  <c r="T39" i="16" s="1"/>
  <c r="S38" i="16"/>
  <c r="R38" i="16"/>
  <c r="Q38" i="16"/>
  <c r="P38" i="16"/>
  <c r="E38" i="16"/>
  <c r="S37" i="16"/>
  <c r="R37" i="16"/>
  <c r="Q37" i="16"/>
  <c r="P37" i="16"/>
  <c r="E37" i="16"/>
  <c r="U37" i="16" s="1"/>
  <c r="S36" i="16"/>
  <c r="R36" i="16"/>
  <c r="Q36" i="16"/>
  <c r="P36" i="16"/>
  <c r="E36" i="16"/>
  <c r="U36" i="16" s="1"/>
  <c r="S35" i="16"/>
  <c r="R35" i="16"/>
  <c r="Q35" i="16"/>
  <c r="P35" i="16"/>
  <c r="E35" i="16"/>
  <c r="W33" i="16"/>
  <c r="V33" i="16"/>
  <c r="O33" i="16"/>
  <c r="N33" i="16"/>
  <c r="M33" i="16"/>
  <c r="L33" i="16"/>
  <c r="K33" i="16"/>
  <c r="S33" i="16" s="1"/>
  <c r="J33" i="16"/>
  <c r="R33" i="16" s="1"/>
  <c r="I33" i="16"/>
  <c r="Q33" i="16" s="1"/>
  <c r="H33" i="16"/>
  <c r="G33" i="16"/>
  <c r="F33" i="16"/>
  <c r="C33" i="16"/>
  <c r="B33" i="16"/>
  <c r="S32" i="16"/>
  <c r="R32" i="16"/>
  <c r="Q32" i="16"/>
  <c r="P32" i="16"/>
  <c r="E32" i="16"/>
  <c r="W30" i="16"/>
  <c r="V30" i="16"/>
  <c r="O30" i="16"/>
  <c r="N30" i="16"/>
  <c r="M30" i="16"/>
  <c r="L30" i="16"/>
  <c r="K30" i="16"/>
  <c r="S30" i="16" s="1"/>
  <c r="J30" i="16"/>
  <c r="R30" i="16" s="1"/>
  <c r="I30" i="16"/>
  <c r="H30" i="16"/>
  <c r="G30" i="16"/>
  <c r="F30" i="16"/>
  <c r="C30" i="16"/>
  <c r="B30" i="16"/>
  <c r="E30" i="16" s="1"/>
  <c r="U29" i="16"/>
  <c r="S29" i="16"/>
  <c r="R29" i="16"/>
  <c r="Q29" i="16"/>
  <c r="P29" i="16"/>
  <c r="E29" i="16"/>
  <c r="T29" i="16" s="1"/>
  <c r="U28" i="16"/>
  <c r="T28" i="16"/>
  <c r="S28" i="16"/>
  <c r="R28" i="16"/>
  <c r="Q28" i="16"/>
  <c r="P28" i="16"/>
  <c r="E28" i="16"/>
  <c r="S27" i="16"/>
  <c r="R27" i="16"/>
  <c r="Q27" i="16"/>
  <c r="P27" i="16"/>
  <c r="E27" i="16"/>
  <c r="U27" i="16" s="1"/>
  <c r="S26" i="16"/>
  <c r="R26" i="16"/>
  <c r="Q26" i="16"/>
  <c r="P26" i="16"/>
  <c r="E26" i="16"/>
  <c r="U26" i="16" s="1"/>
  <c r="W24" i="16"/>
  <c r="V24" i="16"/>
  <c r="O24" i="16"/>
  <c r="N24" i="16"/>
  <c r="M24" i="16"/>
  <c r="L24" i="16"/>
  <c r="K24" i="16"/>
  <c r="S24" i="16" s="1"/>
  <c r="J24" i="16"/>
  <c r="R24" i="16" s="1"/>
  <c r="I24" i="16"/>
  <c r="Q24" i="16" s="1"/>
  <c r="H24" i="16"/>
  <c r="G24" i="16"/>
  <c r="F24" i="16"/>
  <c r="C24" i="16"/>
  <c r="B24" i="16"/>
  <c r="E24" i="16" s="1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U21" i="16" s="1"/>
  <c r="S20" i="16"/>
  <c r="R20" i="16"/>
  <c r="Q20" i="16"/>
  <c r="U20" i="16" s="1"/>
  <c r="P20" i="16"/>
  <c r="E20" i="16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U18" i="16" s="1"/>
  <c r="W16" i="16"/>
  <c r="V16" i="16"/>
  <c r="O16" i="16"/>
  <c r="N16" i="16"/>
  <c r="M16" i="16"/>
  <c r="L16" i="16"/>
  <c r="K16" i="16"/>
  <c r="S16" i="16" s="1"/>
  <c r="J16" i="16"/>
  <c r="R16" i="16" s="1"/>
  <c r="I16" i="16"/>
  <c r="H16" i="16"/>
  <c r="G16" i="16"/>
  <c r="F16" i="16"/>
  <c r="C16" i="16"/>
  <c r="B16" i="16"/>
  <c r="E16" i="16" s="1"/>
  <c r="U15" i="16"/>
  <c r="S15" i="16"/>
  <c r="R15" i="16"/>
  <c r="Q15" i="16"/>
  <c r="P15" i="16"/>
  <c r="E15" i="16"/>
  <c r="T15" i="16" s="1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U13" i="16" s="1"/>
  <c r="S12" i="16"/>
  <c r="R12" i="16"/>
  <c r="Q12" i="16"/>
  <c r="P12" i="16"/>
  <c r="E12" i="16"/>
  <c r="U12" i="16" s="1"/>
  <c r="U11" i="16"/>
  <c r="S11" i="16"/>
  <c r="R11" i="16"/>
  <c r="Q11" i="16"/>
  <c r="P11" i="16"/>
  <c r="E11" i="16"/>
  <c r="T11" i="16" s="1"/>
  <c r="S10" i="16"/>
  <c r="R10" i="16"/>
  <c r="Q10" i="16"/>
  <c r="P10" i="16"/>
  <c r="E10" i="16"/>
  <c r="S9" i="16"/>
  <c r="R9" i="16"/>
  <c r="Q9" i="16"/>
  <c r="P9" i="16"/>
  <c r="E9" i="16"/>
  <c r="U9" i="16" s="1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T90" i="15"/>
  <c r="S90" i="15"/>
  <c r="R90" i="15"/>
  <c r="Q90" i="15"/>
  <c r="P90" i="15"/>
  <c r="E90" i="15"/>
  <c r="U90" i="15" s="1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T86" i="15"/>
  <c r="S86" i="15"/>
  <c r="R86" i="15"/>
  <c r="Q86" i="15"/>
  <c r="P86" i="15"/>
  <c r="E86" i="15"/>
  <c r="U86" i="15" s="1"/>
  <c r="W72" i="15"/>
  <c r="V72" i="15"/>
  <c r="O72" i="15"/>
  <c r="N72" i="15"/>
  <c r="M72" i="15"/>
  <c r="L72" i="15"/>
  <c r="K72" i="15"/>
  <c r="J72" i="15"/>
  <c r="R72" i="15" s="1"/>
  <c r="I72" i="15"/>
  <c r="H72" i="15"/>
  <c r="G72" i="15"/>
  <c r="F72" i="15"/>
  <c r="C72" i="15"/>
  <c r="B72" i="15"/>
  <c r="W71" i="15"/>
  <c r="V71" i="15"/>
  <c r="O71" i="15"/>
  <c r="N71" i="15"/>
  <c r="M71" i="15"/>
  <c r="L71" i="15"/>
  <c r="K71" i="15"/>
  <c r="S71" i="15" s="1"/>
  <c r="J71" i="15"/>
  <c r="I71" i="15"/>
  <c r="H71" i="15"/>
  <c r="G71" i="15"/>
  <c r="F71" i="15"/>
  <c r="E71" i="15"/>
  <c r="C71" i="15"/>
  <c r="B71" i="15"/>
  <c r="W70" i="15"/>
  <c r="V70" i="15"/>
  <c r="O70" i="15"/>
  <c r="N70" i="15"/>
  <c r="M70" i="15"/>
  <c r="L70" i="15"/>
  <c r="K70" i="15"/>
  <c r="S70" i="15" s="1"/>
  <c r="J70" i="15"/>
  <c r="I70" i="15"/>
  <c r="H70" i="15"/>
  <c r="G70" i="15"/>
  <c r="F70" i="15"/>
  <c r="C70" i="15"/>
  <c r="E70" i="15" s="1"/>
  <c r="B70" i="15"/>
  <c r="S69" i="15"/>
  <c r="R69" i="15"/>
  <c r="Q69" i="15"/>
  <c r="P69" i="15"/>
  <c r="E69" i="15"/>
  <c r="U69" i="15" s="1"/>
  <c r="W67" i="15"/>
  <c r="V67" i="15"/>
  <c r="S67" i="15"/>
  <c r="O67" i="15"/>
  <c r="N67" i="15"/>
  <c r="M67" i="15"/>
  <c r="L67" i="15"/>
  <c r="K67" i="15"/>
  <c r="J67" i="15"/>
  <c r="I67" i="15"/>
  <c r="H67" i="15"/>
  <c r="G67" i="15"/>
  <c r="F67" i="15"/>
  <c r="C67" i="15"/>
  <c r="B67" i="15"/>
  <c r="E67" i="15" s="1"/>
  <c r="W66" i="15"/>
  <c r="V66" i="15"/>
  <c r="O66" i="15"/>
  <c r="N66" i="15"/>
  <c r="M66" i="15"/>
  <c r="L66" i="15"/>
  <c r="K66" i="15"/>
  <c r="S66" i="15" s="1"/>
  <c r="J66" i="15"/>
  <c r="R66" i="15" s="1"/>
  <c r="I66" i="15"/>
  <c r="H66" i="15"/>
  <c r="G66" i="15"/>
  <c r="F66" i="15"/>
  <c r="E66" i="15"/>
  <c r="C66" i="15"/>
  <c r="B66" i="15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U64" i="15" s="1"/>
  <c r="S63" i="15"/>
  <c r="R63" i="15"/>
  <c r="Q63" i="15"/>
  <c r="P63" i="15"/>
  <c r="E63" i="15"/>
  <c r="U62" i="15"/>
  <c r="S62" i="15"/>
  <c r="R62" i="15"/>
  <c r="Q62" i="15"/>
  <c r="P62" i="15"/>
  <c r="E62" i="15"/>
  <c r="T62" i="15" s="1"/>
  <c r="S61" i="15"/>
  <c r="R61" i="15"/>
  <c r="Q61" i="15"/>
  <c r="P61" i="15"/>
  <c r="E61" i="15"/>
  <c r="U61" i="15" s="1"/>
  <c r="V59" i="15"/>
  <c r="O59" i="15"/>
  <c r="N59" i="15"/>
  <c r="M59" i="15"/>
  <c r="L59" i="15"/>
  <c r="K59" i="15"/>
  <c r="S59" i="15" s="1"/>
  <c r="J59" i="15"/>
  <c r="R59" i="15" s="1"/>
  <c r="I59" i="15"/>
  <c r="H59" i="15"/>
  <c r="G59" i="15"/>
  <c r="F59" i="15"/>
  <c r="C59" i="15"/>
  <c r="B59" i="15"/>
  <c r="E59" i="15" s="1"/>
  <c r="U58" i="15"/>
  <c r="S58" i="15"/>
  <c r="R58" i="15"/>
  <c r="Q58" i="15"/>
  <c r="P58" i="15"/>
  <c r="E58" i="15"/>
  <c r="T58" i="15" s="1"/>
  <c r="T57" i="15"/>
  <c r="S57" i="15"/>
  <c r="R57" i="15"/>
  <c r="Q57" i="15"/>
  <c r="P57" i="15"/>
  <c r="E57" i="15"/>
  <c r="U57" i="15" s="1"/>
  <c r="S56" i="15"/>
  <c r="R56" i="15"/>
  <c r="Q56" i="15"/>
  <c r="P56" i="15"/>
  <c r="E56" i="15"/>
  <c r="U56" i="15" s="1"/>
  <c r="S55" i="15"/>
  <c r="R55" i="15"/>
  <c r="Q55" i="15"/>
  <c r="P55" i="15"/>
  <c r="E55" i="15"/>
  <c r="W53" i="15"/>
  <c r="V53" i="15"/>
  <c r="O53" i="15"/>
  <c r="N53" i="15"/>
  <c r="M53" i="15"/>
  <c r="L53" i="15"/>
  <c r="K53" i="15"/>
  <c r="S53" i="15" s="1"/>
  <c r="J53" i="15"/>
  <c r="R53" i="15" s="1"/>
  <c r="I53" i="15"/>
  <c r="H53" i="15"/>
  <c r="G53" i="15"/>
  <c r="F53" i="15"/>
  <c r="C53" i="15"/>
  <c r="B53" i="15"/>
  <c r="E53" i="15" s="1"/>
  <c r="U52" i="15"/>
  <c r="T52" i="15"/>
  <c r="S52" i="15"/>
  <c r="R52" i="15"/>
  <c r="Q52" i="15"/>
  <c r="P52" i="15"/>
  <c r="E52" i="15"/>
  <c r="S51" i="15"/>
  <c r="R51" i="15"/>
  <c r="Q51" i="15"/>
  <c r="P51" i="15"/>
  <c r="E51" i="15"/>
  <c r="U51" i="15" s="1"/>
  <c r="S50" i="15"/>
  <c r="R50" i="15"/>
  <c r="Q50" i="15"/>
  <c r="P50" i="15"/>
  <c r="E50" i="15"/>
  <c r="U49" i="15"/>
  <c r="S49" i="15"/>
  <c r="R49" i="15"/>
  <c r="Q49" i="15"/>
  <c r="P49" i="15"/>
  <c r="E49" i="15"/>
  <c r="T49" i="15" s="1"/>
  <c r="U48" i="15"/>
  <c r="T48" i="15"/>
  <c r="S48" i="15"/>
  <c r="R48" i="15"/>
  <c r="Q48" i="15"/>
  <c r="P48" i="15"/>
  <c r="E48" i="15"/>
  <c r="S47" i="15"/>
  <c r="R47" i="15"/>
  <c r="Q47" i="15"/>
  <c r="P47" i="15"/>
  <c r="E47" i="15"/>
  <c r="U47" i="15" s="1"/>
  <c r="S46" i="15"/>
  <c r="R46" i="15"/>
  <c r="Q46" i="15"/>
  <c r="P46" i="15"/>
  <c r="E46" i="15"/>
  <c r="U45" i="15"/>
  <c r="S45" i="15"/>
  <c r="R45" i="15"/>
  <c r="Q45" i="15"/>
  <c r="P45" i="15"/>
  <c r="E45" i="15"/>
  <c r="T45" i="15" s="1"/>
  <c r="U44" i="15"/>
  <c r="T44" i="15"/>
  <c r="S44" i="15"/>
  <c r="R44" i="15"/>
  <c r="Q44" i="15"/>
  <c r="P44" i="15"/>
  <c r="E44" i="15"/>
  <c r="S43" i="15"/>
  <c r="R43" i="15"/>
  <c r="Q43" i="15"/>
  <c r="P43" i="15"/>
  <c r="E43" i="15"/>
  <c r="T43" i="15" s="1"/>
  <c r="S42" i="15"/>
  <c r="R42" i="15"/>
  <c r="Q42" i="15"/>
  <c r="P42" i="15"/>
  <c r="E42" i="15"/>
  <c r="W40" i="15"/>
  <c r="V40" i="15"/>
  <c r="O40" i="15"/>
  <c r="N40" i="15"/>
  <c r="M40" i="15"/>
  <c r="L40" i="15"/>
  <c r="K40" i="15"/>
  <c r="S40" i="15" s="1"/>
  <c r="J40" i="15"/>
  <c r="R40" i="15" s="1"/>
  <c r="I40" i="15"/>
  <c r="Q40" i="15" s="1"/>
  <c r="H40" i="15"/>
  <c r="G40" i="15"/>
  <c r="F40" i="15"/>
  <c r="C40" i="15"/>
  <c r="B40" i="15"/>
  <c r="E40" i="15" s="1"/>
  <c r="U39" i="15"/>
  <c r="T39" i="15"/>
  <c r="S39" i="15"/>
  <c r="R39" i="15"/>
  <c r="Q39" i="15"/>
  <c r="P39" i="15"/>
  <c r="E39" i="15"/>
  <c r="T38" i="15"/>
  <c r="S38" i="15"/>
  <c r="R38" i="15"/>
  <c r="Q38" i="15"/>
  <c r="P38" i="15"/>
  <c r="E38" i="15"/>
  <c r="U38" i="15" s="1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U35" i="15" s="1"/>
  <c r="P35" i="15"/>
  <c r="T35" i="15" s="1"/>
  <c r="E35" i="15"/>
  <c r="W33" i="15"/>
  <c r="V33" i="15"/>
  <c r="O33" i="15"/>
  <c r="N33" i="15"/>
  <c r="M33" i="15"/>
  <c r="L33" i="15"/>
  <c r="K33" i="15"/>
  <c r="J33" i="15"/>
  <c r="I33" i="15"/>
  <c r="H33" i="15"/>
  <c r="G33" i="15"/>
  <c r="F33" i="15"/>
  <c r="C33" i="15"/>
  <c r="B33" i="15"/>
  <c r="S32" i="15"/>
  <c r="R32" i="15"/>
  <c r="Q32" i="15"/>
  <c r="P32" i="15"/>
  <c r="E32" i="15"/>
  <c r="W30" i="15"/>
  <c r="V30" i="15"/>
  <c r="O30" i="15"/>
  <c r="N30" i="15"/>
  <c r="M30" i="15"/>
  <c r="L30" i="15"/>
  <c r="K30" i="15"/>
  <c r="S30" i="15" s="1"/>
  <c r="J30" i="15"/>
  <c r="R30" i="15" s="1"/>
  <c r="I30" i="15"/>
  <c r="H30" i="15"/>
  <c r="G30" i="15"/>
  <c r="F30" i="15"/>
  <c r="C30" i="15"/>
  <c r="B30" i="15"/>
  <c r="E30" i="15" s="1"/>
  <c r="U29" i="15"/>
  <c r="T29" i="15"/>
  <c r="S29" i="15"/>
  <c r="R29" i="15"/>
  <c r="Q29" i="15"/>
  <c r="P29" i="15"/>
  <c r="E29" i="15"/>
  <c r="T28" i="15"/>
  <c r="S28" i="15"/>
  <c r="R28" i="15"/>
  <c r="Q28" i="15"/>
  <c r="P28" i="15"/>
  <c r="E28" i="15"/>
  <c r="U28" i="15" s="1"/>
  <c r="S27" i="15"/>
  <c r="R27" i="15"/>
  <c r="Q27" i="15"/>
  <c r="P27" i="15"/>
  <c r="E27" i="15"/>
  <c r="S26" i="15"/>
  <c r="R26" i="15"/>
  <c r="Q26" i="15"/>
  <c r="P26" i="15"/>
  <c r="E26" i="15"/>
  <c r="W24" i="15"/>
  <c r="V24" i="15"/>
  <c r="O24" i="15"/>
  <c r="N24" i="15"/>
  <c r="M24" i="15"/>
  <c r="L24" i="15"/>
  <c r="K24" i="15"/>
  <c r="S24" i="15" s="1"/>
  <c r="J24" i="15"/>
  <c r="R24" i="15" s="1"/>
  <c r="I24" i="15"/>
  <c r="Q24" i="15" s="1"/>
  <c r="H24" i="15"/>
  <c r="G24" i="15"/>
  <c r="F24" i="15"/>
  <c r="C24" i="15"/>
  <c r="B24" i="15"/>
  <c r="E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S21" i="15"/>
  <c r="R21" i="15"/>
  <c r="Q21" i="15"/>
  <c r="P21" i="15"/>
  <c r="E21" i="15"/>
  <c r="U20" i="15"/>
  <c r="T20" i="15"/>
  <c r="S20" i="15"/>
  <c r="R20" i="15"/>
  <c r="Q20" i="15"/>
  <c r="P20" i="15"/>
  <c r="E20" i="15"/>
  <c r="T19" i="15"/>
  <c r="S19" i="15"/>
  <c r="R19" i="15"/>
  <c r="Q19" i="15"/>
  <c r="P19" i="15"/>
  <c r="E19" i="15"/>
  <c r="U19" i="15" s="1"/>
  <c r="S18" i="15"/>
  <c r="R18" i="15"/>
  <c r="Q18" i="15"/>
  <c r="P18" i="15"/>
  <c r="E18" i="15"/>
  <c r="W16" i="15"/>
  <c r="V16" i="15"/>
  <c r="O16" i="15"/>
  <c r="N16" i="15"/>
  <c r="M16" i="15"/>
  <c r="L16" i="15"/>
  <c r="K16" i="15"/>
  <c r="S16" i="15" s="1"/>
  <c r="J16" i="15"/>
  <c r="I16" i="15"/>
  <c r="H16" i="15"/>
  <c r="G16" i="15"/>
  <c r="F16" i="15"/>
  <c r="C16" i="15"/>
  <c r="B16" i="15"/>
  <c r="E16" i="15" s="1"/>
  <c r="S15" i="15"/>
  <c r="R15" i="15"/>
  <c r="Q15" i="15"/>
  <c r="P15" i="15"/>
  <c r="E15" i="15"/>
  <c r="S14" i="15"/>
  <c r="R14" i="15"/>
  <c r="Q14" i="15"/>
  <c r="P14" i="15"/>
  <c r="E14" i="15"/>
  <c r="U14" i="15" s="1"/>
  <c r="S13" i="15"/>
  <c r="R13" i="15"/>
  <c r="Q13" i="15"/>
  <c r="P13" i="15"/>
  <c r="E13" i="15"/>
  <c r="S12" i="15"/>
  <c r="R12" i="15"/>
  <c r="Q12" i="15"/>
  <c r="P12" i="15"/>
  <c r="E12" i="15"/>
  <c r="U11" i="15"/>
  <c r="T11" i="15"/>
  <c r="S11" i="15"/>
  <c r="R11" i="15"/>
  <c r="Q11" i="15"/>
  <c r="P11" i="15"/>
  <c r="E11" i="15"/>
  <c r="S10" i="15"/>
  <c r="R10" i="15"/>
  <c r="Q10" i="15"/>
  <c r="P10" i="15"/>
  <c r="T10" i="15" s="1"/>
  <c r="E10" i="15"/>
  <c r="S9" i="15"/>
  <c r="R9" i="15"/>
  <c r="Q9" i="15"/>
  <c r="P9" i="15"/>
  <c r="E9" i="15"/>
  <c r="U9" i="15" s="1"/>
  <c r="S93" i="14"/>
  <c r="R93" i="14"/>
  <c r="Q93" i="14"/>
  <c r="P93" i="14"/>
  <c r="E93" i="14"/>
  <c r="U92" i="14"/>
  <c r="T92" i="14"/>
  <c r="S92" i="14"/>
  <c r="R92" i="14"/>
  <c r="Q92" i="14"/>
  <c r="P92" i="14"/>
  <c r="E92" i="14"/>
  <c r="T91" i="14"/>
  <c r="S91" i="14"/>
  <c r="R91" i="14"/>
  <c r="Q91" i="14"/>
  <c r="P91" i="14"/>
  <c r="E91" i="14"/>
  <c r="U91" i="14" s="1"/>
  <c r="S90" i="14"/>
  <c r="R90" i="14"/>
  <c r="Q90" i="14"/>
  <c r="P90" i="14"/>
  <c r="E90" i="14"/>
  <c r="U90" i="14" s="1"/>
  <c r="S89" i="14"/>
  <c r="R89" i="14"/>
  <c r="Q89" i="14"/>
  <c r="P89" i="14"/>
  <c r="E89" i="14"/>
  <c r="S88" i="14"/>
  <c r="R88" i="14"/>
  <c r="Q88" i="14"/>
  <c r="P88" i="14"/>
  <c r="E88" i="14"/>
  <c r="T87" i="14"/>
  <c r="S87" i="14"/>
  <c r="R87" i="14"/>
  <c r="Q87" i="14"/>
  <c r="P87" i="14"/>
  <c r="E87" i="14"/>
  <c r="U87" i="14" s="1"/>
  <c r="S86" i="14"/>
  <c r="R86" i="14"/>
  <c r="Q86" i="14"/>
  <c r="P86" i="14"/>
  <c r="E86" i="14"/>
  <c r="U86" i="14" s="1"/>
  <c r="W72" i="14"/>
  <c r="V72" i="14"/>
  <c r="O72" i="14"/>
  <c r="N72" i="14"/>
  <c r="M72" i="14"/>
  <c r="L72" i="14"/>
  <c r="K72" i="14"/>
  <c r="S72" i="14" s="1"/>
  <c r="J72" i="14"/>
  <c r="I72" i="14"/>
  <c r="H72" i="14"/>
  <c r="G72" i="14"/>
  <c r="F72" i="14"/>
  <c r="C72" i="14"/>
  <c r="B72" i="14"/>
  <c r="W71" i="14"/>
  <c r="V71" i="14"/>
  <c r="O71" i="14"/>
  <c r="N71" i="14"/>
  <c r="M71" i="14"/>
  <c r="L71" i="14"/>
  <c r="K71" i="14"/>
  <c r="S71" i="14" s="1"/>
  <c r="J71" i="14"/>
  <c r="R71" i="14" s="1"/>
  <c r="I71" i="14"/>
  <c r="H71" i="14"/>
  <c r="G71" i="14"/>
  <c r="F71" i="14"/>
  <c r="C71" i="14"/>
  <c r="B71" i="14"/>
  <c r="E71" i="14" s="1"/>
  <c r="W70" i="14"/>
  <c r="V70" i="14"/>
  <c r="O70" i="14"/>
  <c r="N70" i="14"/>
  <c r="M70" i="14"/>
  <c r="L70" i="14"/>
  <c r="K70" i="14"/>
  <c r="S70" i="14" s="1"/>
  <c r="J70" i="14"/>
  <c r="R70" i="14" s="1"/>
  <c r="I70" i="14"/>
  <c r="Q70" i="14" s="1"/>
  <c r="H70" i="14"/>
  <c r="G70" i="14"/>
  <c r="F70" i="14"/>
  <c r="C70" i="14"/>
  <c r="B70" i="14"/>
  <c r="E70" i="14" s="1"/>
  <c r="S69" i="14"/>
  <c r="R69" i="14"/>
  <c r="Q69" i="14"/>
  <c r="P69" i="14"/>
  <c r="E69" i="14"/>
  <c r="W67" i="14"/>
  <c r="V67" i="14"/>
  <c r="O67" i="14"/>
  <c r="N67" i="14"/>
  <c r="M67" i="14"/>
  <c r="L67" i="14"/>
  <c r="K67" i="14"/>
  <c r="S67" i="14" s="1"/>
  <c r="J67" i="14"/>
  <c r="I67" i="14"/>
  <c r="H67" i="14"/>
  <c r="G67" i="14"/>
  <c r="F67" i="14"/>
  <c r="C67" i="14"/>
  <c r="B67" i="14"/>
  <c r="W66" i="14"/>
  <c r="V66" i="14"/>
  <c r="O66" i="14"/>
  <c r="N66" i="14"/>
  <c r="M66" i="14"/>
  <c r="L66" i="14"/>
  <c r="K66" i="14"/>
  <c r="S66" i="14" s="1"/>
  <c r="J66" i="14"/>
  <c r="R66" i="14" s="1"/>
  <c r="I66" i="14"/>
  <c r="H66" i="14"/>
  <c r="G66" i="14"/>
  <c r="F66" i="14"/>
  <c r="C66" i="14"/>
  <c r="B66" i="14"/>
  <c r="E66" i="14" s="1"/>
  <c r="T65" i="14"/>
  <c r="S65" i="14"/>
  <c r="R65" i="14"/>
  <c r="Q65" i="14"/>
  <c r="P65" i="14"/>
  <c r="E65" i="14"/>
  <c r="U65" i="14" s="1"/>
  <c r="S64" i="14"/>
  <c r="R64" i="14"/>
  <c r="Q64" i="14"/>
  <c r="P64" i="14"/>
  <c r="E64" i="14"/>
  <c r="U64" i="14" s="1"/>
  <c r="S63" i="14"/>
  <c r="R63" i="14"/>
  <c r="Q63" i="14"/>
  <c r="P63" i="14"/>
  <c r="E63" i="14"/>
  <c r="U63" i="14" s="1"/>
  <c r="S62" i="14"/>
  <c r="R62" i="14"/>
  <c r="Q62" i="14"/>
  <c r="P62" i="14"/>
  <c r="E62" i="14"/>
  <c r="S61" i="14"/>
  <c r="R61" i="14"/>
  <c r="Q61" i="14"/>
  <c r="P61" i="14"/>
  <c r="E61" i="14"/>
  <c r="U61" i="14" s="1"/>
  <c r="V59" i="14"/>
  <c r="O59" i="14"/>
  <c r="N59" i="14"/>
  <c r="M59" i="14"/>
  <c r="L59" i="14"/>
  <c r="K59" i="14"/>
  <c r="S59" i="14" s="1"/>
  <c r="J59" i="14"/>
  <c r="R59" i="14" s="1"/>
  <c r="I59" i="14"/>
  <c r="H59" i="14"/>
  <c r="P59" i="14" s="1"/>
  <c r="G59" i="14"/>
  <c r="F59" i="14"/>
  <c r="C59" i="14"/>
  <c r="B59" i="14"/>
  <c r="E59" i="14" s="1"/>
  <c r="S58" i="14"/>
  <c r="R58" i="14"/>
  <c r="Q58" i="14"/>
  <c r="P58" i="14"/>
  <c r="E58" i="14"/>
  <c r="U58" i="14" s="1"/>
  <c r="S57" i="14"/>
  <c r="R57" i="14"/>
  <c r="Q57" i="14"/>
  <c r="P57" i="14"/>
  <c r="E57" i="14"/>
  <c r="U57" i="14" s="1"/>
  <c r="S56" i="14"/>
  <c r="R56" i="14"/>
  <c r="Q56" i="14"/>
  <c r="P56" i="14"/>
  <c r="E56" i="14"/>
  <c r="U56" i="14" s="1"/>
  <c r="T55" i="14"/>
  <c r="S55" i="14"/>
  <c r="R55" i="14"/>
  <c r="Q55" i="14"/>
  <c r="P55" i="14"/>
  <c r="E55" i="14"/>
  <c r="U55" i="14" s="1"/>
  <c r="W53" i="14"/>
  <c r="V53" i="14"/>
  <c r="O53" i="14"/>
  <c r="N53" i="14"/>
  <c r="M53" i="14"/>
  <c r="L53" i="14"/>
  <c r="K53" i="14"/>
  <c r="S53" i="14" s="1"/>
  <c r="J53" i="14"/>
  <c r="R53" i="14" s="1"/>
  <c r="I53" i="14"/>
  <c r="H53" i="14"/>
  <c r="G53" i="14"/>
  <c r="F53" i="14"/>
  <c r="C53" i="14"/>
  <c r="B53" i="14"/>
  <c r="S52" i="14"/>
  <c r="R52" i="14"/>
  <c r="Q52" i="14"/>
  <c r="P52" i="14"/>
  <c r="E52" i="14"/>
  <c r="U52" i="14" s="1"/>
  <c r="S51" i="14"/>
  <c r="R51" i="14"/>
  <c r="Q51" i="14"/>
  <c r="P51" i="14"/>
  <c r="E51" i="14"/>
  <c r="U51" i="14" s="1"/>
  <c r="S50" i="14"/>
  <c r="R50" i="14"/>
  <c r="Q50" i="14"/>
  <c r="P50" i="14"/>
  <c r="E50" i="14"/>
  <c r="U50" i="14" s="1"/>
  <c r="S49" i="14"/>
  <c r="R49" i="14"/>
  <c r="Q49" i="14"/>
  <c r="P49" i="14"/>
  <c r="E49" i="14"/>
  <c r="U49" i="14" s="1"/>
  <c r="S48" i="14"/>
  <c r="R48" i="14"/>
  <c r="Q48" i="14"/>
  <c r="P48" i="14"/>
  <c r="E48" i="14"/>
  <c r="T48" i="14" s="1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S45" i="14"/>
  <c r="R45" i="14"/>
  <c r="Q45" i="14"/>
  <c r="P45" i="14"/>
  <c r="E45" i="14"/>
  <c r="U45" i="14" s="1"/>
  <c r="S44" i="14"/>
  <c r="R44" i="14"/>
  <c r="Q44" i="14"/>
  <c r="P44" i="14"/>
  <c r="E44" i="14"/>
  <c r="T44" i="14" s="1"/>
  <c r="S43" i="14"/>
  <c r="R43" i="14"/>
  <c r="Q43" i="14"/>
  <c r="P43" i="14"/>
  <c r="E43" i="14"/>
  <c r="U43" i="14" s="1"/>
  <c r="S42" i="14"/>
  <c r="R42" i="14"/>
  <c r="Q42" i="14"/>
  <c r="P42" i="14"/>
  <c r="E42" i="14"/>
  <c r="U42" i="14" s="1"/>
  <c r="W40" i="14"/>
  <c r="V40" i="14"/>
  <c r="O40" i="14"/>
  <c r="N40" i="14"/>
  <c r="M40" i="14"/>
  <c r="L40" i="14"/>
  <c r="K40" i="14"/>
  <c r="S40" i="14" s="1"/>
  <c r="J40" i="14"/>
  <c r="R40" i="14" s="1"/>
  <c r="I40" i="14"/>
  <c r="H40" i="14"/>
  <c r="G40" i="14"/>
  <c r="F40" i="14"/>
  <c r="C40" i="14"/>
  <c r="E40" i="14" s="1"/>
  <c r="B40" i="14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S37" i="14"/>
  <c r="R37" i="14"/>
  <c r="Q37" i="14"/>
  <c r="P37" i="14"/>
  <c r="E37" i="14"/>
  <c r="U37" i="14" s="1"/>
  <c r="S36" i="14"/>
  <c r="R36" i="14"/>
  <c r="Q36" i="14"/>
  <c r="P36" i="14"/>
  <c r="T36" i="14" s="1"/>
  <c r="E36" i="14"/>
  <c r="S35" i="14"/>
  <c r="R35" i="14"/>
  <c r="Q35" i="14"/>
  <c r="P35" i="14"/>
  <c r="E35" i="14"/>
  <c r="U35" i="14" s="1"/>
  <c r="W33" i="14"/>
  <c r="V33" i="14"/>
  <c r="O33" i="14"/>
  <c r="N33" i="14"/>
  <c r="M33" i="14"/>
  <c r="L33" i="14"/>
  <c r="K33" i="14"/>
  <c r="S33" i="14" s="1"/>
  <c r="J33" i="14"/>
  <c r="R33" i="14" s="1"/>
  <c r="I33" i="14"/>
  <c r="H33" i="14"/>
  <c r="G33" i="14"/>
  <c r="F33" i="14"/>
  <c r="C33" i="14"/>
  <c r="B33" i="14"/>
  <c r="S32" i="14"/>
  <c r="R32" i="14"/>
  <c r="Q32" i="14"/>
  <c r="U32" i="14" s="1"/>
  <c r="P32" i="14"/>
  <c r="T32" i="14" s="1"/>
  <c r="E32" i="14"/>
  <c r="W30" i="14"/>
  <c r="V30" i="14"/>
  <c r="O30" i="14"/>
  <c r="N30" i="14"/>
  <c r="M30" i="14"/>
  <c r="L30" i="14"/>
  <c r="K30" i="14"/>
  <c r="S30" i="14" s="1"/>
  <c r="J30" i="14"/>
  <c r="R30" i="14" s="1"/>
  <c r="I30" i="14"/>
  <c r="Q30" i="14" s="1"/>
  <c r="H30" i="14"/>
  <c r="P30" i="14" s="1"/>
  <c r="G30" i="14"/>
  <c r="F30" i="14"/>
  <c r="C30" i="14"/>
  <c r="E30" i="14" s="1"/>
  <c r="B30" i="14"/>
  <c r="S29" i="14"/>
  <c r="R29" i="14"/>
  <c r="Q29" i="14"/>
  <c r="P29" i="14"/>
  <c r="E29" i="14"/>
  <c r="T29" i="14" s="1"/>
  <c r="S28" i="14"/>
  <c r="R28" i="14"/>
  <c r="Q28" i="14"/>
  <c r="P28" i="14"/>
  <c r="E28" i="14"/>
  <c r="U28" i="14" s="1"/>
  <c r="U27" i="14"/>
  <c r="T27" i="14"/>
  <c r="S27" i="14"/>
  <c r="R27" i="14"/>
  <c r="Q27" i="14"/>
  <c r="P27" i="14"/>
  <c r="E27" i="14"/>
  <c r="T26" i="14"/>
  <c r="S26" i="14"/>
  <c r="R26" i="14"/>
  <c r="Q26" i="14"/>
  <c r="P26" i="14"/>
  <c r="E26" i="14"/>
  <c r="U26" i="14" s="1"/>
  <c r="W24" i="14"/>
  <c r="V24" i="14"/>
  <c r="O24" i="14"/>
  <c r="N24" i="14"/>
  <c r="M24" i="14"/>
  <c r="L24" i="14"/>
  <c r="K24" i="14"/>
  <c r="S24" i="14" s="1"/>
  <c r="J24" i="14"/>
  <c r="R24" i="14" s="1"/>
  <c r="I24" i="14"/>
  <c r="H24" i="14"/>
  <c r="G24" i="14"/>
  <c r="F24" i="14"/>
  <c r="C24" i="14"/>
  <c r="B24" i="14"/>
  <c r="E24" i="14" s="1"/>
  <c r="S23" i="14"/>
  <c r="R23" i="14"/>
  <c r="Q23" i="14"/>
  <c r="P23" i="14"/>
  <c r="E23" i="14"/>
  <c r="U23" i="14" s="1"/>
  <c r="U22" i="14"/>
  <c r="S22" i="14"/>
  <c r="R22" i="14"/>
  <c r="Q22" i="14"/>
  <c r="P22" i="14"/>
  <c r="E22" i="14"/>
  <c r="T22" i="14" s="1"/>
  <c r="U21" i="14"/>
  <c r="T21" i="14"/>
  <c r="S21" i="14"/>
  <c r="R21" i="14"/>
  <c r="Q21" i="14"/>
  <c r="P21" i="14"/>
  <c r="E21" i="14"/>
  <c r="S20" i="14"/>
  <c r="R20" i="14"/>
  <c r="Q20" i="14"/>
  <c r="P20" i="14"/>
  <c r="E20" i="14"/>
  <c r="T20" i="14" s="1"/>
  <c r="S19" i="14"/>
  <c r="R19" i="14"/>
  <c r="Q19" i="14"/>
  <c r="P19" i="14"/>
  <c r="E19" i="14"/>
  <c r="U19" i="14" s="1"/>
  <c r="U18" i="14"/>
  <c r="S18" i="14"/>
  <c r="R18" i="14"/>
  <c r="Q18" i="14"/>
  <c r="P18" i="14"/>
  <c r="E18" i="14"/>
  <c r="T18" i="14" s="1"/>
  <c r="W16" i="14"/>
  <c r="V16" i="14"/>
  <c r="O16" i="14"/>
  <c r="N16" i="14"/>
  <c r="M16" i="14"/>
  <c r="L16" i="14"/>
  <c r="K16" i="14"/>
  <c r="S16" i="14" s="1"/>
  <c r="J16" i="14"/>
  <c r="R16" i="14" s="1"/>
  <c r="I16" i="14"/>
  <c r="Q16" i="14" s="1"/>
  <c r="H16" i="14"/>
  <c r="P16" i="14" s="1"/>
  <c r="G16" i="14"/>
  <c r="F16" i="14"/>
  <c r="C16" i="14"/>
  <c r="B16" i="14"/>
  <c r="E16" i="14" s="1"/>
  <c r="S15" i="14"/>
  <c r="R15" i="14"/>
  <c r="Q15" i="14"/>
  <c r="P15" i="14"/>
  <c r="E15" i="14"/>
  <c r="T15" i="14" s="1"/>
  <c r="S14" i="14"/>
  <c r="R14" i="14"/>
  <c r="Q14" i="14"/>
  <c r="P14" i="14"/>
  <c r="E14" i="14"/>
  <c r="U14" i="14" s="1"/>
  <c r="U13" i="14"/>
  <c r="S13" i="14"/>
  <c r="R13" i="14"/>
  <c r="Q13" i="14"/>
  <c r="P13" i="14"/>
  <c r="E13" i="14"/>
  <c r="T13" i="14" s="1"/>
  <c r="U12" i="14"/>
  <c r="T12" i="14"/>
  <c r="S12" i="14"/>
  <c r="R12" i="14"/>
  <c r="Q12" i="14"/>
  <c r="P12" i="14"/>
  <c r="E12" i="14"/>
  <c r="S11" i="14"/>
  <c r="R11" i="14"/>
  <c r="Q11" i="14"/>
  <c r="P11" i="14"/>
  <c r="E11" i="14"/>
  <c r="T11" i="14" s="1"/>
  <c r="S10" i="14"/>
  <c r="R10" i="14"/>
  <c r="Q10" i="14"/>
  <c r="P10" i="14"/>
  <c r="E10" i="14"/>
  <c r="U10" i="14" s="1"/>
  <c r="U9" i="14"/>
  <c r="S9" i="14"/>
  <c r="R9" i="14"/>
  <c r="Q9" i="14"/>
  <c r="P9" i="14"/>
  <c r="E9" i="14"/>
  <c r="T9" i="14" s="1"/>
  <c r="U93" i="13"/>
  <c r="T93" i="13"/>
  <c r="S93" i="13"/>
  <c r="R93" i="13"/>
  <c r="Q93" i="13"/>
  <c r="P93" i="13"/>
  <c r="E93" i="13"/>
  <c r="S92" i="13"/>
  <c r="R92" i="13"/>
  <c r="Q92" i="13"/>
  <c r="P92" i="13"/>
  <c r="E92" i="13"/>
  <c r="T92" i="13" s="1"/>
  <c r="S91" i="13"/>
  <c r="R91" i="13"/>
  <c r="Q91" i="13"/>
  <c r="P91" i="13"/>
  <c r="E91" i="13"/>
  <c r="U91" i="13" s="1"/>
  <c r="U90" i="13"/>
  <c r="S90" i="13"/>
  <c r="R90" i="13"/>
  <c r="Q90" i="13"/>
  <c r="P90" i="13"/>
  <c r="E90" i="13"/>
  <c r="T90" i="13" s="1"/>
  <c r="U89" i="13"/>
  <c r="T89" i="13"/>
  <c r="S89" i="13"/>
  <c r="R89" i="13"/>
  <c r="Q89" i="13"/>
  <c r="P89" i="13"/>
  <c r="E89" i="13"/>
  <c r="S88" i="13"/>
  <c r="R88" i="13"/>
  <c r="Q88" i="13"/>
  <c r="P88" i="13"/>
  <c r="E88" i="13"/>
  <c r="T88" i="13" s="1"/>
  <c r="S87" i="13"/>
  <c r="R87" i="13"/>
  <c r="Q87" i="13"/>
  <c r="P87" i="13"/>
  <c r="E87" i="13"/>
  <c r="U87" i="13" s="1"/>
  <c r="U86" i="13"/>
  <c r="S86" i="13"/>
  <c r="R86" i="13"/>
  <c r="Q86" i="13"/>
  <c r="P86" i="13"/>
  <c r="E86" i="13"/>
  <c r="T86" i="13" s="1"/>
  <c r="W72" i="13"/>
  <c r="V72" i="13"/>
  <c r="O72" i="13"/>
  <c r="N72" i="13"/>
  <c r="M72" i="13"/>
  <c r="L72" i="13"/>
  <c r="K72" i="13"/>
  <c r="S72" i="13" s="1"/>
  <c r="J72" i="13"/>
  <c r="R72" i="13" s="1"/>
  <c r="I72" i="13"/>
  <c r="Q72" i="13" s="1"/>
  <c r="H72" i="13"/>
  <c r="G72" i="13"/>
  <c r="F72" i="13"/>
  <c r="C72" i="13"/>
  <c r="E72" i="13" s="1"/>
  <c r="B72" i="13"/>
  <c r="W71" i="13"/>
  <c r="V71" i="13"/>
  <c r="O71" i="13"/>
  <c r="N71" i="13"/>
  <c r="M71" i="13"/>
  <c r="L71" i="13"/>
  <c r="K71" i="13"/>
  <c r="S71" i="13" s="1"/>
  <c r="J71" i="13"/>
  <c r="R71" i="13" s="1"/>
  <c r="I71" i="13"/>
  <c r="H71" i="13"/>
  <c r="G71" i="13"/>
  <c r="F71" i="13"/>
  <c r="C71" i="13"/>
  <c r="B71" i="13"/>
  <c r="E71" i="13" s="1"/>
  <c r="W70" i="13"/>
  <c r="V70" i="13"/>
  <c r="O70" i="13"/>
  <c r="N70" i="13"/>
  <c r="M70" i="13"/>
  <c r="L70" i="13"/>
  <c r="K70" i="13"/>
  <c r="S70" i="13" s="1"/>
  <c r="J70" i="13"/>
  <c r="I70" i="13"/>
  <c r="H70" i="13"/>
  <c r="G70" i="13"/>
  <c r="F70" i="13"/>
  <c r="C70" i="13"/>
  <c r="B70" i="13"/>
  <c r="E70" i="13" s="1"/>
  <c r="S69" i="13"/>
  <c r="R69" i="13"/>
  <c r="Q69" i="13"/>
  <c r="U69" i="13" s="1"/>
  <c r="P69" i="13"/>
  <c r="T69" i="13" s="1"/>
  <c r="E69" i="13"/>
  <c r="W67" i="13"/>
  <c r="V67" i="13"/>
  <c r="O67" i="13"/>
  <c r="N67" i="13"/>
  <c r="M67" i="13"/>
  <c r="L67" i="13"/>
  <c r="K67" i="13"/>
  <c r="S67" i="13" s="1"/>
  <c r="J67" i="13"/>
  <c r="I67" i="13"/>
  <c r="H67" i="13"/>
  <c r="P67" i="13" s="1"/>
  <c r="G67" i="13"/>
  <c r="F67" i="13"/>
  <c r="C67" i="13"/>
  <c r="B67" i="13"/>
  <c r="W66" i="13"/>
  <c r="V66" i="13"/>
  <c r="O66" i="13"/>
  <c r="N66" i="13"/>
  <c r="M66" i="13"/>
  <c r="L66" i="13"/>
  <c r="K66" i="13"/>
  <c r="S66" i="13" s="1"/>
  <c r="J66" i="13"/>
  <c r="R66" i="13" s="1"/>
  <c r="I66" i="13"/>
  <c r="H66" i="13"/>
  <c r="G66" i="13"/>
  <c r="F66" i="13"/>
  <c r="C66" i="13"/>
  <c r="B66" i="13"/>
  <c r="S65" i="13"/>
  <c r="R65" i="13"/>
  <c r="Q65" i="13"/>
  <c r="P65" i="13"/>
  <c r="E65" i="13"/>
  <c r="U65" i="13" s="1"/>
  <c r="U64" i="13"/>
  <c r="T64" i="13"/>
  <c r="S64" i="13"/>
  <c r="R64" i="13"/>
  <c r="Q64" i="13"/>
  <c r="P64" i="13"/>
  <c r="E64" i="13"/>
  <c r="T63" i="13"/>
  <c r="S63" i="13"/>
  <c r="R63" i="13"/>
  <c r="Q63" i="13"/>
  <c r="P63" i="13"/>
  <c r="E63" i="13"/>
  <c r="U63" i="13" s="1"/>
  <c r="S62" i="13"/>
  <c r="R62" i="13"/>
  <c r="Q62" i="13"/>
  <c r="P62" i="13"/>
  <c r="E62" i="13"/>
  <c r="T62" i="13" s="1"/>
  <c r="S61" i="13"/>
  <c r="R61" i="13"/>
  <c r="Q61" i="13"/>
  <c r="P61" i="13"/>
  <c r="E61" i="13"/>
  <c r="U61" i="13" s="1"/>
  <c r="V59" i="13"/>
  <c r="O59" i="13"/>
  <c r="N59" i="13"/>
  <c r="M59" i="13"/>
  <c r="L59" i="13"/>
  <c r="K59" i="13"/>
  <c r="S59" i="13" s="1"/>
  <c r="J59" i="13"/>
  <c r="R59" i="13" s="1"/>
  <c r="I59" i="13"/>
  <c r="H59" i="13"/>
  <c r="P59" i="13" s="1"/>
  <c r="G59" i="13"/>
  <c r="F59" i="13"/>
  <c r="C59" i="13"/>
  <c r="B59" i="13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T56" i="13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W53" i="13"/>
  <c r="V53" i="13"/>
  <c r="O53" i="13"/>
  <c r="N53" i="13"/>
  <c r="M53" i="13"/>
  <c r="L53" i="13"/>
  <c r="K53" i="13"/>
  <c r="S53" i="13" s="1"/>
  <c r="J53" i="13"/>
  <c r="R53" i="13" s="1"/>
  <c r="I53" i="13"/>
  <c r="H53" i="13"/>
  <c r="G53" i="13"/>
  <c r="F53" i="13"/>
  <c r="C53" i="13"/>
  <c r="B53" i="13"/>
  <c r="S52" i="13"/>
  <c r="R52" i="13"/>
  <c r="Q52" i="13"/>
  <c r="P52" i="13"/>
  <c r="E52" i="13"/>
  <c r="U52" i="13" s="1"/>
  <c r="U51" i="13"/>
  <c r="T51" i="13"/>
  <c r="S51" i="13"/>
  <c r="R51" i="13"/>
  <c r="Q51" i="13"/>
  <c r="P51" i="13"/>
  <c r="E51" i="13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T49" i="13" s="1"/>
  <c r="S48" i="13"/>
  <c r="R48" i="13"/>
  <c r="Q48" i="13"/>
  <c r="P48" i="13"/>
  <c r="E48" i="13"/>
  <c r="U48" i="13" s="1"/>
  <c r="U47" i="13"/>
  <c r="S47" i="13"/>
  <c r="R47" i="13"/>
  <c r="Q47" i="13"/>
  <c r="P47" i="13"/>
  <c r="E47" i="13"/>
  <c r="T47" i="13" s="1"/>
  <c r="S46" i="13"/>
  <c r="R46" i="13"/>
  <c r="Q46" i="13"/>
  <c r="P46" i="13"/>
  <c r="E46" i="13"/>
  <c r="U46" i="13" s="1"/>
  <c r="S45" i="13"/>
  <c r="R45" i="13"/>
  <c r="Q45" i="13"/>
  <c r="P45" i="13"/>
  <c r="E45" i="13"/>
  <c r="T45" i="13" s="1"/>
  <c r="S44" i="13"/>
  <c r="R44" i="13"/>
  <c r="Q44" i="13"/>
  <c r="P44" i="13"/>
  <c r="E44" i="13"/>
  <c r="U44" i="13" s="1"/>
  <c r="T43" i="13"/>
  <c r="S43" i="13"/>
  <c r="R43" i="13"/>
  <c r="Q43" i="13"/>
  <c r="P43" i="13"/>
  <c r="E43" i="13"/>
  <c r="U43" i="13" s="1"/>
  <c r="S42" i="13"/>
  <c r="R42" i="13"/>
  <c r="Q42" i="13"/>
  <c r="P42" i="13"/>
  <c r="E42" i="13"/>
  <c r="U42" i="13" s="1"/>
  <c r="W40" i="13"/>
  <c r="V40" i="13"/>
  <c r="O40" i="13"/>
  <c r="N40" i="13"/>
  <c r="M40" i="13"/>
  <c r="L40" i="13"/>
  <c r="K40" i="13"/>
  <c r="S40" i="13" s="1"/>
  <c r="J40" i="13"/>
  <c r="R40" i="13" s="1"/>
  <c r="I40" i="13"/>
  <c r="H40" i="13"/>
  <c r="G40" i="13"/>
  <c r="F40" i="13"/>
  <c r="C40" i="13"/>
  <c r="B40" i="13"/>
  <c r="S39" i="13"/>
  <c r="R39" i="13"/>
  <c r="Q39" i="13"/>
  <c r="P39" i="13"/>
  <c r="E39" i="13"/>
  <c r="U39" i="13" s="1"/>
  <c r="U38" i="13"/>
  <c r="T38" i="13"/>
  <c r="S38" i="13"/>
  <c r="R38" i="13"/>
  <c r="Q38" i="13"/>
  <c r="P38" i="13"/>
  <c r="E38" i="13"/>
  <c r="T37" i="13"/>
  <c r="S37" i="13"/>
  <c r="R37" i="13"/>
  <c r="Q37" i="13"/>
  <c r="P37" i="13"/>
  <c r="E37" i="13"/>
  <c r="U37" i="13" s="1"/>
  <c r="S36" i="13"/>
  <c r="R36" i="13"/>
  <c r="Q36" i="13"/>
  <c r="P36" i="13"/>
  <c r="E36" i="13"/>
  <c r="S35" i="13"/>
  <c r="R35" i="13"/>
  <c r="Q35" i="13"/>
  <c r="P35" i="13"/>
  <c r="E35" i="13"/>
  <c r="U35" i="13" s="1"/>
  <c r="W33" i="13"/>
  <c r="V33" i="13"/>
  <c r="O33" i="13"/>
  <c r="N33" i="13"/>
  <c r="M33" i="13"/>
  <c r="L33" i="13"/>
  <c r="K33" i="13"/>
  <c r="S33" i="13" s="1"/>
  <c r="J33" i="13"/>
  <c r="R33" i="13" s="1"/>
  <c r="I33" i="13"/>
  <c r="Q33" i="13" s="1"/>
  <c r="H33" i="13"/>
  <c r="P33" i="13" s="1"/>
  <c r="G33" i="13"/>
  <c r="F33" i="13"/>
  <c r="E33" i="13"/>
  <c r="C33" i="13"/>
  <c r="B33" i="13"/>
  <c r="S32" i="13"/>
  <c r="R32" i="13"/>
  <c r="Q32" i="13"/>
  <c r="U32" i="13" s="1"/>
  <c r="P32" i="13"/>
  <c r="T32" i="13" s="1"/>
  <c r="E32" i="13"/>
  <c r="W30" i="13"/>
  <c r="V30" i="13"/>
  <c r="O30" i="13"/>
  <c r="N30" i="13"/>
  <c r="M30" i="13"/>
  <c r="L30" i="13"/>
  <c r="K30" i="13"/>
  <c r="S30" i="13" s="1"/>
  <c r="J30" i="13"/>
  <c r="R30" i="13" s="1"/>
  <c r="I30" i="13"/>
  <c r="H30" i="13"/>
  <c r="G30" i="13"/>
  <c r="F30" i="13"/>
  <c r="C30" i="13"/>
  <c r="B30" i="13"/>
  <c r="S29" i="13"/>
  <c r="R29" i="13"/>
  <c r="Q29" i="13"/>
  <c r="P29" i="13"/>
  <c r="E29" i="13"/>
  <c r="U29" i="13" s="1"/>
  <c r="T28" i="13"/>
  <c r="S28" i="13"/>
  <c r="R28" i="13"/>
  <c r="Q28" i="13"/>
  <c r="P28" i="13"/>
  <c r="E28" i="13"/>
  <c r="U28" i="13" s="1"/>
  <c r="S27" i="13"/>
  <c r="R27" i="13"/>
  <c r="Q27" i="13"/>
  <c r="P27" i="13"/>
  <c r="E27" i="13"/>
  <c r="U27" i="13" s="1"/>
  <c r="S26" i="13"/>
  <c r="R26" i="13"/>
  <c r="Q26" i="13"/>
  <c r="P26" i="13"/>
  <c r="E26" i="13"/>
  <c r="T26" i="13" s="1"/>
  <c r="W24" i="13"/>
  <c r="V24" i="13"/>
  <c r="O24" i="13"/>
  <c r="N24" i="13"/>
  <c r="M24" i="13"/>
  <c r="L24" i="13"/>
  <c r="K24" i="13"/>
  <c r="S24" i="13" s="1"/>
  <c r="J24" i="13"/>
  <c r="R24" i="13" s="1"/>
  <c r="I24" i="13"/>
  <c r="H24" i="13"/>
  <c r="G24" i="13"/>
  <c r="F24" i="13"/>
  <c r="C24" i="13"/>
  <c r="B24" i="13"/>
  <c r="E24" i="13" s="1"/>
  <c r="U23" i="13"/>
  <c r="T23" i="13"/>
  <c r="S23" i="13"/>
  <c r="R23" i="13"/>
  <c r="Q23" i="13"/>
  <c r="P23" i="13"/>
  <c r="E23" i="13"/>
  <c r="T22" i="13"/>
  <c r="S22" i="13"/>
  <c r="R22" i="13"/>
  <c r="Q22" i="13"/>
  <c r="P22" i="13"/>
  <c r="E22" i="13"/>
  <c r="U22" i="13" s="1"/>
  <c r="S21" i="13"/>
  <c r="R21" i="13"/>
  <c r="Q21" i="13"/>
  <c r="P21" i="13"/>
  <c r="E21" i="13"/>
  <c r="T21" i="13" s="1"/>
  <c r="S20" i="13"/>
  <c r="R20" i="13"/>
  <c r="Q20" i="13"/>
  <c r="P20" i="13"/>
  <c r="E20" i="13"/>
  <c r="U20" i="13" s="1"/>
  <c r="U19" i="13"/>
  <c r="T19" i="13"/>
  <c r="S19" i="13"/>
  <c r="R19" i="13"/>
  <c r="Q19" i="13"/>
  <c r="P19" i="13"/>
  <c r="E19" i="13"/>
  <c r="T18" i="13"/>
  <c r="S18" i="13"/>
  <c r="R18" i="13"/>
  <c r="Q18" i="13"/>
  <c r="P18" i="13"/>
  <c r="E18" i="13"/>
  <c r="U18" i="13" s="1"/>
  <c r="W16" i="13"/>
  <c r="V16" i="13"/>
  <c r="O16" i="13"/>
  <c r="N16" i="13"/>
  <c r="M16" i="13"/>
  <c r="L16" i="13"/>
  <c r="K16" i="13"/>
  <c r="S16" i="13" s="1"/>
  <c r="J16" i="13"/>
  <c r="R16" i="13" s="1"/>
  <c r="I16" i="13"/>
  <c r="H16" i="13"/>
  <c r="G16" i="13"/>
  <c r="F16" i="13"/>
  <c r="C16" i="13"/>
  <c r="B16" i="13"/>
  <c r="S15" i="13"/>
  <c r="R15" i="13"/>
  <c r="Q15" i="13"/>
  <c r="P15" i="13"/>
  <c r="E15" i="13"/>
  <c r="U15" i="13" s="1"/>
  <c r="U14" i="13"/>
  <c r="T14" i="13"/>
  <c r="S14" i="13"/>
  <c r="R14" i="13"/>
  <c r="Q14" i="13"/>
  <c r="P14" i="13"/>
  <c r="E14" i="13"/>
  <c r="U13" i="13"/>
  <c r="T13" i="13"/>
  <c r="S13" i="13"/>
  <c r="R13" i="13"/>
  <c r="Q13" i="13"/>
  <c r="P13" i="13"/>
  <c r="E13" i="13"/>
  <c r="S12" i="13"/>
  <c r="R12" i="13"/>
  <c r="Q12" i="13"/>
  <c r="P12" i="13"/>
  <c r="E12" i="13"/>
  <c r="T12" i="13" s="1"/>
  <c r="S11" i="13"/>
  <c r="R11" i="13"/>
  <c r="Q11" i="13"/>
  <c r="P11" i="13"/>
  <c r="E11" i="13"/>
  <c r="U11" i="13" s="1"/>
  <c r="S10" i="13"/>
  <c r="R10" i="13"/>
  <c r="Q10" i="13"/>
  <c r="P10" i="13"/>
  <c r="T10" i="13" s="1"/>
  <c r="E10" i="13"/>
  <c r="S9" i="13"/>
  <c r="R9" i="13"/>
  <c r="Q9" i="13"/>
  <c r="P9" i="13"/>
  <c r="E9" i="13"/>
  <c r="U9" i="13" s="1"/>
  <c r="S93" i="12"/>
  <c r="R93" i="12"/>
  <c r="Q93" i="12"/>
  <c r="P93" i="12"/>
  <c r="E93" i="12"/>
  <c r="T93" i="12" s="1"/>
  <c r="S92" i="12"/>
  <c r="R92" i="12"/>
  <c r="Q92" i="12"/>
  <c r="P92" i="12"/>
  <c r="E92" i="12"/>
  <c r="U92" i="12" s="1"/>
  <c r="T91" i="12"/>
  <c r="S91" i="12"/>
  <c r="R91" i="12"/>
  <c r="Q91" i="12"/>
  <c r="P91" i="12"/>
  <c r="E91" i="12"/>
  <c r="U91" i="12" s="1"/>
  <c r="S90" i="12"/>
  <c r="R90" i="12"/>
  <c r="Q90" i="12"/>
  <c r="P90" i="12"/>
  <c r="E90" i="12"/>
  <c r="U90" i="12" s="1"/>
  <c r="S89" i="12"/>
  <c r="R89" i="12"/>
  <c r="Q89" i="12"/>
  <c r="P89" i="12"/>
  <c r="E89" i="12"/>
  <c r="T89" i="12" s="1"/>
  <c r="S88" i="12"/>
  <c r="R88" i="12"/>
  <c r="Q88" i="12"/>
  <c r="P88" i="12"/>
  <c r="E88" i="12"/>
  <c r="U88" i="12" s="1"/>
  <c r="T87" i="12"/>
  <c r="S87" i="12"/>
  <c r="R87" i="12"/>
  <c r="Q87" i="12"/>
  <c r="P87" i="12"/>
  <c r="E87" i="12"/>
  <c r="U87" i="12" s="1"/>
  <c r="S86" i="12"/>
  <c r="R86" i="12"/>
  <c r="Q86" i="12"/>
  <c r="P86" i="12"/>
  <c r="E86" i="12"/>
  <c r="U86" i="12" s="1"/>
  <c r="W72" i="12"/>
  <c r="V72" i="12"/>
  <c r="O72" i="12"/>
  <c r="N72" i="12"/>
  <c r="M72" i="12"/>
  <c r="L72" i="12"/>
  <c r="K72" i="12"/>
  <c r="S72" i="12" s="1"/>
  <c r="J72" i="12"/>
  <c r="I72" i="12"/>
  <c r="H72" i="12"/>
  <c r="G72" i="12"/>
  <c r="F72" i="12"/>
  <c r="C72" i="12"/>
  <c r="B72" i="12"/>
  <c r="W71" i="12"/>
  <c r="V71" i="12"/>
  <c r="O71" i="12"/>
  <c r="N71" i="12"/>
  <c r="M71" i="12"/>
  <c r="L71" i="12"/>
  <c r="K71" i="12"/>
  <c r="S71" i="12" s="1"/>
  <c r="J71" i="12"/>
  <c r="R71" i="12" s="1"/>
  <c r="I71" i="12"/>
  <c r="H71" i="12"/>
  <c r="G71" i="12"/>
  <c r="F71" i="12"/>
  <c r="C71" i="12"/>
  <c r="B71" i="12"/>
  <c r="E71" i="12" s="1"/>
  <c r="W70" i="12"/>
  <c r="V70" i="12"/>
  <c r="O70" i="12"/>
  <c r="N70" i="12"/>
  <c r="M70" i="12"/>
  <c r="L70" i="12"/>
  <c r="K70" i="12"/>
  <c r="S70" i="12" s="1"/>
  <c r="J70" i="12"/>
  <c r="R70" i="12" s="1"/>
  <c r="I70" i="12"/>
  <c r="Q70" i="12" s="1"/>
  <c r="H70" i="12"/>
  <c r="G70" i="12"/>
  <c r="F70" i="12"/>
  <c r="C70" i="12"/>
  <c r="B70" i="12"/>
  <c r="E70" i="12" s="1"/>
  <c r="S69" i="12"/>
  <c r="R69" i="12"/>
  <c r="Q69" i="12"/>
  <c r="U69" i="12" s="1"/>
  <c r="P69" i="12"/>
  <c r="T69" i="12" s="1"/>
  <c r="E69" i="12"/>
  <c r="W67" i="12"/>
  <c r="V67" i="12"/>
  <c r="O67" i="12"/>
  <c r="N67" i="12"/>
  <c r="M67" i="12"/>
  <c r="L67" i="12"/>
  <c r="K67" i="12"/>
  <c r="S67" i="12" s="1"/>
  <c r="J67" i="12"/>
  <c r="I67" i="12"/>
  <c r="H67" i="12"/>
  <c r="G67" i="12"/>
  <c r="F67" i="12"/>
  <c r="C67" i="12"/>
  <c r="B67" i="12"/>
  <c r="W66" i="12"/>
  <c r="V66" i="12"/>
  <c r="O66" i="12"/>
  <c r="N66" i="12"/>
  <c r="M66" i="12"/>
  <c r="L66" i="12"/>
  <c r="K66" i="12"/>
  <c r="S66" i="12" s="1"/>
  <c r="J66" i="12"/>
  <c r="R66" i="12" s="1"/>
  <c r="I66" i="12"/>
  <c r="H66" i="12"/>
  <c r="G66" i="12"/>
  <c r="F66" i="12"/>
  <c r="C66" i="12"/>
  <c r="B66" i="12"/>
  <c r="E66" i="12" s="1"/>
  <c r="U65" i="12"/>
  <c r="T65" i="12"/>
  <c r="S65" i="12"/>
  <c r="R65" i="12"/>
  <c r="Q65" i="12"/>
  <c r="P65" i="12"/>
  <c r="E65" i="12"/>
  <c r="U64" i="12"/>
  <c r="T64" i="12"/>
  <c r="S64" i="12"/>
  <c r="R64" i="12"/>
  <c r="Q64" i="12"/>
  <c r="P64" i="12"/>
  <c r="E64" i="12"/>
  <c r="S63" i="12"/>
  <c r="R63" i="12"/>
  <c r="Q63" i="12"/>
  <c r="P63" i="12"/>
  <c r="E63" i="12"/>
  <c r="T63" i="12" s="1"/>
  <c r="S62" i="12"/>
  <c r="R62" i="12"/>
  <c r="Q62" i="12"/>
  <c r="P62" i="12"/>
  <c r="E62" i="12"/>
  <c r="U62" i="12" s="1"/>
  <c r="U61" i="12"/>
  <c r="T61" i="12"/>
  <c r="S61" i="12"/>
  <c r="R61" i="12"/>
  <c r="Q61" i="12"/>
  <c r="P61" i="12"/>
  <c r="E61" i="12"/>
  <c r="V59" i="12"/>
  <c r="O59" i="12"/>
  <c r="N59" i="12"/>
  <c r="M59" i="12"/>
  <c r="L59" i="12"/>
  <c r="K59" i="12"/>
  <c r="S59" i="12" s="1"/>
  <c r="J59" i="12"/>
  <c r="R59" i="12" s="1"/>
  <c r="I59" i="12"/>
  <c r="H59" i="12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T57" i="12" s="1"/>
  <c r="U56" i="12"/>
  <c r="T56" i="12"/>
  <c r="S56" i="12"/>
  <c r="R56" i="12"/>
  <c r="Q56" i="12"/>
  <c r="P56" i="12"/>
  <c r="E56" i="12"/>
  <c r="S55" i="12"/>
  <c r="R55" i="12"/>
  <c r="Q55" i="12"/>
  <c r="P55" i="12"/>
  <c r="E55" i="12"/>
  <c r="T55" i="12" s="1"/>
  <c r="W53" i="12"/>
  <c r="V53" i="12"/>
  <c r="O53" i="12"/>
  <c r="N53" i="12"/>
  <c r="M53" i="12"/>
  <c r="L53" i="12"/>
  <c r="K53" i="12"/>
  <c r="S53" i="12" s="1"/>
  <c r="J53" i="12"/>
  <c r="R53" i="12" s="1"/>
  <c r="I53" i="12"/>
  <c r="H53" i="12"/>
  <c r="G53" i="12"/>
  <c r="F53" i="12"/>
  <c r="C53" i="12"/>
  <c r="B53" i="12"/>
  <c r="S52" i="12"/>
  <c r="R52" i="12"/>
  <c r="Q52" i="12"/>
  <c r="P52" i="12"/>
  <c r="E52" i="12"/>
  <c r="U51" i="12"/>
  <c r="S51" i="12"/>
  <c r="R51" i="12"/>
  <c r="Q51" i="12"/>
  <c r="P51" i="12"/>
  <c r="E51" i="12"/>
  <c r="T51" i="12" s="1"/>
  <c r="S50" i="12"/>
  <c r="R50" i="12"/>
  <c r="Q50" i="12"/>
  <c r="P50" i="12"/>
  <c r="E50" i="12"/>
  <c r="T50" i="12" s="1"/>
  <c r="S49" i="12"/>
  <c r="R49" i="12"/>
  <c r="Q49" i="12"/>
  <c r="P49" i="12"/>
  <c r="E49" i="12"/>
  <c r="U49" i="12" s="1"/>
  <c r="S48" i="12"/>
  <c r="R48" i="12"/>
  <c r="Q48" i="12"/>
  <c r="P48" i="12"/>
  <c r="E48" i="12"/>
  <c r="U47" i="12"/>
  <c r="S47" i="12"/>
  <c r="R47" i="12"/>
  <c r="Q47" i="12"/>
  <c r="P47" i="12"/>
  <c r="E47" i="12"/>
  <c r="T47" i="12" s="1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U44" i="12"/>
  <c r="S44" i="12"/>
  <c r="R44" i="12"/>
  <c r="Q44" i="12"/>
  <c r="P44" i="12"/>
  <c r="E44" i="12"/>
  <c r="T44" i="12" s="1"/>
  <c r="U43" i="12"/>
  <c r="T43" i="12"/>
  <c r="S43" i="12"/>
  <c r="R43" i="12"/>
  <c r="Q43" i="12"/>
  <c r="P43" i="12"/>
  <c r="E43" i="12"/>
  <c r="S42" i="12"/>
  <c r="R42" i="12"/>
  <c r="Q42" i="12"/>
  <c r="P42" i="12"/>
  <c r="E42" i="12"/>
  <c r="T42" i="12" s="1"/>
  <c r="W40" i="12"/>
  <c r="V40" i="12"/>
  <c r="O40" i="12"/>
  <c r="N40" i="12"/>
  <c r="M40" i="12"/>
  <c r="L40" i="12"/>
  <c r="K40" i="12"/>
  <c r="S40" i="12" s="1"/>
  <c r="J40" i="12"/>
  <c r="R40" i="12" s="1"/>
  <c r="I40" i="12"/>
  <c r="H40" i="12"/>
  <c r="G40" i="12"/>
  <c r="F40" i="12"/>
  <c r="C40" i="12"/>
  <c r="B40" i="12"/>
  <c r="S39" i="12"/>
  <c r="R39" i="12"/>
  <c r="Q39" i="12"/>
  <c r="P39" i="12"/>
  <c r="E39" i="12"/>
  <c r="S38" i="12"/>
  <c r="R38" i="12"/>
  <c r="Q38" i="12"/>
  <c r="P38" i="12"/>
  <c r="T38" i="12" s="1"/>
  <c r="E38" i="12"/>
  <c r="S37" i="12"/>
  <c r="R37" i="12"/>
  <c r="Q37" i="12"/>
  <c r="P37" i="12"/>
  <c r="E37" i="12"/>
  <c r="S36" i="12"/>
  <c r="R36" i="12"/>
  <c r="Q36" i="12"/>
  <c r="P36" i="12"/>
  <c r="E36" i="12"/>
  <c r="U36" i="12" s="1"/>
  <c r="U35" i="12"/>
  <c r="T35" i="12"/>
  <c r="S35" i="12"/>
  <c r="R35" i="12"/>
  <c r="Q35" i="12"/>
  <c r="P35" i="12"/>
  <c r="E35" i="12"/>
  <c r="W33" i="12"/>
  <c r="V33" i="12"/>
  <c r="O33" i="12"/>
  <c r="N33" i="12"/>
  <c r="M33" i="12"/>
  <c r="L33" i="12"/>
  <c r="K33" i="12"/>
  <c r="S33" i="12" s="1"/>
  <c r="J33" i="12"/>
  <c r="I33" i="12"/>
  <c r="H33" i="12"/>
  <c r="P33" i="12" s="1"/>
  <c r="G33" i="12"/>
  <c r="F33" i="12"/>
  <c r="C33" i="12"/>
  <c r="B33" i="12"/>
  <c r="E33" i="12" s="1"/>
  <c r="S32" i="12"/>
  <c r="R32" i="12"/>
  <c r="Q32" i="12"/>
  <c r="P32" i="12"/>
  <c r="E32" i="12"/>
  <c r="W30" i="12"/>
  <c r="V30" i="12"/>
  <c r="O30" i="12"/>
  <c r="N30" i="12"/>
  <c r="M30" i="12"/>
  <c r="L30" i="12"/>
  <c r="K30" i="12"/>
  <c r="S30" i="12" s="1"/>
  <c r="J30" i="12"/>
  <c r="R30" i="12" s="1"/>
  <c r="I30" i="12"/>
  <c r="H30" i="12"/>
  <c r="G30" i="12"/>
  <c r="F30" i="12"/>
  <c r="C30" i="12"/>
  <c r="B30" i="12"/>
  <c r="S29" i="12"/>
  <c r="R29" i="12"/>
  <c r="Q29" i="12"/>
  <c r="P29" i="12"/>
  <c r="E29" i="12"/>
  <c r="S28" i="12"/>
  <c r="R28" i="12"/>
  <c r="Q28" i="12"/>
  <c r="P28" i="12"/>
  <c r="E28" i="12"/>
  <c r="S27" i="12"/>
  <c r="R27" i="12"/>
  <c r="Q27" i="12"/>
  <c r="P27" i="12"/>
  <c r="E27" i="12"/>
  <c r="U27" i="12" s="1"/>
  <c r="S26" i="12"/>
  <c r="R26" i="12"/>
  <c r="Q26" i="12"/>
  <c r="P26" i="12"/>
  <c r="E26" i="12"/>
  <c r="W24" i="12"/>
  <c r="V24" i="12"/>
  <c r="R24" i="12"/>
  <c r="O24" i="12"/>
  <c r="N24" i="12"/>
  <c r="M24" i="12"/>
  <c r="L24" i="12"/>
  <c r="K24" i="12"/>
  <c r="S24" i="12" s="1"/>
  <c r="J24" i="12"/>
  <c r="I24" i="12"/>
  <c r="H24" i="12"/>
  <c r="G24" i="12"/>
  <c r="F24" i="12"/>
  <c r="C24" i="12"/>
  <c r="E24" i="12" s="1"/>
  <c r="B24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T20" i="12"/>
  <c r="S20" i="12"/>
  <c r="R20" i="12"/>
  <c r="Q20" i="12"/>
  <c r="P20" i="12"/>
  <c r="E20" i="12"/>
  <c r="U20" i="12" s="1"/>
  <c r="S19" i="12"/>
  <c r="R19" i="12"/>
  <c r="Q19" i="12"/>
  <c r="P19" i="12"/>
  <c r="E19" i="12"/>
  <c r="S18" i="12"/>
  <c r="R18" i="12"/>
  <c r="Q18" i="12"/>
  <c r="P18" i="12"/>
  <c r="E18" i="12"/>
  <c r="U18" i="12" s="1"/>
  <c r="W16" i="12"/>
  <c r="V16" i="12"/>
  <c r="S16" i="12"/>
  <c r="O16" i="12"/>
  <c r="N16" i="12"/>
  <c r="M16" i="12"/>
  <c r="L16" i="12"/>
  <c r="K16" i="12"/>
  <c r="J16" i="12"/>
  <c r="R16" i="12" s="1"/>
  <c r="I16" i="12"/>
  <c r="Q16" i="12" s="1"/>
  <c r="H16" i="12"/>
  <c r="G16" i="12"/>
  <c r="F16" i="12"/>
  <c r="C16" i="12"/>
  <c r="B16" i="12"/>
  <c r="T15" i="12"/>
  <c r="S15" i="12"/>
  <c r="R15" i="12"/>
  <c r="Q15" i="12"/>
  <c r="P15" i="12"/>
  <c r="E15" i="12"/>
  <c r="U15" i="12" s="1"/>
  <c r="U14" i="12"/>
  <c r="T14" i="12"/>
  <c r="S14" i="12"/>
  <c r="R14" i="12"/>
  <c r="Q14" i="12"/>
  <c r="P14" i="12"/>
  <c r="E14" i="12"/>
  <c r="S13" i="12"/>
  <c r="R13" i="12"/>
  <c r="Q13" i="12"/>
  <c r="P13" i="12"/>
  <c r="E13" i="12"/>
  <c r="U13" i="12" s="1"/>
  <c r="S12" i="12"/>
  <c r="R12" i="12"/>
  <c r="Q12" i="12"/>
  <c r="P12" i="12"/>
  <c r="E12" i="12"/>
  <c r="T11" i="12"/>
  <c r="S11" i="12"/>
  <c r="R11" i="12"/>
  <c r="Q11" i="12"/>
  <c r="P11" i="12"/>
  <c r="E11" i="12"/>
  <c r="U11" i="12" s="1"/>
  <c r="S10" i="12"/>
  <c r="R10" i="12"/>
  <c r="Q10" i="12"/>
  <c r="U10" i="12" s="1"/>
  <c r="P10" i="12"/>
  <c r="T10" i="12" s="1"/>
  <c r="E10" i="12"/>
  <c r="S9" i="12"/>
  <c r="R9" i="12"/>
  <c r="Q9" i="12"/>
  <c r="P9" i="12"/>
  <c r="E9" i="12"/>
  <c r="T9" i="12" s="1"/>
  <c r="S93" i="11"/>
  <c r="R93" i="11"/>
  <c r="Q93" i="11"/>
  <c r="P93" i="11"/>
  <c r="E93" i="11"/>
  <c r="S92" i="11"/>
  <c r="R92" i="11"/>
  <c r="Q92" i="11"/>
  <c r="P92" i="11"/>
  <c r="E92" i="11"/>
  <c r="U92" i="11" s="1"/>
  <c r="U91" i="11"/>
  <c r="S91" i="11"/>
  <c r="R91" i="11"/>
  <c r="Q91" i="11"/>
  <c r="P91" i="11"/>
  <c r="E91" i="11"/>
  <c r="T91" i="11" s="1"/>
  <c r="S90" i="11"/>
  <c r="R90" i="11"/>
  <c r="Q90" i="11"/>
  <c r="P90" i="11"/>
  <c r="E90" i="11"/>
  <c r="S89" i="11"/>
  <c r="R89" i="11"/>
  <c r="Q89" i="11"/>
  <c r="P89" i="11"/>
  <c r="E89" i="11"/>
  <c r="T88" i="11"/>
  <c r="S88" i="11"/>
  <c r="R88" i="11"/>
  <c r="Q88" i="11"/>
  <c r="P88" i="11"/>
  <c r="E88" i="11"/>
  <c r="U88" i="11" s="1"/>
  <c r="S87" i="11"/>
  <c r="R87" i="11"/>
  <c r="Q87" i="11"/>
  <c r="P87" i="11"/>
  <c r="E87" i="11"/>
  <c r="U87" i="11" s="1"/>
  <c r="S86" i="11"/>
  <c r="R86" i="11"/>
  <c r="Q86" i="11"/>
  <c r="P86" i="11"/>
  <c r="E86" i="11"/>
  <c r="U86" i="11" s="1"/>
  <c r="W72" i="11"/>
  <c r="V72" i="11"/>
  <c r="O72" i="11"/>
  <c r="N72" i="11"/>
  <c r="M72" i="11"/>
  <c r="L72" i="11"/>
  <c r="K72" i="11"/>
  <c r="J72" i="11"/>
  <c r="I72" i="11"/>
  <c r="H72" i="11"/>
  <c r="G72" i="11"/>
  <c r="F72" i="11"/>
  <c r="C72" i="11"/>
  <c r="B72" i="11"/>
  <c r="W71" i="11"/>
  <c r="V71" i="11"/>
  <c r="O71" i="11"/>
  <c r="N71" i="11"/>
  <c r="M71" i="11"/>
  <c r="L71" i="11"/>
  <c r="K71" i="11"/>
  <c r="S71" i="11" s="1"/>
  <c r="J71" i="11"/>
  <c r="R71" i="11" s="1"/>
  <c r="I71" i="11"/>
  <c r="Q71" i="11" s="1"/>
  <c r="H71" i="11"/>
  <c r="G71" i="11"/>
  <c r="F71" i="11"/>
  <c r="C71" i="11"/>
  <c r="B71" i="11"/>
  <c r="E71" i="11" s="1"/>
  <c r="W70" i="11"/>
  <c r="V70" i="11"/>
  <c r="O70" i="11"/>
  <c r="N70" i="11"/>
  <c r="M70" i="11"/>
  <c r="L70" i="11"/>
  <c r="K70" i="11"/>
  <c r="J70" i="11"/>
  <c r="I70" i="11"/>
  <c r="Q70" i="11" s="1"/>
  <c r="H70" i="11"/>
  <c r="P70" i="11" s="1"/>
  <c r="G70" i="11"/>
  <c r="F70" i="11"/>
  <c r="C70" i="11"/>
  <c r="E70" i="11" s="1"/>
  <c r="B70" i="11"/>
  <c r="S69" i="11"/>
  <c r="R69" i="11"/>
  <c r="Q69" i="11"/>
  <c r="P69" i="11"/>
  <c r="E69" i="11"/>
  <c r="W67" i="11"/>
  <c r="V67" i="11"/>
  <c r="O67" i="11"/>
  <c r="N67" i="11"/>
  <c r="M67" i="11"/>
  <c r="L67" i="11"/>
  <c r="K67" i="11"/>
  <c r="J67" i="11"/>
  <c r="I67" i="11"/>
  <c r="H67" i="11"/>
  <c r="G67" i="11"/>
  <c r="F67" i="11"/>
  <c r="C67" i="11"/>
  <c r="B67" i="11"/>
  <c r="W66" i="11"/>
  <c r="V66" i="11"/>
  <c r="O66" i="11"/>
  <c r="N66" i="11"/>
  <c r="M66" i="11"/>
  <c r="L66" i="11"/>
  <c r="K66" i="11"/>
  <c r="S66" i="11" s="1"/>
  <c r="J66" i="11"/>
  <c r="R66" i="11" s="1"/>
  <c r="I66" i="11"/>
  <c r="H66" i="11"/>
  <c r="G66" i="11"/>
  <c r="F66" i="11"/>
  <c r="C66" i="11"/>
  <c r="B66" i="11"/>
  <c r="E66" i="11" s="1"/>
  <c r="U65" i="11"/>
  <c r="S65" i="11"/>
  <c r="R65" i="11"/>
  <c r="Q65" i="11"/>
  <c r="P65" i="11"/>
  <c r="E65" i="11"/>
  <c r="T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S62" i="11"/>
  <c r="R62" i="11"/>
  <c r="Q62" i="11"/>
  <c r="P62" i="11"/>
  <c r="E62" i="11"/>
  <c r="U61" i="11"/>
  <c r="S61" i="11"/>
  <c r="R61" i="11"/>
  <c r="Q61" i="11"/>
  <c r="P61" i="11"/>
  <c r="E61" i="11"/>
  <c r="T61" i="11" s="1"/>
  <c r="V59" i="11"/>
  <c r="O59" i="11"/>
  <c r="N59" i="11"/>
  <c r="M59" i="11"/>
  <c r="L59" i="11"/>
  <c r="K59" i="11"/>
  <c r="S59" i="11" s="1"/>
  <c r="J59" i="11"/>
  <c r="R59" i="11" s="1"/>
  <c r="I59" i="11"/>
  <c r="H59" i="11"/>
  <c r="G59" i="11"/>
  <c r="F59" i="11"/>
  <c r="C59" i="11"/>
  <c r="B59" i="11"/>
  <c r="S58" i="11"/>
  <c r="R58" i="11"/>
  <c r="Q58" i="11"/>
  <c r="P58" i="11"/>
  <c r="E58" i="11"/>
  <c r="T58" i="11" s="1"/>
  <c r="S57" i="11"/>
  <c r="R57" i="11"/>
  <c r="Q57" i="11"/>
  <c r="P57" i="11"/>
  <c r="E57" i="11"/>
  <c r="T56" i="11"/>
  <c r="S56" i="11"/>
  <c r="R56" i="11"/>
  <c r="Q56" i="11"/>
  <c r="P56" i="11"/>
  <c r="E56" i="11"/>
  <c r="U56" i="11" s="1"/>
  <c r="S55" i="11"/>
  <c r="R55" i="11"/>
  <c r="Q55" i="11"/>
  <c r="P55" i="11"/>
  <c r="E55" i="11"/>
  <c r="W53" i="11"/>
  <c r="V53" i="11"/>
  <c r="O53" i="11"/>
  <c r="N53" i="11"/>
  <c r="M53" i="11"/>
  <c r="L53" i="11"/>
  <c r="K53" i="11"/>
  <c r="S53" i="11" s="1"/>
  <c r="J53" i="11"/>
  <c r="R53" i="11" s="1"/>
  <c r="I53" i="11"/>
  <c r="H53" i="11"/>
  <c r="G53" i="11"/>
  <c r="F53" i="11"/>
  <c r="C53" i="11"/>
  <c r="B53" i="11"/>
  <c r="E53" i="11" s="1"/>
  <c r="S52" i="11"/>
  <c r="R52" i="11"/>
  <c r="Q52" i="11"/>
  <c r="P52" i="11"/>
  <c r="E52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U47" i="11" s="1"/>
  <c r="S46" i="11"/>
  <c r="R46" i="11"/>
  <c r="Q46" i="11"/>
  <c r="P46" i="11"/>
  <c r="E46" i="11"/>
  <c r="S45" i="11"/>
  <c r="R45" i="11"/>
  <c r="Q45" i="11"/>
  <c r="P45" i="11"/>
  <c r="E45" i="11"/>
  <c r="T45" i="11" s="1"/>
  <c r="U44" i="11"/>
  <c r="T44" i="11"/>
  <c r="S44" i="11"/>
  <c r="R44" i="11"/>
  <c r="Q44" i="11"/>
  <c r="P44" i="11"/>
  <c r="E44" i="11"/>
  <c r="S43" i="11"/>
  <c r="R43" i="11"/>
  <c r="Q43" i="11"/>
  <c r="P43" i="11"/>
  <c r="E43" i="11"/>
  <c r="S42" i="11"/>
  <c r="R42" i="11"/>
  <c r="Q42" i="11"/>
  <c r="P42" i="11"/>
  <c r="E42" i="11"/>
  <c r="W40" i="11"/>
  <c r="V40" i="11"/>
  <c r="O40" i="11"/>
  <c r="N40" i="11"/>
  <c r="M40" i="11"/>
  <c r="L40" i="11"/>
  <c r="K40" i="11"/>
  <c r="S40" i="11" s="1"/>
  <c r="J40" i="11"/>
  <c r="R40" i="11" s="1"/>
  <c r="I40" i="11"/>
  <c r="H40" i="11"/>
  <c r="G40" i="11"/>
  <c r="F40" i="11"/>
  <c r="C40" i="11"/>
  <c r="B40" i="11"/>
  <c r="E40" i="11" s="1"/>
  <c r="U39" i="11"/>
  <c r="S39" i="11"/>
  <c r="R39" i="11"/>
  <c r="Q39" i="11"/>
  <c r="P39" i="11"/>
  <c r="E39" i="11"/>
  <c r="T39" i="11" s="1"/>
  <c r="S38" i="11"/>
  <c r="R38" i="11"/>
  <c r="Q38" i="11"/>
  <c r="P38" i="11"/>
  <c r="E38" i="11"/>
  <c r="U38" i="11" s="1"/>
  <c r="S37" i="11"/>
  <c r="R37" i="11"/>
  <c r="Q37" i="11"/>
  <c r="P37" i="11"/>
  <c r="E37" i="11"/>
  <c r="S36" i="11"/>
  <c r="R36" i="11"/>
  <c r="Q36" i="11"/>
  <c r="U36" i="11" s="1"/>
  <c r="P36" i="11"/>
  <c r="E36" i="11"/>
  <c r="T35" i="11"/>
  <c r="S35" i="11"/>
  <c r="R35" i="11"/>
  <c r="Q35" i="11"/>
  <c r="P35" i="11"/>
  <c r="E35" i="11"/>
  <c r="U35" i="11" s="1"/>
  <c r="W33" i="11"/>
  <c r="V33" i="11"/>
  <c r="S33" i="11"/>
  <c r="O33" i="11"/>
  <c r="N33" i="11"/>
  <c r="M33" i="11"/>
  <c r="L33" i="11"/>
  <c r="K33" i="11"/>
  <c r="J33" i="11"/>
  <c r="I33" i="11"/>
  <c r="H33" i="11"/>
  <c r="P33" i="11" s="1"/>
  <c r="G33" i="11"/>
  <c r="F33" i="11"/>
  <c r="C33" i="11"/>
  <c r="B33" i="11"/>
  <c r="S32" i="11"/>
  <c r="R32" i="11"/>
  <c r="Q32" i="11"/>
  <c r="P32" i="11"/>
  <c r="E32" i="11"/>
  <c r="W30" i="11"/>
  <c r="V30" i="11"/>
  <c r="O30" i="11"/>
  <c r="N30" i="11"/>
  <c r="M30" i="11"/>
  <c r="L30" i="11"/>
  <c r="K30" i="11"/>
  <c r="S30" i="11" s="1"/>
  <c r="J30" i="11"/>
  <c r="R30" i="11" s="1"/>
  <c r="I30" i="11"/>
  <c r="H30" i="11"/>
  <c r="G30" i="11"/>
  <c r="F30" i="11"/>
  <c r="C30" i="11"/>
  <c r="B30" i="11"/>
  <c r="E30" i="11" s="1"/>
  <c r="U29" i="11"/>
  <c r="S29" i="11"/>
  <c r="R29" i="11"/>
  <c r="Q29" i="11"/>
  <c r="P29" i="11"/>
  <c r="E29" i="11"/>
  <c r="T29" i="11" s="1"/>
  <c r="S28" i="11"/>
  <c r="R28" i="11"/>
  <c r="Q28" i="11"/>
  <c r="P28" i="11"/>
  <c r="E28" i="11"/>
  <c r="U28" i="11" s="1"/>
  <c r="S27" i="11"/>
  <c r="R27" i="11"/>
  <c r="Q27" i="11"/>
  <c r="P27" i="11"/>
  <c r="E27" i="11"/>
  <c r="S26" i="11"/>
  <c r="R26" i="11"/>
  <c r="Q26" i="11"/>
  <c r="P26" i="11"/>
  <c r="E26" i="11"/>
  <c r="T26" i="11" s="1"/>
  <c r="W24" i="11"/>
  <c r="V24" i="11"/>
  <c r="O24" i="11"/>
  <c r="N24" i="11"/>
  <c r="M24" i="11"/>
  <c r="L24" i="11"/>
  <c r="K24" i="11"/>
  <c r="S24" i="11" s="1"/>
  <c r="J24" i="11"/>
  <c r="R24" i="11" s="1"/>
  <c r="I24" i="11"/>
  <c r="Q24" i="11" s="1"/>
  <c r="H24" i="11"/>
  <c r="P24" i="11" s="1"/>
  <c r="G24" i="11"/>
  <c r="F24" i="11"/>
  <c r="C24" i="11"/>
  <c r="E24" i="11" s="1"/>
  <c r="B24" i="11"/>
  <c r="T23" i="11"/>
  <c r="S23" i="11"/>
  <c r="R23" i="11"/>
  <c r="Q23" i="11"/>
  <c r="P23" i="11"/>
  <c r="E23" i="11"/>
  <c r="U23" i="11" s="1"/>
  <c r="S22" i="11"/>
  <c r="R22" i="11"/>
  <c r="Q22" i="11"/>
  <c r="P22" i="11"/>
  <c r="E22" i="11"/>
  <c r="U21" i="11"/>
  <c r="S21" i="11"/>
  <c r="R21" i="11"/>
  <c r="Q21" i="11"/>
  <c r="P21" i="11"/>
  <c r="E21" i="11"/>
  <c r="T21" i="11" s="1"/>
  <c r="U20" i="11"/>
  <c r="T20" i="11"/>
  <c r="S20" i="11"/>
  <c r="R20" i="11"/>
  <c r="Q20" i="11"/>
  <c r="P20" i="11"/>
  <c r="E20" i="11"/>
  <c r="S19" i="11"/>
  <c r="R19" i="11"/>
  <c r="Q19" i="11"/>
  <c r="P19" i="11"/>
  <c r="E19" i="11"/>
  <c r="T19" i="11" s="1"/>
  <c r="S18" i="11"/>
  <c r="R18" i="11"/>
  <c r="Q18" i="11"/>
  <c r="P18" i="11"/>
  <c r="E18" i="11"/>
  <c r="U18" i="11" s="1"/>
  <c r="W16" i="11"/>
  <c r="V16" i="11"/>
  <c r="O16" i="11"/>
  <c r="N16" i="11"/>
  <c r="M16" i="11"/>
  <c r="L16" i="11"/>
  <c r="K16" i="11"/>
  <c r="S16" i="11" s="1"/>
  <c r="J16" i="11"/>
  <c r="R16" i="11" s="1"/>
  <c r="I16" i="11"/>
  <c r="Q16" i="11" s="1"/>
  <c r="H16" i="11"/>
  <c r="G16" i="11"/>
  <c r="F16" i="11"/>
  <c r="C16" i="11"/>
  <c r="B16" i="11"/>
  <c r="E16" i="11" s="1"/>
  <c r="U15" i="11"/>
  <c r="T15" i="11"/>
  <c r="S15" i="11"/>
  <c r="R15" i="11"/>
  <c r="Q15" i="11"/>
  <c r="P15" i="11"/>
  <c r="E15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U12" i="11"/>
  <c r="S12" i="11"/>
  <c r="R12" i="11"/>
  <c r="Q12" i="11"/>
  <c r="P12" i="11"/>
  <c r="E12" i="11"/>
  <c r="T12" i="11" s="1"/>
  <c r="U11" i="11"/>
  <c r="T11" i="11"/>
  <c r="S11" i="11"/>
  <c r="R11" i="11"/>
  <c r="Q11" i="11"/>
  <c r="P11" i="11"/>
  <c r="E11" i="11"/>
  <c r="S10" i="11"/>
  <c r="R10" i="11"/>
  <c r="Q10" i="11"/>
  <c r="P10" i="11"/>
  <c r="E10" i="11"/>
  <c r="T10" i="11" s="1"/>
  <c r="S9" i="11"/>
  <c r="R9" i="11"/>
  <c r="Q9" i="11"/>
  <c r="P9" i="11"/>
  <c r="E9" i="11"/>
  <c r="U9" i="11" s="1"/>
  <c r="U93" i="10"/>
  <c r="S93" i="10"/>
  <c r="R93" i="10"/>
  <c r="Q93" i="10"/>
  <c r="P93" i="10"/>
  <c r="E93" i="10"/>
  <c r="T93" i="10" s="1"/>
  <c r="U92" i="10"/>
  <c r="T92" i="10"/>
  <c r="S92" i="10"/>
  <c r="R92" i="10"/>
  <c r="Q92" i="10"/>
  <c r="P92" i="10"/>
  <c r="E92" i="10"/>
  <c r="S91" i="10"/>
  <c r="R91" i="10"/>
  <c r="Q91" i="10"/>
  <c r="P91" i="10"/>
  <c r="E91" i="10"/>
  <c r="T91" i="10" s="1"/>
  <c r="S90" i="10"/>
  <c r="R90" i="10"/>
  <c r="Q90" i="10"/>
  <c r="P90" i="10"/>
  <c r="E90" i="10"/>
  <c r="U90" i="10" s="1"/>
  <c r="U89" i="10"/>
  <c r="S89" i="10"/>
  <c r="R89" i="10"/>
  <c r="Q89" i="10"/>
  <c r="P89" i="10"/>
  <c r="E89" i="10"/>
  <c r="T89" i="10" s="1"/>
  <c r="U88" i="10"/>
  <c r="T88" i="10"/>
  <c r="S88" i="10"/>
  <c r="R88" i="10"/>
  <c r="Q88" i="10"/>
  <c r="P88" i="10"/>
  <c r="E88" i="10"/>
  <c r="S87" i="10"/>
  <c r="R87" i="10"/>
  <c r="Q87" i="10"/>
  <c r="P87" i="10"/>
  <c r="E87" i="10"/>
  <c r="T87" i="10" s="1"/>
  <c r="S86" i="10"/>
  <c r="R86" i="10"/>
  <c r="Q86" i="10"/>
  <c r="P86" i="10"/>
  <c r="E86" i="10"/>
  <c r="U86" i="10" s="1"/>
  <c r="W72" i="10"/>
  <c r="V72" i="10"/>
  <c r="O72" i="10"/>
  <c r="N72" i="10"/>
  <c r="M72" i="10"/>
  <c r="L72" i="10"/>
  <c r="K72" i="10"/>
  <c r="S72" i="10" s="1"/>
  <c r="J72" i="10"/>
  <c r="I72" i="10"/>
  <c r="Q72" i="10" s="1"/>
  <c r="H72" i="10"/>
  <c r="G72" i="10"/>
  <c r="F72" i="10"/>
  <c r="C72" i="10"/>
  <c r="B72" i="10"/>
  <c r="E72" i="10" s="1"/>
  <c r="W71" i="10"/>
  <c r="V71" i="10"/>
  <c r="O71" i="10"/>
  <c r="N71" i="10"/>
  <c r="M71" i="10"/>
  <c r="L71" i="10"/>
  <c r="K71" i="10"/>
  <c r="S71" i="10" s="1"/>
  <c r="J71" i="10"/>
  <c r="R71" i="10" s="1"/>
  <c r="I71" i="10"/>
  <c r="Q71" i="10" s="1"/>
  <c r="H71" i="10"/>
  <c r="P71" i="10" s="1"/>
  <c r="G71" i="10"/>
  <c r="F71" i="10"/>
  <c r="C71" i="10"/>
  <c r="E71" i="10" s="1"/>
  <c r="B71" i="10"/>
  <c r="W70" i="10"/>
  <c r="V70" i="10"/>
  <c r="O70" i="10"/>
  <c r="N70" i="10"/>
  <c r="M70" i="10"/>
  <c r="L70" i="10"/>
  <c r="K70" i="10"/>
  <c r="S70" i="10" s="1"/>
  <c r="J70" i="10"/>
  <c r="R70" i="10" s="1"/>
  <c r="I70" i="10"/>
  <c r="H70" i="10"/>
  <c r="G70" i="10"/>
  <c r="F70" i="10"/>
  <c r="C70" i="10"/>
  <c r="B70" i="10"/>
  <c r="E70" i="10" s="1"/>
  <c r="S69" i="10"/>
  <c r="R69" i="10"/>
  <c r="Q69" i="10"/>
  <c r="P69" i="10"/>
  <c r="E69" i="10"/>
  <c r="U69" i="10" s="1"/>
  <c r="W67" i="10"/>
  <c r="V67" i="10"/>
  <c r="O67" i="10"/>
  <c r="N67" i="10"/>
  <c r="M67" i="10"/>
  <c r="L67" i="10"/>
  <c r="K67" i="10"/>
  <c r="S67" i="10" s="1"/>
  <c r="J67" i="10"/>
  <c r="I67" i="10"/>
  <c r="Q67" i="10" s="1"/>
  <c r="H67" i="10"/>
  <c r="G67" i="10"/>
  <c r="F67" i="10"/>
  <c r="C67" i="10"/>
  <c r="B67" i="10"/>
  <c r="E67" i="10" s="1"/>
  <c r="W66" i="10"/>
  <c r="V66" i="10"/>
  <c r="O66" i="10"/>
  <c r="N66" i="10"/>
  <c r="M66" i="10"/>
  <c r="L66" i="10"/>
  <c r="K66" i="10"/>
  <c r="S66" i="10" s="1"/>
  <c r="J66" i="10"/>
  <c r="R66" i="10" s="1"/>
  <c r="I66" i="10"/>
  <c r="Q66" i="10" s="1"/>
  <c r="H66" i="10"/>
  <c r="P66" i="10" s="1"/>
  <c r="G66" i="10"/>
  <c r="F66" i="10"/>
  <c r="C66" i="10"/>
  <c r="E66" i="10" s="1"/>
  <c r="B66" i="10"/>
  <c r="S65" i="10"/>
  <c r="R65" i="10"/>
  <c r="Q65" i="10"/>
  <c r="P65" i="10"/>
  <c r="E65" i="10"/>
  <c r="T65" i="10" s="1"/>
  <c r="S64" i="10"/>
  <c r="R64" i="10"/>
  <c r="Q64" i="10"/>
  <c r="P64" i="10"/>
  <c r="E64" i="10"/>
  <c r="U64" i="10" s="1"/>
  <c r="U63" i="10"/>
  <c r="T63" i="10"/>
  <c r="S63" i="10"/>
  <c r="R63" i="10"/>
  <c r="Q63" i="10"/>
  <c r="P63" i="10"/>
  <c r="E63" i="10"/>
  <c r="U62" i="10"/>
  <c r="T62" i="10"/>
  <c r="S62" i="10"/>
  <c r="R62" i="10"/>
  <c r="Q62" i="10"/>
  <c r="P62" i="10"/>
  <c r="E62" i="10"/>
  <c r="S61" i="10"/>
  <c r="R61" i="10"/>
  <c r="Q61" i="10"/>
  <c r="P61" i="10"/>
  <c r="E61" i="10"/>
  <c r="U61" i="10" s="1"/>
  <c r="V59" i="10"/>
  <c r="O59" i="10"/>
  <c r="N59" i="10"/>
  <c r="M59" i="10"/>
  <c r="L59" i="10"/>
  <c r="K59" i="10"/>
  <c r="S59" i="10" s="1"/>
  <c r="J59" i="10"/>
  <c r="R59" i="10" s="1"/>
  <c r="I59" i="10"/>
  <c r="H59" i="10"/>
  <c r="G59" i="10"/>
  <c r="F59" i="10"/>
  <c r="C59" i="10"/>
  <c r="B59" i="10"/>
  <c r="U58" i="10"/>
  <c r="S58" i="10"/>
  <c r="R58" i="10"/>
  <c r="Q58" i="10"/>
  <c r="P58" i="10"/>
  <c r="E58" i="10"/>
  <c r="T58" i="10" s="1"/>
  <c r="S57" i="10"/>
  <c r="R57" i="10"/>
  <c r="Q57" i="10"/>
  <c r="P57" i="10"/>
  <c r="E57" i="10"/>
  <c r="T57" i="10" s="1"/>
  <c r="S56" i="10"/>
  <c r="R56" i="10"/>
  <c r="Q56" i="10"/>
  <c r="P56" i="10"/>
  <c r="E56" i="10"/>
  <c r="U56" i="10" s="1"/>
  <c r="U55" i="10"/>
  <c r="T55" i="10"/>
  <c r="S55" i="10"/>
  <c r="R55" i="10"/>
  <c r="Q55" i="10"/>
  <c r="P55" i="10"/>
  <c r="E55" i="10"/>
  <c r="W53" i="10"/>
  <c r="V53" i="10"/>
  <c r="O53" i="10"/>
  <c r="N53" i="10"/>
  <c r="M53" i="10"/>
  <c r="L53" i="10"/>
  <c r="K53" i="10"/>
  <c r="S53" i="10" s="1"/>
  <c r="J53" i="10"/>
  <c r="R53" i="10" s="1"/>
  <c r="I53" i="10"/>
  <c r="H53" i="10"/>
  <c r="P53" i="10" s="1"/>
  <c r="G53" i="10"/>
  <c r="F53" i="10"/>
  <c r="C53" i="10"/>
  <c r="B53" i="10"/>
  <c r="S52" i="10"/>
  <c r="R52" i="10"/>
  <c r="Q52" i="10"/>
  <c r="P52" i="10"/>
  <c r="E52" i="10"/>
  <c r="T52" i="10" s="1"/>
  <c r="S51" i="10"/>
  <c r="R51" i="10"/>
  <c r="Q51" i="10"/>
  <c r="P51" i="10"/>
  <c r="E51" i="10"/>
  <c r="U51" i="10" s="1"/>
  <c r="T50" i="10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T46" i="10"/>
  <c r="S46" i="10"/>
  <c r="R46" i="10"/>
  <c r="Q46" i="10"/>
  <c r="P46" i="10"/>
  <c r="E46" i="10"/>
  <c r="U46" i="10" s="1"/>
  <c r="S45" i="10"/>
  <c r="R45" i="10"/>
  <c r="Q45" i="10"/>
  <c r="P45" i="10"/>
  <c r="E45" i="10"/>
  <c r="U45" i="10" s="1"/>
  <c r="S44" i="10"/>
  <c r="R44" i="10"/>
  <c r="Q44" i="10"/>
  <c r="P44" i="10"/>
  <c r="E44" i="10"/>
  <c r="T44" i="10" s="1"/>
  <c r="S43" i="10"/>
  <c r="R43" i="10"/>
  <c r="Q43" i="10"/>
  <c r="P43" i="10"/>
  <c r="E43" i="10"/>
  <c r="U43" i="10" s="1"/>
  <c r="T42" i="10"/>
  <c r="S42" i="10"/>
  <c r="R42" i="10"/>
  <c r="Q42" i="10"/>
  <c r="P42" i="10"/>
  <c r="E42" i="10"/>
  <c r="U42" i="10" s="1"/>
  <c r="W40" i="10"/>
  <c r="V40" i="10"/>
  <c r="O40" i="10"/>
  <c r="N40" i="10"/>
  <c r="M40" i="10"/>
  <c r="L40" i="10"/>
  <c r="K40" i="10"/>
  <c r="S40" i="10" s="1"/>
  <c r="J40" i="10"/>
  <c r="R40" i="10" s="1"/>
  <c r="I40" i="10"/>
  <c r="H40" i="10"/>
  <c r="G40" i="10"/>
  <c r="F40" i="10"/>
  <c r="C40" i="10"/>
  <c r="E40" i="10" s="1"/>
  <c r="B40" i="10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P37" i="10"/>
  <c r="E37" i="10"/>
  <c r="U37" i="10" s="1"/>
  <c r="S36" i="10"/>
  <c r="R36" i="10"/>
  <c r="Q36" i="10"/>
  <c r="P36" i="10"/>
  <c r="T36" i="10" s="1"/>
  <c r="E36" i="10"/>
  <c r="S35" i="10"/>
  <c r="R35" i="10"/>
  <c r="Q35" i="10"/>
  <c r="P35" i="10"/>
  <c r="E35" i="10"/>
  <c r="U35" i="10" s="1"/>
  <c r="W33" i="10"/>
  <c r="V33" i="10"/>
  <c r="O33" i="10"/>
  <c r="N33" i="10"/>
  <c r="M33" i="10"/>
  <c r="L33" i="10"/>
  <c r="K33" i="10"/>
  <c r="S33" i="10" s="1"/>
  <c r="J33" i="10"/>
  <c r="I33" i="10"/>
  <c r="H33" i="10"/>
  <c r="P33" i="10" s="1"/>
  <c r="G33" i="10"/>
  <c r="F33" i="10"/>
  <c r="C33" i="10"/>
  <c r="B33" i="10"/>
  <c r="E33" i="10" s="1"/>
  <c r="S32" i="10"/>
  <c r="R32" i="10"/>
  <c r="Q32" i="10"/>
  <c r="P32" i="10"/>
  <c r="T32" i="10" s="1"/>
  <c r="E32" i="10"/>
  <c r="W30" i="10"/>
  <c r="V30" i="10"/>
  <c r="O30" i="10"/>
  <c r="N30" i="10"/>
  <c r="M30" i="10"/>
  <c r="L30" i="10"/>
  <c r="K30" i="10"/>
  <c r="S30" i="10" s="1"/>
  <c r="J30" i="10"/>
  <c r="R30" i="10" s="1"/>
  <c r="I30" i="10"/>
  <c r="H30" i="10"/>
  <c r="G30" i="10"/>
  <c r="F30" i="10"/>
  <c r="C30" i="10"/>
  <c r="B30" i="10"/>
  <c r="S29" i="10"/>
  <c r="R29" i="10"/>
  <c r="Q29" i="10"/>
  <c r="P29" i="10"/>
  <c r="E29" i="10"/>
  <c r="T29" i="10" s="1"/>
  <c r="S28" i="10"/>
  <c r="R28" i="10"/>
  <c r="Q28" i="10"/>
  <c r="P28" i="10"/>
  <c r="E28" i="10"/>
  <c r="U28" i="10" s="1"/>
  <c r="S27" i="10"/>
  <c r="R27" i="10"/>
  <c r="Q27" i="10"/>
  <c r="P27" i="10"/>
  <c r="E27" i="10"/>
  <c r="U26" i="10"/>
  <c r="S26" i="10"/>
  <c r="R26" i="10"/>
  <c r="Q26" i="10"/>
  <c r="P26" i="10"/>
  <c r="E26" i="10"/>
  <c r="T26" i="10" s="1"/>
  <c r="W24" i="10"/>
  <c r="V24" i="10"/>
  <c r="O24" i="10"/>
  <c r="N24" i="10"/>
  <c r="M24" i="10"/>
  <c r="L24" i="10"/>
  <c r="K24" i="10"/>
  <c r="S24" i="10" s="1"/>
  <c r="J24" i="10"/>
  <c r="R24" i="10" s="1"/>
  <c r="I24" i="10"/>
  <c r="Q24" i="10" s="1"/>
  <c r="H24" i="10"/>
  <c r="P24" i="10" s="1"/>
  <c r="G24" i="10"/>
  <c r="F24" i="10"/>
  <c r="C24" i="10"/>
  <c r="B24" i="10"/>
  <c r="S23" i="10"/>
  <c r="R23" i="10"/>
  <c r="Q23" i="10"/>
  <c r="P23" i="10"/>
  <c r="E23" i="10"/>
  <c r="U23" i="10" s="1"/>
  <c r="S22" i="10"/>
  <c r="R22" i="10"/>
  <c r="Q22" i="10"/>
  <c r="P22" i="10"/>
  <c r="E22" i="10"/>
  <c r="S21" i="10"/>
  <c r="R21" i="10"/>
  <c r="Q21" i="10"/>
  <c r="P21" i="10"/>
  <c r="E21" i="10"/>
  <c r="S20" i="10"/>
  <c r="R20" i="10"/>
  <c r="Q20" i="10"/>
  <c r="P20" i="10"/>
  <c r="E20" i="10"/>
  <c r="T20" i="10" s="1"/>
  <c r="S19" i="10"/>
  <c r="R19" i="10"/>
  <c r="Q19" i="10"/>
  <c r="P19" i="10"/>
  <c r="E19" i="10"/>
  <c r="U19" i="10" s="1"/>
  <c r="S18" i="10"/>
  <c r="R18" i="10"/>
  <c r="Q18" i="10"/>
  <c r="P18" i="10"/>
  <c r="E18" i="10"/>
  <c r="W16" i="10"/>
  <c r="V16" i="10"/>
  <c r="O16" i="10"/>
  <c r="N16" i="10"/>
  <c r="M16" i="10"/>
  <c r="L16" i="10"/>
  <c r="K16" i="10"/>
  <c r="S16" i="10" s="1"/>
  <c r="J16" i="10"/>
  <c r="R16" i="10" s="1"/>
  <c r="I16" i="10"/>
  <c r="H16" i="10"/>
  <c r="G16" i="10"/>
  <c r="F16" i="10"/>
  <c r="C16" i="10"/>
  <c r="B16" i="10"/>
  <c r="S15" i="10"/>
  <c r="R15" i="10"/>
  <c r="Q15" i="10"/>
  <c r="P15" i="10"/>
  <c r="E15" i="10"/>
  <c r="T15" i="10" s="1"/>
  <c r="S14" i="10"/>
  <c r="R14" i="10"/>
  <c r="Q14" i="10"/>
  <c r="P14" i="10"/>
  <c r="E14" i="10"/>
  <c r="U14" i="10" s="1"/>
  <c r="S13" i="10"/>
  <c r="R13" i="10"/>
  <c r="Q13" i="10"/>
  <c r="P13" i="10"/>
  <c r="E13" i="10"/>
  <c r="U12" i="10"/>
  <c r="S12" i="10"/>
  <c r="R12" i="10"/>
  <c r="Q12" i="10"/>
  <c r="P12" i="10"/>
  <c r="E12" i="10"/>
  <c r="T12" i="10" s="1"/>
  <c r="S11" i="10"/>
  <c r="R11" i="10"/>
  <c r="Q11" i="10"/>
  <c r="P11" i="10"/>
  <c r="E11" i="10"/>
  <c r="T11" i="10" s="1"/>
  <c r="S10" i="10"/>
  <c r="R10" i="10"/>
  <c r="Q10" i="10"/>
  <c r="P10" i="10"/>
  <c r="E10" i="10"/>
  <c r="U10" i="10" s="1"/>
  <c r="S9" i="10"/>
  <c r="R9" i="10"/>
  <c r="Q9" i="10"/>
  <c r="P9" i="10"/>
  <c r="E9" i="10"/>
  <c r="U93" i="9"/>
  <c r="S93" i="9"/>
  <c r="R93" i="9"/>
  <c r="Q93" i="9"/>
  <c r="P93" i="9"/>
  <c r="E93" i="9"/>
  <c r="T93" i="9" s="1"/>
  <c r="S92" i="9"/>
  <c r="R92" i="9"/>
  <c r="Q92" i="9"/>
  <c r="P92" i="9"/>
  <c r="E92" i="9"/>
  <c r="T92" i="9" s="1"/>
  <c r="S91" i="9"/>
  <c r="R91" i="9"/>
  <c r="Q91" i="9"/>
  <c r="P91" i="9"/>
  <c r="E91" i="9"/>
  <c r="U91" i="9" s="1"/>
  <c r="S90" i="9"/>
  <c r="R90" i="9"/>
  <c r="Q90" i="9"/>
  <c r="P90" i="9"/>
  <c r="E90" i="9"/>
  <c r="U89" i="9"/>
  <c r="S89" i="9"/>
  <c r="R89" i="9"/>
  <c r="Q89" i="9"/>
  <c r="P89" i="9"/>
  <c r="E89" i="9"/>
  <c r="T89" i="9" s="1"/>
  <c r="S88" i="9"/>
  <c r="R88" i="9"/>
  <c r="Q88" i="9"/>
  <c r="P88" i="9"/>
  <c r="E88" i="9"/>
  <c r="T88" i="9" s="1"/>
  <c r="S87" i="9"/>
  <c r="R87" i="9"/>
  <c r="Q87" i="9"/>
  <c r="P87" i="9"/>
  <c r="E87" i="9"/>
  <c r="U87" i="9" s="1"/>
  <c r="U86" i="9"/>
  <c r="T86" i="9"/>
  <c r="S86" i="9"/>
  <c r="R86" i="9"/>
  <c r="Q86" i="9"/>
  <c r="P86" i="9"/>
  <c r="E86" i="9"/>
  <c r="W72" i="9"/>
  <c r="V72" i="9"/>
  <c r="O72" i="9"/>
  <c r="N72" i="9"/>
  <c r="M72" i="9"/>
  <c r="L72" i="9"/>
  <c r="K72" i="9"/>
  <c r="S72" i="9" s="1"/>
  <c r="J72" i="9"/>
  <c r="R72" i="9" s="1"/>
  <c r="I72" i="9"/>
  <c r="H72" i="9"/>
  <c r="G72" i="9"/>
  <c r="F72" i="9"/>
  <c r="C72" i="9"/>
  <c r="E72" i="9" s="1"/>
  <c r="B72" i="9"/>
  <c r="W71" i="9"/>
  <c r="V71" i="9"/>
  <c r="O71" i="9"/>
  <c r="N71" i="9"/>
  <c r="M71" i="9"/>
  <c r="L71" i="9"/>
  <c r="K71" i="9"/>
  <c r="S71" i="9" s="1"/>
  <c r="J71" i="9"/>
  <c r="R71" i="9" s="1"/>
  <c r="I71" i="9"/>
  <c r="H71" i="9"/>
  <c r="G71" i="9"/>
  <c r="F71" i="9"/>
  <c r="C71" i="9"/>
  <c r="B71" i="9"/>
  <c r="E71" i="9" s="1"/>
  <c r="W70" i="9"/>
  <c r="V70" i="9"/>
  <c r="O70" i="9"/>
  <c r="N70" i="9"/>
  <c r="M70" i="9"/>
  <c r="L70" i="9"/>
  <c r="K70" i="9"/>
  <c r="S70" i="9" s="1"/>
  <c r="J70" i="9"/>
  <c r="R70" i="9" s="1"/>
  <c r="I70" i="9"/>
  <c r="Q70" i="9" s="1"/>
  <c r="H70" i="9"/>
  <c r="G70" i="9"/>
  <c r="F70" i="9"/>
  <c r="C70" i="9"/>
  <c r="B70" i="9"/>
  <c r="E70" i="9" s="1"/>
  <c r="S69" i="9"/>
  <c r="R69" i="9"/>
  <c r="Q69" i="9"/>
  <c r="U69" i="9" s="1"/>
  <c r="P69" i="9"/>
  <c r="E69" i="9"/>
  <c r="W67" i="9"/>
  <c r="V67" i="9"/>
  <c r="O67" i="9"/>
  <c r="N67" i="9"/>
  <c r="M67" i="9"/>
  <c r="L67" i="9"/>
  <c r="K67" i="9"/>
  <c r="S67" i="9" s="1"/>
  <c r="J67" i="9"/>
  <c r="I67" i="9"/>
  <c r="H67" i="9"/>
  <c r="G67" i="9"/>
  <c r="F67" i="9"/>
  <c r="C67" i="9"/>
  <c r="B67" i="9"/>
  <c r="W66" i="9"/>
  <c r="V66" i="9"/>
  <c r="O66" i="9"/>
  <c r="N66" i="9"/>
  <c r="M66" i="9"/>
  <c r="L66" i="9"/>
  <c r="K66" i="9"/>
  <c r="S66" i="9" s="1"/>
  <c r="J66" i="9"/>
  <c r="R66" i="9" s="1"/>
  <c r="I66" i="9"/>
  <c r="H66" i="9"/>
  <c r="G66" i="9"/>
  <c r="F66" i="9"/>
  <c r="C66" i="9"/>
  <c r="B66" i="9"/>
  <c r="S65" i="9"/>
  <c r="R65" i="9"/>
  <c r="Q65" i="9"/>
  <c r="P65" i="9"/>
  <c r="E65" i="9"/>
  <c r="U65" i="9" s="1"/>
  <c r="U64" i="9"/>
  <c r="T64" i="9"/>
  <c r="S64" i="9"/>
  <c r="R64" i="9"/>
  <c r="Q64" i="9"/>
  <c r="P64" i="9"/>
  <c r="E64" i="9"/>
  <c r="U63" i="9"/>
  <c r="T63" i="9"/>
  <c r="S63" i="9"/>
  <c r="R63" i="9"/>
  <c r="Q63" i="9"/>
  <c r="P63" i="9"/>
  <c r="E63" i="9"/>
  <c r="S62" i="9"/>
  <c r="R62" i="9"/>
  <c r="Q62" i="9"/>
  <c r="P62" i="9"/>
  <c r="E62" i="9"/>
  <c r="T62" i="9" s="1"/>
  <c r="S61" i="9"/>
  <c r="R61" i="9"/>
  <c r="Q61" i="9"/>
  <c r="P61" i="9"/>
  <c r="E61" i="9"/>
  <c r="U61" i="9" s="1"/>
  <c r="V59" i="9"/>
  <c r="O59" i="9"/>
  <c r="N59" i="9"/>
  <c r="M59" i="9"/>
  <c r="L59" i="9"/>
  <c r="K59" i="9"/>
  <c r="S59" i="9" s="1"/>
  <c r="J59" i="9"/>
  <c r="R59" i="9" s="1"/>
  <c r="I59" i="9"/>
  <c r="H59" i="9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U57" i="9" s="1"/>
  <c r="U56" i="9"/>
  <c r="T56" i="9"/>
  <c r="S56" i="9"/>
  <c r="R56" i="9"/>
  <c r="Q56" i="9"/>
  <c r="P56" i="9"/>
  <c r="E56" i="9"/>
  <c r="S55" i="9"/>
  <c r="R55" i="9"/>
  <c r="Q55" i="9"/>
  <c r="P55" i="9"/>
  <c r="E55" i="9"/>
  <c r="W53" i="9"/>
  <c r="V53" i="9"/>
  <c r="O53" i="9"/>
  <c r="N53" i="9"/>
  <c r="M53" i="9"/>
  <c r="L53" i="9"/>
  <c r="K53" i="9"/>
  <c r="S53" i="9" s="1"/>
  <c r="J53" i="9"/>
  <c r="R53" i="9" s="1"/>
  <c r="I53" i="9"/>
  <c r="H53" i="9"/>
  <c r="G53" i="9"/>
  <c r="F53" i="9"/>
  <c r="C53" i="9"/>
  <c r="B53" i="9"/>
  <c r="S52" i="9"/>
  <c r="R52" i="9"/>
  <c r="Q52" i="9"/>
  <c r="P52" i="9"/>
  <c r="E52" i="9"/>
  <c r="U52" i="9" s="1"/>
  <c r="U51" i="9"/>
  <c r="T51" i="9"/>
  <c r="S51" i="9"/>
  <c r="R51" i="9"/>
  <c r="Q51" i="9"/>
  <c r="P51" i="9"/>
  <c r="E51" i="9"/>
  <c r="U50" i="9"/>
  <c r="T50" i="9"/>
  <c r="S50" i="9"/>
  <c r="R50" i="9"/>
  <c r="Q50" i="9"/>
  <c r="P50" i="9"/>
  <c r="E50" i="9"/>
  <c r="S49" i="9"/>
  <c r="R49" i="9"/>
  <c r="Q49" i="9"/>
  <c r="P49" i="9"/>
  <c r="E49" i="9"/>
  <c r="T49" i="9" s="1"/>
  <c r="S48" i="9"/>
  <c r="R48" i="9"/>
  <c r="Q48" i="9"/>
  <c r="P48" i="9"/>
  <c r="E48" i="9"/>
  <c r="U48" i="9" s="1"/>
  <c r="U47" i="9"/>
  <c r="T47" i="9"/>
  <c r="S47" i="9"/>
  <c r="R47" i="9"/>
  <c r="Q47" i="9"/>
  <c r="P47" i="9"/>
  <c r="E47" i="9"/>
  <c r="U46" i="9"/>
  <c r="T46" i="9"/>
  <c r="S46" i="9"/>
  <c r="R46" i="9"/>
  <c r="Q46" i="9"/>
  <c r="P46" i="9"/>
  <c r="E46" i="9"/>
  <c r="S45" i="9"/>
  <c r="R45" i="9"/>
  <c r="Q45" i="9"/>
  <c r="P45" i="9"/>
  <c r="E45" i="9"/>
  <c r="T45" i="9" s="1"/>
  <c r="S44" i="9"/>
  <c r="R44" i="9"/>
  <c r="Q44" i="9"/>
  <c r="P44" i="9"/>
  <c r="E44" i="9"/>
  <c r="U44" i="9" s="1"/>
  <c r="U43" i="9"/>
  <c r="T43" i="9"/>
  <c r="S43" i="9"/>
  <c r="R43" i="9"/>
  <c r="Q43" i="9"/>
  <c r="P43" i="9"/>
  <c r="E43" i="9"/>
  <c r="U42" i="9"/>
  <c r="T42" i="9"/>
  <c r="S42" i="9"/>
  <c r="R42" i="9"/>
  <c r="Q42" i="9"/>
  <c r="P42" i="9"/>
  <c r="E42" i="9"/>
  <c r="W40" i="9"/>
  <c r="V40" i="9"/>
  <c r="O40" i="9"/>
  <c r="N40" i="9"/>
  <c r="M40" i="9"/>
  <c r="L40" i="9"/>
  <c r="K40" i="9"/>
  <c r="S40" i="9" s="1"/>
  <c r="J40" i="9"/>
  <c r="R40" i="9" s="1"/>
  <c r="I40" i="9"/>
  <c r="H40" i="9"/>
  <c r="G40" i="9"/>
  <c r="F40" i="9"/>
  <c r="C40" i="9"/>
  <c r="B40" i="9"/>
  <c r="E40" i="9" s="1"/>
  <c r="S39" i="9"/>
  <c r="R39" i="9"/>
  <c r="Q39" i="9"/>
  <c r="P39" i="9"/>
  <c r="E39" i="9"/>
  <c r="U39" i="9" s="1"/>
  <c r="U38" i="9"/>
  <c r="T38" i="9"/>
  <c r="S38" i="9"/>
  <c r="R38" i="9"/>
  <c r="Q38" i="9"/>
  <c r="P38" i="9"/>
  <c r="E38" i="9"/>
  <c r="U37" i="9"/>
  <c r="T37" i="9"/>
  <c r="S37" i="9"/>
  <c r="R37" i="9"/>
  <c r="Q37" i="9"/>
  <c r="P37" i="9"/>
  <c r="E37" i="9"/>
  <c r="S36" i="9"/>
  <c r="R36" i="9"/>
  <c r="Q36" i="9"/>
  <c r="P36" i="9"/>
  <c r="E36" i="9"/>
  <c r="T36" i="9" s="1"/>
  <c r="S35" i="9"/>
  <c r="R35" i="9"/>
  <c r="Q35" i="9"/>
  <c r="P35" i="9"/>
  <c r="E35" i="9"/>
  <c r="U35" i="9" s="1"/>
  <c r="W33" i="9"/>
  <c r="V33" i="9"/>
  <c r="O33" i="9"/>
  <c r="N33" i="9"/>
  <c r="M33" i="9"/>
  <c r="L33" i="9"/>
  <c r="K33" i="9"/>
  <c r="S33" i="9" s="1"/>
  <c r="J33" i="9"/>
  <c r="R33" i="9" s="1"/>
  <c r="I33" i="9"/>
  <c r="H33" i="9"/>
  <c r="G33" i="9"/>
  <c r="F33" i="9"/>
  <c r="C33" i="9"/>
  <c r="B33" i="9"/>
  <c r="E33" i="9" s="1"/>
  <c r="S32" i="9"/>
  <c r="R32" i="9"/>
  <c r="Q32" i="9"/>
  <c r="P32" i="9"/>
  <c r="E32" i="9"/>
  <c r="W30" i="9"/>
  <c r="V30" i="9"/>
  <c r="O30" i="9"/>
  <c r="N30" i="9"/>
  <c r="M30" i="9"/>
  <c r="L30" i="9"/>
  <c r="K30" i="9"/>
  <c r="S30" i="9" s="1"/>
  <c r="J30" i="9"/>
  <c r="R30" i="9" s="1"/>
  <c r="I30" i="9"/>
  <c r="H30" i="9"/>
  <c r="G30" i="9"/>
  <c r="F30" i="9"/>
  <c r="C30" i="9"/>
  <c r="B30" i="9"/>
  <c r="S29" i="9"/>
  <c r="R29" i="9"/>
  <c r="Q29" i="9"/>
  <c r="P29" i="9"/>
  <c r="E29" i="9"/>
  <c r="U29" i="9" s="1"/>
  <c r="U28" i="9"/>
  <c r="T28" i="9"/>
  <c r="S28" i="9"/>
  <c r="R28" i="9"/>
  <c r="Q28" i="9"/>
  <c r="P28" i="9"/>
  <c r="E28" i="9"/>
  <c r="U27" i="9"/>
  <c r="T27" i="9"/>
  <c r="S27" i="9"/>
  <c r="R27" i="9"/>
  <c r="Q27" i="9"/>
  <c r="P27" i="9"/>
  <c r="E27" i="9"/>
  <c r="S26" i="9"/>
  <c r="R26" i="9"/>
  <c r="Q26" i="9"/>
  <c r="P26" i="9"/>
  <c r="E26" i="9"/>
  <c r="T26" i="9" s="1"/>
  <c r="W24" i="9"/>
  <c r="V24" i="9"/>
  <c r="O24" i="9"/>
  <c r="N24" i="9"/>
  <c r="M24" i="9"/>
  <c r="L24" i="9"/>
  <c r="K24" i="9"/>
  <c r="S24" i="9" s="1"/>
  <c r="J24" i="9"/>
  <c r="R24" i="9" s="1"/>
  <c r="I24" i="9"/>
  <c r="Q24" i="9" s="1"/>
  <c r="H24" i="9"/>
  <c r="P24" i="9" s="1"/>
  <c r="G24" i="9"/>
  <c r="F24" i="9"/>
  <c r="C24" i="9"/>
  <c r="B24" i="9"/>
  <c r="U23" i="9"/>
  <c r="T23" i="9"/>
  <c r="S23" i="9"/>
  <c r="R23" i="9"/>
  <c r="Q23" i="9"/>
  <c r="P23" i="9"/>
  <c r="E23" i="9"/>
  <c r="U22" i="9"/>
  <c r="T22" i="9"/>
  <c r="S22" i="9"/>
  <c r="R22" i="9"/>
  <c r="Q22" i="9"/>
  <c r="P22" i="9"/>
  <c r="E22" i="9"/>
  <c r="S21" i="9"/>
  <c r="R21" i="9"/>
  <c r="Q21" i="9"/>
  <c r="P21" i="9"/>
  <c r="E21" i="9"/>
  <c r="T21" i="9" s="1"/>
  <c r="S20" i="9"/>
  <c r="R20" i="9"/>
  <c r="Q20" i="9"/>
  <c r="P20" i="9"/>
  <c r="E20" i="9"/>
  <c r="U20" i="9" s="1"/>
  <c r="U19" i="9"/>
  <c r="T19" i="9"/>
  <c r="S19" i="9"/>
  <c r="R19" i="9"/>
  <c r="Q19" i="9"/>
  <c r="P19" i="9"/>
  <c r="E19" i="9"/>
  <c r="U18" i="9"/>
  <c r="T18" i="9"/>
  <c r="S18" i="9"/>
  <c r="R18" i="9"/>
  <c r="Q18" i="9"/>
  <c r="P18" i="9"/>
  <c r="E18" i="9"/>
  <c r="W16" i="9"/>
  <c r="V16" i="9"/>
  <c r="O16" i="9"/>
  <c r="N16" i="9"/>
  <c r="M16" i="9"/>
  <c r="L16" i="9"/>
  <c r="K16" i="9"/>
  <c r="S16" i="9" s="1"/>
  <c r="J16" i="9"/>
  <c r="R16" i="9" s="1"/>
  <c r="I16" i="9"/>
  <c r="H16" i="9"/>
  <c r="G16" i="9"/>
  <c r="F16" i="9"/>
  <c r="C16" i="9"/>
  <c r="B16" i="9"/>
  <c r="E16" i="9" s="1"/>
  <c r="S15" i="9"/>
  <c r="R15" i="9"/>
  <c r="Q15" i="9"/>
  <c r="P15" i="9"/>
  <c r="E15" i="9"/>
  <c r="U15" i="9" s="1"/>
  <c r="U14" i="9"/>
  <c r="T14" i="9"/>
  <c r="S14" i="9"/>
  <c r="R14" i="9"/>
  <c r="Q14" i="9"/>
  <c r="P14" i="9"/>
  <c r="E14" i="9"/>
  <c r="U13" i="9"/>
  <c r="T13" i="9"/>
  <c r="S13" i="9"/>
  <c r="R13" i="9"/>
  <c r="Q13" i="9"/>
  <c r="P13" i="9"/>
  <c r="E13" i="9"/>
  <c r="S12" i="9"/>
  <c r="R12" i="9"/>
  <c r="Q12" i="9"/>
  <c r="P12" i="9"/>
  <c r="E12" i="9"/>
  <c r="T12" i="9" s="1"/>
  <c r="S11" i="9"/>
  <c r="R11" i="9"/>
  <c r="Q11" i="9"/>
  <c r="P11" i="9"/>
  <c r="E11" i="9"/>
  <c r="U11" i="9" s="1"/>
  <c r="S10" i="9"/>
  <c r="R10" i="9"/>
  <c r="Q10" i="9"/>
  <c r="U10" i="9" s="1"/>
  <c r="P10" i="9"/>
  <c r="T10" i="9" s="1"/>
  <c r="E10" i="9"/>
  <c r="U9" i="9"/>
  <c r="T9" i="9"/>
  <c r="S9" i="9"/>
  <c r="R9" i="9"/>
  <c r="Q9" i="9"/>
  <c r="P9" i="9"/>
  <c r="E9" i="9"/>
  <c r="S93" i="8"/>
  <c r="R93" i="8"/>
  <c r="Q93" i="8"/>
  <c r="P93" i="8"/>
  <c r="E93" i="8"/>
  <c r="T93" i="8" s="1"/>
  <c r="S92" i="8"/>
  <c r="R92" i="8"/>
  <c r="Q92" i="8"/>
  <c r="P92" i="8"/>
  <c r="E92" i="8"/>
  <c r="U92" i="8" s="1"/>
  <c r="U91" i="8"/>
  <c r="T91" i="8"/>
  <c r="S91" i="8"/>
  <c r="R91" i="8"/>
  <c r="Q91" i="8"/>
  <c r="P91" i="8"/>
  <c r="E91" i="8"/>
  <c r="U90" i="8"/>
  <c r="T90" i="8"/>
  <c r="S90" i="8"/>
  <c r="R90" i="8"/>
  <c r="Q90" i="8"/>
  <c r="P90" i="8"/>
  <c r="E90" i="8"/>
  <c r="S89" i="8"/>
  <c r="R89" i="8"/>
  <c r="Q89" i="8"/>
  <c r="P89" i="8"/>
  <c r="E89" i="8"/>
  <c r="T89" i="8" s="1"/>
  <c r="S88" i="8"/>
  <c r="R88" i="8"/>
  <c r="Q88" i="8"/>
  <c r="P88" i="8"/>
  <c r="E88" i="8"/>
  <c r="U88" i="8" s="1"/>
  <c r="U87" i="8"/>
  <c r="T87" i="8"/>
  <c r="S87" i="8"/>
  <c r="R87" i="8"/>
  <c r="Q87" i="8"/>
  <c r="P87" i="8"/>
  <c r="E87" i="8"/>
  <c r="U86" i="8"/>
  <c r="T86" i="8"/>
  <c r="S86" i="8"/>
  <c r="R86" i="8"/>
  <c r="Q86" i="8"/>
  <c r="P86" i="8"/>
  <c r="E86" i="8"/>
  <c r="W72" i="8"/>
  <c r="V72" i="8"/>
  <c r="O72" i="8"/>
  <c r="N72" i="8"/>
  <c r="M72" i="8"/>
  <c r="L72" i="8"/>
  <c r="K72" i="8"/>
  <c r="S72" i="8" s="1"/>
  <c r="J72" i="8"/>
  <c r="I72" i="8"/>
  <c r="H72" i="8"/>
  <c r="G72" i="8"/>
  <c r="F72" i="8"/>
  <c r="C72" i="8"/>
  <c r="B72" i="8"/>
  <c r="E72" i="8" s="1"/>
  <c r="W71" i="8"/>
  <c r="V71" i="8"/>
  <c r="O71" i="8"/>
  <c r="N71" i="8"/>
  <c r="M71" i="8"/>
  <c r="L71" i="8"/>
  <c r="K71" i="8"/>
  <c r="S71" i="8" s="1"/>
  <c r="J71" i="8"/>
  <c r="R71" i="8" s="1"/>
  <c r="I71" i="8"/>
  <c r="Q71" i="8" s="1"/>
  <c r="H71" i="8"/>
  <c r="G71" i="8"/>
  <c r="F71" i="8"/>
  <c r="C71" i="8"/>
  <c r="B71" i="8"/>
  <c r="E71" i="8" s="1"/>
  <c r="W70" i="8"/>
  <c r="V70" i="8"/>
  <c r="O70" i="8"/>
  <c r="N70" i="8"/>
  <c r="M70" i="8"/>
  <c r="L70" i="8"/>
  <c r="K70" i="8"/>
  <c r="S70" i="8" s="1"/>
  <c r="J70" i="8"/>
  <c r="R70" i="8" s="1"/>
  <c r="I70" i="8"/>
  <c r="H70" i="8"/>
  <c r="P70" i="8" s="1"/>
  <c r="G70" i="8"/>
  <c r="F70" i="8"/>
  <c r="C70" i="8"/>
  <c r="B70" i="8"/>
  <c r="E70" i="8" s="1"/>
  <c r="S69" i="8"/>
  <c r="R69" i="8"/>
  <c r="Q69" i="8"/>
  <c r="U69" i="8" s="1"/>
  <c r="P69" i="8"/>
  <c r="T69" i="8" s="1"/>
  <c r="E69" i="8"/>
  <c r="W67" i="8"/>
  <c r="V67" i="8"/>
  <c r="O67" i="8"/>
  <c r="N67" i="8"/>
  <c r="M67" i="8"/>
  <c r="L67" i="8"/>
  <c r="K67" i="8"/>
  <c r="S67" i="8" s="1"/>
  <c r="J67" i="8"/>
  <c r="I67" i="8"/>
  <c r="H67" i="8"/>
  <c r="G67" i="8"/>
  <c r="F67" i="8"/>
  <c r="C67" i="8"/>
  <c r="B67" i="8"/>
  <c r="E67" i="8" s="1"/>
  <c r="W66" i="8"/>
  <c r="V66" i="8"/>
  <c r="O66" i="8"/>
  <c r="N66" i="8"/>
  <c r="M66" i="8"/>
  <c r="L66" i="8"/>
  <c r="K66" i="8"/>
  <c r="S66" i="8" s="1"/>
  <c r="J66" i="8"/>
  <c r="R66" i="8" s="1"/>
  <c r="I66" i="8"/>
  <c r="Q66" i="8" s="1"/>
  <c r="H66" i="8"/>
  <c r="G66" i="8"/>
  <c r="F66" i="8"/>
  <c r="C66" i="8"/>
  <c r="B66" i="8"/>
  <c r="E66" i="8" s="1"/>
  <c r="U65" i="8"/>
  <c r="T65" i="8"/>
  <c r="S65" i="8"/>
  <c r="R65" i="8"/>
  <c r="Q65" i="8"/>
  <c r="P65" i="8"/>
  <c r="E65" i="8"/>
  <c r="U64" i="8"/>
  <c r="T64" i="8"/>
  <c r="S64" i="8"/>
  <c r="R64" i="8"/>
  <c r="Q64" i="8"/>
  <c r="P64" i="8"/>
  <c r="E64" i="8"/>
  <c r="S63" i="8"/>
  <c r="R63" i="8"/>
  <c r="Q63" i="8"/>
  <c r="P63" i="8"/>
  <c r="E63" i="8"/>
  <c r="T63" i="8" s="1"/>
  <c r="S62" i="8"/>
  <c r="R62" i="8"/>
  <c r="Q62" i="8"/>
  <c r="P62" i="8"/>
  <c r="E62" i="8"/>
  <c r="U62" i="8" s="1"/>
  <c r="U61" i="8"/>
  <c r="T61" i="8"/>
  <c r="S61" i="8"/>
  <c r="R61" i="8"/>
  <c r="Q61" i="8"/>
  <c r="P61" i="8"/>
  <c r="E61" i="8"/>
  <c r="V59" i="8"/>
  <c r="O59" i="8"/>
  <c r="N59" i="8"/>
  <c r="M59" i="8"/>
  <c r="L59" i="8"/>
  <c r="K59" i="8"/>
  <c r="S59" i="8" s="1"/>
  <c r="J59" i="8"/>
  <c r="R59" i="8" s="1"/>
  <c r="I59" i="8"/>
  <c r="H59" i="8"/>
  <c r="G59" i="8"/>
  <c r="F59" i="8"/>
  <c r="C59" i="8"/>
  <c r="B59" i="8"/>
  <c r="S58" i="8"/>
  <c r="R58" i="8"/>
  <c r="Q58" i="8"/>
  <c r="P58" i="8"/>
  <c r="E58" i="8"/>
  <c r="U58" i="8" s="1"/>
  <c r="U57" i="8"/>
  <c r="T57" i="8"/>
  <c r="S57" i="8"/>
  <c r="R57" i="8"/>
  <c r="Q57" i="8"/>
  <c r="P57" i="8"/>
  <c r="E57" i="8"/>
  <c r="U56" i="8"/>
  <c r="T56" i="8"/>
  <c r="S56" i="8"/>
  <c r="R56" i="8"/>
  <c r="Q56" i="8"/>
  <c r="P56" i="8"/>
  <c r="E56" i="8"/>
  <c r="S55" i="8"/>
  <c r="R55" i="8"/>
  <c r="Q55" i="8"/>
  <c r="P55" i="8"/>
  <c r="E55" i="8"/>
  <c r="T55" i="8" s="1"/>
  <c r="W53" i="8"/>
  <c r="V53" i="8"/>
  <c r="O53" i="8"/>
  <c r="N53" i="8"/>
  <c r="M53" i="8"/>
  <c r="L53" i="8"/>
  <c r="K53" i="8"/>
  <c r="S53" i="8" s="1"/>
  <c r="J53" i="8"/>
  <c r="R53" i="8" s="1"/>
  <c r="I53" i="8"/>
  <c r="H53" i="8"/>
  <c r="G53" i="8"/>
  <c r="F53" i="8"/>
  <c r="C53" i="8"/>
  <c r="B53" i="8"/>
  <c r="E53" i="8" s="1"/>
  <c r="U52" i="8"/>
  <c r="S52" i="8"/>
  <c r="R52" i="8"/>
  <c r="Q52" i="8"/>
  <c r="P52" i="8"/>
  <c r="E52" i="8"/>
  <c r="T52" i="8" s="1"/>
  <c r="S51" i="8"/>
  <c r="R51" i="8"/>
  <c r="Q51" i="8"/>
  <c r="P51" i="8"/>
  <c r="E51" i="8"/>
  <c r="S50" i="8"/>
  <c r="R50" i="8"/>
  <c r="Q50" i="8"/>
  <c r="P50" i="8"/>
  <c r="E50" i="8"/>
  <c r="T50" i="8" s="1"/>
  <c r="S49" i="8"/>
  <c r="R49" i="8"/>
  <c r="Q49" i="8"/>
  <c r="P49" i="8"/>
  <c r="E49" i="8"/>
  <c r="U49" i="8" s="1"/>
  <c r="U48" i="8"/>
  <c r="T48" i="8"/>
  <c r="S48" i="8"/>
  <c r="R48" i="8"/>
  <c r="Q48" i="8"/>
  <c r="P48" i="8"/>
  <c r="E48" i="8"/>
  <c r="S47" i="8"/>
  <c r="R47" i="8"/>
  <c r="Q47" i="8"/>
  <c r="P47" i="8"/>
  <c r="E47" i="8"/>
  <c r="U47" i="8" s="1"/>
  <c r="S46" i="8"/>
  <c r="R46" i="8"/>
  <c r="Q46" i="8"/>
  <c r="P46" i="8"/>
  <c r="E46" i="8"/>
  <c r="T46" i="8" s="1"/>
  <c r="S45" i="8"/>
  <c r="R45" i="8"/>
  <c r="Q45" i="8"/>
  <c r="P45" i="8"/>
  <c r="E45" i="8"/>
  <c r="U45" i="8" s="1"/>
  <c r="T44" i="8"/>
  <c r="S44" i="8"/>
  <c r="R44" i="8"/>
  <c r="Q44" i="8"/>
  <c r="P44" i="8"/>
  <c r="E44" i="8"/>
  <c r="U44" i="8" s="1"/>
  <c r="U43" i="8"/>
  <c r="S43" i="8"/>
  <c r="R43" i="8"/>
  <c r="Q43" i="8"/>
  <c r="P43" i="8"/>
  <c r="E43" i="8"/>
  <c r="T43" i="8" s="1"/>
  <c r="S42" i="8"/>
  <c r="R42" i="8"/>
  <c r="Q42" i="8"/>
  <c r="P42" i="8"/>
  <c r="E42" i="8"/>
  <c r="T42" i="8" s="1"/>
  <c r="W40" i="8"/>
  <c r="V40" i="8"/>
  <c r="O40" i="8"/>
  <c r="N40" i="8"/>
  <c r="M40" i="8"/>
  <c r="L40" i="8"/>
  <c r="K40" i="8"/>
  <c r="S40" i="8" s="1"/>
  <c r="J40" i="8"/>
  <c r="R40" i="8" s="1"/>
  <c r="I40" i="8"/>
  <c r="Q40" i="8" s="1"/>
  <c r="H40" i="8"/>
  <c r="P40" i="8" s="1"/>
  <c r="G40" i="8"/>
  <c r="F40" i="8"/>
  <c r="C40" i="8"/>
  <c r="B40" i="8"/>
  <c r="U39" i="8"/>
  <c r="T39" i="8"/>
  <c r="S39" i="8"/>
  <c r="R39" i="8"/>
  <c r="Q39" i="8"/>
  <c r="P39" i="8"/>
  <c r="E39" i="8"/>
  <c r="S38" i="8"/>
  <c r="R38" i="8"/>
  <c r="Q38" i="8"/>
  <c r="P38" i="8"/>
  <c r="E38" i="8"/>
  <c r="S37" i="8"/>
  <c r="R37" i="8"/>
  <c r="Q37" i="8"/>
  <c r="P37" i="8"/>
  <c r="E37" i="8"/>
  <c r="T37" i="8" s="1"/>
  <c r="S36" i="8"/>
  <c r="R36" i="8"/>
  <c r="Q36" i="8"/>
  <c r="P36" i="8"/>
  <c r="E36" i="8"/>
  <c r="S35" i="8"/>
  <c r="R35" i="8"/>
  <c r="Q35" i="8"/>
  <c r="P35" i="8"/>
  <c r="E35" i="8"/>
  <c r="W33" i="8"/>
  <c r="V33" i="8"/>
  <c r="O33" i="8"/>
  <c r="N33" i="8"/>
  <c r="M33" i="8"/>
  <c r="L33" i="8"/>
  <c r="K33" i="8"/>
  <c r="S33" i="8" s="1"/>
  <c r="J33" i="8"/>
  <c r="R33" i="8" s="1"/>
  <c r="I33" i="8"/>
  <c r="Q33" i="8" s="1"/>
  <c r="H33" i="8"/>
  <c r="G33" i="8"/>
  <c r="F33" i="8"/>
  <c r="C33" i="8"/>
  <c r="B33" i="8"/>
  <c r="S32" i="8"/>
  <c r="R32" i="8"/>
  <c r="Q32" i="8"/>
  <c r="P32" i="8"/>
  <c r="E32" i="8"/>
  <c r="W30" i="8"/>
  <c r="V30" i="8"/>
  <c r="O30" i="8"/>
  <c r="N30" i="8"/>
  <c r="M30" i="8"/>
  <c r="L30" i="8"/>
  <c r="K30" i="8"/>
  <c r="S30" i="8" s="1"/>
  <c r="J30" i="8"/>
  <c r="I30" i="8"/>
  <c r="H30" i="8"/>
  <c r="G30" i="8"/>
  <c r="F30" i="8"/>
  <c r="C30" i="8"/>
  <c r="B30" i="8"/>
  <c r="E30" i="8" s="1"/>
  <c r="S29" i="8"/>
  <c r="R29" i="8"/>
  <c r="Q29" i="8"/>
  <c r="P29" i="8"/>
  <c r="E29" i="8"/>
  <c r="U29" i="8" s="1"/>
  <c r="S28" i="8"/>
  <c r="R28" i="8"/>
  <c r="Q28" i="8"/>
  <c r="U28" i="8" s="1"/>
  <c r="P28" i="8"/>
  <c r="T28" i="8" s="1"/>
  <c r="E28" i="8"/>
  <c r="S27" i="8"/>
  <c r="R27" i="8"/>
  <c r="Q27" i="8"/>
  <c r="P27" i="8"/>
  <c r="E27" i="8"/>
  <c r="T27" i="8" s="1"/>
  <c r="S26" i="8"/>
  <c r="R26" i="8"/>
  <c r="Q26" i="8"/>
  <c r="P26" i="8"/>
  <c r="E26" i="8"/>
  <c r="U26" i="8" s="1"/>
  <c r="W24" i="8"/>
  <c r="V24" i="8"/>
  <c r="O24" i="8"/>
  <c r="N24" i="8"/>
  <c r="M24" i="8"/>
  <c r="L24" i="8"/>
  <c r="K24" i="8"/>
  <c r="S24" i="8" s="1"/>
  <c r="J24" i="8"/>
  <c r="R24" i="8" s="1"/>
  <c r="I24" i="8"/>
  <c r="Q24" i="8" s="1"/>
  <c r="H24" i="8"/>
  <c r="P24" i="8" s="1"/>
  <c r="G24" i="8"/>
  <c r="F24" i="8"/>
  <c r="C24" i="8"/>
  <c r="B24" i="8"/>
  <c r="E24" i="8" s="1"/>
  <c r="U23" i="8"/>
  <c r="T23" i="8"/>
  <c r="S23" i="8"/>
  <c r="R23" i="8"/>
  <c r="Q23" i="8"/>
  <c r="P23" i="8"/>
  <c r="E23" i="8"/>
  <c r="S22" i="8"/>
  <c r="R22" i="8"/>
  <c r="Q22" i="8"/>
  <c r="P22" i="8"/>
  <c r="E22" i="8"/>
  <c r="T22" i="8" s="1"/>
  <c r="S21" i="8"/>
  <c r="R21" i="8"/>
  <c r="Q21" i="8"/>
  <c r="P21" i="8"/>
  <c r="E21" i="8"/>
  <c r="U21" i="8" s="1"/>
  <c r="U20" i="8"/>
  <c r="T20" i="8"/>
  <c r="S20" i="8"/>
  <c r="R20" i="8"/>
  <c r="Q20" i="8"/>
  <c r="P20" i="8"/>
  <c r="E20" i="8"/>
  <c r="U19" i="8"/>
  <c r="T19" i="8"/>
  <c r="S19" i="8"/>
  <c r="R19" i="8"/>
  <c r="Q19" i="8"/>
  <c r="P19" i="8"/>
  <c r="E19" i="8"/>
  <c r="S18" i="8"/>
  <c r="R18" i="8"/>
  <c r="Q18" i="8"/>
  <c r="P18" i="8"/>
  <c r="E18" i="8"/>
  <c r="T18" i="8" s="1"/>
  <c r="W16" i="8"/>
  <c r="V16" i="8"/>
  <c r="O16" i="8"/>
  <c r="N16" i="8"/>
  <c r="M16" i="8"/>
  <c r="L16" i="8"/>
  <c r="K16" i="8"/>
  <c r="S16" i="8" s="1"/>
  <c r="J16" i="8"/>
  <c r="R16" i="8" s="1"/>
  <c r="I16" i="8"/>
  <c r="H16" i="8"/>
  <c r="G16" i="8"/>
  <c r="F16" i="8"/>
  <c r="C16" i="8"/>
  <c r="B16" i="8"/>
  <c r="E16" i="8" s="1"/>
  <c r="U15" i="8"/>
  <c r="S15" i="8"/>
  <c r="R15" i="8"/>
  <c r="Q15" i="8"/>
  <c r="P15" i="8"/>
  <c r="E15" i="8"/>
  <c r="T15" i="8" s="1"/>
  <c r="S14" i="8"/>
  <c r="R14" i="8"/>
  <c r="Q14" i="8"/>
  <c r="P14" i="8"/>
  <c r="E14" i="8"/>
  <c r="S13" i="8"/>
  <c r="R13" i="8"/>
  <c r="Q13" i="8"/>
  <c r="P13" i="8"/>
  <c r="E13" i="8"/>
  <c r="T13" i="8" s="1"/>
  <c r="S12" i="8"/>
  <c r="R12" i="8"/>
  <c r="Q12" i="8"/>
  <c r="P12" i="8"/>
  <c r="E12" i="8"/>
  <c r="U12" i="8" s="1"/>
  <c r="U11" i="8"/>
  <c r="T11" i="8"/>
  <c r="S11" i="8"/>
  <c r="R11" i="8"/>
  <c r="Q11" i="8"/>
  <c r="P11" i="8"/>
  <c r="E11" i="8"/>
  <c r="S10" i="8"/>
  <c r="R10" i="8"/>
  <c r="Q10" i="8"/>
  <c r="U10" i="8" s="1"/>
  <c r="P10" i="8"/>
  <c r="T10" i="8" s="1"/>
  <c r="E10" i="8"/>
  <c r="S9" i="8"/>
  <c r="R9" i="8"/>
  <c r="Q9" i="8"/>
  <c r="P9" i="8"/>
  <c r="E9" i="8"/>
  <c r="U9" i="8" s="1"/>
  <c r="S93" i="7"/>
  <c r="R93" i="7"/>
  <c r="Q93" i="7"/>
  <c r="P93" i="7"/>
  <c r="E93" i="7"/>
  <c r="U93" i="7" s="1"/>
  <c r="T92" i="7"/>
  <c r="S92" i="7"/>
  <c r="R92" i="7"/>
  <c r="Q92" i="7"/>
  <c r="P92" i="7"/>
  <c r="E92" i="7"/>
  <c r="U92" i="7" s="1"/>
  <c r="U91" i="7"/>
  <c r="S91" i="7"/>
  <c r="R91" i="7"/>
  <c r="Q91" i="7"/>
  <c r="P91" i="7"/>
  <c r="E91" i="7"/>
  <c r="T91" i="7" s="1"/>
  <c r="S90" i="7"/>
  <c r="R90" i="7"/>
  <c r="Q90" i="7"/>
  <c r="P90" i="7"/>
  <c r="E90" i="7"/>
  <c r="T90" i="7" s="1"/>
  <c r="S89" i="7"/>
  <c r="R89" i="7"/>
  <c r="Q89" i="7"/>
  <c r="P89" i="7"/>
  <c r="E89" i="7"/>
  <c r="U89" i="7" s="1"/>
  <c r="T88" i="7"/>
  <c r="S88" i="7"/>
  <c r="R88" i="7"/>
  <c r="Q88" i="7"/>
  <c r="P88" i="7"/>
  <c r="E88" i="7"/>
  <c r="U88" i="7" s="1"/>
  <c r="U87" i="7"/>
  <c r="S87" i="7"/>
  <c r="R87" i="7"/>
  <c r="Q87" i="7"/>
  <c r="P87" i="7"/>
  <c r="E87" i="7"/>
  <c r="T87" i="7" s="1"/>
  <c r="S86" i="7"/>
  <c r="R86" i="7"/>
  <c r="Q86" i="7"/>
  <c r="P86" i="7"/>
  <c r="E86" i="7"/>
  <c r="T86" i="7" s="1"/>
  <c r="W72" i="7"/>
  <c r="V72" i="7"/>
  <c r="O72" i="7"/>
  <c r="N72" i="7"/>
  <c r="M72" i="7"/>
  <c r="L72" i="7"/>
  <c r="K72" i="7"/>
  <c r="J72" i="7"/>
  <c r="I72" i="7"/>
  <c r="Q72" i="7" s="1"/>
  <c r="H72" i="7"/>
  <c r="P72" i="7" s="1"/>
  <c r="G72" i="7"/>
  <c r="F72" i="7"/>
  <c r="C72" i="7"/>
  <c r="B72" i="7"/>
  <c r="W71" i="7"/>
  <c r="V71" i="7"/>
  <c r="R71" i="7"/>
  <c r="O71" i="7"/>
  <c r="N71" i="7"/>
  <c r="M71" i="7"/>
  <c r="L71" i="7"/>
  <c r="K71" i="7"/>
  <c r="J71" i="7"/>
  <c r="I71" i="7"/>
  <c r="H71" i="7"/>
  <c r="G71" i="7"/>
  <c r="F71" i="7"/>
  <c r="C71" i="7"/>
  <c r="E71" i="7" s="1"/>
  <c r="B71" i="7"/>
  <c r="W70" i="7"/>
  <c r="V70" i="7"/>
  <c r="O70" i="7"/>
  <c r="N70" i="7"/>
  <c r="M70" i="7"/>
  <c r="L70" i="7"/>
  <c r="K70" i="7"/>
  <c r="S70" i="7" s="1"/>
  <c r="J70" i="7"/>
  <c r="R70" i="7" s="1"/>
  <c r="I70" i="7"/>
  <c r="H70" i="7"/>
  <c r="G70" i="7"/>
  <c r="F70" i="7"/>
  <c r="C70" i="7"/>
  <c r="B70" i="7"/>
  <c r="E70" i="7" s="1"/>
  <c r="S69" i="7"/>
  <c r="R69" i="7"/>
  <c r="Q69" i="7"/>
  <c r="P69" i="7"/>
  <c r="E69" i="7"/>
  <c r="U69" i="7" s="1"/>
  <c r="W67" i="7"/>
  <c r="V67" i="7"/>
  <c r="O67" i="7"/>
  <c r="N67" i="7"/>
  <c r="M67" i="7"/>
  <c r="L67" i="7"/>
  <c r="K67" i="7"/>
  <c r="S67" i="7" s="1"/>
  <c r="J67" i="7"/>
  <c r="I67" i="7"/>
  <c r="H67" i="7"/>
  <c r="G67" i="7"/>
  <c r="F67" i="7"/>
  <c r="C67" i="7"/>
  <c r="B67" i="7"/>
  <c r="E67" i="7" s="1"/>
  <c r="W66" i="7"/>
  <c r="V66" i="7"/>
  <c r="O66" i="7"/>
  <c r="N66" i="7"/>
  <c r="M66" i="7"/>
  <c r="L66" i="7"/>
  <c r="K66" i="7"/>
  <c r="S66" i="7" s="1"/>
  <c r="J66" i="7"/>
  <c r="R66" i="7" s="1"/>
  <c r="I66" i="7"/>
  <c r="H66" i="7"/>
  <c r="G66" i="7"/>
  <c r="F66" i="7"/>
  <c r="C66" i="7"/>
  <c r="B66" i="7"/>
  <c r="E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U64" i="7" s="1"/>
  <c r="S63" i="7"/>
  <c r="R63" i="7"/>
  <c r="Q63" i="7"/>
  <c r="P63" i="7"/>
  <c r="E63" i="7"/>
  <c r="S62" i="7"/>
  <c r="R62" i="7"/>
  <c r="Q62" i="7"/>
  <c r="P62" i="7"/>
  <c r="E62" i="7"/>
  <c r="T62" i="7" s="1"/>
  <c r="U61" i="7"/>
  <c r="T61" i="7"/>
  <c r="S61" i="7"/>
  <c r="R61" i="7"/>
  <c r="Q61" i="7"/>
  <c r="P61" i="7"/>
  <c r="E61" i="7"/>
  <c r="V59" i="7"/>
  <c r="S59" i="7"/>
  <c r="R59" i="7"/>
  <c r="O59" i="7"/>
  <c r="N59" i="7"/>
  <c r="M59" i="7"/>
  <c r="L59" i="7"/>
  <c r="K59" i="7"/>
  <c r="J59" i="7"/>
  <c r="I59" i="7"/>
  <c r="Q59" i="7" s="1"/>
  <c r="H59" i="7"/>
  <c r="P59" i="7" s="1"/>
  <c r="G59" i="7"/>
  <c r="F59" i="7"/>
  <c r="C59" i="7"/>
  <c r="B59" i="7"/>
  <c r="S58" i="7"/>
  <c r="R58" i="7"/>
  <c r="Q58" i="7"/>
  <c r="P58" i="7"/>
  <c r="E58" i="7"/>
  <c r="T58" i="7" s="1"/>
  <c r="S57" i="7"/>
  <c r="R57" i="7"/>
  <c r="Q57" i="7"/>
  <c r="P57" i="7"/>
  <c r="E57" i="7"/>
  <c r="S56" i="7"/>
  <c r="R56" i="7"/>
  <c r="Q56" i="7"/>
  <c r="P56" i="7"/>
  <c r="E56" i="7"/>
  <c r="U56" i="7" s="1"/>
  <c r="S55" i="7"/>
  <c r="R55" i="7"/>
  <c r="Q55" i="7"/>
  <c r="P55" i="7"/>
  <c r="E55" i="7"/>
  <c r="W53" i="7"/>
  <c r="V53" i="7"/>
  <c r="O53" i="7"/>
  <c r="N53" i="7"/>
  <c r="M53" i="7"/>
  <c r="L53" i="7"/>
  <c r="K53" i="7"/>
  <c r="S53" i="7" s="1"/>
  <c r="J53" i="7"/>
  <c r="R53" i="7" s="1"/>
  <c r="I53" i="7"/>
  <c r="H53" i="7"/>
  <c r="G53" i="7"/>
  <c r="F53" i="7"/>
  <c r="C53" i="7"/>
  <c r="B53" i="7"/>
  <c r="E53" i="7" s="1"/>
  <c r="S52" i="7"/>
  <c r="R52" i="7"/>
  <c r="Q52" i="7"/>
  <c r="P52" i="7"/>
  <c r="E52" i="7"/>
  <c r="T51" i="7"/>
  <c r="S51" i="7"/>
  <c r="R51" i="7"/>
  <c r="Q51" i="7"/>
  <c r="P51" i="7"/>
  <c r="E51" i="7"/>
  <c r="U51" i="7" s="1"/>
  <c r="S50" i="7"/>
  <c r="R50" i="7"/>
  <c r="Q50" i="7"/>
  <c r="P50" i="7"/>
  <c r="E50" i="7"/>
  <c r="S49" i="7"/>
  <c r="R49" i="7"/>
  <c r="Q49" i="7"/>
  <c r="P49" i="7"/>
  <c r="E49" i="7"/>
  <c r="T49" i="7" s="1"/>
  <c r="U48" i="7"/>
  <c r="T48" i="7"/>
  <c r="S48" i="7"/>
  <c r="R48" i="7"/>
  <c r="Q48" i="7"/>
  <c r="P48" i="7"/>
  <c r="E48" i="7"/>
  <c r="S47" i="7"/>
  <c r="R47" i="7"/>
  <c r="Q47" i="7"/>
  <c r="P47" i="7"/>
  <c r="E47" i="7"/>
  <c r="U47" i="7" s="1"/>
  <c r="S46" i="7"/>
  <c r="R46" i="7"/>
  <c r="Q46" i="7"/>
  <c r="P46" i="7"/>
  <c r="E46" i="7"/>
  <c r="U45" i="7"/>
  <c r="S45" i="7"/>
  <c r="R45" i="7"/>
  <c r="Q45" i="7"/>
  <c r="P45" i="7"/>
  <c r="E45" i="7"/>
  <c r="T45" i="7" s="1"/>
  <c r="S44" i="7"/>
  <c r="R44" i="7"/>
  <c r="Q44" i="7"/>
  <c r="U44" i="7" s="1"/>
  <c r="P44" i="7"/>
  <c r="T44" i="7" s="1"/>
  <c r="E44" i="7"/>
  <c r="S43" i="7"/>
  <c r="R43" i="7"/>
  <c r="Q43" i="7"/>
  <c r="P43" i="7"/>
  <c r="E43" i="7"/>
  <c r="T43" i="7" s="1"/>
  <c r="S42" i="7"/>
  <c r="R42" i="7"/>
  <c r="Q42" i="7"/>
  <c r="P42" i="7"/>
  <c r="E42" i="7"/>
  <c r="W40" i="7"/>
  <c r="V40" i="7"/>
  <c r="Q40" i="7"/>
  <c r="O40" i="7"/>
  <c r="N40" i="7"/>
  <c r="M40" i="7"/>
  <c r="L40" i="7"/>
  <c r="K40" i="7"/>
  <c r="S40" i="7" s="1"/>
  <c r="J40" i="7"/>
  <c r="R40" i="7" s="1"/>
  <c r="I40" i="7"/>
  <c r="H40" i="7"/>
  <c r="P40" i="7" s="1"/>
  <c r="G40" i="7"/>
  <c r="F40" i="7"/>
  <c r="C40" i="7"/>
  <c r="B40" i="7"/>
  <c r="E40" i="7" s="1"/>
  <c r="U39" i="7"/>
  <c r="T39" i="7"/>
  <c r="S39" i="7"/>
  <c r="R39" i="7"/>
  <c r="Q39" i="7"/>
  <c r="P39" i="7"/>
  <c r="E39" i="7"/>
  <c r="S38" i="7"/>
  <c r="R38" i="7"/>
  <c r="Q38" i="7"/>
  <c r="P38" i="7"/>
  <c r="T38" i="7" s="1"/>
  <c r="E38" i="7"/>
  <c r="S37" i="7"/>
  <c r="R37" i="7"/>
  <c r="Q37" i="7"/>
  <c r="P37" i="7"/>
  <c r="E37" i="7"/>
  <c r="U36" i="7"/>
  <c r="S36" i="7"/>
  <c r="R36" i="7"/>
  <c r="Q36" i="7"/>
  <c r="P36" i="7"/>
  <c r="E36" i="7"/>
  <c r="S35" i="7"/>
  <c r="R35" i="7"/>
  <c r="Q35" i="7"/>
  <c r="U35" i="7" s="1"/>
  <c r="P35" i="7"/>
  <c r="T35" i="7" s="1"/>
  <c r="E35" i="7"/>
  <c r="W33" i="7"/>
  <c r="V33" i="7"/>
  <c r="O33" i="7"/>
  <c r="N33" i="7"/>
  <c r="M33" i="7"/>
  <c r="L33" i="7"/>
  <c r="K33" i="7"/>
  <c r="S33" i="7" s="1"/>
  <c r="J33" i="7"/>
  <c r="I33" i="7"/>
  <c r="H33" i="7"/>
  <c r="G33" i="7"/>
  <c r="F33" i="7"/>
  <c r="C33" i="7"/>
  <c r="B33" i="7"/>
  <c r="E33" i="7" s="1"/>
  <c r="S32" i="7"/>
  <c r="R32" i="7"/>
  <c r="Q32" i="7"/>
  <c r="P32" i="7"/>
  <c r="E32" i="7"/>
  <c r="W30" i="7"/>
  <c r="V30" i="7"/>
  <c r="R30" i="7"/>
  <c r="Q30" i="7"/>
  <c r="O30" i="7"/>
  <c r="N30" i="7"/>
  <c r="M30" i="7"/>
  <c r="L30" i="7"/>
  <c r="K30" i="7"/>
  <c r="S30" i="7" s="1"/>
  <c r="J30" i="7"/>
  <c r="I30" i="7"/>
  <c r="H30" i="7"/>
  <c r="P30" i="7" s="1"/>
  <c r="G30" i="7"/>
  <c r="F30" i="7"/>
  <c r="C30" i="7"/>
  <c r="B30" i="7"/>
  <c r="E30" i="7" s="1"/>
  <c r="U29" i="7"/>
  <c r="T29" i="7"/>
  <c r="S29" i="7"/>
  <c r="R29" i="7"/>
  <c r="Q29" i="7"/>
  <c r="P29" i="7"/>
  <c r="E29" i="7"/>
  <c r="T28" i="7"/>
  <c r="S28" i="7"/>
  <c r="R28" i="7"/>
  <c r="Q28" i="7"/>
  <c r="P28" i="7"/>
  <c r="E28" i="7"/>
  <c r="U28" i="7" s="1"/>
  <c r="S27" i="7"/>
  <c r="R27" i="7"/>
  <c r="Q27" i="7"/>
  <c r="P27" i="7"/>
  <c r="E27" i="7"/>
  <c r="U26" i="7"/>
  <c r="S26" i="7"/>
  <c r="R26" i="7"/>
  <c r="Q26" i="7"/>
  <c r="P26" i="7"/>
  <c r="E26" i="7"/>
  <c r="T26" i="7" s="1"/>
  <c r="W24" i="7"/>
  <c r="V24" i="7"/>
  <c r="O24" i="7"/>
  <c r="N24" i="7"/>
  <c r="M24" i="7"/>
  <c r="L24" i="7"/>
  <c r="K24" i="7"/>
  <c r="S24" i="7" s="1"/>
  <c r="J24" i="7"/>
  <c r="R24" i="7" s="1"/>
  <c r="I24" i="7"/>
  <c r="H24" i="7"/>
  <c r="P24" i="7" s="1"/>
  <c r="G24" i="7"/>
  <c r="F24" i="7"/>
  <c r="C24" i="7"/>
  <c r="B24" i="7"/>
  <c r="E24" i="7" s="1"/>
  <c r="S23" i="7"/>
  <c r="R23" i="7"/>
  <c r="Q23" i="7"/>
  <c r="P23" i="7"/>
  <c r="E23" i="7"/>
  <c r="U23" i="7" s="1"/>
  <c r="S22" i="7"/>
  <c r="R22" i="7"/>
  <c r="Q22" i="7"/>
  <c r="P22" i="7"/>
  <c r="E22" i="7"/>
  <c r="U21" i="7"/>
  <c r="S21" i="7"/>
  <c r="R21" i="7"/>
  <c r="Q21" i="7"/>
  <c r="P21" i="7"/>
  <c r="E21" i="7"/>
  <c r="T21" i="7" s="1"/>
  <c r="U20" i="7"/>
  <c r="T20" i="7"/>
  <c r="S20" i="7"/>
  <c r="R20" i="7"/>
  <c r="Q20" i="7"/>
  <c r="P20" i="7"/>
  <c r="E20" i="7"/>
  <c r="S19" i="7"/>
  <c r="R19" i="7"/>
  <c r="Q19" i="7"/>
  <c r="P19" i="7"/>
  <c r="E19" i="7"/>
  <c r="U19" i="7" s="1"/>
  <c r="S18" i="7"/>
  <c r="R18" i="7"/>
  <c r="Q18" i="7"/>
  <c r="P18" i="7"/>
  <c r="E18" i="7"/>
  <c r="W16" i="7"/>
  <c r="V16" i="7"/>
  <c r="R16" i="7"/>
  <c r="O16" i="7"/>
  <c r="N16" i="7"/>
  <c r="M16" i="7"/>
  <c r="L16" i="7"/>
  <c r="K16" i="7"/>
  <c r="J16" i="7"/>
  <c r="I16" i="7"/>
  <c r="Q16" i="7" s="1"/>
  <c r="H16" i="7"/>
  <c r="G16" i="7"/>
  <c r="F16" i="7"/>
  <c r="C16" i="7"/>
  <c r="B16" i="7"/>
  <c r="E16" i="7" s="1"/>
  <c r="U15" i="7"/>
  <c r="T15" i="7"/>
  <c r="S15" i="7"/>
  <c r="R15" i="7"/>
  <c r="Q15" i="7"/>
  <c r="P15" i="7"/>
  <c r="E15" i="7"/>
  <c r="S14" i="7"/>
  <c r="R14" i="7"/>
  <c r="Q14" i="7"/>
  <c r="P14" i="7"/>
  <c r="E14" i="7"/>
  <c r="U14" i="7" s="1"/>
  <c r="S13" i="7"/>
  <c r="R13" i="7"/>
  <c r="Q13" i="7"/>
  <c r="P13" i="7"/>
  <c r="E13" i="7"/>
  <c r="U12" i="7"/>
  <c r="S12" i="7"/>
  <c r="R12" i="7"/>
  <c r="Q12" i="7"/>
  <c r="P12" i="7"/>
  <c r="E12" i="7"/>
  <c r="T12" i="7" s="1"/>
  <c r="U11" i="7"/>
  <c r="T11" i="7"/>
  <c r="S11" i="7"/>
  <c r="R11" i="7"/>
  <c r="Q11" i="7"/>
  <c r="P11" i="7"/>
  <c r="E11" i="7"/>
  <c r="S10" i="7"/>
  <c r="R10" i="7"/>
  <c r="Q10" i="7"/>
  <c r="P10" i="7"/>
  <c r="E10" i="7"/>
  <c r="U10" i="7" s="1"/>
  <c r="S9" i="7"/>
  <c r="R9" i="7"/>
  <c r="Q9" i="7"/>
  <c r="P9" i="7"/>
  <c r="E9" i="7"/>
  <c r="U93" i="6"/>
  <c r="S93" i="6"/>
  <c r="R93" i="6"/>
  <c r="Q93" i="6"/>
  <c r="P93" i="6"/>
  <c r="E93" i="6"/>
  <c r="T93" i="6" s="1"/>
  <c r="T92" i="6"/>
  <c r="S92" i="6"/>
  <c r="R92" i="6"/>
  <c r="Q92" i="6"/>
  <c r="P92" i="6"/>
  <c r="E92" i="6"/>
  <c r="U92" i="6" s="1"/>
  <c r="S91" i="6"/>
  <c r="R91" i="6"/>
  <c r="Q91" i="6"/>
  <c r="P91" i="6"/>
  <c r="E91" i="6"/>
  <c r="U91" i="6" s="1"/>
  <c r="S90" i="6"/>
  <c r="R90" i="6"/>
  <c r="Q90" i="6"/>
  <c r="P90" i="6"/>
  <c r="E90" i="6"/>
  <c r="U89" i="6"/>
  <c r="S89" i="6"/>
  <c r="R89" i="6"/>
  <c r="Q89" i="6"/>
  <c r="P89" i="6"/>
  <c r="E89" i="6"/>
  <c r="T89" i="6" s="1"/>
  <c r="S88" i="6"/>
  <c r="R88" i="6"/>
  <c r="Q88" i="6"/>
  <c r="P88" i="6"/>
  <c r="E88" i="6"/>
  <c r="U88" i="6" s="1"/>
  <c r="S87" i="6"/>
  <c r="R87" i="6"/>
  <c r="Q87" i="6"/>
  <c r="P87" i="6"/>
  <c r="E87" i="6"/>
  <c r="U87" i="6" s="1"/>
  <c r="S86" i="6"/>
  <c r="R86" i="6"/>
  <c r="Q86" i="6"/>
  <c r="P86" i="6"/>
  <c r="E86" i="6"/>
  <c r="W72" i="6"/>
  <c r="V72" i="6"/>
  <c r="O72" i="6"/>
  <c r="N72" i="6"/>
  <c r="M72" i="6"/>
  <c r="L72" i="6"/>
  <c r="R72" i="6" s="1"/>
  <c r="K72" i="6"/>
  <c r="J72" i="6"/>
  <c r="I72" i="6"/>
  <c r="H72" i="6"/>
  <c r="G72" i="6"/>
  <c r="F72" i="6"/>
  <c r="C72" i="6"/>
  <c r="E72" i="6" s="1"/>
  <c r="B72" i="6"/>
  <c r="W71" i="6"/>
  <c r="V71" i="6"/>
  <c r="O71" i="6"/>
  <c r="N71" i="6"/>
  <c r="M71" i="6"/>
  <c r="L71" i="6"/>
  <c r="K71" i="6"/>
  <c r="J71" i="6"/>
  <c r="I71" i="6"/>
  <c r="H71" i="6"/>
  <c r="G71" i="6"/>
  <c r="F71" i="6"/>
  <c r="C71" i="6"/>
  <c r="B71" i="6"/>
  <c r="E71" i="6" s="1"/>
  <c r="W70" i="6"/>
  <c r="V70" i="6"/>
  <c r="O70" i="6"/>
  <c r="N70" i="6"/>
  <c r="M70" i="6"/>
  <c r="L70" i="6"/>
  <c r="K70" i="6"/>
  <c r="S70" i="6" s="1"/>
  <c r="J70" i="6"/>
  <c r="R70" i="6" s="1"/>
  <c r="I70" i="6"/>
  <c r="H70" i="6"/>
  <c r="G70" i="6"/>
  <c r="F70" i="6"/>
  <c r="C70" i="6"/>
  <c r="B70" i="6"/>
  <c r="S69" i="6"/>
  <c r="R69" i="6"/>
  <c r="Q69" i="6"/>
  <c r="P69" i="6"/>
  <c r="E69" i="6"/>
  <c r="W67" i="6"/>
  <c r="V67" i="6"/>
  <c r="O67" i="6"/>
  <c r="N67" i="6"/>
  <c r="M67" i="6"/>
  <c r="L67" i="6"/>
  <c r="K67" i="6"/>
  <c r="J67" i="6"/>
  <c r="I67" i="6"/>
  <c r="H67" i="6"/>
  <c r="G67" i="6"/>
  <c r="F67" i="6"/>
  <c r="C67" i="6"/>
  <c r="B67" i="6"/>
  <c r="W66" i="6"/>
  <c r="V66" i="6"/>
  <c r="O66" i="6"/>
  <c r="N66" i="6"/>
  <c r="M66" i="6"/>
  <c r="L66" i="6"/>
  <c r="K66" i="6"/>
  <c r="S66" i="6" s="1"/>
  <c r="J66" i="6"/>
  <c r="R66" i="6" s="1"/>
  <c r="I66" i="6"/>
  <c r="H66" i="6"/>
  <c r="G66" i="6"/>
  <c r="F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S63" i="6"/>
  <c r="R63" i="6"/>
  <c r="Q63" i="6"/>
  <c r="P63" i="6"/>
  <c r="E63" i="6"/>
  <c r="T63" i="6" s="1"/>
  <c r="U62" i="6"/>
  <c r="T62" i="6"/>
  <c r="S62" i="6"/>
  <c r="R62" i="6"/>
  <c r="Q62" i="6"/>
  <c r="P62" i="6"/>
  <c r="E62" i="6"/>
  <c r="S61" i="6"/>
  <c r="R61" i="6"/>
  <c r="Q61" i="6"/>
  <c r="P61" i="6"/>
  <c r="E61" i="6"/>
  <c r="T61" i="6" s="1"/>
  <c r="V59" i="6"/>
  <c r="O59" i="6"/>
  <c r="N59" i="6"/>
  <c r="M59" i="6"/>
  <c r="L59" i="6"/>
  <c r="K59" i="6"/>
  <c r="S59" i="6" s="1"/>
  <c r="J59" i="6"/>
  <c r="R59" i="6" s="1"/>
  <c r="I59" i="6"/>
  <c r="H59" i="6"/>
  <c r="G59" i="6"/>
  <c r="F59" i="6"/>
  <c r="C59" i="6"/>
  <c r="B59" i="6"/>
  <c r="E59" i="6" s="1"/>
  <c r="S58" i="6"/>
  <c r="R58" i="6"/>
  <c r="Q58" i="6"/>
  <c r="P58" i="6"/>
  <c r="E58" i="6"/>
  <c r="U58" i="6" s="1"/>
  <c r="S57" i="6"/>
  <c r="R57" i="6"/>
  <c r="Q57" i="6"/>
  <c r="P57" i="6"/>
  <c r="E57" i="6"/>
  <c r="U57" i="6" s="1"/>
  <c r="S56" i="6"/>
  <c r="R56" i="6"/>
  <c r="Q56" i="6"/>
  <c r="P56" i="6"/>
  <c r="E56" i="6"/>
  <c r="U55" i="6"/>
  <c r="S55" i="6"/>
  <c r="R55" i="6"/>
  <c r="Q55" i="6"/>
  <c r="P55" i="6"/>
  <c r="E55" i="6"/>
  <c r="T55" i="6" s="1"/>
  <c r="W53" i="6"/>
  <c r="V53" i="6"/>
  <c r="O53" i="6"/>
  <c r="N53" i="6"/>
  <c r="M53" i="6"/>
  <c r="L53" i="6"/>
  <c r="K53" i="6"/>
  <c r="S53" i="6" s="1"/>
  <c r="J53" i="6"/>
  <c r="I53" i="6"/>
  <c r="H53" i="6"/>
  <c r="P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0" i="6"/>
  <c r="S50" i="6"/>
  <c r="R50" i="6"/>
  <c r="Q50" i="6"/>
  <c r="P50" i="6"/>
  <c r="E50" i="6"/>
  <c r="T50" i="6" s="1"/>
  <c r="U49" i="6"/>
  <c r="S49" i="6"/>
  <c r="R49" i="6"/>
  <c r="Q49" i="6"/>
  <c r="P49" i="6"/>
  <c r="E49" i="6"/>
  <c r="T49" i="6" s="1"/>
  <c r="S48" i="6"/>
  <c r="R48" i="6"/>
  <c r="Q48" i="6"/>
  <c r="P48" i="6"/>
  <c r="E48" i="6"/>
  <c r="U48" i="6" s="1"/>
  <c r="S47" i="6"/>
  <c r="R47" i="6"/>
  <c r="Q47" i="6"/>
  <c r="P47" i="6"/>
  <c r="E47" i="6"/>
  <c r="U46" i="6"/>
  <c r="S46" i="6"/>
  <c r="R46" i="6"/>
  <c r="Q46" i="6"/>
  <c r="P46" i="6"/>
  <c r="E46" i="6"/>
  <c r="T46" i="6" s="1"/>
  <c r="U45" i="6"/>
  <c r="S45" i="6"/>
  <c r="R45" i="6"/>
  <c r="Q45" i="6"/>
  <c r="P45" i="6"/>
  <c r="E45" i="6"/>
  <c r="T45" i="6" s="1"/>
  <c r="S44" i="6"/>
  <c r="R44" i="6"/>
  <c r="Q44" i="6"/>
  <c r="P44" i="6"/>
  <c r="E44" i="6"/>
  <c r="U44" i="6" s="1"/>
  <c r="S43" i="6"/>
  <c r="R43" i="6"/>
  <c r="Q43" i="6"/>
  <c r="P43" i="6"/>
  <c r="E43" i="6"/>
  <c r="S42" i="6"/>
  <c r="R42" i="6"/>
  <c r="Q42" i="6"/>
  <c r="P42" i="6"/>
  <c r="E42" i="6"/>
  <c r="T42" i="6" s="1"/>
  <c r="W40" i="6"/>
  <c r="V40" i="6"/>
  <c r="O40" i="6"/>
  <c r="N40" i="6"/>
  <c r="M40" i="6"/>
  <c r="L40" i="6"/>
  <c r="K40" i="6"/>
  <c r="S40" i="6" s="1"/>
  <c r="J40" i="6"/>
  <c r="R40" i="6" s="1"/>
  <c r="I40" i="6"/>
  <c r="H40" i="6"/>
  <c r="G40" i="6"/>
  <c r="F40" i="6"/>
  <c r="E40" i="6"/>
  <c r="C40" i="6"/>
  <c r="B40" i="6"/>
  <c r="S39" i="6"/>
  <c r="R39" i="6"/>
  <c r="Q39" i="6"/>
  <c r="P39" i="6"/>
  <c r="E39" i="6"/>
  <c r="S38" i="6"/>
  <c r="R38" i="6"/>
  <c r="Q38" i="6"/>
  <c r="P38" i="6"/>
  <c r="E38" i="6"/>
  <c r="S37" i="6"/>
  <c r="R37" i="6"/>
  <c r="Q37" i="6"/>
  <c r="P37" i="6"/>
  <c r="E37" i="6"/>
  <c r="T37" i="6" s="1"/>
  <c r="S36" i="6"/>
  <c r="R36" i="6"/>
  <c r="Q36" i="6"/>
  <c r="P36" i="6"/>
  <c r="E36" i="6"/>
  <c r="U36" i="6" s="1"/>
  <c r="U35" i="6"/>
  <c r="T35" i="6"/>
  <c r="S35" i="6"/>
  <c r="R35" i="6"/>
  <c r="Q35" i="6"/>
  <c r="P35" i="6"/>
  <c r="E35" i="6"/>
  <c r="W33" i="6"/>
  <c r="V33" i="6"/>
  <c r="O33" i="6"/>
  <c r="N33" i="6"/>
  <c r="M33" i="6"/>
  <c r="L33" i="6"/>
  <c r="K33" i="6"/>
  <c r="S33" i="6" s="1"/>
  <c r="J33" i="6"/>
  <c r="R33" i="6" s="1"/>
  <c r="I33" i="6"/>
  <c r="Q33" i="6" s="1"/>
  <c r="H33" i="6"/>
  <c r="P33" i="6" s="1"/>
  <c r="G33" i="6"/>
  <c r="F33" i="6"/>
  <c r="C33" i="6"/>
  <c r="B33" i="6"/>
  <c r="E33" i="6" s="1"/>
  <c r="S32" i="6"/>
  <c r="R32" i="6"/>
  <c r="Q32" i="6"/>
  <c r="P32" i="6"/>
  <c r="T32" i="6" s="1"/>
  <c r="E32" i="6"/>
  <c r="W30" i="6"/>
  <c r="V30" i="6"/>
  <c r="O30" i="6"/>
  <c r="N30" i="6"/>
  <c r="M30" i="6"/>
  <c r="L30" i="6"/>
  <c r="K30" i="6"/>
  <c r="S30" i="6" s="1"/>
  <c r="J30" i="6"/>
  <c r="R30" i="6" s="1"/>
  <c r="I30" i="6"/>
  <c r="H30" i="6"/>
  <c r="G30" i="6"/>
  <c r="F30" i="6"/>
  <c r="C30" i="6"/>
  <c r="B30" i="6"/>
  <c r="E30" i="6" s="1"/>
  <c r="S29" i="6"/>
  <c r="R29" i="6"/>
  <c r="Q29" i="6"/>
  <c r="P29" i="6"/>
  <c r="E29" i="6"/>
  <c r="U29" i="6" s="1"/>
  <c r="U28" i="6"/>
  <c r="T28" i="6"/>
  <c r="S28" i="6"/>
  <c r="R28" i="6"/>
  <c r="Q28" i="6"/>
  <c r="P28" i="6"/>
  <c r="E28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W24" i="6"/>
  <c r="V24" i="6"/>
  <c r="O24" i="6"/>
  <c r="N24" i="6"/>
  <c r="M24" i="6"/>
  <c r="L24" i="6"/>
  <c r="K24" i="6"/>
  <c r="S24" i="6" s="1"/>
  <c r="J24" i="6"/>
  <c r="R24" i="6" s="1"/>
  <c r="I24" i="6"/>
  <c r="H24" i="6"/>
  <c r="G24" i="6"/>
  <c r="F24" i="6"/>
  <c r="C24" i="6"/>
  <c r="B24" i="6"/>
  <c r="E24" i="6" s="1"/>
  <c r="U23" i="6"/>
  <c r="T23" i="6"/>
  <c r="S23" i="6"/>
  <c r="R23" i="6"/>
  <c r="Q23" i="6"/>
  <c r="P23" i="6"/>
  <c r="E23" i="6"/>
  <c r="S22" i="6"/>
  <c r="R22" i="6"/>
  <c r="Q22" i="6"/>
  <c r="P22" i="6"/>
  <c r="E22" i="6"/>
  <c r="T22" i="6" s="1"/>
  <c r="S21" i="6"/>
  <c r="R21" i="6"/>
  <c r="Q21" i="6"/>
  <c r="P21" i="6"/>
  <c r="E21" i="6"/>
  <c r="U21" i="6" s="1"/>
  <c r="S20" i="6"/>
  <c r="R20" i="6"/>
  <c r="Q20" i="6"/>
  <c r="P20" i="6"/>
  <c r="E20" i="6"/>
  <c r="U20" i="6" s="1"/>
  <c r="U19" i="6"/>
  <c r="S19" i="6"/>
  <c r="R19" i="6"/>
  <c r="Q19" i="6"/>
  <c r="P19" i="6"/>
  <c r="E19" i="6"/>
  <c r="T19" i="6" s="1"/>
  <c r="S18" i="6"/>
  <c r="R18" i="6"/>
  <c r="Q18" i="6"/>
  <c r="P18" i="6"/>
  <c r="E18" i="6"/>
  <c r="T18" i="6" s="1"/>
  <c r="W16" i="6"/>
  <c r="V16" i="6"/>
  <c r="O16" i="6"/>
  <c r="N16" i="6"/>
  <c r="M16" i="6"/>
  <c r="L16" i="6"/>
  <c r="K16" i="6"/>
  <c r="J16" i="6"/>
  <c r="R16" i="6" s="1"/>
  <c r="I16" i="6"/>
  <c r="H16" i="6"/>
  <c r="G16" i="6"/>
  <c r="F16" i="6"/>
  <c r="C16" i="6"/>
  <c r="B16" i="6"/>
  <c r="S15" i="6"/>
  <c r="R15" i="6"/>
  <c r="Q15" i="6"/>
  <c r="P15" i="6"/>
  <c r="E15" i="6"/>
  <c r="S14" i="6"/>
  <c r="R14" i="6"/>
  <c r="Q14" i="6"/>
  <c r="P14" i="6"/>
  <c r="E14" i="6"/>
  <c r="U14" i="6" s="1"/>
  <c r="S13" i="6"/>
  <c r="R13" i="6"/>
  <c r="Q13" i="6"/>
  <c r="P13" i="6"/>
  <c r="E13" i="6"/>
  <c r="T13" i="6" s="1"/>
  <c r="S12" i="6"/>
  <c r="R12" i="6"/>
  <c r="Q12" i="6"/>
  <c r="P12" i="6"/>
  <c r="E12" i="6"/>
  <c r="U12" i="6" s="1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U9" i="6" s="1"/>
  <c r="S93" i="5"/>
  <c r="R93" i="5"/>
  <c r="Q93" i="5"/>
  <c r="P93" i="5"/>
  <c r="E93" i="5"/>
  <c r="U93" i="5" s="1"/>
  <c r="U92" i="5"/>
  <c r="S92" i="5"/>
  <c r="R92" i="5"/>
  <c r="Q92" i="5"/>
  <c r="P92" i="5"/>
  <c r="E92" i="5"/>
  <c r="T92" i="5" s="1"/>
  <c r="U91" i="5"/>
  <c r="T91" i="5"/>
  <c r="S91" i="5"/>
  <c r="R91" i="5"/>
  <c r="Q91" i="5"/>
  <c r="P91" i="5"/>
  <c r="E91" i="5"/>
  <c r="S90" i="5"/>
  <c r="R90" i="5"/>
  <c r="Q90" i="5"/>
  <c r="P90" i="5"/>
  <c r="E90" i="5"/>
  <c r="T90" i="5" s="1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U87" i="5"/>
  <c r="T87" i="5"/>
  <c r="S87" i="5"/>
  <c r="R87" i="5"/>
  <c r="Q87" i="5"/>
  <c r="P87" i="5"/>
  <c r="E87" i="5"/>
  <c r="S86" i="5"/>
  <c r="R86" i="5"/>
  <c r="Q86" i="5"/>
  <c r="P86" i="5"/>
  <c r="E86" i="5"/>
  <c r="T86" i="5" s="1"/>
  <c r="W72" i="5"/>
  <c r="V72" i="5"/>
  <c r="O72" i="5"/>
  <c r="N72" i="5"/>
  <c r="M72" i="5"/>
  <c r="L72" i="5"/>
  <c r="K72" i="5"/>
  <c r="J72" i="5"/>
  <c r="I72" i="5"/>
  <c r="H72" i="5"/>
  <c r="G72" i="5"/>
  <c r="F72" i="5"/>
  <c r="C72" i="5"/>
  <c r="B72" i="5"/>
  <c r="E72" i="5" s="1"/>
  <c r="W71" i="5"/>
  <c r="V71" i="5"/>
  <c r="O71" i="5"/>
  <c r="N71" i="5"/>
  <c r="M71" i="5"/>
  <c r="L71" i="5"/>
  <c r="K71" i="5"/>
  <c r="S71" i="5" s="1"/>
  <c r="J71" i="5"/>
  <c r="R71" i="5" s="1"/>
  <c r="I71" i="5"/>
  <c r="H71" i="5"/>
  <c r="G71" i="5"/>
  <c r="F71" i="5"/>
  <c r="C71" i="5"/>
  <c r="B71" i="5"/>
  <c r="E71" i="5" s="1"/>
  <c r="W70" i="5"/>
  <c r="V70" i="5"/>
  <c r="O70" i="5"/>
  <c r="N70" i="5"/>
  <c r="M70" i="5"/>
  <c r="L70" i="5"/>
  <c r="K70" i="5"/>
  <c r="S70" i="5" s="1"/>
  <c r="J70" i="5"/>
  <c r="R70" i="5" s="1"/>
  <c r="I70" i="5"/>
  <c r="Q70" i="5" s="1"/>
  <c r="H70" i="5"/>
  <c r="G70" i="5"/>
  <c r="F70" i="5"/>
  <c r="C70" i="5"/>
  <c r="B70" i="5"/>
  <c r="E70" i="5" s="1"/>
  <c r="T69" i="5"/>
  <c r="S69" i="5"/>
  <c r="R69" i="5"/>
  <c r="Q69" i="5"/>
  <c r="P69" i="5"/>
  <c r="E69" i="5"/>
  <c r="U69" i="5" s="1"/>
  <c r="W67" i="5"/>
  <c r="V67" i="5"/>
  <c r="O67" i="5"/>
  <c r="N67" i="5"/>
  <c r="M67" i="5"/>
  <c r="L67" i="5"/>
  <c r="K67" i="5"/>
  <c r="S67" i="5" s="1"/>
  <c r="J67" i="5"/>
  <c r="R67" i="5" s="1"/>
  <c r="I67" i="5"/>
  <c r="H67" i="5"/>
  <c r="G67" i="5"/>
  <c r="F67" i="5"/>
  <c r="C67" i="5"/>
  <c r="B67" i="5"/>
  <c r="E67" i="5" s="1"/>
  <c r="W66" i="5"/>
  <c r="V66" i="5"/>
  <c r="O66" i="5"/>
  <c r="N66" i="5"/>
  <c r="M66" i="5"/>
  <c r="L66" i="5"/>
  <c r="K66" i="5"/>
  <c r="S66" i="5" s="1"/>
  <c r="J66" i="5"/>
  <c r="R66" i="5" s="1"/>
  <c r="I66" i="5"/>
  <c r="H66" i="5"/>
  <c r="G66" i="5"/>
  <c r="F66" i="5"/>
  <c r="C66" i="5"/>
  <c r="E66" i="5" s="1"/>
  <c r="B66" i="5"/>
  <c r="S65" i="5"/>
  <c r="R65" i="5"/>
  <c r="Q65" i="5"/>
  <c r="P65" i="5"/>
  <c r="E65" i="5"/>
  <c r="S64" i="5"/>
  <c r="R64" i="5"/>
  <c r="Q64" i="5"/>
  <c r="P64" i="5"/>
  <c r="E64" i="5"/>
  <c r="U64" i="5" s="1"/>
  <c r="S63" i="5"/>
  <c r="R63" i="5"/>
  <c r="Q63" i="5"/>
  <c r="P63" i="5"/>
  <c r="E63" i="5"/>
  <c r="U63" i="5" s="1"/>
  <c r="T62" i="5"/>
  <c r="S62" i="5"/>
  <c r="R62" i="5"/>
  <c r="Q62" i="5"/>
  <c r="P62" i="5"/>
  <c r="E62" i="5"/>
  <c r="U62" i="5" s="1"/>
  <c r="U61" i="5"/>
  <c r="S61" i="5"/>
  <c r="R61" i="5"/>
  <c r="Q61" i="5"/>
  <c r="P61" i="5"/>
  <c r="E61" i="5"/>
  <c r="T61" i="5" s="1"/>
  <c r="V59" i="5"/>
  <c r="O59" i="5"/>
  <c r="N59" i="5"/>
  <c r="M59" i="5"/>
  <c r="L59" i="5"/>
  <c r="K59" i="5"/>
  <c r="S59" i="5" s="1"/>
  <c r="J59" i="5"/>
  <c r="R59" i="5" s="1"/>
  <c r="I59" i="5"/>
  <c r="H59" i="5"/>
  <c r="G59" i="5"/>
  <c r="F59" i="5"/>
  <c r="C59" i="5"/>
  <c r="B59" i="5"/>
  <c r="U58" i="5"/>
  <c r="T58" i="5"/>
  <c r="S58" i="5"/>
  <c r="R58" i="5"/>
  <c r="Q58" i="5"/>
  <c r="P58" i="5"/>
  <c r="E58" i="5"/>
  <c r="S57" i="5"/>
  <c r="R57" i="5"/>
  <c r="Q57" i="5"/>
  <c r="P57" i="5"/>
  <c r="E57" i="5"/>
  <c r="U57" i="5" s="1"/>
  <c r="S56" i="5"/>
  <c r="R56" i="5"/>
  <c r="Q56" i="5"/>
  <c r="P56" i="5"/>
  <c r="E56" i="5"/>
  <c r="S55" i="5"/>
  <c r="R55" i="5"/>
  <c r="Q55" i="5"/>
  <c r="P55" i="5"/>
  <c r="E55" i="5"/>
  <c r="U55" i="5" s="1"/>
  <c r="W53" i="5"/>
  <c r="V53" i="5"/>
  <c r="O53" i="5"/>
  <c r="N53" i="5"/>
  <c r="M53" i="5"/>
  <c r="L53" i="5"/>
  <c r="K53" i="5"/>
  <c r="S53" i="5" s="1"/>
  <c r="J53" i="5"/>
  <c r="R53" i="5" s="1"/>
  <c r="I53" i="5"/>
  <c r="H53" i="5"/>
  <c r="P53" i="5" s="1"/>
  <c r="G53" i="5"/>
  <c r="F53" i="5"/>
  <c r="C53" i="5"/>
  <c r="B53" i="5"/>
  <c r="E53" i="5" s="1"/>
  <c r="T52" i="5"/>
  <c r="S52" i="5"/>
  <c r="R52" i="5"/>
  <c r="Q52" i="5"/>
  <c r="P52" i="5"/>
  <c r="E52" i="5"/>
  <c r="U52" i="5" s="1"/>
  <c r="S51" i="5"/>
  <c r="R51" i="5"/>
  <c r="Q51" i="5"/>
  <c r="P51" i="5"/>
  <c r="E51" i="5"/>
  <c r="T51" i="5" s="1"/>
  <c r="S50" i="5"/>
  <c r="R50" i="5"/>
  <c r="Q50" i="5"/>
  <c r="P50" i="5"/>
  <c r="E50" i="5"/>
  <c r="U50" i="5" s="1"/>
  <c r="U49" i="5"/>
  <c r="S49" i="5"/>
  <c r="R49" i="5"/>
  <c r="Q49" i="5"/>
  <c r="P49" i="5"/>
  <c r="E49" i="5"/>
  <c r="T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T47" i="5" s="1"/>
  <c r="S46" i="5"/>
  <c r="R46" i="5"/>
  <c r="Q46" i="5"/>
  <c r="P46" i="5"/>
  <c r="E46" i="5"/>
  <c r="U46" i="5" s="1"/>
  <c r="U45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S43" i="5"/>
  <c r="R43" i="5"/>
  <c r="Q43" i="5"/>
  <c r="P43" i="5"/>
  <c r="E43" i="5"/>
  <c r="U43" i="5" s="1"/>
  <c r="S42" i="5"/>
  <c r="R42" i="5"/>
  <c r="Q42" i="5"/>
  <c r="P42" i="5"/>
  <c r="E42" i="5"/>
  <c r="U42" i="5" s="1"/>
  <c r="W40" i="5"/>
  <c r="V40" i="5"/>
  <c r="O40" i="5"/>
  <c r="N40" i="5"/>
  <c r="M40" i="5"/>
  <c r="L40" i="5"/>
  <c r="K40" i="5"/>
  <c r="S40" i="5" s="1"/>
  <c r="J40" i="5"/>
  <c r="R40" i="5" s="1"/>
  <c r="I40" i="5"/>
  <c r="H40" i="5"/>
  <c r="G40" i="5"/>
  <c r="F40" i="5"/>
  <c r="C40" i="5"/>
  <c r="B40" i="5"/>
  <c r="E40" i="5" s="1"/>
  <c r="T39" i="5"/>
  <c r="S39" i="5"/>
  <c r="R39" i="5"/>
  <c r="Q39" i="5"/>
  <c r="P39" i="5"/>
  <c r="E39" i="5"/>
  <c r="U39" i="5" s="1"/>
  <c r="S38" i="5"/>
  <c r="R38" i="5"/>
  <c r="Q38" i="5"/>
  <c r="P38" i="5"/>
  <c r="E38" i="5"/>
  <c r="T38" i="5" s="1"/>
  <c r="S37" i="5"/>
  <c r="R37" i="5"/>
  <c r="Q37" i="5"/>
  <c r="P37" i="5"/>
  <c r="E37" i="5"/>
  <c r="U37" i="5" s="1"/>
  <c r="U36" i="5"/>
  <c r="S36" i="5"/>
  <c r="R36" i="5"/>
  <c r="Q36" i="5"/>
  <c r="P36" i="5"/>
  <c r="E36" i="5"/>
  <c r="T36" i="5" s="1"/>
  <c r="T35" i="5"/>
  <c r="S35" i="5"/>
  <c r="R35" i="5"/>
  <c r="Q35" i="5"/>
  <c r="P35" i="5"/>
  <c r="E35" i="5"/>
  <c r="U35" i="5" s="1"/>
  <c r="W33" i="5"/>
  <c r="V33" i="5"/>
  <c r="O33" i="5"/>
  <c r="N33" i="5"/>
  <c r="M33" i="5"/>
  <c r="L33" i="5"/>
  <c r="K33" i="5"/>
  <c r="J33" i="5"/>
  <c r="I33" i="5"/>
  <c r="H33" i="5"/>
  <c r="G33" i="5"/>
  <c r="F33" i="5"/>
  <c r="C33" i="5"/>
  <c r="B33" i="5"/>
  <c r="E33" i="5" s="1"/>
  <c r="S32" i="5"/>
  <c r="R32" i="5"/>
  <c r="Q32" i="5"/>
  <c r="P32" i="5"/>
  <c r="E32" i="5"/>
  <c r="U32" i="5" s="1"/>
  <c r="W30" i="5"/>
  <c r="V30" i="5"/>
  <c r="O30" i="5"/>
  <c r="N30" i="5"/>
  <c r="M30" i="5"/>
  <c r="L30" i="5"/>
  <c r="K30" i="5"/>
  <c r="S30" i="5" s="1"/>
  <c r="J30" i="5"/>
  <c r="R30" i="5" s="1"/>
  <c r="I30" i="5"/>
  <c r="H30" i="5"/>
  <c r="P30" i="5" s="1"/>
  <c r="G30" i="5"/>
  <c r="F30" i="5"/>
  <c r="C30" i="5"/>
  <c r="B30" i="5"/>
  <c r="E30" i="5" s="1"/>
  <c r="S29" i="5"/>
  <c r="R29" i="5"/>
  <c r="Q29" i="5"/>
  <c r="U29" i="5" s="1"/>
  <c r="P29" i="5"/>
  <c r="T29" i="5" s="1"/>
  <c r="E29" i="5"/>
  <c r="S28" i="5"/>
  <c r="R28" i="5"/>
  <c r="Q28" i="5"/>
  <c r="P28" i="5"/>
  <c r="E28" i="5"/>
  <c r="T28" i="5" s="1"/>
  <c r="S27" i="5"/>
  <c r="R27" i="5"/>
  <c r="Q27" i="5"/>
  <c r="P27" i="5"/>
  <c r="E27" i="5"/>
  <c r="U27" i="5" s="1"/>
  <c r="T26" i="5"/>
  <c r="S26" i="5"/>
  <c r="R26" i="5"/>
  <c r="Q26" i="5"/>
  <c r="P26" i="5"/>
  <c r="E26" i="5"/>
  <c r="U26" i="5" s="1"/>
  <c r="W24" i="5"/>
  <c r="V24" i="5"/>
  <c r="O24" i="5"/>
  <c r="N24" i="5"/>
  <c r="M24" i="5"/>
  <c r="L24" i="5"/>
  <c r="K24" i="5"/>
  <c r="S24" i="5" s="1"/>
  <c r="J24" i="5"/>
  <c r="R24" i="5" s="1"/>
  <c r="I24" i="5"/>
  <c r="H24" i="5"/>
  <c r="G24" i="5"/>
  <c r="F24" i="5"/>
  <c r="C24" i="5"/>
  <c r="B24" i="5"/>
  <c r="S23" i="5"/>
  <c r="R23" i="5"/>
  <c r="Q23" i="5"/>
  <c r="P23" i="5"/>
  <c r="E23" i="5"/>
  <c r="T23" i="5" s="1"/>
  <c r="S22" i="5"/>
  <c r="R22" i="5"/>
  <c r="Q22" i="5"/>
  <c r="P22" i="5"/>
  <c r="E22" i="5"/>
  <c r="U22" i="5" s="1"/>
  <c r="U21" i="5"/>
  <c r="T21" i="5"/>
  <c r="S21" i="5"/>
  <c r="R21" i="5"/>
  <c r="Q21" i="5"/>
  <c r="P21" i="5"/>
  <c r="E21" i="5"/>
  <c r="S20" i="5"/>
  <c r="R20" i="5"/>
  <c r="Q20" i="5"/>
  <c r="P20" i="5"/>
  <c r="E20" i="5"/>
  <c r="S19" i="5"/>
  <c r="R19" i="5"/>
  <c r="Q19" i="5"/>
  <c r="P19" i="5"/>
  <c r="E19" i="5"/>
  <c r="T19" i="5" s="1"/>
  <c r="S18" i="5"/>
  <c r="R18" i="5"/>
  <c r="Q18" i="5"/>
  <c r="P18" i="5"/>
  <c r="E18" i="5"/>
  <c r="U18" i="5" s="1"/>
  <c r="W16" i="5"/>
  <c r="V16" i="5"/>
  <c r="O16" i="5"/>
  <c r="N16" i="5"/>
  <c r="M16" i="5"/>
  <c r="L16" i="5"/>
  <c r="K16" i="5"/>
  <c r="J16" i="5"/>
  <c r="I16" i="5"/>
  <c r="H16" i="5"/>
  <c r="G16" i="5"/>
  <c r="F16" i="5"/>
  <c r="C16" i="5"/>
  <c r="E16" i="5" s="1"/>
  <c r="B16" i="5"/>
  <c r="S15" i="5"/>
  <c r="R15" i="5"/>
  <c r="Q15" i="5"/>
  <c r="P15" i="5"/>
  <c r="E15" i="5"/>
  <c r="S14" i="5"/>
  <c r="R14" i="5"/>
  <c r="Q14" i="5"/>
  <c r="P14" i="5"/>
  <c r="E14" i="5"/>
  <c r="T14" i="5" s="1"/>
  <c r="S13" i="5"/>
  <c r="R13" i="5"/>
  <c r="Q13" i="5"/>
  <c r="P13" i="5"/>
  <c r="E13" i="5"/>
  <c r="U13" i="5" s="1"/>
  <c r="U12" i="5"/>
  <c r="S12" i="5"/>
  <c r="R12" i="5"/>
  <c r="Q12" i="5"/>
  <c r="P12" i="5"/>
  <c r="E12" i="5"/>
  <c r="T12" i="5" s="1"/>
  <c r="S11" i="5"/>
  <c r="R11" i="5"/>
  <c r="Q11" i="5"/>
  <c r="P11" i="5"/>
  <c r="E11" i="5"/>
  <c r="S10" i="5"/>
  <c r="R10" i="5"/>
  <c r="Q10" i="5"/>
  <c r="P10" i="5"/>
  <c r="E10" i="5"/>
  <c r="T10" i="5" s="1"/>
  <c r="S9" i="5"/>
  <c r="R9" i="5"/>
  <c r="Q9" i="5"/>
  <c r="P9" i="5"/>
  <c r="E9" i="5"/>
  <c r="U9" i="5" s="1"/>
  <c r="S93" i="4"/>
  <c r="R93" i="4"/>
  <c r="Q93" i="4"/>
  <c r="P93" i="4"/>
  <c r="E93" i="4"/>
  <c r="U93" i="4" s="1"/>
  <c r="S92" i="4"/>
  <c r="R92" i="4"/>
  <c r="Q92" i="4"/>
  <c r="P92" i="4"/>
  <c r="E92" i="4"/>
  <c r="S91" i="4"/>
  <c r="R91" i="4"/>
  <c r="Q91" i="4"/>
  <c r="P91" i="4"/>
  <c r="E91" i="4"/>
  <c r="T91" i="4" s="1"/>
  <c r="S90" i="4"/>
  <c r="R90" i="4"/>
  <c r="Q90" i="4"/>
  <c r="P90" i="4"/>
  <c r="E90" i="4"/>
  <c r="U90" i="4" s="1"/>
  <c r="S89" i="4"/>
  <c r="R89" i="4"/>
  <c r="Q89" i="4"/>
  <c r="P89" i="4"/>
  <c r="E89" i="4"/>
  <c r="U89" i="4" s="1"/>
  <c r="S88" i="4"/>
  <c r="R88" i="4"/>
  <c r="Q88" i="4"/>
  <c r="P88" i="4"/>
  <c r="E88" i="4"/>
  <c r="S87" i="4"/>
  <c r="R87" i="4"/>
  <c r="Q87" i="4"/>
  <c r="P87" i="4"/>
  <c r="E87" i="4"/>
  <c r="T87" i="4" s="1"/>
  <c r="S86" i="4"/>
  <c r="R86" i="4"/>
  <c r="Q86" i="4"/>
  <c r="P86" i="4"/>
  <c r="E86" i="4"/>
  <c r="U86" i="4" s="1"/>
  <c r="W72" i="4"/>
  <c r="V72" i="4"/>
  <c r="O72" i="4"/>
  <c r="N72" i="4"/>
  <c r="M72" i="4"/>
  <c r="L72" i="4"/>
  <c r="K72" i="4"/>
  <c r="S72" i="4" s="1"/>
  <c r="J72" i="4"/>
  <c r="I72" i="4"/>
  <c r="H72" i="4"/>
  <c r="G72" i="4"/>
  <c r="F72" i="4"/>
  <c r="C72" i="4"/>
  <c r="B72" i="4"/>
  <c r="E72" i="4" s="1"/>
  <c r="W71" i="4"/>
  <c r="V71" i="4"/>
  <c r="O71" i="4"/>
  <c r="N71" i="4"/>
  <c r="M71" i="4"/>
  <c r="L71" i="4"/>
  <c r="K71" i="4"/>
  <c r="S71" i="4" s="1"/>
  <c r="J71" i="4"/>
  <c r="R71" i="4" s="1"/>
  <c r="I71" i="4"/>
  <c r="H71" i="4"/>
  <c r="G71" i="4"/>
  <c r="F71" i="4"/>
  <c r="C71" i="4"/>
  <c r="B71" i="4"/>
  <c r="E71" i="4" s="1"/>
  <c r="W70" i="4"/>
  <c r="V70" i="4"/>
  <c r="O70" i="4"/>
  <c r="N70" i="4"/>
  <c r="M70" i="4"/>
  <c r="L70" i="4"/>
  <c r="K70" i="4"/>
  <c r="S70" i="4" s="1"/>
  <c r="J70" i="4"/>
  <c r="R70" i="4" s="1"/>
  <c r="I70" i="4"/>
  <c r="Q70" i="4" s="1"/>
  <c r="H70" i="4"/>
  <c r="G70" i="4"/>
  <c r="F70" i="4"/>
  <c r="C70" i="4"/>
  <c r="B70" i="4"/>
  <c r="E70" i="4" s="1"/>
  <c r="S69" i="4"/>
  <c r="R69" i="4"/>
  <c r="Q69" i="4"/>
  <c r="P69" i="4"/>
  <c r="E69" i="4"/>
  <c r="W67" i="4"/>
  <c r="V67" i="4"/>
  <c r="O67" i="4"/>
  <c r="N67" i="4"/>
  <c r="M67" i="4"/>
  <c r="L67" i="4"/>
  <c r="K67" i="4"/>
  <c r="S67" i="4" s="1"/>
  <c r="J67" i="4"/>
  <c r="I67" i="4"/>
  <c r="H67" i="4"/>
  <c r="G67" i="4"/>
  <c r="F67" i="4"/>
  <c r="C67" i="4"/>
  <c r="B67" i="4"/>
  <c r="W66" i="4"/>
  <c r="V66" i="4"/>
  <c r="O66" i="4"/>
  <c r="N66" i="4"/>
  <c r="M66" i="4"/>
  <c r="L66" i="4"/>
  <c r="K66" i="4"/>
  <c r="S66" i="4" s="1"/>
  <c r="J66" i="4"/>
  <c r="R66" i="4" s="1"/>
  <c r="I66" i="4"/>
  <c r="H66" i="4"/>
  <c r="G66" i="4"/>
  <c r="F66" i="4"/>
  <c r="C66" i="4"/>
  <c r="E66" i="4" s="1"/>
  <c r="B66" i="4"/>
  <c r="S65" i="4"/>
  <c r="R65" i="4"/>
  <c r="Q65" i="4"/>
  <c r="P65" i="4"/>
  <c r="E65" i="4"/>
  <c r="T65" i="4" s="1"/>
  <c r="S64" i="4"/>
  <c r="R64" i="4"/>
  <c r="Q64" i="4"/>
  <c r="P64" i="4"/>
  <c r="E64" i="4"/>
  <c r="U64" i="4" s="1"/>
  <c r="S63" i="4"/>
  <c r="R63" i="4"/>
  <c r="Q63" i="4"/>
  <c r="P63" i="4"/>
  <c r="E63" i="4"/>
  <c r="U63" i="4" s="1"/>
  <c r="U62" i="4"/>
  <c r="S62" i="4"/>
  <c r="R62" i="4"/>
  <c r="Q62" i="4"/>
  <c r="P62" i="4"/>
  <c r="E62" i="4"/>
  <c r="T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S59" i="4" s="1"/>
  <c r="J59" i="4"/>
  <c r="R59" i="4" s="1"/>
  <c r="I59" i="4"/>
  <c r="H59" i="4"/>
  <c r="G59" i="4"/>
  <c r="F59" i="4"/>
  <c r="C59" i="4"/>
  <c r="E59" i="4" s="1"/>
  <c r="B59" i="4"/>
  <c r="S58" i="4"/>
  <c r="R58" i="4"/>
  <c r="Q58" i="4"/>
  <c r="P58" i="4"/>
  <c r="E58" i="4"/>
  <c r="U58" i="4" s="1"/>
  <c r="S57" i="4"/>
  <c r="R57" i="4"/>
  <c r="Q57" i="4"/>
  <c r="P57" i="4"/>
  <c r="E57" i="4"/>
  <c r="T57" i="4" s="1"/>
  <c r="S56" i="4"/>
  <c r="R56" i="4"/>
  <c r="Q56" i="4"/>
  <c r="P56" i="4"/>
  <c r="E56" i="4"/>
  <c r="U56" i="4" s="1"/>
  <c r="S55" i="4"/>
  <c r="R55" i="4"/>
  <c r="Q55" i="4"/>
  <c r="P55" i="4"/>
  <c r="E55" i="4"/>
  <c r="W53" i="4"/>
  <c r="V53" i="4"/>
  <c r="O53" i="4"/>
  <c r="N53" i="4"/>
  <c r="M53" i="4"/>
  <c r="L53" i="4"/>
  <c r="K53" i="4"/>
  <c r="S53" i="4" s="1"/>
  <c r="J53" i="4"/>
  <c r="R53" i="4" s="1"/>
  <c r="I53" i="4"/>
  <c r="H53" i="4"/>
  <c r="G53" i="4"/>
  <c r="F53" i="4"/>
  <c r="C53" i="4"/>
  <c r="E53" i="4" s="1"/>
  <c r="B53" i="4"/>
  <c r="S52" i="4"/>
  <c r="R52" i="4"/>
  <c r="Q52" i="4"/>
  <c r="P52" i="4"/>
  <c r="E52" i="4"/>
  <c r="T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U49" i="4"/>
  <c r="S49" i="4"/>
  <c r="R49" i="4"/>
  <c r="Q49" i="4"/>
  <c r="P49" i="4"/>
  <c r="E49" i="4"/>
  <c r="T49" i="4" s="1"/>
  <c r="S48" i="4"/>
  <c r="R48" i="4"/>
  <c r="Q48" i="4"/>
  <c r="P48" i="4"/>
  <c r="E48" i="4"/>
  <c r="T48" i="4" s="1"/>
  <c r="S47" i="4"/>
  <c r="R47" i="4"/>
  <c r="Q47" i="4"/>
  <c r="P47" i="4"/>
  <c r="E47" i="4"/>
  <c r="U47" i="4" s="1"/>
  <c r="S46" i="4"/>
  <c r="R46" i="4"/>
  <c r="Q46" i="4"/>
  <c r="P46" i="4"/>
  <c r="E46" i="4"/>
  <c r="U46" i="4" s="1"/>
  <c r="U45" i="4"/>
  <c r="S45" i="4"/>
  <c r="R45" i="4"/>
  <c r="Q45" i="4"/>
  <c r="P45" i="4"/>
  <c r="E45" i="4"/>
  <c r="T45" i="4" s="1"/>
  <c r="S44" i="4"/>
  <c r="R44" i="4"/>
  <c r="Q44" i="4"/>
  <c r="P44" i="4"/>
  <c r="E44" i="4"/>
  <c r="T44" i="4" s="1"/>
  <c r="S43" i="4"/>
  <c r="R43" i="4"/>
  <c r="Q43" i="4"/>
  <c r="P43" i="4"/>
  <c r="E43" i="4"/>
  <c r="U43" i="4" s="1"/>
  <c r="S42" i="4"/>
  <c r="R42" i="4"/>
  <c r="Q42" i="4"/>
  <c r="P42" i="4"/>
  <c r="E42" i="4"/>
  <c r="U42" i="4" s="1"/>
  <c r="W40" i="4"/>
  <c r="V40" i="4"/>
  <c r="O40" i="4"/>
  <c r="N40" i="4"/>
  <c r="M40" i="4"/>
  <c r="L40" i="4"/>
  <c r="K40" i="4"/>
  <c r="S40" i="4" s="1"/>
  <c r="J40" i="4"/>
  <c r="R40" i="4" s="1"/>
  <c r="I40" i="4"/>
  <c r="Q40" i="4" s="1"/>
  <c r="H40" i="4"/>
  <c r="G40" i="4"/>
  <c r="F40" i="4"/>
  <c r="C40" i="4"/>
  <c r="B40" i="4"/>
  <c r="S39" i="4"/>
  <c r="R39" i="4"/>
  <c r="Q39" i="4"/>
  <c r="P39" i="4"/>
  <c r="E39" i="4"/>
  <c r="T39" i="4" s="1"/>
  <c r="S38" i="4"/>
  <c r="R38" i="4"/>
  <c r="Q38" i="4"/>
  <c r="P38" i="4"/>
  <c r="E38" i="4"/>
  <c r="U38" i="4" s="1"/>
  <c r="U37" i="4"/>
  <c r="S37" i="4"/>
  <c r="R37" i="4"/>
  <c r="Q37" i="4"/>
  <c r="P37" i="4"/>
  <c r="E37" i="4"/>
  <c r="T37" i="4" s="1"/>
  <c r="U36" i="4"/>
  <c r="T36" i="4"/>
  <c r="S36" i="4"/>
  <c r="R36" i="4"/>
  <c r="Q36" i="4"/>
  <c r="P36" i="4"/>
  <c r="E36" i="4"/>
  <c r="S35" i="4"/>
  <c r="R35" i="4"/>
  <c r="Q35" i="4"/>
  <c r="P35" i="4"/>
  <c r="E35" i="4"/>
  <c r="U35" i="4" s="1"/>
  <c r="W33" i="4"/>
  <c r="V33" i="4"/>
  <c r="O33" i="4"/>
  <c r="N33" i="4"/>
  <c r="M33" i="4"/>
  <c r="L33" i="4"/>
  <c r="K33" i="4"/>
  <c r="S33" i="4" s="1"/>
  <c r="J33" i="4"/>
  <c r="I33" i="4"/>
  <c r="H33" i="4"/>
  <c r="G33" i="4"/>
  <c r="F33" i="4"/>
  <c r="C33" i="4"/>
  <c r="B33" i="4"/>
  <c r="E33" i="4" s="1"/>
  <c r="S32" i="4"/>
  <c r="R32" i="4"/>
  <c r="Q32" i="4"/>
  <c r="P32" i="4"/>
  <c r="E32" i="4"/>
  <c r="W30" i="4"/>
  <c r="V30" i="4"/>
  <c r="O30" i="4"/>
  <c r="N30" i="4"/>
  <c r="M30" i="4"/>
  <c r="L30" i="4"/>
  <c r="K30" i="4"/>
  <c r="S30" i="4" s="1"/>
  <c r="J30" i="4"/>
  <c r="R30" i="4" s="1"/>
  <c r="I30" i="4"/>
  <c r="H30" i="4"/>
  <c r="P30" i="4" s="1"/>
  <c r="G30" i="4"/>
  <c r="F30" i="4"/>
  <c r="C30" i="4"/>
  <c r="B30" i="4"/>
  <c r="S29" i="4"/>
  <c r="R29" i="4"/>
  <c r="Q29" i="4"/>
  <c r="P29" i="4"/>
  <c r="E29" i="4"/>
  <c r="T29" i="4" s="1"/>
  <c r="S28" i="4"/>
  <c r="R28" i="4"/>
  <c r="Q28" i="4"/>
  <c r="P28" i="4"/>
  <c r="E28" i="4"/>
  <c r="U28" i="4" s="1"/>
  <c r="T27" i="4"/>
  <c r="S27" i="4"/>
  <c r="R27" i="4"/>
  <c r="Q27" i="4"/>
  <c r="P27" i="4"/>
  <c r="E27" i="4"/>
  <c r="U27" i="4" s="1"/>
  <c r="U26" i="4"/>
  <c r="S26" i="4"/>
  <c r="R26" i="4"/>
  <c r="Q26" i="4"/>
  <c r="P26" i="4"/>
  <c r="E26" i="4"/>
  <c r="T26" i="4" s="1"/>
  <c r="W24" i="4"/>
  <c r="V24" i="4"/>
  <c r="O24" i="4"/>
  <c r="N24" i="4"/>
  <c r="M24" i="4"/>
  <c r="L24" i="4"/>
  <c r="K24" i="4"/>
  <c r="S24" i="4" s="1"/>
  <c r="J24" i="4"/>
  <c r="R24" i="4" s="1"/>
  <c r="I24" i="4"/>
  <c r="H24" i="4"/>
  <c r="G24" i="4"/>
  <c r="F24" i="4"/>
  <c r="C24" i="4"/>
  <c r="B24" i="4"/>
  <c r="S23" i="4"/>
  <c r="R23" i="4"/>
  <c r="Q23" i="4"/>
  <c r="P23" i="4"/>
  <c r="E23" i="4"/>
  <c r="U23" i="4" s="1"/>
  <c r="U22" i="4"/>
  <c r="T22" i="4"/>
  <c r="S22" i="4"/>
  <c r="R22" i="4"/>
  <c r="Q22" i="4"/>
  <c r="P22" i="4"/>
  <c r="E22" i="4"/>
  <c r="T21" i="4"/>
  <c r="S21" i="4"/>
  <c r="R21" i="4"/>
  <c r="Q21" i="4"/>
  <c r="P21" i="4"/>
  <c r="E21" i="4"/>
  <c r="U21" i="4" s="1"/>
  <c r="S20" i="4"/>
  <c r="R20" i="4"/>
  <c r="Q20" i="4"/>
  <c r="P20" i="4"/>
  <c r="E20" i="4"/>
  <c r="T20" i="4" s="1"/>
  <c r="S19" i="4"/>
  <c r="R19" i="4"/>
  <c r="Q19" i="4"/>
  <c r="P19" i="4"/>
  <c r="E19" i="4"/>
  <c r="U18" i="4"/>
  <c r="T18" i="4"/>
  <c r="S18" i="4"/>
  <c r="R18" i="4"/>
  <c r="Q18" i="4"/>
  <c r="P18" i="4"/>
  <c r="E18" i="4"/>
  <c r="W16" i="4"/>
  <c r="V16" i="4"/>
  <c r="O16" i="4"/>
  <c r="N16" i="4"/>
  <c r="M16" i="4"/>
  <c r="L16" i="4"/>
  <c r="K16" i="4"/>
  <c r="S16" i="4" s="1"/>
  <c r="J16" i="4"/>
  <c r="R16" i="4" s="1"/>
  <c r="I16" i="4"/>
  <c r="H16" i="4"/>
  <c r="P16" i="4" s="1"/>
  <c r="G16" i="4"/>
  <c r="F16" i="4"/>
  <c r="C16" i="4"/>
  <c r="E16" i="4" s="1"/>
  <c r="B16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T13" i="4"/>
  <c r="S13" i="4"/>
  <c r="R13" i="4"/>
  <c r="Q13" i="4"/>
  <c r="P13" i="4"/>
  <c r="E13" i="4"/>
  <c r="U13" i="4" s="1"/>
  <c r="U12" i="4"/>
  <c r="S12" i="4"/>
  <c r="R12" i="4"/>
  <c r="Q12" i="4"/>
  <c r="P12" i="4"/>
  <c r="E12" i="4"/>
  <c r="T12" i="4" s="1"/>
  <c r="S11" i="4"/>
  <c r="R11" i="4"/>
  <c r="Q11" i="4"/>
  <c r="P11" i="4"/>
  <c r="E11" i="4"/>
  <c r="T11" i="4" s="1"/>
  <c r="S10" i="4"/>
  <c r="R10" i="4"/>
  <c r="Q10" i="4"/>
  <c r="P10" i="4"/>
  <c r="E10" i="4"/>
  <c r="U10" i="4" s="1"/>
  <c r="T9" i="4"/>
  <c r="S9" i="4"/>
  <c r="R9" i="4"/>
  <c r="Q9" i="4"/>
  <c r="P9" i="4"/>
  <c r="E9" i="4"/>
  <c r="U9" i="4" s="1"/>
  <c r="U93" i="3"/>
  <c r="S93" i="3"/>
  <c r="R93" i="3"/>
  <c r="Q93" i="3"/>
  <c r="P93" i="3"/>
  <c r="E93" i="3"/>
  <c r="T93" i="3" s="1"/>
  <c r="S92" i="3"/>
  <c r="R92" i="3"/>
  <c r="Q92" i="3"/>
  <c r="P92" i="3"/>
  <c r="E92" i="3"/>
  <c r="T92" i="3" s="1"/>
  <c r="S91" i="3"/>
  <c r="R91" i="3"/>
  <c r="Q91" i="3"/>
  <c r="P91" i="3"/>
  <c r="E91" i="3"/>
  <c r="U91" i="3" s="1"/>
  <c r="T90" i="3"/>
  <c r="S90" i="3"/>
  <c r="R90" i="3"/>
  <c r="Q90" i="3"/>
  <c r="P90" i="3"/>
  <c r="E90" i="3"/>
  <c r="U90" i="3" s="1"/>
  <c r="U89" i="3"/>
  <c r="S89" i="3"/>
  <c r="R89" i="3"/>
  <c r="Q89" i="3"/>
  <c r="P89" i="3"/>
  <c r="E89" i="3"/>
  <c r="T89" i="3" s="1"/>
  <c r="S88" i="3"/>
  <c r="R88" i="3"/>
  <c r="Q88" i="3"/>
  <c r="P88" i="3"/>
  <c r="E88" i="3"/>
  <c r="T88" i="3" s="1"/>
  <c r="S87" i="3"/>
  <c r="R87" i="3"/>
  <c r="Q87" i="3"/>
  <c r="P87" i="3"/>
  <c r="E87" i="3"/>
  <c r="U87" i="3" s="1"/>
  <c r="T86" i="3"/>
  <c r="S86" i="3"/>
  <c r="R86" i="3"/>
  <c r="Q86" i="3"/>
  <c r="P86" i="3"/>
  <c r="E86" i="3"/>
  <c r="U86" i="3" s="1"/>
  <c r="W72" i="3"/>
  <c r="V72" i="3"/>
  <c r="O72" i="3"/>
  <c r="N72" i="3"/>
  <c r="M72" i="3"/>
  <c r="L72" i="3"/>
  <c r="K72" i="3"/>
  <c r="J72" i="3"/>
  <c r="I72" i="3"/>
  <c r="H72" i="3"/>
  <c r="G72" i="3"/>
  <c r="F72" i="3"/>
  <c r="C72" i="3"/>
  <c r="B72" i="3"/>
  <c r="W71" i="3"/>
  <c r="V71" i="3"/>
  <c r="O71" i="3"/>
  <c r="N71" i="3"/>
  <c r="M71" i="3"/>
  <c r="L71" i="3"/>
  <c r="K71" i="3"/>
  <c r="J71" i="3"/>
  <c r="I71" i="3"/>
  <c r="H71" i="3"/>
  <c r="G71" i="3"/>
  <c r="F71" i="3"/>
  <c r="C71" i="3"/>
  <c r="B71" i="3"/>
  <c r="E71" i="3" s="1"/>
  <c r="W70" i="3"/>
  <c r="V70" i="3"/>
  <c r="O70" i="3"/>
  <c r="N70" i="3"/>
  <c r="M70" i="3"/>
  <c r="L70" i="3"/>
  <c r="K70" i="3"/>
  <c r="S70" i="3" s="1"/>
  <c r="J70" i="3"/>
  <c r="R70" i="3" s="1"/>
  <c r="I70" i="3"/>
  <c r="H70" i="3"/>
  <c r="G70" i="3"/>
  <c r="F70" i="3"/>
  <c r="C70" i="3"/>
  <c r="B70" i="3"/>
  <c r="S69" i="3"/>
  <c r="R69" i="3"/>
  <c r="Q69" i="3"/>
  <c r="U69" i="3" s="1"/>
  <c r="P69" i="3"/>
  <c r="E69" i="3"/>
  <c r="W67" i="3"/>
  <c r="V67" i="3"/>
  <c r="O67" i="3"/>
  <c r="N67" i="3"/>
  <c r="M67" i="3"/>
  <c r="L67" i="3"/>
  <c r="K67" i="3"/>
  <c r="J67" i="3"/>
  <c r="I67" i="3"/>
  <c r="H67" i="3"/>
  <c r="G67" i="3"/>
  <c r="F67" i="3"/>
  <c r="C67" i="3"/>
  <c r="B67" i="3"/>
  <c r="W66" i="3"/>
  <c r="V66" i="3"/>
  <c r="O66" i="3"/>
  <c r="N66" i="3"/>
  <c r="M66" i="3"/>
  <c r="L66" i="3"/>
  <c r="K66" i="3"/>
  <c r="S66" i="3" s="1"/>
  <c r="J66" i="3"/>
  <c r="R66" i="3" s="1"/>
  <c r="I66" i="3"/>
  <c r="H66" i="3"/>
  <c r="G66" i="3"/>
  <c r="F66" i="3"/>
  <c r="C66" i="3"/>
  <c r="B66" i="3"/>
  <c r="E66" i="3" s="1"/>
  <c r="S65" i="3"/>
  <c r="R65" i="3"/>
  <c r="Q65" i="3"/>
  <c r="P65" i="3"/>
  <c r="E65" i="3"/>
  <c r="U65" i="3" s="1"/>
  <c r="U64" i="3"/>
  <c r="S64" i="3"/>
  <c r="R64" i="3"/>
  <c r="Q64" i="3"/>
  <c r="P64" i="3"/>
  <c r="E64" i="3"/>
  <c r="T64" i="3" s="1"/>
  <c r="S63" i="3"/>
  <c r="R63" i="3"/>
  <c r="Q63" i="3"/>
  <c r="P63" i="3"/>
  <c r="E63" i="3"/>
  <c r="U63" i="3" s="1"/>
  <c r="S62" i="3"/>
  <c r="R62" i="3"/>
  <c r="Q62" i="3"/>
  <c r="P62" i="3"/>
  <c r="E62" i="3"/>
  <c r="T62" i="3" s="1"/>
  <c r="S61" i="3"/>
  <c r="R61" i="3"/>
  <c r="Q61" i="3"/>
  <c r="P61" i="3"/>
  <c r="E61" i="3"/>
  <c r="U61" i="3" s="1"/>
  <c r="V59" i="3"/>
  <c r="O59" i="3"/>
  <c r="N59" i="3"/>
  <c r="M59" i="3"/>
  <c r="L59" i="3"/>
  <c r="K59" i="3"/>
  <c r="S59" i="3" s="1"/>
  <c r="J59" i="3"/>
  <c r="R59" i="3" s="1"/>
  <c r="I59" i="3"/>
  <c r="H59" i="3"/>
  <c r="G59" i="3"/>
  <c r="F59" i="3"/>
  <c r="C59" i="3"/>
  <c r="B59" i="3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Q56" i="3"/>
  <c r="P56" i="3"/>
  <c r="E56" i="3"/>
  <c r="S55" i="3"/>
  <c r="R55" i="3"/>
  <c r="Q55" i="3"/>
  <c r="P55" i="3"/>
  <c r="E55" i="3"/>
  <c r="U55" i="3" s="1"/>
  <c r="W53" i="3"/>
  <c r="V53" i="3"/>
  <c r="O53" i="3"/>
  <c r="N53" i="3"/>
  <c r="M53" i="3"/>
  <c r="L53" i="3"/>
  <c r="K53" i="3"/>
  <c r="S53" i="3" s="1"/>
  <c r="J53" i="3"/>
  <c r="R53" i="3" s="1"/>
  <c r="I53" i="3"/>
  <c r="H53" i="3"/>
  <c r="G53" i="3"/>
  <c r="F53" i="3"/>
  <c r="C53" i="3"/>
  <c r="B53" i="3"/>
  <c r="E53" i="3" s="1"/>
  <c r="S52" i="3"/>
  <c r="R52" i="3"/>
  <c r="Q52" i="3"/>
  <c r="P52" i="3"/>
  <c r="E52" i="3"/>
  <c r="S51" i="3"/>
  <c r="R51" i="3"/>
  <c r="Q51" i="3"/>
  <c r="P51" i="3"/>
  <c r="E51" i="3"/>
  <c r="S50" i="3"/>
  <c r="R50" i="3"/>
  <c r="Q50" i="3"/>
  <c r="P50" i="3"/>
  <c r="E50" i="3"/>
  <c r="U50" i="3" s="1"/>
  <c r="S49" i="3"/>
  <c r="R49" i="3"/>
  <c r="Q49" i="3"/>
  <c r="P49" i="3"/>
  <c r="E49" i="3"/>
  <c r="T49" i="3" s="1"/>
  <c r="S48" i="3"/>
  <c r="R48" i="3"/>
  <c r="Q48" i="3"/>
  <c r="P48" i="3"/>
  <c r="E48" i="3"/>
  <c r="U48" i="3" s="1"/>
  <c r="S47" i="3"/>
  <c r="R47" i="3"/>
  <c r="Q47" i="3"/>
  <c r="P47" i="3"/>
  <c r="E47" i="3"/>
  <c r="T47" i="3" s="1"/>
  <c r="U46" i="3"/>
  <c r="T46" i="3"/>
  <c r="S46" i="3"/>
  <c r="R46" i="3"/>
  <c r="Q46" i="3"/>
  <c r="P46" i="3"/>
  <c r="E46" i="3"/>
  <c r="S45" i="3"/>
  <c r="R45" i="3"/>
  <c r="Q45" i="3"/>
  <c r="P45" i="3"/>
  <c r="E45" i="3"/>
  <c r="T45" i="3" s="1"/>
  <c r="S44" i="3"/>
  <c r="R44" i="3"/>
  <c r="Q44" i="3"/>
  <c r="P44" i="3"/>
  <c r="E44" i="3"/>
  <c r="U44" i="3" s="1"/>
  <c r="U43" i="3"/>
  <c r="S43" i="3"/>
  <c r="R43" i="3"/>
  <c r="Q43" i="3"/>
  <c r="P43" i="3"/>
  <c r="E43" i="3"/>
  <c r="U42" i="3"/>
  <c r="T42" i="3"/>
  <c r="S42" i="3"/>
  <c r="R42" i="3"/>
  <c r="Q42" i="3"/>
  <c r="P42" i="3"/>
  <c r="E42" i="3"/>
  <c r="W40" i="3"/>
  <c r="V40" i="3"/>
  <c r="O40" i="3"/>
  <c r="N40" i="3"/>
  <c r="M40" i="3"/>
  <c r="L40" i="3"/>
  <c r="K40" i="3"/>
  <c r="S40" i="3" s="1"/>
  <c r="J40" i="3"/>
  <c r="R40" i="3" s="1"/>
  <c r="I40" i="3"/>
  <c r="H40" i="3"/>
  <c r="P40" i="3" s="1"/>
  <c r="G40" i="3"/>
  <c r="F40" i="3"/>
  <c r="C40" i="3"/>
  <c r="B40" i="3"/>
  <c r="E40" i="3" s="1"/>
  <c r="S39" i="3"/>
  <c r="R39" i="3"/>
  <c r="Q39" i="3"/>
  <c r="P39" i="3"/>
  <c r="E39" i="3"/>
  <c r="U39" i="3" s="1"/>
  <c r="S38" i="3"/>
  <c r="R38" i="3"/>
  <c r="Q38" i="3"/>
  <c r="P38" i="3"/>
  <c r="E38" i="3"/>
  <c r="T38" i="3" s="1"/>
  <c r="U37" i="3"/>
  <c r="T37" i="3"/>
  <c r="S37" i="3"/>
  <c r="R37" i="3"/>
  <c r="Q37" i="3"/>
  <c r="P37" i="3"/>
  <c r="E37" i="3"/>
  <c r="S36" i="3"/>
  <c r="R36" i="3"/>
  <c r="Q36" i="3"/>
  <c r="P36" i="3"/>
  <c r="E36" i="3"/>
  <c r="T36" i="3" s="1"/>
  <c r="S35" i="3"/>
  <c r="R35" i="3"/>
  <c r="Q35" i="3"/>
  <c r="P35" i="3"/>
  <c r="E35" i="3"/>
  <c r="U35" i="3" s="1"/>
  <c r="W33" i="3"/>
  <c r="V33" i="3"/>
  <c r="O33" i="3"/>
  <c r="N33" i="3"/>
  <c r="M33" i="3"/>
  <c r="L33" i="3"/>
  <c r="K33" i="3"/>
  <c r="S33" i="3" s="1"/>
  <c r="J33" i="3"/>
  <c r="R33" i="3" s="1"/>
  <c r="I33" i="3"/>
  <c r="Q33" i="3" s="1"/>
  <c r="H33" i="3"/>
  <c r="G33" i="3"/>
  <c r="F33" i="3"/>
  <c r="C33" i="3"/>
  <c r="B33" i="3"/>
  <c r="E33" i="3" s="1"/>
  <c r="S32" i="3"/>
  <c r="R32" i="3"/>
  <c r="Q32" i="3"/>
  <c r="U32" i="3" s="1"/>
  <c r="P32" i="3"/>
  <c r="T32" i="3" s="1"/>
  <c r="E32" i="3"/>
  <c r="W30" i="3"/>
  <c r="V30" i="3"/>
  <c r="O30" i="3"/>
  <c r="N30" i="3"/>
  <c r="M30" i="3"/>
  <c r="L30" i="3"/>
  <c r="K30" i="3"/>
  <c r="S30" i="3" s="1"/>
  <c r="J30" i="3"/>
  <c r="R30" i="3" s="1"/>
  <c r="I30" i="3"/>
  <c r="H30" i="3"/>
  <c r="G30" i="3"/>
  <c r="F30" i="3"/>
  <c r="C30" i="3"/>
  <c r="B30" i="3"/>
  <c r="S29" i="3"/>
  <c r="R29" i="3"/>
  <c r="Q29" i="3"/>
  <c r="P29" i="3"/>
  <c r="E29" i="3"/>
  <c r="U29" i="3" s="1"/>
  <c r="U28" i="3"/>
  <c r="S28" i="3"/>
  <c r="R28" i="3"/>
  <c r="Q28" i="3"/>
  <c r="P28" i="3"/>
  <c r="E28" i="3"/>
  <c r="T28" i="3" s="1"/>
  <c r="U27" i="3"/>
  <c r="T27" i="3"/>
  <c r="S27" i="3"/>
  <c r="R27" i="3"/>
  <c r="Q27" i="3"/>
  <c r="P27" i="3"/>
  <c r="E27" i="3"/>
  <c r="S26" i="3"/>
  <c r="R26" i="3"/>
  <c r="Q26" i="3"/>
  <c r="P26" i="3"/>
  <c r="E26" i="3"/>
  <c r="T26" i="3" s="1"/>
  <c r="W24" i="3"/>
  <c r="V24" i="3"/>
  <c r="O24" i="3"/>
  <c r="N24" i="3"/>
  <c r="M24" i="3"/>
  <c r="L24" i="3"/>
  <c r="K24" i="3"/>
  <c r="S24" i="3" s="1"/>
  <c r="J24" i="3"/>
  <c r="R24" i="3" s="1"/>
  <c r="I24" i="3"/>
  <c r="H24" i="3"/>
  <c r="G24" i="3"/>
  <c r="F24" i="3"/>
  <c r="C24" i="3"/>
  <c r="B24" i="3"/>
  <c r="U23" i="3"/>
  <c r="S23" i="3"/>
  <c r="R23" i="3"/>
  <c r="Q23" i="3"/>
  <c r="P23" i="3"/>
  <c r="E23" i="3"/>
  <c r="T23" i="3" s="1"/>
  <c r="U22" i="3"/>
  <c r="S22" i="3"/>
  <c r="R22" i="3"/>
  <c r="Q22" i="3"/>
  <c r="P22" i="3"/>
  <c r="E22" i="3"/>
  <c r="T22" i="3" s="1"/>
  <c r="S21" i="3"/>
  <c r="R21" i="3"/>
  <c r="Q21" i="3"/>
  <c r="P21" i="3"/>
  <c r="E21" i="3"/>
  <c r="T21" i="3" s="1"/>
  <c r="S20" i="3"/>
  <c r="R20" i="3"/>
  <c r="Q20" i="3"/>
  <c r="P20" i="3"/>
  <c r="E20" i="3"/>
  <c r="U20" i="3" s="1"/>
  <c r="S19" i="3"/>
  <c r="R19" i="3"/>
  <c r="Q19" i="3"/>
  <c r="U19" i="3" s="1"/>
  <c r="P19" i="3"/>
  <c r="E19" i="3"/>
  <c r="T19" i="3" s="1"/>
  <c r="S18" i="3"/>
  <c r="R18" i="3"/>
  <c r="Q18" i="3"/>
  <c r="P18" i="3"/>
  <c r="E18" i="3"/>
  <c r="U18" i="3" s="1"/>
  <c r="W16" i="3"/>
  <c r="V16" i="3"/>
  <c r="O16" i="3"/>
  <c r="N16" i="3"/>
  <c r="M16" i="3"/>
  <c r="L16" i="3"/>
  <c r="K16" i="3"/>
  <c r="S16" i="3" s="1"/>
  <c r="J16" i="3"/>
  <c r="I16" i="3"/>
  <c r="H16" i="3"/>
  <c r="G16" i="3"/>
  <c r="F16" i="3"/>
  <c r="C16" i="3"/>
  <c r="B16" i="3"/>
  <c r="E16" i="3" s="1"/>
  <c r="S15" i="3"/>
  <c r="R15" i="3"/>
  <c r="Q15" i="3"/>
  <c r="P15" i="3"/>
  <c r="E15" i="3"/>
  <c r="U15" i="3" s="1"/>
  <c r="U14" i="3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T12" i="3" s="1"/>
  <c r="S11" i="3"/>
  <c r="R11" i="3"/>
  <c r="Q11" i="3"/>
  <c r="P11" i="3"/>
  <c r="E11" i="3"/>
  <c r="U11" i="3" s="1"/>
  <c r="S10" i="3"/>
  <c r="R10" i="3"/>
  <c r="Q10" i="3"/>
  <c r="P10" i="3"/>
  <c r="E10" i="3"/>
  <c r="S9" i="3"/>
  <c r="R9" i="3"/>
  <c r="Q9" i="3"/>
  <c r="P9" i="3"/>
  <c r="E9" i="3"/>
  <c r="U9" i="3" s="1"/>
  <c r="S93" i="2"/>
  <c r="R93" i="2"/>
  <c r="Q93" i="2"/>
  <c r="P93" i="2"/>
  <c r="E93" i="2"/>
  <c r="T93" i="2" s="1"/>
  <c r="S92" i="2"/>
  <c r="R92" i="2"/>
  <c r="Q92" i="2"/>
  <c r="P92" i="2"/>
  <c r="E92" i="2"/>
  <c r="U92" i="2" s="1"/>
  <c r="S91" i="2"/>
  <c r="R91" i="2"/>
  <c r="Q91" i="2"/>
  <c r="P91" i="2"/>
  <c r="E91" i="2"/>
  <c r="S90" i="2"/>
  <c r="R90" i="2"/>
  <c r="Q90" i="2"/>
  <c r="P90" i="2"/>
  <c r="E90" i="2"/>
  <c r="U90" i="2" s="1"/>
  <c r="T89" i="2"/>
  <c r="S89" i="2"/>
  <c r="R89" i="2"/>
  <c r="Q89" i="2"/>
  <c r="P89" i="2"/>
  <c r="E89" i="2"/>
  <c r="U89" i="2" s="1"/>
  <c r="S88" i="2"/>
  <c r="R88" i="2"/>
  <c r="Q88" i="2"/>
  <c r="P88" i="2"/>
  <c r="E88" i="2"/>
  <c r="U88" i="2" s="1"/>
  <c r="S87" i="2"/>
  <c r="R87" i="2"/>
  <c r="Q87" i="2"/>
  <c r="P87" i="2"/>
  <c r="E87" i="2"/>
  <c r="U87" i="2" s="1"/>
  <c r="S86" i="2"/>
  <c r="R86" i="2"/>
  <c r="Q86" i="2"/>
  <c r="P86" i="2"/>
  <c r="E86" i="2"/>
  <c r="W72" i="2"/>
  <c r="V72" i="2"/>
  <c r="O72" i="2"/>
  <c r="N72" i="2"/>
  <c r="M72" i="2"/>
  <c r="L72" i="2"/>
  <c r="K72" i="2"/>
  <c r="S72" i="2" s="1"/>
  <c r="J72" i="2"/>
  <c r="I72" i="2"/>
  <c r="H72" i="2"/>
  <c r="G72" i="2"/>
  <c r="F72" i="2"/>
  <c r="C72" i="2"/>
  <c r="B72" i="2"/>
  <c r="W71" i="2"/>
  <c r="V71" i="2"/>
  <c r="O71" i="2"/>
  <c r="N71" i="2"/>
  <c r="M71" i="2"/>
  <c r="L71" i="2"/>
  <c r="K71" i="2"/>
  <c r="S71" i="2" s="1"/>
  <c r="J71" i="2"/>
  <c r="R71" i="2" s="1"/>
  <c r="I71" i="2"/>
  <c r="Q71" i="2" s="1"/>
  <c r="H71" i="2"/>
  <c r="P71" i="2" s="1"/>
  <c r="G71" i="2"/>
  <c r="F71" i="2"/>
  <c r="C71" i="2"/>
  <c r="B71" i="2"/>
  <c r="E71" i="2" s="1"/>
  <c r="W70" i="2"/>
  <c r="V70" i="2"/>
  <c r="O70" i="2"/>
  <c r="N70" i="2"/>
  <c r="M70" i="2"/>
  <c r="L70" i="2"/>
  <c r="K70" i="2"/>
  <c r="S70" i="2" s="1"/>
  <c r="J70" i="2"/>
  <c r="R70" i="2" s="1"/>
  <c r="I70" i="2"/>
  <c r="H70" i="2"/>
  <c r="G70" i="2"/>
  <c r="F70" i="2"/>
  <c r="C70" i="2"/>
  <c r="B70" i="2"/>
  <c r="E70" i="2" s="1"/>
  <c r="U69" i="2"/>
  <c r="T69" i="2"/>
  <c r="S69" i="2"/>
  <c r="R69" i="2"/>
  <c r="Q69" i="2"/>
  <c r="P69" i="2"/>
  <c r="E69" i="2"/>
  <c r="W67" i="2"/>
  <c r="V67" i="2"/>
  <c r="O67" i="2"/>
  <c r="N67" i="2"/>
  <c r="M67" i="2"/>
  <c r="L67" i="2"/>
  <c r="K67" i="2"/>
  <c r="S67" i="2" s="1"/>
  <c r="J67" i="2"/>
  <c r="I67" i="2"/>
  <c r="H67" i="2"/>
  <c r="G67" i="2"/>
  <c r="F67" i="2"/>
  <c r="C67" i="2"/>
  <c r="B67" i="2"/>
  <c r="W66" i="2"/>
  <c r="V66" i="2"/>
  <c r="O66" i="2"/>
  <c r="N66" i="2"/>
  <c r="M66" i="2"/>
  <c r="L66" i="2"/>
  <c r="K66" i="2"/>
  <c r="S66" i="2" s="1"/>
  <c r="J66" i="2"/>
  <c r="R66" i="2" s="1"/>
  <c r="I66" i="2"/>
  <c r="H66" i="2"/>
  <c r="G66" i="2"/>
  <c r="F66" i="2"/>
  <c r="C66" i="2"/>
  <c r="B66" i="2"/>
  <c r="U65" i="2"/>
  <c r="T65" i="2"/>
  <c r="S65" i="2"/>
  <c r="R65" i="2"/>
  <c r="Q65" i="2"/>
  <c r="P65" i="2"/>
  <c r="E65" i="2"/>
  <c r="T64" i="2"/>
  <c r="S64" i="2"/>
  <c r="R64" i="2"/>
  <c r="Q64" i="2"/>
  <c r="P64" i="2"/>
  <c r="E64" i="2"/>
  <c r="U64" i="2" s="1"/>
  <c r="S63" i="2"/>
  <c r="R63" i="2"/>
  <c r="Q63" i="2"/>
  <c r="P63" i="2"/>
  <c r="E63" i="2"/>
  <c r="T63" i="2" s="1"/>
  <c r="S62" i="2"/>
  <c r="R62" i="2"/>
  <c r="Q62" i="2"/>
  <c r="P62" i="2"/>
  <c r="E62" i="2"/>
  <c r="U62" i="2" s="1"/>
  <c r="U61" i="2"/>
  <c r="T61" i="2"/>
  <c r="S61" i="2"/>
  <c r="R61" i="2"/>
  <c r="Q61" i="2"/>
  <c r="P61" i="2"/>
  <c r="E61" i="2"/>
  <c r="V59" i="2"/>
  <c r="O59" i="2"/>
  <c r="N59" i="2"/>
  <c r="M59" i="2"/>
  <c r="L59" i="2"/>
  <c r="K59" i="2"/>
  <c r="S59" i="2" s="1"/>
  <c r="J59" i="2"/>
  <c r="R59" i="2" s="1"/>
  <c r="I59" i="2"/>
  <c r="H59" i="2"/>
  <c r="G59" i="2"/>
  <c r="F59" i="2"/>
  <c r="C59" i="2"/>
  <c r="B59" i="2"/>
  <c r="S58" i="2"/>
  <c r="R58" i="2"/>
  <c r="Q58" i="2"/>
  <c r="P58" i="2"/>
  <c r="E58" i="2"/>
  <c r="U58" i="2" s="1"/>
  <c r="T57" i="2"/>
  <c r="S57" i="2"/>
  <c r="R57" i="2"/>
  <c r="Q57" i="2"/>
  <c r="P57" i="2"/>
  <c r="E57" i="2"/>
  <c r="U57" i="2" s="1"/>
  <c r="T56" i="2"/>
  <c r="S56" i="2"/>
  <c r="R56" i="2"/>
  <c r="Q56" i="2"/>
  <c r="P56" i="2"/>
  <c r="E56" i="2"/>
  <c r="U56" i="2" s="1"/>
  <c r="S55" i="2"/>
  <c r="R55" i="2"/>
  <c r="Q55" i="2"/>
  <c r="P55" i="2"/>
  <c r="E55" i="2"/>
  <c r="T55" i="2" s="1"/>
  <c r="W53" i="2"/>
  <c r="V53" i="2"/>
  <c r="O53" i="2"/>
  <c r="N53" i="2"/>
  <c r="M53" i="2"/>
  <c r="L53" i="2"/>
  <c r="K53" i="2"/>
  <c r="S53" i="2" s="1"/>
  <c r="J53" i="2"/>
  <c r="R53" i="2" s="1"/>
  <c r="I53" i="2"/>
  <c r="H53" i="2"/>
  <c r="G53" i="2"/>
  <c r="F53" i="2"/>
  <c r="C53" i="2"/>
  <c r="B53" i="2"/>
  <c r="E53" i="2" s="1"/>
  <c r="U52" i="2"/>
  <c r="T52" i="2"/>
  <c r="S52" i="2"/>
  <c r="R52" i="2"/>
  <c r="Q52" i="2"/>
  <c r="P52" i="2"/>
  <c r="E52" i="2"/>
  <c r="U51" i="2"/>
  <c r="T51" i="2"/>
  <c r="S51" i="2"/>
  <c r="R51" i="2"/>
  <c r="Q51" i="2"/>
  <c r="P51" i="2"/>
  <c r="E51" i="2"/>
  <c r="S50" i="2"/>
  <c r="R50" i="2"/>
  <c r="Q50" i="2"/>
  <c r="P50" i="2"/>
  <c r="E50" i="2"/>
  <c r="T50" i="2" s="1"/>
  <c r="S49" i="2"/>
  <c r="R49" i="2"/>
  <c r="Q49" i="2"/>
  <c r="P49" i="2"/>
  <c r="E49" i="2"/>
  <c r="U49" i="2" s="1"/>
  <c r="U48" i="2"/>
  <c r="T48" i="2"/>
  <c r="S48" i="2"/>
  <c r="R48" i="2"/>
  <c r="Q48" i="2"/>
  <c r="P48" i="2"/>
  <c r="E48" i="2"/>
  <c r="S47" i="2"/>
  <c r="R47" i="2"/>
  <c r="Q47" i="2"/>
  <c r="P47" i="2"/>
  <c r="E47" i="2"/>
  <c r="T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T44" i="2"/>
  <c r="S44" i="2"/>
  <c r="R44" i="2"/>
  <c r="Q44" i="2"/>
  <c r="P44" i="2"/>
  <c r="E44" i="2"/>
  <c r="U44" i="2" s="1"/>
  <c r="U43" i="2"/>
  <c r="S43" i="2"/>
  <c r="R43" i="2"/>
  <c r="Q43" i="2"/>
  <c r="P43" i="2"/>
  <c r="E43" i="2"/>
  <c r="T43" i="2" s="1"/>
  <c r="S42" i="2"/>
  <c r="R42" i="2"/>
  <c r="Q42" i="2"/>
  <c r="P42" i="2"/>
  <c r="E42" i="2"/>
  <c r="U42" i="2" s="1"/>
  <c r="W40" i="2"/>
  <c r="V40" i="2"/>
  <c r="O40" i="2"/>
  <c r="N40" i="2"/>
  <c r="M40" i="2"/>
  <c r="L40" i="2"/>
  <c r="K40" i="2"/>
  <c r="S40" i="2" s="1"/>
  <c r="J40" i="2"/>
  <c r="R40" i="2" s="1"/>
  <c r="I40" i="2"/>
  <c r="H40" i="2"/>
  <c r="G40" i="2"/>
  <c r="F40" i="2"/>
  <c r="C40" i="2"/>
  <c r="B40" i="2"/>
  <c r="U39" i="2"/>
  <c r="T39" i="2"/>
  <c r="S39" i="2"/>
  <c r="R39" i="2"/>
  <c r="Q39" i="2"/>
  <c r="P39" i="2"/>
  <c r="E39" i="2"/>
  <c r="T38" i="2"/>
  <c r="S38" i="2"/>
  <c r="R38" i="2"/>
  <c r="Q38" i="2"/>
  <c r="P38" i="2"/>
  <c r="E38" i="2"/>
  <c r="U38" i="2" s="1"/>
  <c r="S37" i="2"/>
  <c r="R37" i="2"/>
  <c r="Q37" i="2"/>
  <c r="P37" i="2"/>
  <c r="E37" i="2"/>
  <c r="U37" i="2" s="1"/>
  <c r="S36" i="2"/>
  <c r="R36" i="2"/>
  <c r="Q36" i="2"/>
  <c r="P36" i="2"/>
  <c r="E36" i="2"/>
  <c r="U36" i="2" s="1"/>
  <c r="U35" i="2"/>
  <c r="T35" i="2"/>
  <c r="S35" i="2"/>
  <c r="R35" i="2"/>
  <c r="Q35" i="2"/>
  <c r="P35" i="2"/>
  <c r="E35" i="2"/>
  <c r="W33" i="2"/>
  <c r="V33" i="2"/>
  <c r="O33" i="2"/>
  <c r="N33" i="2"/>
  <c r="M33" i="2"/>
  <c r="L33" i="2"/>
  <c r="K33" i="2"/>
  <c r="S33" i="2" s="1"/>
  <c r="J33" i="2"/>
  <c r="R33" i="2" s="1"/>
  <c r="I33" i="2"/>
  <c r="H33" i="2"/>
  <c r="P33" i="2" s="1"/>
  <c r="G33" i="2"/>
  <c r="F33" i="2"/>
  <c r="C33" i="2"/>
  <c r="E33" i="2" s="1"/>
  <c r="B33" i="2"/>
  <c r="S32" i="2"/>
  <c r="R32" i="2"/>
  <c r="Q32" i="2"/>
  <c r="P32" i="2"/>
  <c r="E32" i="2"/>
  <c r="T32" i="2" s="1"/>
  <c r="W30" i="2"/>
  <c r="V30" i="2"/>
  <c r="O30" i="2"/>
  <c r="N30" i="2"/>
  <c r="M30" i="2"/>
  <c r="L30" i="2"/>
  <c r="K30" i="2"/>
  <c r="S30" i="2" s="1"/>
  <c r="J30" i="2"/>
  <c r="R30" i="2" s="1"/>
  <c r="I30" i="2"/>
  <c r="H30" i="2"/>
  <c r="G30" i="2"/>
  <c r="F30" i="2"/>
  <c r="C30" i="2"/>
  <c r="B30" i="2"/>
  <c r="S29" i="2"/>
  <c r="R29" i="2"/>
  <c r="Q29" i="2"/>
  <c r="U29" i="2" s="1"/>
  <c r="P29" i="2"/>
  <c r="T29" i="2" s="1"/>
  <c r="E29" i="2"/>
  <c r="T28" i="2"/>
  <c r="S28" i="2"/>
  <c r="R28" i="2"/>
  <c r="Q28" i="2"/>
  <c r="P28" i="2"/>
  <c r="E28" i="2"/>
  <c r="U28" i="2" s="1"/>
  <c r="S27" i="2"/>
  <c r="R27" i="2"/>
  <c r="Q27" i="2"/>
  <c r="P27" i="2"/>
  <c r="E27" i="2"/>
  <c r="T27" i="2" s="1"/>
  <c r="S26" i="2"/>
  <c r="R26" i="2"/>
  <c r="Q26" i="2"/>
  <c r="P26" i="2"/>
  <c r="E26" i="2"/>
  <c r="U26" i="2" s="1"/>
  <c r="W24" i="2"/>
  <c r="V24" i="2"/>
  <c r="O24" i="2"/>
  <c r="N24" i="2"/>
  <c r="M24" i="2"/>
  <c r="L24" i="2"/>
  <c r="K24" i="2"/>
  <c r="S24" i="2" s="1"/>
  <c r="J24" i="2"/>
  <c r="R24" i="2" s="1"/>
  <c r="I24" i="2"/>
  <c r="Q24" i="2" s="1"/>
  <c r="H24" i="2"/>
  <c r="G24" i="2"/>
  <c r="F24" i="2"/>
  <c r="C24" i="2"/>
  <c r="B24" i="2"/>
  <c r="E24" i="2" s="1"/>
  <c r="T23" i="2"/>
  <c r="S23" i="2"/>
  <c r="R23" i="2"/>
  <c r="Q23" i="2"/>
  <c r="P23" i="2"/>
  <c r="E23" i="2"/>
  <c r="U23" i="2" s="1"/>
  <c r="S22" i="2"/>
  <c r="R22" i="2"/>
  <c r="Q22" i="2"/>
  <c r="P22" i="2"/>
  <c r="E22" i="2"/>
  <c r="T22" i="2" s="1"/>
  <c r="S21" i="2"/>
  <c r="R21" i="2"/>
  <c r="Q21" i="2"/>
  <c r="P21" i="2"/>
  <c r="E21" i="2"/>
  <c r="U21" i="2" s="1"/>
  <c r="U20" i="2"/>
  <c r="S20" i="2"/>
  <c r="R20" i="2"/>
  <c r="Q20" i="2"/>
  <c r="P20" i="2"/>
  <c r="E20" i="2"/>
  <c r="T20" i="2" s="1"/>
  <c r="S19" i="2"/>
  <c r="R19" i="2"/>
  <c r="Q19" i="2"/>
  <c r="P19" i="2"/>
  <c r="E19" i="2"/>
  <c r="S18" i="2"/>
  <c r="R18" i="2"/>
  <c r="Q18" i="2"/>
  <c r="P18" i="2"/>
  <c r="E18" i="2"/>
  <c r="U18" i="2" s="1"/>
  <c r="W16" i="2"/>
  <c r="V16" i="2"/>
  <c r="O16" i="2"/>
  <c r="N16" i="2"/>
  <c r="M16" i="2"/>
  <c r="L16" i="2"/>
  <c r="K16" i="2"/>
  <c r="S16" i="2" s="1"/>
  <c r="J16" i="2"/>
  <c r="R16" i="2" s="1"/>
  <c r="I16" i="2"/>
  <c r="H16" i="2"/>
  <c r="G16" i="2"/>
  <c r="F16" i="2"/>
  <c r="C16" i="2"/>
  <c r="B16" i="2"/>
  <c r="T15" i="2"/>
  <c r="S15" i="2"/>
  <c r="R15" i="2"/>
  <c r="Q15" i="2"/>
  <c r="P15" i="2"/>
  <c r="E15" i="2"/>
  <c r="U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T13" i="2" s="1"/>
  <c r="S12" i="2"/>
  <c r="R12" i="2"/>
  <c r="Q12" i="2"/>
  <c r="P12" i="2"/>
  <c r="E12" i="2"/>
  <c r="U12" i="2" s="1"/>
  <c r="T11" i="2"/>
  <c r="S11" i="2"/>
  <c r="R11" i="2"/>
  <c r="Q11" i="2"/>
  <c r="P11" i="2"/>
  <c r="E11" i="2"/>
  <c r="U11" i="2" s="1"/>
  <c r="S10" i="2"/>
  <c r="R10" i="2"/>
  <c r="Q10" i="2"/>
  <c r="U10" i="2" s="1"/>
  <c r="P10" i="2"/>
  <c r="E10" i="2"/>
  <c r="S9" i="2"/>
  <c r="R9" i="2"/>
  <c r="Q9" i="2"/>
  <c r="P9" i="2"/>
  <c r="E9" i="2"/>
  <c r="U9" i="2" s="1"/>
  <c r="S93" i="1"/>
  <c r="R93" i="1"/>
  <c r="Q93" i="1"/>
  <c r="P93" i="1"/>
  <c r="E93" i="1"/>
  <c r="U93" i="1" s="1"/>
  <c r="S92" i="1"/>
  <c r="R92" i="1"/>
  <c r="Q92" i="1"/>
  <c r="P92" i="1"/>
  <c r="E92" i="1"/>
  <c r="S91" i="1"/>
  <c r="R91" i="1"/>
  <c r="Q91" i="1"/>
  <c r="P91" i="1"/>
  <c r="E91" i="1"/>
  <c r="U91" i="1" s="1"/>
  <c r="S90" i="1"/>
  <c r="R90" i="1"/>
  <c r="Q90" i="1"/>
  <c r="P90" i="1"/>
  <c r="E90" i="1"/>
  <c r="T90" i="1" s="1"/>
  <c r="S89" i="1"/>
  <c r="R89" i="1"/>
  <c r="Q89" i="1"/>
  <c r="P89" i="1"/>
  <c r="E89" i="1"/>
  <c r="U89" i="1" s="1"/>
  <c r="S88" i="1"/>
  <c r="R88" i="1"/>
  <c r="Q88" i="1"/>
  <c r="P88" i="1"/>
  <c r="E88" i="1"/>
  <c r="S87" i="1"/>
  <c r="R87" i="1"/>
  <c r="Q87" i="1"/>
  <c r="P87" i="1"/>
  <c r="E87" i="1"/>
  <c r="U87" i="1" s="1"/>
  <c r="S86" i="1"/>
  <c r="R86" i="1"/>
  <c r="Q86" i="1"/>
  <c r="P86" i="1"/>
  <c r="E86" i="1"/>
  <c r="U86" i="1" s="1"/>
  <c r="W72" i="1"/>
  <c r="V72" i="1"/>
  <c r="O72" i="1"/>
  <c r="N72" i="1"/>
  <c r="M72" i="1"/>
  <c r="L72" i="1"/>
  <c r="K72" i="1"/>
  <c r="J72" i="1"/>
  <c r="R72" i="1" s="1"/>
  <c r="I72" i="1"/>
  <c r="Q72" i="1" s="1"/>
  <c r="H72" i="1"/>
  <c r="G72" i="1"/>
  <c r="F72" i="1"/>
  <c r="C72" i="1"/>
  <c r="B72" i="1"/>
  <c r="W71" i="1"/>
  <c r="V71" i="1"/>
  <c r="O71" i="1"/>
  <c r="N71" i="1"/>
  <c r="M71" i="1"/>
  <c r="L71" i="1"/>
  <c r="K71" i="1"/>
  <c r="J71" i="1"/>
  <c r="I71" i="1"/>
  <c r="H71" i="1"/>
  <c r="G71" i="1"/>
  <c r="F71" i="1"/>
  <c r="C71" i="1"/>
  <c r="E71" i="1" s="1"/>
  <c r="B71" i="1"/>
  <c r="W70" i="1"/>
  <c r="V70" i="1"/>
  <c r="O70" i="1"/>
  <c r="N70" i="1"/>
  <c r="M70" i="1"/>
  <c r="L70" i="1"/>
  <c r="K70" i="1"/>
  <c r="S70" i="1" s="1"/>
  <c r="J70" i="1"/>
  <c r="I70" i="1"/>
  <c r="H70" i="1"/>
  <c r="G70" i="1"/>
  <c r="F70" i="1"/>
  <c r="C70" i="1"/>
  <c r="B70" i="1"/>
  <c r="S69" i="1"/>
  <c r="R69" i="1"/>
  <c r="Q69" i="1"/>
  <c r="P69" i="1"/>
  <c r="E69" i="1"/>
  <c r="T69" i="1" s="1"/>
  <c r="W67" i="1"/>
  <c r="V67" i="1"/>
  <c r="O67" i="1"/>
  <c r="N67" i="1"/>
  <c r="M67" i="1"/>
  <c r="L67" i="1"/>
  <c r="K67" i="1"/>
  <c r="J67" i="1"/>
  <c r="I67" i="1"/>
  <c r="Q67" i="1" s="1"/>
  <c r="H67" i="1"/>
  <c r="G67" i="1"/>
  <c r="F67" i="1"/>
  <c r="C67" i="1"/>
  <c r="B67" i="1"/>
  <c r="W66" i="1"/>
  <c r="V66" i="1"/>
  <c r="O66" i="1"/>
  <c r="N66" i="1"/>
  <c r="M66" i="1"/>
  <c r="L66" i="1"/>
  <c r="K66" i="1"/>
  <c r="S66" i="1" s="1"/>
  <c r="J66" i="1"/>
  <c r="R66" i="1" s="1"/>
  <c r="I66" i="1"/>
  <c r="H66" i="1"/>
  <c r="G66" i="1"/>
  <c r="F66" i="1"/>
  <c r="C66" i="1"/>
  <c r="E66" i="1" s="1"/>
  <c r="B66" i="1"/>
  <c r="S65" i="1"/>
  <c r="R65" i="1"/>
  <c r="Q65" i="1"/>
  <c r="P65" i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S62" i="1"/>
  <c r="R62" i="1"/>
  <c r="Q62" i="1"/>
  <c r="P62" i="1"/>
  <c r="E62" i="1"/>
  <c r="S61" i="1"/>
  <c r="R61" i="1"/>
  <c r="Q61" i="1"/>
  <c r="P61" i="1"/>
  <c r="E61" i="1"/>
  <c r="U61" i="1" s="1"/>
  <c r="V59" i="1"/>
  <c r="O59" i="1"/>
  <c r="N59" i="1"/>
  <c r="M59" i="1"/>
  <c r="L59" i="1"/>
  <c r="K59" i="1"/>
  <c r="S59" i="1" s="1"/>
  <c r="J59" i="1"/>
  <c r="R59" i="1" s="1"/>
  <c r="I59" i="1"/>
  <c r="H59" i="1"/>
  <c r="P59" i="1" s="1"/>
  <c r="G59" i="1"/>
  <c r="F59" i="1"/>
  <c r="C59" i="1"/>
  <c r="B59" i="1"/>
  <c r="E59" i="1" s="1"/>
  <c r="U58" i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S55" i="1"/>
  <c r="R55" i="1"/>
  <c r="Q55" i="1"/>
  <c r="P55" i="1"/>
  <c r="E55" i="1"/>
  <c r="U55" i="1" s="1"/>
  <c r="W53" i="1"/>
  <c r="V53" i="1"/>
  <c r="O53" i="1"/>
  <c r="N53" i="1"/>
  <c r="M53" i="1"/>
  <c r="L53" i="1"/>
  <c r="K53" i="1"/>
  <c r="S53" i="1" s="1"/>
  <c r="J53" i="1"/>
  <c r="I53" i="1"/>
  <c r="H53" i="1"/>
  <c r="G53" i="1"/>
  <c r="F53" i="1"/>
  <c r="C53" i="1"/>
  <c r="B53" i="1"/>
  <c r="E53" i="1" s="1"/>
  <c r="S52" i="1"/>
  <c r="R52" i="1"/>
  <c r="Q52" i="1"/>
  <c r="U52" i="1" s="1"/>
  <c r="P52" i="1"/>
  <c r="T52" i="1" s="1"/>
  <c r="E52" i="1"/>
  <c r="S51" i="1"/>
  <c r="R51" i="1"/>
  <c r="Q51" i="1"/>
  <c r="P51" i="1"/>
  <c r="E51" i="1"/>
  <c r="S50" i="1"/>
  <c r="R50" i="1"/>
  <c r="Q50" i="1"/>
  <c r="P50" i="1"/>
  <c r="E50" i="1"/>
  <c r="U50" i="1" s="1"/>
  <c r="U49" i="1"/>
  <c r="S49" i="1"/>
  <c r="R49" i="1"/>
  <c r="Q49" i="1"/>
  <c r="P49" i="1"/>
  <c r="E49" i="1"/>
  <c r="T49" i="1" s="1"/>
  <c r="U48" i="1"/>
  <c r="S48" i="1"/>
  <c r="R48" i="1"/>
  <c r="Q48" i="1"/>
  <c r="P48" i="1"/>
  <c r="E48" i="1"/>
  <c r="T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T45" i="1"/>
  <c r="S45" i="1"/>
  <c r="R45" i="1"/>
  <c r="Q45" i="1"/>
  <c r="P45" i="1"/>
  <c r="E45" i="1"/>
  <c r="U45" i="1" s="1"/>
  <c r="S44" i="1"/>
  <c r="R44" i="1"/>
  <c r="Q44" i="1"/>
  <c r="U44" i="1" s="1"/>
  <c r="P44" i="1"/>
  <c r="T44" i="1" s="1"/>
  <c r="E44" i="1"/>
  <c r="S43" i="1"/>
  <c r="R43" i="1"/>
  <c r="Q43" i="1"/>
  <c r="P43" i="1"/>
  <c r="E43" i="1"/>
  <c r="U43" i="1" s="1"/>
  <c r="S42" i="1"/>
  <c r="R42" i="1"/>
  <c r="Q42" i="1"/>
  <c r="P42" i="1"/>
  <c r="E42" i="1"/>
  <c r="U42" i="1" s="1"/>
  <c r="W40" i="1"/>
  <c r="V40" i="1"/>
  <c r="O40" i="1"/>
  <c r="N40" i="1"/>
  <c r="M40" i="1"/>
  <c r="L40" i="1"/>
  <c r="K40" i="1"/>
  <c r="J40" i="1"/>
  <c r="R40" i="1" s="1"/>
  <c r="I40" i="1"/>
  <c r="H40" i="1"/>
  <c r="G40" i="1"/>
  <c r="F40" i="1"/>
  <c r="E40" i="1"/>
  <c r="C40" i="1"/>
  <c r="B40" i="1"/>
  <c r="U39" i="1"/>
  <c r="S39" i="1"/>
  <c r="R39" i="1"/>
  <c r="Q39" i="1"/>
  <c r="P39" i="1"/>
  <c r="E39" i="1"/>
  <c r="T39" i="1" s="1"/>
  <c r="S38" i="1"/>
  <c r="R38" i="1"/>
  <c r="Q38" i="1"/>
  <c r="P38" i="1"/>
  <c r="E38" i="1"/>
  <c r="U38" i="1" s="1"/>
  <c r="S37" i="1"/>
  <c r="R37" i="1"/>
  <c r="Q37" i="1"/>
  <c r="P37" i="1"/>
  <c r="E37" i="1"/>
  <c r="U37" i="1" s="1"/>
  <c r="S36" i="1"/>
  <c r="R36" i="1"/>
  <c r="Q36" i="1"/>
  <c r="P36" i="1"/>
  <c r="E36" i="1"/>
  <c r="S35" i="1"/>
  <c r="R35" i="1"/>
  <c r="Q35" i="1"/>
  <c r="P35" i="1"/>
  <c r="E35" i="1"/>
  <c r="W33" i="1"/>
  <c r="V33" i="1"/>
  <c r="O33" i="1"/>
  <c r="N33" i="1"/>
  <c r="M33" i="1"/>
  <c r="L33" i="1"/>
  <c r="K33" i="1"/>
  <c r="S33" i="1" s="1"/>
  <c r="J33" i="1"/>
  <c r="R33" i="1" s="1"/>
  <c r="I33" i="1"/>
  <c r="H33" i="1"/>
  <c r="P33" i="1" s="1"/>
  <c r="G33" i="1"/>
  <c r="F33" i="1"/>
  <c r="C33" i="1"/>
  <c r="B33" i="1"/>
  <c r="E33" i="1" s="1"/>
  <c r="S32" i="1"/>
  <c r="R32" i="1"/>
  <c r="Q32" i="1"/>
  <c r="P32" i="1"/>
  <c r="E32" i="1"/>
  <c r="U32" i="1" s="1"/>
  <c r="W30" i="1"/>
  <c r="V30" i="1"/>
  <c r="O30" i="1"/>
  <c r="N30" i="1"/>
  <c r="M30" i="1"/>
  <c r="L30" i="1"/>
  <c r="R30" i="1" s="1"/>
  <c r="K30" i="1"/>
  <c r="S30" i="1" s="1"/>
  <c r="J30" i="1"/>
  <c r="I30" i="1"/>
  <c r="H30" i="1"/>
  <c r="G30" i="1"/>
  <c r="F30" i="1"/>
  <c r="C30" i="1"/>
  <c r="B30" i="1"/>
  <c r="E30" i="1" s="1"/>
  <c r="S29" i="1"/>
  <c r="R29" i="1"/>
  <c r="Q29" i="1"/>
  <c r="U29" i="1" s="1"/>
  <c r="P29" i="1"/>
  <c r="E29" i="1"/>
  <c r="T29" i="1" s="1"/>
  <c r="S28" i="1"/>
  <c r="R28" i="1"/>
  <c r="Q28" i="1"/>
  <c r="P28" i="1"/>
  <c r="E28" i="1"/>
  <c r="T28" i="1" s="1"/>
  <c r="S27" i="1"/>
  <c r="R27" i="1"/>
  <c r="Q27" i="1"/>
  <c r="P27" i="1"/>
  <c r="E27" i="1"/>
  <c r="U27" i="1" s="1"/>
  <c r="S26" i="1"/>
  <c r="R26" i="1"/>
  <c r="Q26" i="1"/>
  <c r="P26" i="1"/>
  <c r="E26" i="1"/>
  <c r="W24" i="1"/>
  <c r="V24" i="1"/>
  <c r="O24" i="1"/>
  <c r="N24" i="1"/>
  <c r="M24" i="1"/>
  <c r="L24" i="1"/>
  <c r="K24" i="1"/>
  <c r="S24" i="1" s="1"/>
  <c r="J24" i="1"/>
  <c r="I24" i="1"/>
  <c r="Q24" i="1" s="1"/>
  <c r="H24" i="1"/>
  <c r="G24" i="1"/>
  <c r="F24" i="1"/>
  <c r="C24" i="1"/>
  <c r="B24" i="1"/>
  <c r="S23" i="1"/>
  <c r="R23" i="1"/>
  <c r="Q23" i="1"/>
  <c r="P23" i="1"/>
  <c r="E23" i="1"/>
  <c r="T23" i="1" s="1"/>
  <c r="S22" i="1"/>
  <c r="R22" i="1"/>
  <c r="Q22" i="1"/>
  <c r="P22" i="1"/>
  <c r="E22" i="1"/>
  <c r="U22" i="1" s="1"/>
  <c r="U21" i="1"/>
  <c r="S21" i="1"/>
  <c r="R21" i="1"/>
  <c r="Q21" i="1"/>
  <c r="P21" i="1"/>
  <c r="E21" i="1"/>
  <c r="T21" i="1" s="1"/>
  <c r="S20" i="1"/>
  <c r="R20" i="1"/>
  <c r="Q20" i="1"/>
  <c r="P20" i="1"/>
  <c r="E20" i="1"/>
  <c r="S19" i="1"/>
  <c r="R19" i="1"/>
  <c r="Q19" i="1"/>
  <c r="P19" i="1"/>
  <c r="E19" i="1"/>
  <c r="U19" i="1" s="1"/>
  <c r="S18" i="1"/>
  <c r="R18" i="1"/>
  <c r="Q18" i="1"/>
  <c r="P18" i="1"/>
  <c r="E18" i="1"/>
  <c r="U18" i="1" s="1"/>
  <c r="W16" i="1"/>
  <c r="V16" i="1"/>
  <c r="O16" i="1"/>
  <c r="N16" i="1"/>
  <c r="M16" i="1"/>
  <c r="L16" i="1"/>
  <c r="K16" i="1"/>
  <c r="S16" i="1" s="1"/>
  <c r="J16" i="1"/>
  <c r="R16" i="1" s="1"/>
  <c r="I16" i="1"/>
  <c r="H16" i="1"/>
  <c r="P16" i="1" s="1"/>
  <c r="G16" i="1"/>
  <c r="F16" i="1"/>
  <c r="C16" i="1"/>
  <c r="B16" i="1"/>
  <c r="S15" i="1"/>
  <c r="R15" i="1"/>
  <c r="Q15" i="1"/>
  <c r="P15" i="1"/>
  <c r="E15" i="1"/>
  <c r="T15" i="1" s="1"/>
  <c r="S14" i="1"/>
  <c r="R14" i="1"/>
  <c r="Q14" i="1"/>
  <c r="P14" i="1"/>
  <c r="E14" i="1"/>
  <c r="T14" i="1" s="1"/>
  <c r="S13" i="1"/>
  <c r="R13" i="1"/>
  <c r="Q13" i="1"/>
  <c r="P13" i="1"/>
  <c r="E13" i="1"/>
  <c r="S12" i="1"/>
  <c r="R12" i="1"/>
  <c r="Q12" i="1"/>
  <c r="P12" i="1"/>
  <c r="E12" i="1"/>
  <c r="U12" i="1" s="1"/>
  <c r="S11" i="1"/>
  <c r="R11" i="1"/>
  <c r="Q11" i="1"/>
  <c r="P11" i="1"/>
  <c r="E11" i="1"/>
  <c r="U11" i="1" s="1"/>
  <c r="S10" i="1"/>
  <c r="R10" i="1"/>
  <c r="Q10" i="1"/>
  <c r="P10" i="1"/>
  <c r="E10" i="1"/>
  <c r="T10" i="1" s="1"/>
  <c r="S9" i="1"/>
  <c r="R9" i="1"/>
  <c r="Q9" i="1"/>
  <c r="P9" i="1"/>
  <c r="E9" i="1"/>
  <c r="T51" i="3" l="1"/>
  <c r="U51" i="3"/>
  <c r="U65" i="5"/>
  <c r="T65" i="5"/>
  <c r="T65" i="22"/>
  <c r="U65" i="22"/>
  <c r="T87" i="22"/>
  <c r="U87" i="22"/>
  <c r="T37" i="23"/>
  <c r="U37" i="23"/>
  <c r="U103" i="12"/>
  <c r="T103" i="12"/>
  <c r="T36" i="15"/>
  <c r="U36" i="15"/>
  <c r="R24" i="1"/>
  <c r="U26" i="1"/>
  <c r="T26" i="1"/>
  <c r="U20" i="5"/>
  <c r="T20" i="5"/>
  <c r="U11" i="6"/>
  <c r="T11" i="6"/>
  <c r="U43" i="16"/>
  <c r="T43" i="16"/>
  <c r="U15" i="15"/>
  <c r="T15" i="15"/>
  <c r="U92" i="1"/>
  <c r="T92" i="1"/>
  <c r="U92" i="4"/>
  <c r="T92" i="4"/>
  <c r="U57" i="7"/>
  <c r="T57" i="7"/>
  <c r="T12" i="1"/>
  <c r="T36" i="1"/>
  <c r="U86" i="2"/>
  <c r="T86" i="2"/>
  <c r="U15" i="5"/>
  <c r="T15" i="5"/>
  <c r="U56" i="5"/>
  <c r="T56" i="5"/>
  <c r="U39" i="6"/>
  <c r="T39" i="6"/>
  <c r="T11" i="1"/>
  <c r="T56" i="3"/>
  <c r="U56" i="3"/>
  <c r="U15" i="6"/>
  <c r="T15" i="6"/>
  <c r="U55" i="9"/>
  <c r="T55" i="9"/>
  <c r="U15" i="1"/>
  <c r="P40" i="1"/>
  <c r="U65" i="1"/>
  <c r="T65" i="1"/>
  <c r="U13" i="1"/>
  <c r="E16" i="1"/>
  <c r="T62" i="1"/>
  <c r="U62" i="1"/>
  <c r="U91" i="2"/>
  <c r="T91" i="2"/>
  <c r="U88" i="1"/>
  <c r="T88" i="1"/>
  <c r="U55" i="4"/>
  <c r="T55" i="4"/>
  <c r="U88" i="4"/>
  <c r="T88" i="4"/>
  <c r="U11" i="5"/>
  <c r="T11" i="5"/>
  <c r="P16" i="2"/>
  <c r="T19" i="2"/>
  <c r="T10" i="3"/>
  <c r="E24" i="5"/>
  <c r="U24" i="5" s="1"/>
  <c r="T44" i="6"/>
  <c r="T69" i="7"/>
  <c r="T38" i="8"/>
  <c r="T32" i="9"/>
  <c r="U9" i="10"/>
  <c r="T9" i="10"/>
  <c r="U52" i="11"/>
  <c r="T52" i="11"/>
  <c r="U52" i="12"/>
  <c r="T52" i="12"/>
  <c r="T12" i="15"/>
  <c r="U12" i="15"/>
  <c r="U47" i="20"/>
  <c r="T47" i="20"/>
  <c r="U11" i="22"/>
  <c r="T11" i="22"/>
  <c r="U101" i="23"/>
  <c r="T101" i="23"/>
  <c r="Q16" i="1"/>
  <c r="Q33" i="1"/>
  <c r="U36" i="1"/>
  <c r="E70" i="1"/>
  <c r="T10" i="2"/>
  <c r="Q16" i="2"/>
  <c r="U19" i="2"/>
  <c r="P24" i="2"/>
  <c r="E30" i="2"/>
  <c r="Q33" i="2"/>
  <c r="E40" i="2"/>
  <c r="P59" i="2"/>
  <c r="E66" i="2"/>
  <c r="P70" i="2"/>
  <c r="U10" i="3"/>
  <c r="E24" i="3"/>
  <c r="Q40" i="3"/>
  <c r="E70" i="3"/>
  <c r="P72" i="3"/>
  <c r="Q16" i="4"/>
  <c r="U19" i="4"/>
  <c r="Q30" i="4"/>
  <c r="U30" i="4" s="1"/>
  <c r="Q30" i="5"/>
  <c r="P40" i="5"/>
  <c r="E59" i="5"/>
  <c r="U42" i="6"/>
  <c r="E66" i="6"/>
  <c r="Q24" i="7"/>
  <c r="P70" i="7"/>
  <c r="Q71" i="7"/>
  <c r="U71" i="7" s="1"/>
  <c r="T35" i="8"/>
  <c r="U38" i="8"/>
  <c r="Q70" i="8"/>
  <c r="E30" i="9"/>
  <c r="U32" i="9"/>
  <c r="P33" i="9"/>
  <c r="E66" i="9"/>
  <c r="U21" i="10"/>
  <c r="T21" i="10"/>
  <c r="T49" i="11"/>
  <c r="U49" i="11"/>
  <c r="U90" i="11"/>
  <c r="T90" i="11"/>
  <c r="U19" i="12"/>
  <c r="T19" i="12"/>
  <c r="T88" i="15"/>
  <c r="U88" i="15"/>
  <c r="U91" i="15"/>
  <c r="T91" i="15"/>
  <c r="T89" i="17"/>
  <c r="U89" i="17"/>
  <c r="U44" i="18"/>
  <c r="T44" i="18"/>
  <c r="T44" i="20"/>
  <c r="U44" i="20"/>
  <c r="U22" i="21"/>
  <c r="T22" i="21"/>
  <c r="U38" i="21"/>
  <c r="T38" i="21"/>
  <c r="Q70" i="2"/>
  <c r="P30" i="3"/>
  <c r="P67" i="3"/>
  <c r="T67" i="3" s="1"/>
  <c r="Q72" i="3"/>
  <c r="P24" i="4"/>
  <c r="Q40" i="5"/>
  <c r="P16" i="6"/>
  <c r="P40" i="6"/>
  <c r="Q70" i="7"/>
  <c r="U35" i="8"/>
  <c r="Q33" i="9"/>
  <c r="U33" i="9" s="1"/>
  <c r="U18" i="10"/>
  <c r="T18" i="10"/>
  <c r="U29" i="12"/>
  <c r="T29" i="12"/>
  <c r="U93" i="14"/>
  <c r="T93" i="14"/>
  <c r="T26" i="15"/>
  <c r="U26" i="15"/>
  <c r="U38" i="16"/>
  <c r="T38" i="16"/>
  <c r="E24" i="1"/>
  <c r="T35" i="1"/>
  <c r="Q40" i="1"/>
  <c r="P66" i="1"/>
  <c r="R67" i="1"/>
  <c r="P71" i="1"/>
  <c r="T71" i="1" s="1"/>
  <c r="T87" i="2"/>
  <c r="T13" i="3"/>
  <c r="T18" i="3"/>
  <c r="Q30" i="3"/>
  <c r="T63" i="3"/>
  <c r="P71" i="3"/>
  <c r="Q24" i="4"/>
  <c r="T32" i="4"/>
  <c r="P33" i="4"/>
  <c r="E40" i="4"/>
  <c r="P59" i="4"/>
  <c r="P67" i="4"/>
  <c r="P72" i="4"/>
  <c r="T89" i="4"/>
  <c r="T93" i="4"/>
  <c r="P16" i="5"/>
  <c r="T16" i="5" s="1"/>
  <c r="P24" i="5"/>
  <c r="P33" i="5"/>
  <c r="P66" i="5"/>
  <c r="P72" i="5"/>
  <c r="T10" i="6"/>
  <c r="Q16" i="6"/>
  <c r="P30" i="6"/>
  <c r="Q40" i="6"/>
  <c r="T48" i="6"/>
  <c r="T52" i="6"/>
  <c r="Q72" i="6"/>
  <c r="T88" i="6"/>
  <c r="T36" i="7"/>
  <c r="T52" i="7"/>
  <c r="P30" i="8"/>
  <c r="E33" i="8"/>
  <c r="U33" i="8" s="1"/>
  <c r="E40" i="8"/>
  <c r="Q59" i="8"/>
  <c r="P16" i="9"/>
  <c r="E24" i="9"/>
  <c r="P59" i="9"/>
  <c r="P67" i="9"/>
  <c r="Q72" i="9"/>
  <c r="U90" i="9"/>
  <c r="T90" i="9"/>
  <c r="T62" i="11"/>
  <c r="U62" i="11"/>
  <c r="E40" i="12"/>
  <c r="U48" i="12"/>
  <c r="T48" i="12"/>
  <c r="U62" i="14"/>
  <c r="T62" i="14"/>
  <c r="U89" i="14"/>
  <c r="T89" i="14"/>
  <c r="P30" i="1"/>
  <c r="U35" i="1"/>
  <c r="Q66" i="1"/>
  <c r="P70" i="1"/>
  <c r="Q71" i="1"/>
  <c r="E16" i="2"/>
  <c r="P16" i="3"/>
  <c r="P66" i="3"/>
  <c r="T69" i="3"/>
  <c r="Q71" i="3"/>
  <c r="U32" i="4"/>
  <c r="Q33" i="4"/>
  <c r="Q59" i="4"/>
  <c r="Q16" i="5"/>
  <c r="U16" i="5" s="1"/>
  <c r="Q24" i="5"/>
  <c r="Q33" i="5"/>
  <c r="Q66" i="5"/>
  <c r="Q72" i="5"/>
  <c r="U10" i="6"/>
  <c r="Q30" i="6"/>
  <c r="P66" i="6"/>
  <c r="P71" i="6"/>
  <c r="T71" i="6" s="1"/>
  <c r="P33" i="7"/>
  <c r="U52" i="7"/>
  <c r="P16" i="8"/>
  <c r="Q30" i="8"/>
  <c r="P53" i="8"/>
  <c r="P72" i="8"/>
  <c r="Q16" i="9"/>
  <c r="P40" i="9"/>
  <c r="Q59" i="9"/>
  <c r="Q67" i="9"/>
  <c r="P71" i="9"/>
  <c r="U27" i="10"/>
  <c r="T27" i="10"/>
  <c r="T21" i="15"/>
  <c r="U21" i="15"/>
  <c r="U87" i="15"/>
  <c r="T87" i="15"/>
  <c r="T20" i="1"/>
  <c r="Q30" i="1"/>
  <c r="S40" i="1"/>
  <c r="T61" i="1"/>
  <c r="Q70" i="1"/>
  <c r="R71" i="1"/>
  <c r="T87" i="1"/>
  <c r="T91" i="1"/>
  <c r="P30" i="2"/>
  <c r="P40" i="2"/>
  <c r="Q53" i="2"/>
  <c r="P66" i="2"/>
  <c r="R67" i="2"/>
  <c r="P72" i="2"/>
  <c r="T90" i="2"/>
  <c r="T9" i="3"/>
  <c r="Q16" i="3"/>
  <c r="P24" i="3"/>
  <c r="U47" i="3"/>
  <c r="T50" i="3"/>
  <c r="U52" i="3"/>
  <c r="T55" i="3"/>
  <c r="Q66" i="3"/>
  <c r="S67" i="3"/>
  <c r="P70" i="3"/>
  <c r="R71" i="3"/>
  <c r="E30" i="4"/>
  <c r="R33" i="4"/>
  <c r="T42" i="4"/>
  <c r="T46" i="4"/>
  <c r="T50" i="4"/>
  <c r="T58" i="4"/>
  <c r="T63" i="4"/>
  <c r="P66" i="4"/>
  <c r="U69" i="4"/>
  <c r="P71" i="4"/>
  <c r="R16" i="5"/>
  <c r="R33" i="5"/>
  <c r="P71" i="5"/>
  <c r="T14" i="6"/>
  <c r="S16" i="6"/>
  <c r="T20" i="6"/>
  <c r="P24" i="6"/>
  <c r="T29" i="6"/>
  <c r="U32" i="6"/>
  <c r="U63" i="6"/>
  <c r="Q66" i="6"/>
  <c r="P70" i="6"/>
  <c r="Q71" i="6"/>
  <c r="T14" i="8"/>
  <c r="Q16" i="8"/>
  <c r="T29" i="8"/>
  <c r="R30" i="8"/>
  <c r="T32" i="8"/>
  <c r="U36" i="8"/>
  <c r="T51" i="8"/>
  <c r="P30" i="9"/>
  <c r="Q40" i="9"/>
  <c r="P66" i="9"/>
  <c r="Q71" i="9"/>
  <c r="U13" i="10"/>
  <c r="T13" i="10"/>
  <c r="U28" i="12"/>
  <c r="T28" i="12"/>
  <c r="U20" i="1"/>
  <c r="P24" i="1"/>
  <c r="T51" i="1"/>
  <c r="R53" i="1"/>
  <c r="R70" i="1"/>
  <c r="S71" i="1"/>
  <c r="Q30" i="2"/>
  <c r="U30" i="2" s="1"/>
  <c r="Q40" i="2"/>
  <c r="Q66" i="2"/>
  <c r="R16" i="3"/>
  <c r="Q24" i="3"/>
  <c r="E30" i="3"/>
  <c r="P33" i="3"/>
  <c r="U38" i="3"/>
  <c r="P53" i="3"/>
  <c r="Q70" i="3"/>
  <c r="S71" i="3"/>
  <c r="E24" i="4"/>
  <c r="P40" i="4"/>
  <c r="Q53" i="4"/>
  <c r="Q66" i="4"/>
  <c r="P70" i="4"/>
  <c r="Q71" i="4"/>
  <c r="U71" i="4" s="1"/>
  <c r="S16" i="5"/>
  <c r="S33" i="5"/>
  <c r="T64" i="5"/>
  <c r="P70" i="5"/>
  <c r="Q71" i="5"/>
  <c r="E16" i="6"/>
  <c r="Q24" i="6"/>
  <c r="R71" i="6"/>
  <c r="U38" i="7"/>
  <c r="U49" i="7"/>
  <c r="U62" i="7"/>
  <c r="Q66" i="7"/>
  <c r="U14" i="8"/>
  <c r="P33" i="8"/>
  <c r="U51" i="8"/>
  <c r="P66" i="8"/>
  <c r="P71" i="8"/>
  <c r="Q30" i="9"/>
  <c r="Q66" i="9"/>
  <c r="T69" i="9"/>
  <c r="P70" i="9"/>
  <c r="U22" i="10"/>
  <c r="T22" i="10"/>
  <c r="U57" i="11"/>
  <c r="T57" i="11"/>
  <c r="Q66" i="11"/>
  <c r="U23" i="12"/>
  <c r="T23" i="12"/>
  <c r="U39" i="12"/>
  <c r="T39" i="12"/>
  <c r="E30" i="13"/>
  <c r="E53" i="14"/>
  <c r="E67" i="14"/>
  <c r="U88" i="14"/>
  <c r="T88" i="14"/>
  <c r="T92" i="15"/>
  <c r="U92" i="15"/>
  <c r="T10" i="16"/>
  <c r="U32" i="10"/>
  <c r="Q33" i="10"/>
  <c r="U33" i="10" s="1"/>
  <c r="U36" i="10"/>
  <c r="T37" i="10"/>
  <c r="P40" i="10"/>
  <c r="T45" i="10"/>
  <c r="T49" i="10"/>
  <c r="P70" i="10"/>
  <c r="Q33" i="11"/>
  <c r="T87" i="11"/>
  <c r="T92" i="11"/>
  <c r="Q33" i="12"/>
  <c r="T86" i="12"/>
  <c r="T90" i="12"/>
  <c r="T9" i="13"/>
  <c r="P16" i="13"/>
  <c r="T27" i="13"/>
  <c r="T42" i="13"/>
  <c r="T46" i="13"/>
  <c r="T55" i="13"/>
  <c r="Q59" i="13"/>
  <c r="Q67" i="13"/>
  <c r="P71" i="13"/>
  <c r="P24" i="14"/>
  <c r="P33" i="15"/>
  <c r="Q66" i="15"/>
  <c r="Q72" i="15"/>
  <c r="U10" i="16"/>
  <c r="Q40" i="16"/>
  <c r="P59" i="16"/>
  <c r="T37" i="17"/>
  <c r="U37" i="17"/>
  <c r="T86" i="17"/>
  <c r="U86" i="17"/>
  <c r="T36" i="19"/>
  <c r="U36" i="19"/>
  <c r="U39" i="19"/>
  <c r="T39" i="19"/>
  <c r="U52" i="19"/>
  <c r="T52" i="19"/>
  <c r="T65" i="19"/>
  <c r="U65" i="19"/>
  <c r="T92" i="19"/>
  <c r="U92" i="19"/>
  <c r="T10" i="20"/>
  <c r="T18" i="21"/>
  <c r="U18" i="21"/>
  <c r="T26" i="22"/>
  <c r="U26" i="22"/>
  <c r="U12" i="23"/>
  <c r="T12" i="23"/>
  <c r="E16" i="10"/>
  <c r="E30" i="10"/>
  <c r="R33" i="10"/>
  <c r="Q40" i="10"/>
  <c r="E59" i="10"/>
  <c r="Q70" i="10"/>
  <c r="R33" i="11"/>
  <c r="E16" i="12"/>
  <c r="P30" i="12"/>
  <c r="R33" i="12"/>
  <c r="Q16" i="13"/>
  <c r="P40" i="13"/>
  <c r="P66" i="13"/>
  <c r="Q71" i="13"/>
  <c r="Q24" i="14"/>
  <c r="P33" i="14"/>
  <c r="T42" i="14"/>
  <c r="T46" i="14"/>
  <c r="T50" i="14"/>
  <c r="T47" i="15"/>
  <c r="T51" i="15"/>
  <c r="T61" i="15"/>
  <c r="U35" i="16"/>
  <c r="R40" i="16"/>
  <c r="U39" i="18"/>
  <c r="T39" i="18"/>
  <c r="T49" i="19"/>
  <c r="U49" i="19"/>
  <c r="T14" i="21"/>
  <c r="T21" i="22"/>
  <c r="U21" i="22"/>
  <c r="T61" i="22"/>
  <c r="U61" i="22"/>
  <c r="U64" i="22"/>
  <c r="T64" i="22"/>
  <c r="T9" i="23"/>
  <c r="U9" i="23"/>
  <c r="U98" i="15"/>
  <c r="T98" i="15"/>
  <c r="M112" i="6"/>
  <c r="S112" i="6" s="1"/>
  <c r="S95" i="6"/>
  <c r="E24" i="10"/>
  <c r="T36" i="11"/>
  <c r="Q30" i="12"/>
  <c r="P40" i="12"/>
  <c r="P53" i="12"/>
  <c r="P30" i="13"/>
  <c r="Q40" i="13"/>
  <c r="Q66" i="13"/>
  <c r="P70" i="13"/>
  <c r="Q33" i="14"/>
  <c r="U36" i="14"/>
  <c r="T37" i="14"/>
  <c r="P40" i="14"/>
  <c r="T45" i="14"/>
  <c r="T49" i="14"/>
  <c r="T63" i="14"/>
  <c r="P59" i="15"/>
  <c r="P70" i="15"/>
  <c r="Q71" i="15"/>
  <c r="T20" i="16"/>
  <c r="P30" i="16"/>
  <c r="E33" i="16"/>
  <c r="U33" i="16" s="1"/>
  <c r="U39" i="16"/>
  <c r="U44" i="16"/>
  <c r="T47" i="16"/>
  <c r="T28" i="17"/>
  <c r="U28" i="17"/>
  <c r="T32" i="18"/>
  <c r="T39" i="20"/>
  <c r="U39" i="20"/>
  <c r="U43" i="20"/>
  <c r="T43" i="20"/>
  <c r="T52" i="22"/>
  <c r="U52" i="22"/>
  <c r="T91" i="22"/>
  <c r="U91" i="22"/>
  <c r="U100" i="9"/>
  <c r="T100" i="9"/>
  <c r="U100" i="2"/>
  <c r="T100" i="2"/>
  <c r="Q24" i="12"/>
  <c r="Q40" i="12"/>
  <c r="Q53" i="12"/>
  <c r="P66" i="12"/>
  <c r="P71" i="12"/>
  <c r="Q30" i="13"/>
  <c r="Q70" i="13"/>
  <c r="Q40" i="14"/>
  <c r="U10" i="15"/>
  <c r="S33" i="15"/>
  <c r="Q70" i="15"/>
  <c r="R71" i="15"/>
  <c r="Q30" i="16"/>
  <c r="E40" i="16"/>
  <c r="U52" i="18"/>
  <c r="T52" i="18"/>
  <c r="U35" i="19"/>
  <c r="T35" i="19"/>
  <c r="U91" i="19"/>
  <c r="T91" i="19"/>
  <c r="E70" i="21"/>
  <c r="E79" i="23"/>
  <c r="L112" i="16"/>
  <c r="R112" i="16" s="1"/>
  <c r="R95" i="16"/>
  <c r="P16" i="10"/>
  <c r="P30" i="10"/>
  <c r="P66" i="11"/>
  <c r="U38" i="12"/>
  <c r="Q66" i="12"/>
  <c r="Q71" i="12"/>
  <c r="U71" i="12" s="1"/>
  <c r="U10" i="13"/>
  <c r="E16" i="13"/>
  <c r="P24" i="13"/>
  <c r="R70" i="13"/>
  <c r="P66" i="14"/>
  <c r="U69" i="14"/>
  <c r="P71" i="14"/>
  <c r="R72" i="14"/>
  <c r="Q16" i="15"/>
  <c r="P30" i="15"/>
  <c r="E33" i="15"/>
  <c r="P40" i="15"/>
  <c r="R70" i="15"/>
  <c r="P16" i="16"/>
  <c r="U32" i="16"/>
  <c r="T23" i="17"/>
  <c r="U23" i="17"/>
  <c r="U15" i="19"/>
  <c r="T15" i="19"/>
  <c r="S40" i="19"/>
  <c r="Q40" i="19"/>
  <c r="T61" i="19"/>
  <c r="U61" i="19"/>
  <c r="T88" i="19"/>
  <c r="U88" i="19"/>
  <c r="T23" i="21"/>
  <c r="U23" i="21"/>
  <c r="U15" i="22"/>
  <c r="T15" i="22"/>
  <c r="E16" i="23"/>
  <c r="Q16" i="10"/>
  <c r="Q30" i="10"/>
  <c r="Q59" i="10"/>
  <c r="P16" i="11"/>
  <c r="U26" i="11"/>
  <c r="Q30" i="11"/>
  <c r="Q40" i="11"/>
  <c r="U45" i="11"/>
  <c r="R67" i="11"/>
  <c r="U69" i="11"/>
  <c r="P71" i="11"/>
  <c r="P16" i="12"/>
  <c r="E30" i="12"/>
  <c r="U32" i="12"/>
  <c r="U57" i="12"/>
  <c r="P70" i="12"/>
  <c r="Q24" i="13"/>
  <c r="T36" i="13"/>
  <c r="E40" i="13"/>
  <c r="E53" i="13"/>
  <c r="E66" i="13"/>
  <c r="E33" i="14"/>
  <c r="T52" i="14"/>
  <c r="T57" i="14"/>
  <c r="T61" i="14"/>
  <c r="Q66" i="14"/>
  <c r="P70" i="14"/>
  <c r="Q71" i="14"/>
  <c r="R16" i="15"/>
  <c r="P24" i="15"/>
  <c r="Q30" i="15"/>
  <c r="P53" i="15"/>
  <c r="Q16" i="16"/>
  <c r="P24" i="16"/>
  <c r="T24" i="16" s="1"/>
  <c r="P33" i="16"/>
  <c r="Q53" i="16"/>
  <c r="T42" i="17"/>
  <c r="U42" i="17"/>
  <c r="U48" i="18"/>
  <c r="T48" i="18"/>
  <c r="T12" i="19"/>
  <c r="U12" i="19"/>
  <c r="E40" i="19"/>
  <c r="E53" i="19"/>
  <c r="U57" i="19"/>
  <c r="T57" i="19"/>
  <c r="E71" i="19"/>
  <c r="E30" i="20"/>
  <c r="U38" i="20"/>
  <c r="T38" i="20"/>
  <c r="E40" i="22"/>
  <c r="T45" i="22"/>
  <c r="U45" i="22"/>
  <c r="U90" i="22"/>
  <c r="T90" i="22"/>
  <c r="T13" i="23"/>
  <c r="U13" i="23"/>
  <c r="E72" i="23"/>
  <c r="Q59" i="16"/>
  <c r="Q67" i="16"/>
  <c r="U10" i="17"/>
  <c r="R33" i="17"/>
  <c r="P40" i="17"/>
  <c r="E70" i="17"/>
  <c r="E16" i="18"/>
  <c r="P30" i="18"/>
  <c r="P59" i="18"/>
  <c r="Q16" i="19"/>
  <c r="Q24" i="19"/>
  <c r="P70" i="19"/>
  <c r="Q71" i="19"/>
  <c r="P16" i="20"/>
  <c r="U20" i="20"/>
  <c r="U32" i="20"/>
  <c r="E40" i="20"/>
  <c r="Q66" i="20"/>
  <c r="T69" i="20"/>
  <c r="Q71" i="20"/>
  <c r="P16" i="21"/>
  <c r="E30" i="21"/>
  <c r="U32" i="21"/>
  <c r="P33" i="21"/>
  <c r="T33" i="21" s="1"/>
  <c r="T36" i="21"/>
  <c r="R70" i="21"/>
  <c r="P30" i="22"/>
  <c r="Q40" i="22"/>
  <c r="E66" i="22"/>
  <c r="R70" i="22"/>
  <c r="E71" i="22"/>
  <c r="Q16" i="23"/>
  <c r="U16" i="23" s="1"/>
  <c r="Q24" i="23"/>
  <c r="U32" i="23"/>
  <c r="Q33" i="23"/>
  <c r="U36" i="23"/>
  <c r="Q40" i="23"/>
  <c r="P66" i="23"/>
  <c r="R67" i="23"/>
  <c r="U69" i="23"/>
  <c r="P71" i="23"/>
  <c r="R72" i="23"/>
  <c r="E79" i="4"/>
  <c r="T107" i="23"/>
  <c r="S95" i="20"/>
  <c r="T99" i="18"/>
  <c r="T105" i="14"/>
  <c r="U102" i="5"/>
  <c r="T104" i="5"/>
  <c r="R95" i="4"/>
  <c r="P66" i="16"/>
  <c r="P71" i="16"/>
  <c r="R72" i="16"/>
  <c r="U14" i="17"/>
  <c r="U19" i="17"/>
  <c r="E24" i="17"/>
  <c r="U24" i="17" s="1"/>
  <c r="Q40" i="17"/>
  <c r="U64" i="17"/>
  <c r="U22" i="18"/>
  <c r="U27" i="18"/>
  <c r="Q30" i="18"/>
  <c r="E70" i="18"/>
  <c r="U93" i="18"/>
  <c r="R16" i="19"/>
  <c r="T23" i="19"/>
  <c r="R24" i="19"/>
  <c r="P33" i="19"/>
  <c r="U45" i="19"/>
  <c r="T64" i="19"/>
  <c r="Q70" i="19"/>
  <c r="R71" i="19"/>
  <c r="E72" i="19"/>
  <c r="Q16" i="20"/>
  <c r="P24" i="20"/>
  <c r="U29" i="20"/>
  <c r="P33" i="20"/>
  <c r="U36" i="20"/>
  <c r="P53" i="20"/>
  <c r="P70" i="20"/>
  <c r="R71" i="20"/>
  <c r="Q16" i="21"/>
  <c r="E24" i="21"/>
  <c r="Q33" i="21"/>
  <c r="E66" i="21"/>
  <c r="S70" i="21"/>
  <c r="T20" i="22"/>
  <c r="P24" i="22"/>
  <c r="Q30" i="22"/>
  <c r="T10" i="23"/>
  <c r="R16" i="23"/>
  <c r="R33" i="23"/>
  <c r="U35" i="23"/>
  <c r="U38" i="23"/>
  <c r="R40" i="23"/>
  <c r="P59" i="23"/>
  <c r="Q66" i="23"/>
  <c r="Q71" i="23"/>
  <c r="E79" i="20"/>
  <c r="E79" i="17"/>
  <c r="E79" i="11"/>
  <c r="Q70" i="16"/>
  <c r="U91" i="16"/>
  <c r="T9" i="17"/>
  <c r="Q16" i="17"/>
  <c r="U16" i="17" s="1"/>
  <c r="Q66" i="17"/>
  <c r="T69" i="17"/>
  <c r="P70" i="17"/>
  <c r="U13" i="18"/>
  <c r="Q16" i="18"/>
  <c r="Q24" i="18"/>
  <c r="U32" i="18"/>
  <c r="Q33" i="18"/>
  <c r="U33" i="18" s="1"/>
  <c r="U36" i="18"/>
  <c r="U37" i="18"/>
  <c r="U42" i="18"/>
  <c r="U46" i="18"/>
  <c r="U50" i="18"/>
  <c r="P53" i="18"/>
  <c r="T62" i="18"/>
  <c r="P66" i="18"/>
  <c r="U69" i="18"/>
  <c r="P71" i="18"/>
  <c r="P67" i="19"/>
  <c r="U10" i="20"/>
  <c r="S33" i="20"/>
  <c r="P40" i="20"/>
  <c r="S70" i="20"/>
  <c r="T86" i="20"/>
  <c r="T12" i="21"/>
  <c r="U14" i="21"/>
  <c r="E16" i="21"/>
  <c r="T26" i="21"/>
  <c r="P30" i="21"/>
  <c r="Q40" i="21"/>
  <c r="P71" i="21"/>
  <c r="T93" i="21"/>
  <c r="T13" i="22"/>
  <c r="U32" i="22"/>
  <c r="Q33" i="22"/>
  <c r="T50" i="22"/>
  <c r="P66" i="22"/>
  <c r="P71" i="22"/>
  <c r="P30" i="23"/>
  <c r="E40" i="23"/>
  <c r="T50" i="23"/>
  <c r="P53" i="23"/>
  <c r="U100" i="18"/>
  <c r="T103" i="5"/>
  <c r="R16" i="17"/>
  <c r="P24" i="17"/>
  <c r="T32" i="17"/>
  <c r="U36" i="17"/>
  <c r="U69" i="17"/>
  <c r="Q70" i="17"/>
  <c r="R16" i="18"/>
  <c r="E30" i="18"/>
  <c r="R33" i="18"/>
  <c r="P40" i="18"/>
  <c r="Q53" i="18"/>
  <c r="Q66" i="18"/>
  <c r="S67" i="18"/>
  <c r="P70" i="18"/>
  <c r="Q71" i="18"/>
  <c r="T20" i="19"/>
  <c r="P30" i="19"/>
  <c r="Q40" i="20"/>
  <c r="P24" i="21"/>
  <c r="Q30" i="21"/>
  <c r="R40" i="21"/>
  <c r="T45" i="21"/>
  <c r="T49" i="21"/>
  <c r="T58" i="21"/>
  <c r="T62" i="21"/>
  <c r="P66" i="21"/>
  <c r="Q71" i="21"/>
  <c r="R33" i="22"/>
  <c r="U36" i="22"/>
  <c r="Q66" i="22"/>
  <c r="Q71" i="22"/>
  <c r="U22" i="23"/>
  <c r="Q30" i="23"/>
  <c r="Q53" i="23"/>
  <c r="E66" i="23"/>
  <c r="T113" i="13"/>
  <c r="T10" i="17"/>
  <c r="Q24" i="17"/>
  <c r="E30" i="17"/>
  <c r="U32" i="17"/>
  <c r="P33" i="17"/>
  <c r="U38" i="17"/>
  <c r="Q53" i="17"/>
  <c r="E71" i="17"/>
  <c r="T71" i="17" s="1"/>
  <c r="Q40" i="18"/>
  <c r="Q70" i="18"/>
  <c r="U20" i="19"/>
  <c r="U21" i="19"/>
  <c r="U26" i="19"/>
  <c r="T29" i="19"/>
  <c r="Q30" i="19"/>
  <c r="U62" i="19"/>
  <c r="P66" i="19"/>
  <c r="P30" i="20"/>
  <c r="Q59" i="20"/>
  <c r="Q67" i="20"/>
  <c r="Q72" i="20"/>
  <c r="T10" i="21"/>
  <c r="T13" i="21"/>
  <c r="Q24" i="21"/>
  <c r="E59" i="21"/>
  <c r="Q66" i="21"/>
  <c r="P70" i="21"/>
  <c r="P16" i="22"/>
  <c r="P70" i="22"/>
  <c r="U18" i="23"/>
  <c r="T21" i="23"/>
  <c r="T26" i="23"/>
  <c r="T32" i="23"/>
  <c r="U42" i="23"/>
  <c r="T45" i="23"/>
  <c r="E79" i="2"/>
  <c r="Q33" i="17"/>
  <c r="U10" i="19"/>
  <c r="P24" i="19"/>
  <c r="P40" i="19"/>
  <c r="Q66" i="19"/>
  <c r="T69" i="19"/>
  <c r="P71" i="19"/>
  <c r="Q30" i="20"/>
  <c r="P66" i="20"/>
  <c r="P71" i="20"/>
  <c r="Q70" i="21"/>
  <c r="Q16" i="22"/>
  <c r="U16" i="22" s="1"/>
  <c r="P40" i="22"/>
  <c r="Q70" i="22"/>
  <c r="P16" i="23"/>
  <c r="P24" i="23"/>
  <c r="P33" i="23"/>
  <c r="P40" i="23"/>
  <c r="E79" i="21"/>
  <c r="T108" i="9"/>
  <c r="E53" i="23"/>
  <c r="R53" i="23"/>
  <c r="T58" i="23"/>
  <c r="P67" i="23"/>
  <c r="P72" i="23"/>
  <c r="Q67" i="23"/>
  <c r="U67" i="23" s="1"/>
  <c r="Q72" i="23"/>
  <c r="T47" i="22"/>
  <c r="Q67" i="22"/>
  <c r="E53" i="22"/>
  <c r="P53" i="22"/>
  <c r="Q53" i="22"/>
  <c r="U57" i="22"/>
  <c r="R67" i="22"/>
  <c r="R72" i="22"/>
  <c r="E59" i="22"/>
  <c r="U59" i="22" s="1"/>
  <c r="P59" i="22"/>
  <c r="E95" i="22"/>
  <c r="U95" i="22" s="1"/>
  <c r="P72" i="21"/>
  <c r="E72" i="21"/>
  <c r="Q53" i="21"/>
  <c r="E67" i="21"/>
  <c r="Q67" i="21"/>
  <c r="R53" i="21"/>
  <c r="P59" i="21"/>
  <c r="R67" i="21"/>
  <c r="R72" i="21"/>
  <c r="Q59" i="21"/>
  <c r="S67" i="21"/>
  <c r="S72" i="21"/>
  <c r="R67" i="20"/>
  <c r="E53" i="20"/>
  <c r="U57" i="20"/>
  <c r="S67" i="20"/>
  <c r="S72" i="20"/>
  <c r="E59" i="20"/>
  <c r="P59" i="20"/>
  <c r="E67" i="20"/>
  <c r="P67" i="20"/>
  <c r="E72" i="20"/>
  <c r="P72" i="20"/>
  <c r="T98" i="20"/>
  <c r="T106" i="20"/>
  <c r="P53" i="19"/>
  <c r="Q53" i="19"/>
  <c r="U58" i="19"/>
  <c r="E67" i="19"/>
  <c r="P59" i="19"/>
  <c r="Q67" i="19"/>
  <c r="P72" i="19"/>
  <c r="Q59" i="19"/>
  <c r="R67" i="19"/>
  <c r="Q72" i="19"/>
  <c r="T109" i="19"/>
  <c r="E95" i="19"/>
  <c r="P67" i="18"/>
  <c r="Q67" i="18"/>
  <c r="U58" i="18"/>
  <c r="P72" i="18"/>
  <c r="Q59" i="18"/>
  <c r="R67" i="18"/>
  <c r="Q72" i="18"/>
  <c r="U47" i="17"/>
  <c r="E53" i="17"/>
  <c r="P53" i="17"/>
  <c r="E59" i="17"/>
  <c r="P72" i="17"/>
  <c r="P67" i="17"/>
  <c r="E72" i="17"/>
  <c r="Q72" i="17"/>
  <c r="T96" i="17"/>
  <c r="E53" i="16"/>
  <c r="P53" i="16"/>
  <c r="P67" i="16"/>
  <c r="P72" i="16"/>
  <c r="Q72" i="16"/>
  <c r="U57" i="16"/>
  <c r="R67" i="16"/>
  <c r="S72" i="16"/>
  <c r="E59" i="16"/>
  <c r="T59" i="16" s="1"/>
  <c r="E67" i="16"/>
  <c r="E72" i="16"/>
  <c r="T103" i="16"/>
  <c r="Q53" i="15"/>
  <c r="S72" i="15"/>
  <c r="Q59" i="15"/>
  <c r="Q67" i="15"/>
  <c r="R67" i="15"/>
  <c r="E72" i="15"/>
  <c r="E95" i="15"/>
  <c r="U95" i="15" s="1"/>
  <c r="P53" i="14"/>
  <c r="P67" i="14"/>
  <c r="E72" i="14"/>
  <c r="Q53" i="14"/>
  <c r="Q67" i="14"/>
  <c r="T58" i="14"/>
  <c r="Q59" i="14"/>
  <c r="P72" i="14"/>
  <c r="R67" i="14"/>
  <c r="Q72" i="14"/>
  <c r="P53" i="13"/>
  <c r="Q53" i="13"/>
  <c r="E59" i="13"/>
  <c r="E67" i="13"/>
  <c r="R67" i="13"/>
  <c r="P72" i="13"/>
  <c r="T108" i="13"/>
  <c r="S95" i="13"/>
  <c r="E53" i="12"/>
  <c r="P67" i="12"/>
  <c r="P72" i="12"/>
  <c r="Q72" i="12"/>
  <c r="U72" i="12" s="1"/>
  <c r="Q67" i="12"/>
  <c r="E59" i="12"/>
  <c r="P59" i="12"/>
  <c r="R67" i="12"/>
  <c r="R72" i="12"/>
  <c r="Q59" i="12"/>
  <c r="E67" i="12"/>
  <c r="E72" i="12"/>
  <c r="U106" i="12"/>
  <c r="T107" i="12"/>
  <c r="Q53" i="11"/>
  <c r="S72" i="11"/>
  <c r="E72" i="11"/>
  <c r="P72" i="11"/>
  <c r="R72" i="11"/>
  <c r="U58" i="11"/>
  <c r="S67" i="11"/>
  <c r="E59" i="11"/>
  <c r="E67" i="11"/>
  <c r="P67" i="11"/>
  <c r="E95" i="11"/>
  <c r="U95" i="11" s="1"/>
  <c r="T103" i="11"/>
  <c r="T104" i="11"/>
  <c r="T96" i="11"/>
  <c r="U97" i="11"/>
  <c r="T98" i="11"/>
  <c r="T99" i="11"/>
  <c r="T100" i="11"/>
  <c r="E53" i="10"/>
  <c r="Q53" i="10"/>
  <c r="P67" i="10"/>
  <c r="P72" i="10"/>
  <c r="T72" i="10" s="1"/>
  <c r="R67" i="10"/>
  <c r="R72" i="10"/>
  <c r="P59" i="10"/>
  <c r="T105" i="10"/>
  <c r="T106" i="10"/>
  <c r="E53" i="9"/>
  <c r="P53" i="9"/>
  <c r="Q53" i="9"/>
  <c r="E59" i="9"/>
  <c r="E67" i="9"/>
  <c r="R67" i="9"/>
  <c r="P72" i="9"/>
  <c r="T109" i="9"/>
  <c r="T47" i="8"/>
  <c r="Q53" i="8"/>
  <c r="P67" i="8"/>
  <c r="T67" i="8" s="1"/>
  <c r="Q67" i="8"/>
  <c r="Q72" i="8"/>
  <c r="E59" i="8"/>
  <c r="P59" i="8"/>
  <c r="R67" i="8"/>
  <c r="R72" i="8"/>
  <c r="R95" i="8"/>
  <c r="T99" i="8"/>
  <c r="T100" i="8"/>
  <c r="S95" i="8"/>
  <c r="T107" i="8"/>
  <c r="T108" i="8"/>
  <c r="P53" i="7"/>
  <c r="Q53" i="7"/>
  <c r="T47" i="7"/>
  <c r="Q67" i="7"/>
  <c r="U67" i="7" s="1"/>
  <c r="R72" i="7"/>
  <c r="U58" i="7"/>
  <c r="R67" i="7"/>
  <c r="S72" i="7"/>
  <c r="E59" i="7"/>
  <c r="E72" i="7"/>
  <c r="E79" i="7"/>
  <c r="E53" i="6"/>
  <c r="Q53" i="6"/>
  <c r="S67" i="6"/>
  <c r="E67" i="6"/>
  <c r="P67" i="6"/>
  <c r="Q67" i="6"/>
  <c r="T58" i="6"/>
  <c r="Q59" i="6"/>
  <c r="R67" i="6"/>
  <c r="P72" i="6"/>
  <c r="T97" i="6"/>
  <c r="T98" i="6"/>
  <c r="U99" i="6"/>
  <c r="T100" i="6"/>
  <c r="T101" i="6"/>
  <c r="T102" i="6"/>
  <c r="E79" i="6"/>
  <c r="Q53" i="5"/>
  <c r="T57" i="5"/>
  <c r="P59" i="5"/>
  <c r="P67" i="5"/>
  <c r="R72" i="5"/>
  <c r="Q59" i="5"/>
  <c r="Q67" i="5"/>
  <c r="S72" i="5"/>
  <c r="S95" i="5"/>
  <c r="T99" i="5"/>
  <c r="T100" i="5"/>
  <c r="E67" i="4"/>
  <c r="Q67" i="4"/>
  <c r="P53" i="4"/>
  <c r="R67" i="4"/>
  <c r="Q72" i="4"/>
  <c r="U72" i="4" s="1"/>
  <c r="R72" i="4"/>
  <c r="U97" i="4"/>
  <c r="T98" i="4"/>
  <c r="T99" i="4"/>
  <c r="T110" i="4"/>
  <c r="Q53" i="3"/>
  <c r="S72" i="3"/>
  <c r="E72" i="3"/>
  <c r="P59" i="3"/>
  <c r="E67" i="3"/>
  <c r="Q67" i="3"/>
  <c r="R72" i="3"/>
  <c r="E59" i="3"/>
  <c r="Q59" i="3"/>
  <c r="R67" i="3"/>
  <c r="U104" i="3"/>
  <c r="T105" i="3"/>
  <c r="T106" i="3"/>
  <c r="U47" i="2"/>
  <c r="P53" i="2"/>
  <c r="Q67" i="2"/>
  <c r="E59" i="2"/>
  <c r="U59" i="2" s="1"/>
  <c r="E72" i="2"/>
  <c r="Q59" i="2"/>
  <c r="Q72" i="2"/>
  <c r="E67" i="2"/>
  <c r="P67" i="2"/>
  <c r="R72" i="2"/>
  <c r="S95" i="2"/>
  <c r="T97" i="2"/>
  <c r="P53" i="1"/>
  <c r="Q53" i="1"/>
  <c r="U53" i="1" s="1"/>
  <c r="T57" i="1"/>
  <c r="Q59" i="1"/>
  <c r="S67" i="1"/>
  <c r="S72" i="1"/>
  <c r="E67" i="1"/>
  <c r="P67" i="1"/>
  <c r="E72" i="1"/>
  <c r="P72" i="1"/>
  <c r="R95" i="1"/>
  <c r="T100" i="1"/>
  <c r="U24" i="1"/>
  <c r="T24" i="1"/>
  <c r="T59" i="2"/>
  <c r="U24" i="3"/>
  <c r="T24" i="3"/>
  <c r="U70" i="3"/>
  <c r="T70" i="3"/>
  <c r="T30" i="4"/>
  <c r="U30" i="6"/>
  <c r="T30" i="6"/>
  <c r="U33" i="1"/>
  <c r="T33" i="1"/>
  <c r="U70" i="1"/>
  <c r="T70" i="1"/>
  <c r="T30" i="2"/>
  <c r="U33" i="2"/>
  <c r="T33" i="2"/>
  <c r="U30" i="3"/>
  <c r="T30" i="3"/>
  <c r="U24" i="4"/>
  <c r="T24" i="4"/>
  <c r="U33" i="5"/>
  <c r="T33" i="5"/>
  <c r="U71" i="2"/>
  <c r="T71" i="2"/>
  <c r="U71" i="3"/>
  <c r="T71" i="3"/>
  <c r="U33" i="4"/>
  <c r="T33" i="4"/>
  <c r="U59" i="5"/>
  <c r="T59" i="5"/>
  <c r="U59" i="1"/>
  <c r="T59" i="1"/>
  <c r="U59" i="3"/>
  <c r="T59" i="3"/>
  <c r="U70" i="4"/>
  <c r="T70" i="4"/>
  <c r="U24" i="2"/>
  <c r="T24" i="2"/>
  <c r="U72" i="1"/>
  <c r="T72" i="1"/>
  <c r="U67" i="1"/>
  <c r="T67" i="1"/>
  <c r="U16" i="1"/>
  <c r="T16" i="1"/>
  <c r="T19" i="1"/>
  <c r="T38" i="1"/>
  <c r="T56" i="1"/>
  <c r="T64" i="1"/>
  <c r="T86" i="1"/>
  <c r="T9" i="2"/>
  <c r="T18" i="2"/>
  <c r="T37" i="2"/>
  <c r="T42" i="2"/>
  <c r="T46" i="2"/>
  <c r="T9" i="1"/>
  <c r="U10" i="1"/>
  <c r="T13" i="1"/>
  <c r="U14" i="1"/>
  <c r="T18" i="1"/>
  <c r="T22" i="1"/>
  <c r="U23" i="1"/>
  <c r="T27" i="1"/>
  <c r="U28" i="1"/>
  <c r="T32" i="1"/>
  <c r="T37" i="1"/>
  <c r="T42" i="1"/>
  <c r="T46" i="1"/>
  <c r="U47" i="1"/>
  <c r="T50" i="1"/>
  <c r="U51" i="1"/>
  <c r="T55" i="1"/>
  <c r="T63" i="1"/>
  <c r="U69" i="1"/>
  <c r="T89" i="1"/>
  <c r="U90" i="1"/>
  <c r="T93" i="1"/>
  <c r="T12" i="2"/>
  <c r="U13" i="2"/>
  <c r="T21" i="2"/>
  <c r="U22" i="2"/>
  <c r="T26" i="2"/>
  <c r="U27" i="2"/>
  <c r="U32" i="2"/>
  <c r="U40" i="2"/>
  <c r="T40" i="2"/>
  <c r="T36" i="2"/>
  <c r="T45" i="2"/>
  <c r="T49" i="2"/>
  <c r="U50" i="2"/>
  <c r="U55" i="2"/>
  <c r="T58" i="2"/>
  <c r="U66" i="2"/>
  <c r="T66" i="2"/>
  <c r="T62" i="2"/>
  <c r="U63" i="2"/>
  <c r="T88" i="2"/>
  <c r="T92" i="2"/>
  <c r="U93" i="2"/>
  <c r="T11" i="3"/>
  <c r="U12" i="3"/>
  <c r="T15" i="3"/>
  <c r="T20" i="3"/>
  <c r="U21" i="3"/>
  <c r="U26" i="3"/>
  <c r="T29" i="3"/>
  <c r="T35" i="3"/>
  <c r="U36" i="3"/>
  <c r="T39" i="3"/>
  <c r="U53" i="3"/>
  <c r="T53" i="3"/>
  <c r="T44" i="3"/>
  <c r="U45" i="3"/>
  <c r="T48" i="3"/>
  <c r="U49" i="3"/>
  <c r="T52" i="3"/>
  <c r="T57" i="3"/>
  <c r="U58" i="3"/>
  <c r="T61" i="3"/>
  <c r="U62" i="3"/>
  <c r="T65" i="3"/>
  <c r="T87" i="3"/>
  <c r="U88" i="3"/>
  <c r="T91" i="3"/>
  <c r="U92" i="3"/>
  <c r="T72" i="4"/>
  <c r="U67" i="4"/>
  <c r="T67" i="4"/>
  <c r="U16" i="4"/>
  <c r="T16" i="4"/>
  <c r="T10" i="4"/>
  <c r="U11" i="4"/>
  <c r="T14" i="4"/>
  <c r="U15" i="4"/>
  <c r="T19" i="4"/>
  <c r="U20" i="4"/>
  <c r="T23" i="4"/>
  <c r="T28" i="4"/>
  <c r="U29" i="4"/>
  <c r="T38" i="4"/>
  <c r="U39" i="4"/>
  <c r="T43" i="4"/>
  <c r="U44" i="4"/>
  <c r="T47" i="4"/>
  <c r="U48" i="4"/>
  <c r="T51" i="4"/>
  <c r="U52" i="4"/>
  <c r="T56" i="4"/>
  <c r="U57" i="4"/>
  <c r="T64" i="4"/>
  <c r="U65" i="4"/>
  <c r="T69" i="4"/>
  <c r="T86" i="4"/>
  <c r="U87" i="4"/>
  <c r="T90" i="4"/>
  <c r="U91" i="4"/>
  <c r="T9" i="5"/>
  <c r="U10" i="5"/>
  <c r="T13" i="5"/>
  <c r="U14" i="5"/>
  <c r="T18" i="5"/>
  <c r="U19" i="5"/>
  <c r="T22" i="5"/>
  <c r="U23" i="5"/>
  <c r="T27" i="5"/>
  <c r="U28" i="5"/>
  <c r="T32" i="5"/>
  <c r="T37" i="5"/>
  <c r="U38" i="5"/>
  <c r="T42" i="5"/>
  <c r="T46" i="5"/>
  <c r="U47" i="5"/>
  <c r="T50" i="5"/>
  <c r="U51" i="5"/>
  <c r="T55" i="5"/>
  <c r="T63" i="5"/>
  <c r="U86" i="5"/>
  <c r="T89" i="5"/>
  <c r="U90" i="5"/>
  <c r="T93" i="5"/>
  <c r="T12" i="6"/>
  <c r="U13" i="6"/>
  <c r="U18" i="6"/>
  <c r="T21" i="6"/>
  <c r="U22" i="6"/>
  <c r="T26" i="6"/>
  <c r="U27" i="6"/>
  <c r="U40" i="6"/>
  <c r="T40" i="6"/>
  <c r="T36" i="6"/>
  <c r="U37" i="6"/>
  <c r="P59" i="6"/>
  <c r="T65" i="6"/>
  <c r="E70" i="6"/>
  <c r="S71" i="6"/>
  <c r="T87" i="6"/>
  <c r="T91" i="6"/>
  <c r="T10" i="7"/>
  <c r="T14" i="7"/>
  <c r="S16" i="7"/>
  <c r="Q33" i="7"/>
  <c r="U37" i="7"/>
  <c r="T37" i="7"/>
  <c r="U53" i="7"/>
  <c r="T53" i="7"/>
  <c r="U43" i="7"/>
  <c r="T56" i="7"/>
  <c r="T64" i="7"/>
  <c r="S71" i="7"/>
  <c r="U59" i="9"/>
  <c r="T59" i="9"/>
  <c r="U71" i="9"/>
  <c r="T71" i="9"/>
  <c r="T33" i="10"/>
  <c r="U30" i="1"/>
  <c r="T30" i="1"/>
  <c r="T53" i="1"/>
  <c r="U72" i="2"/>
  <c r="T72" i="2"/>
  <c r="U67" i="2"/>
  <c r="T67" i="2"/>
  <c r="U16" i="2"/>
  <c r="T16" i="2"/>
  <c r="T43" i="1"/>
  <c r="U9" i="1"/>
  <c r="U40" i="1"/>
  <c r="T40" i="1"/>
  <c r="U66" i="1"/>
  <c r="T66" i="1"/>
  <c r="U53" i="2"/>
  <c r="T53" i="2"/>
  <c r="U72" i="3"/>
  <c r="U67" i="3"/>
  <c r="T72" i="3"/>
  <c r="U16" i="3"/>
  <c r="T16" i="3"/>
  <c r="T43" i="3"/>
  <c r="U40" i="5"/>
  <c r="T40" i="5"/>
  <c r="U66" i="5"/>
  <c r="T66" i="5"/>
  <c r="U38" i="6"/>
  <c r="T38" i="6"/>
  <c r="R53" i="6"/>
  <c r="U56" i="6"/>
  <c r="T56" i="6"/>
  <c r="U59" i="6"/>
  <c r="T59" i="6"/>
  <c r="Q70" i="6"/>
  <c r="S72" i="6"/>
  <c r="P16" i="7"/>
  <c r="U18" i="7"/>
  <c r="T18" i="7"/>
  <c r="U22" i="7"/>
  <c r="T22" i="7"/>
  <c r="R33" i="7"/>
  <c r="P66" i="7"/>
  <c r="P67" i="7"/>
  <c r="T67" i="7" s="1"/>
  <c r="U70" i="7"/>
  <c r="T70" i="7"/>
  <c r="P71" i="7"/>
  <c r="T71" i="7" s="1"/>
  <c r="U30" i="8"/>
  <c r="T30" i="8"/>
  <c r="U30" i="9"/>
  <c r="T30" i="9"/>
  <c r="U70" i="11"/>
  <c r="T70" i="11"/>
  <c r="U70" i="2"/>
  <c r="T70" i="2"/>
  <c r="U33" i="3"/>
  <c r="T33" i="3"/>
  <c r="U40" i="4"/>
  <c r="T40" i="4"/>
  <c r="U59" i="4"/>
  <c r="T59" i="4"/>
  <c r="U66" i="4"/>
  <c r="T66" i="4"/>
  <c r="U30" i="5"/>
  <c r="T30" i="5"/>
  <c r="U53" i="5"/>
  <c r="T53" i="5"/>
  <c r="U71" i="5"/>
  <c r="T71" i="5"/>
  <c r="U72" i="6"/>
  <c r="T72" i="6"/>
  <c r="U67" i="6"/>
  <c r="T67" i="6"/>
  <c r="U16" i="6"/>
  <c r="T16" i="6"/>
  <c r="U24" i="6"/>
  <c r="T24" i="6"/>
  <c r="U64" i="6"/>
  <c r="T64" i="6"/>
  <c r="U71" i="6"/>
  <c r="U86" i="6"/>
  <c r="T86" i="6"/>
  <c r="U90" i="6"/>
  <c r="T90" i="6"/>
  <c r="U72" i="7"/>
  <c r="T72" i="7"/>
  <c r="U16" i="7"/>
  <c r="T16" i="7"/>
  <c r="U9" i="7"/>
  <c r="T9" i="7"/>
  <c r="U13" i="7"/>
  <c r="T13" i="7"/>
  <c r="U24" i="7"/>
  <c r="T24" i="7"/>
  <c r="U32" i="7"/>
  <c r="T32" i="7"/>
  <c r="U55" i="7"/>
  <c r="T55" i="7"/>
  <c r="U59" i="7"/>
  <c r="T59" i="7"/>
  <c r="U63" i="7"/>
  <c r="T63" i="7"/>
  <c r="U59" i="8"/>
  <c r="T59" i="8"/>
  <c r="U71" i="8"/>
  <c r="T71" i="8"/>
  <c r="U70" i="9"/>
  <c r="T70" i="9"/>
  <c r="U30" i="10"/>
  <c r="T30" i="10"/>
  <c r="U71" i="10"/>
  <c r="T71" i="10"/>
  <c r="U24" i="11"/>
  <c r="T24" i="11"/>
  <c r="U71" i="1"/>
  <c r="U40" i="3"/>
  <c r="T40" i="3"/>
  <c r="U66" i="3"/>
  <c r="T66" i="3"/>
  <c r="T35" i="4"/>
  <c r="U53" i="4"/>
  <c r="T53" i="4"/>
  <c r="T61" i="4"/>
  <c r="T71" i="4"/>
  <c r="U72" i="5"/>
  <c r="U67" i="5"/>
  <c r="T72" i="5"/>
  <c r="T67" i="5"/>
  <c r="T43" i="5"/>
  <c r="U70" i="5"/>
  <c r="T70" i="5"/>
  <c r="T9" i="6"/>
  <c r="U33" i="6"/>
  <c r="T33" i="6"/>
  <c r="U53" i="6"/>
  <c r="T53" i="6"/>
  <c r="U43" i="6"/>
  <c r="T43" i="6"/>
  <c r="U47" i="6"/>
  <c r="T47" i="6"/>
  <c r="U51" i="6"/>
  <c r="T51" i="6"/>
  <c r="T57" i="6"/>
  <c r="U66" i="6"/>
  <c r="T66" i="6"/>
  <c r="U61" i="6"/>
  <c r="U69" i="6"/>
  <c r="T69" i="6"/>
  <c r="T19" i="7"/>
  <c r="T23" i="7"/>
  <c r="U27" i="7"/>
  <c r="T27" i="7"/>
  <c r="U30" i="7"/>
  <c r="T30" i="7"/>
  <c r="U33" i="7"/>
  <c r="T33" i="7"/>
  <c r="U42" i="7"/>
  <c r="T42" i="7"/>
  <c r="U46" i="7"/>
  <c r="T46" i="7"/>
  <c r="U50" i="7"/>
  <c r="T50" i="7"/>
  <c r="U24" i="9"/>
  <c r="T24" i="9"/>
  <c r="U24" i="10"/>
  <c r="T24" i="10"/>
  <c r="U70" i="10"/>
  <c r="T70" i="10"/>
  <c r="U86" i="7"/>
  <c r="T89" i="7"/>
  <c r="U90" i="7"/>
  <c r="T93" i="7"/>
  <c r="T12" i="8"/>
  <c r="U13" i="8"/>
  <c r="U18" i="8"/>
  <c r="T21" i="8"/>
  <c r="U22" i="8"/>
  <c r="T26" i="8"/>
  <c r="U27" i="8"/>
  <c r="U32" i="8"/>
  <c r="U40" i="8"/>
  <c r="T40" i="8"/>
  <c r="T36" i="8"/>
  <c r="U37" i="8"/>
  <c r="U42" i="8"/>
  <c r="T45" i="8"/>
  <c r="U46" i="8"/>
  <c r="T49" i="8"/>
  <c r="U50" i="8"/>
  <c r="U55" i="8"/>
  <c r="T58" i="8"/>
  <c r="U66" i="8"/>
  <c r="T66" i="8"/>
  <c r="T62" i="8"/>
  <c r="U63" i="8"/>
  <c r="T88" i="8"/>
  <c r="U89" i="8"/>
  <c r="T92" i="8"/>
  <c r="U93" i="8"/>
  <c r="T11" i="9"/>
  <c r="U12" i="9"/>
  <c r="T15" i="9"/>
  <c r="T20" i="9"/>
  <c r="U21" i="9"/>
  <c r="U26" i="9"/>
  <c r="T29" i="9"/>
  <c r="T35" i="9"/>
  <c r="U36" i="9"/>
  <c r="T39" i="9"/>
  <c r="U53" i="9"/>
  <c r="T53" i="9"/>
  <c r="T44" i="9"/>
  <c r="U45" i="9"/>
  <c r="T48" i="9"/>
  <c r="U49" i="9"/>
  <c r="T52" i="9"/>
  <c r="T57" i="9"/>
  <c r="U58" i="9"/>
  <c r="T61" i="9"/>
  <c r="U62" i="9"/>
  <c r="T65" i="9"/>
  <c r="T87" i="9"/>
  <c r="U88" i="9"/>
  <c r="T91" i="9"/>
  <c r="U92" i="9"/>
  <c r="U72" i="10"/>
  <c r="U67" i="10"/>
  <c r="T67" i="10"/>
  <c r="U16" i="10"/>
  <c r="T16" i="10"/>
  <c r="T10" i="10"/>
  <c r="U11" i="10"/>
  <c r="T14" i="10"/>
  <c r="U15" i="10"/>
  <c r="T19" i="10"/>
  <c r="U20" i="10"/>
  <c r="T23" i="10"/>
  <c r="T28" i="10"/>
  <c r="U29" i="10"/>
  <c r="T38" i="10"/>
  <c r="U39" i="10"/>
  <c r="T43" i="10"/>
  <c r="U44" i="10"/>
  <c r="T47" i="10"/>
  <c r="U48" i="10"/>
  <c r="T51" i="10"/>
  <c r="U52" i="10"/>
  <c r="T56" i="10"/>
  <c r="U57" i="10"/>
  <c r="T64" i="10"/>
  <c r="U65" i="10"/>
  <c r="T69" i="10"/>
  <c r="T86" i="10"/>
  <c r="U87" i="10"/>
  <c r="T90" i="10"/>
  <c r="U91" i="10"/>
  <c r="T9" i="11"/>
  <c r="U10" i="11"/>
  <c r="T13" i="11"/>
  <c r="U14" i="11"/>
  <c r="T18" i="11"/>
  <c r="U19" i="11"/>
  <c r="P30" i="11"/>
  <c r="U32" i="11"/>
  <c r="T32" i="11"/>
  <c r="T38" i="11"/>
  <c r="P53" i="11"/>
  <c r="U55" i="11"/>
  <c r="T55" i="11"/>
  <c r="U59" i="11"/>
  <c r="T59" i="11"/>
  <c r="P59" i="11"/>
  <c r="U63" i="11"/>
  <c r="T63" i="11"/>
  <c r="Q67" i="11"/>
  <c r="U67" i="11" s="1"/>
  <c r="T69" i="11"/>
  <c r="R70" i="11"/>
  <c r="U71" i="11"/>
  <c r="T71" i="11"/>
  <c r="Q72" i="11"/>
  <c r="U72" i="11" s="1"/>
  <c r="T86" i="11"/>
  <c r="U93" i="11"/>
  <c r="T93" i="11"/>
  <c r="T22" i="12"/>
  <c r="T37" i="12"/>
  <c r="U37" i="12"/>
  <c r="U59" i="12"/>
  <c r="T59" i="12"/>
  <c r="T71" i="12"/>
  <c r="U70" i="13"/>
  <c r="T70" i="13"/>
  <c r="U70" i="14"/>
  <c r="T70" i="14"/>
  <c r="U40" i="7"/>
  <c r="T40" i="7"/>
  <c r="U66" i="7"/>
  <c r="T66" i="7"/>
  <c r="U53" i="8"/>
  <c r="T53" i="8"/>
  <c r="U72" i="9"/>
  <c r="U67" i="9"/>
  <c r="T72" i="9"/>
  <c r="T67" i="9"/>
  <c r="U16" i="9"/>
  <c r="T16" i="9"/>
  <c r="U27" i="11"/>
  <c r="T27" i="11"/>
  <c r="U30" i="11"/>
  <c r="T30" i="11"/>
  <c r="E33" i="11"/>
  <c r="P40" i="11"/>
  <c r="U42" i="11"/>
  <c r="T42" i="11"/>
  <c r="U46" i="11"/>
  <c r="T46" i="11"/>
  <c r="U50" i="11"/>
  <c r="T50" i="11"/>
  <c r="Q59" i="11"/>
  <c r="S70" i="11"/>
  <c r="T72" i="12"/>
  <c r="U67" i="12"/>
  <c r="T67" i="12"/>
  <c r="U16" i="12"/>
  <c r="T16" i="12"/>
  <c r="U9" i="12"/>
  <c r="U12" i="12"/>
  <c r="T12" i="12"/>
  <c r="P24" i="12"/>
  <c r="U26" i="12"/>
  <c r="T26" i="12"/>
  <c r="U24" i="13"/>
  <c r="T24" i="13"/>
  <c r="U30" i="14"/>
  <c r="T30" i="14"/>
  <c r="U72" i="8"/>
  <c r="T72" i="8"/>
  <c r="U67" i="8"/>
  <c r="U16" i="8"/>
  <c r="T16" i="8"/>
  <c r="U24" i="8"/>
  <c r="T24" i="8"/>
  <c r="U70" i="8"/>
  <c r="T70" i="8"/>
  <c r="T33" i="9"/>
  <c r="U40" i="10"/>
  <c r="T40" i="10"/>
  <c r="U59" i="10"/>
  <c r="T59" i="10"/>
  <c r="U66" i="10"/>
  <c r="T66" i="10"/>
  <c r="U37" i="11"/>
  <c r="T37" i="11"/>
  <c r="U53" i="11"/>
  <c r="T53" i="11"/>
  <c r="U43" i="11"/>
  <c r="U21" i="12"/>
  <c r="T21" i="12"/>
  <c r="U24" i="12"/>
  <c r="T24" i="12"/>
  <c r="U30" i="12"/>
  <c r="T30" i="12"/>
  <c r="U33" i="12"/>
  <c r="T33" i="12"/>
  <c r="U59" i="13"/>
  <c r="T59" i="13"/>
  <c r="U71" i="13"/>
  <c r="T71" i="13"/>
  <c r="U24" i="14"/>
  <c r="T24" i="14"/>
  <c r="T9" i="8"/>
  <c r="U40" i="9"/>
  <c r="T40" i="9"/>
  <c r="U66" i="9"/>
  <c r="T66" i="9"/>
  <c r="T35" i="10"/>
  <c r="U53" i="10"/>
  <c r="T53" i="10"/>
  <c r="T61" i="10"/>
  <c r="T72" i="11"/>
  <c r="T67" i="11"/>
  <c r="U16" i="11"/>
  <c r="T16" i="11"/>
  <c r="U22" i="11"/>
  <c r="T22" i="11"/>
  <c r="T28" i="11"/>
  <c r="T43" i="11"/>
  <c r="T47" i="11"/>
  <c r="T51" i="11"/>
  <c r="U89" i="11"/>
  <c r="T89" i="11"/>
  <c r="T13" i="12"/>
  <c r="T18" i="12"/>
  <c r="T27" i="12"/>
  <c r="T32" i="12"/>
  <c r="U30" i="13"/>
  <c r="T30" i="13"/>
  <c r="U33" i="14"/>
  <c r="T33" i="14"/>
  <c r="U40" i="12"/>
  <c r="T40" i="12"/>
  <c r="T36" i="12"/>
  <c r="U42" i="12"/>
  <c r="T45" i="12"/>
  <c r="U46" i="12"/>
  <c r="T49" i="12"/>
  <c r="U50" i="12"/>
  <c r="U55" i="12"/>
  <c r="T58" i="12"/>
  <c r="U66" i="12"/>
  <c r="T66" i="12"/>
  <c r="T62" i="12"/>
  <c r="U63" i="12"/>
  <c r="T88" i="12"/>
  <c r="U89" i="12"/>
  <c r="T92" i="12"/>
  <c r="U93" i="12"/>
  <c r="T11" i="13"/>
  <c r="U12" i="13"/>
  <c r="T15" i="13"/>
  <c r="T20" i="13"/>
  <c r="U21" i="13"/>
  <c r="U26" i="13"/>
  <c r="T29" i="13"/>
  <c r="T35" i="13"/>
  <c r="U36" i="13"/>
  <c r="T39" i="13"/>
  <c r="U53" i="13"/>
  <c r="T53" i="13"/>
  <c r="T44" i="13"/>
  <c r="U45" i="13"/>
  <c r="T48" i="13"/>
  <c r="U49" i="13"/>
  <c r="T52" i="13"/>
  <c r="T57" i="13"/>
  <c r="U58" i="13"/>
  <c r="T61" i="13"/>
  <c r="U62" i="13"/>
  <c r="T65" i="13"/>
  <c r="T87" i="13"/>
  <c r="U88" i="13"/>
  <c r="T91" i="13"/>
  <c r="U92" i="13"/>
  <c r="U72" i="14"/>
  <c r="T72" i="14"/>
  <c r="U67" i="14"/>
  <c r="T67" i="14"/>
  <c r="U16" i="14"/>
  <c r="T16" i="14"/>
  <c r="T10" i="14"/>
  <c r="U11" i="14"/>
  <c r="T14" i="14"/>
  <c r="U15" i="14"/>
  <c r="T19" i="14"/>
  <c r="U20" i="14"/>
  <c r="T23" i="14"/>
  <c r="T28" i="14"/>
  <c r="U29" i="14"/>
  <c r="T38" i="14"/>
  <c r="U39" i="14"/>
  <c r="T43" i="14"/>
  <c r="U44" i="14"/>
  <c r="T47" i="14"/>
  <c r="U48" i="14"/>
  <c r="T51" i="14"/>
  <c r="T56" i="14"/>
  <c r="T64" i="14"/>
  <c r="T69" i="14"/>
  <c r="T86" i="14"/>
  <c r="T90" i="14"/>
  <c r="T9" i="15"/>
  <c r="T14" i="15"/>
  <c r="Q33" i="15"/>
  <c r="U33" i="15" s="1"/>
  <c r="U37" i="15"/>
  <c r="T37" i="15"/>
  <c r="U53" i="15"/>
  <c r="T53" i="15"/>
  <c r="U43" i="15"/>
  <c r="T56" i="15"/>
  <c r="T64" i="15"/>
  <c r="U89" i="15"/>
  <c r="T89" i="15"/>
  <c r="U71" i="16"/>
  <c r="T71" i="16"/>
  <c r="U70" i="17"/>
  <c r="T70" i="17"/>
  <c r="U40" i="11"/>
  <c r="T40" i="11"/>
  <c r="U66" i="11"/>
  <c r="T66" i="11"/>
  <c r="U53" i="12"/>
  <c r="T53" i="12"/>
  <c r="U72" i="13"/>
  <c r="U67" i="13"/>
  <c r="T72" i="13"/>
  <c r="T67" i="13"/>
  <c r="U16" i="13"/>
  <c r="T16" i="13"/>
  <c r="P16" i="15"/>
  <c r="U18" i="15"/>
  <c r="T18" i="15"/>
  <c r="U22" i="15"/>
  <c r="T22" i="15"/>
  <c r="R33" i="15"/>
  <c r="P66" i="15"/>
  <c r="P67" i="15"/>
  <c r="U70" i="15"/>
  <c r="T70" i="15"/>
  <c r="P71" i="15"/>
  <c r="P72" i="15"/>
  <c r="T72" i="15" s="1"/>
  <c r="U30" i="17"/>
  <c r="T30" i="17"/>
  <c r="U30" i="18"/>
  <c r="T30" i="18"/>
  <c r="U70" i="12"/>
  <c r="T70" i="12"/>
  <c r="U33" i="13"/>
  <c r="T33" i="13"/>
  <c r="U40" i="14"/>
  <c r="T40" i="14"/>
  <c r="U59" i="14"/>
  <c r="T59" i="14"/>
  <c r="U66" i="14"/>
  <c r="T66" i="14"/>
  <c r="U13" i="15"/>
  <c r="T13" i="15"/>
  <c r="U24" i="15"/>
  <c r="T24" i="15"/>
  <c r="U32" i="15"/>
  <c r="T32" i="15"/>
  <c r="U55" i="15"/>
  <c r="T55" i="15"/>
  <c r="U59" i="15"/>
  <c r="T59" i="15"/>
  <c r="U63" i="15"/>
  <c r="T63" i="15"/>
  <c r="T69" i="15"/>
  <c r="U71" i="15"/>
  <c r="T71" i="15"/>
  <c r="U30" i="16"/>
  <c r="T30" i="16"/>
  <c r="U59" i="16"/>
  <c r="U70" i="18"/>
  <c r="T70" i="18"/>
  <c r="U40" i="13"/>
  <c r="T40" i="13"/>
  <c r="U66" i="13"/>
  <c r="T66" i="13"/>
  <c r="T35" i="14"/>
  <c r="U53" i="14"/>
  <c r="T53" i="14"/>
  <c r="U71" i="14"/>
  <c r="T71" i="14"/>
  <c r="U72" i="15"/>
  <c r="U67" i="15"/>
  <c r="T67" i="15"/>
  <c r="U16" i="15"/>
  <c r="T16" i="15"/>
  <c r="U27" i="15"/>
  <c r="T27" i="15"/>
  <c r="U30" i="15"/>
  <c r="T30" i="15"/>
  <c r="T33" i="15"/>
  <c r="U42" i="15"/>
  <c r="T42" i="15"/>
  <c r="U46" i="15"/>
  <c r="T46" i="15"/>
  <c r="U50" i="15"/>
  <c r="T50" i="15"/>
  <c r="U59" i="17"/>
  <c r="T59" i="17"/>
  <c r="U24" i="18"/>
  <c r="T24" i="18"/>
  <c r="T33" i="18"/>
  <c r="T9" i="16"/>
  <c r="T13" i="16"/>
  <c r="T18" i="16"/>
  <c r="T22" i="16"/>
  <c r="T27" i="16"/>
  <c r="T32" i="16"/>
  <c r="T37" i="16"/>
  <c r="T42" i="16"/>
  <c r="T46" i="16"/>
  <c r="T50" i="16"/>
  <c r="T55" i="16"/>
  <c r="T63" i="16"/>
  <c r="T89" i="16"/>
  <c r="T93" i="16"/>
  <c r="T12" i="17"/>
  <c r="T21" i="17"/>
  <c r="T26" i="17"/>
  <c r="U40" i="17"/>
  <c r="T40" i="17"/>
  <c r="T36" i="17"/>
  <c r="T45" i="17"/>
  <c r="T49" i="17"/>
  <c r="T58" i="17"/>
  <c r="U66" i="17"/>
  <c r="T66" i="17"/>
  <c r="T62" i="17"/>
  <c r="T88" i="17"/>
  <c r="T92" i="17"/>
  <c r="T11" i="18"/>
  <c r="T15" i="18"/>
  <c r="T20" i="18"/>
  <c r="T29" i="18"/>
  <c r="T35" i="18"/>
  <c r="U53" i="18"/>
  <c r="T53" i="18"/>
  <c r="U71" i="18"/>
  <c r="T71" i="18"/>
  <c r="U27" i="19"/>
  <c r="T27" i="19"/>
  <c r="U30" i="19"/>
  <c r="T30" i="19"/>
  <c r="U33" i="19"/>
  <c r="T33" i="19"/>
  <c r="U42" i="19"/>
  <c r="T42" i="19"/>
  <c r="U46" i="19"/>
  <c r="T46" i="19"/>
  <c r="U50" i="19"/>
  <c r="T50" i="19"/>
  <c r="U30" i="20"/>
  <c r="T30" i="20"/>
  <c r="U33" i="20"/>
  <c r="T33" i="20"/>
  <c r="U30" i="21"/>
  <c r="T30" i="21"/>
  <c r="T93" i="15"/>
  <c r="T12" i="16"/>
  <c r="T21" i="16"/>
  <c r="T26" i="16"/>
  <c r="U40" i="16"/>
  <c r="T40" i="16"/>
  <c r="T36" i="16"/>
  <c r="T45" i="16"/>
  <c r="T49" i="16"/>
  <c r="T58" i="16"/>
  <c r="U66" i="16"/>
  <c r="T66" i="16"/>
  <c r="T62" i="16"/>
  <c r="T88" i="16"/>
  <c r="T92" i="16"/>
  <c r="T11" i="17"/>
  <c r="T15" i="17"/>
  <c r="T20" i="17"/>
  <c r="T29" i="17"/>
  <c r="T35" i="17"/>
  <c r="T39" i="17"/>
  <c r="U53" i="17"/>
  <c r="T53" i="17"/>
  <c r="T44" i="17"/>
  <c r="T48" i="17"/>
  <c r="T52" i="17"/>
  <c r="T57" i="17"/>
  <c r="T61" i="17"/>
  <c r="T65" i="17"/>
  <c r="T87" i="17"/>
  <c r="T91" i="17"/>
  <c r="U72" i="18"/>
  <c r="T72" i="18"/>
  <c r="U67" i="18"/>
  <c r="T67" i="18"/>
  <c r="U16" i="18"/>
  <c r="T16" i="18"/>
  <c r="T10" i="18"/>
  <c r="T14" i="18"/>
  <c r="T19" i="18"/>
  <c r="T23" i="18"/>
  <c r="T28" i="18"/>
  <c r="T38" i="18"/>
  <c r="T43" i="18"/>
  <c r="T47" i="18"/>
  <c r="T51" i="18"/>
  <c r="T56" i="18"/>
  <c r="T64" i="18"/>
  <c r="T69" i="18"/>
  <c r="S72" i="18"/>
  <c r="T87" i="18"/>
  <c r="T91" i="18"/>
  <c r="T10" i="19"/>
  <c r="T14" i="19"/>
  <c r="Q33" i="19"/>
  <c r="U37" i="19"/>
  <c r="T37" i="19"/>
  <c r="U53" i="19"/>
  <c r="T53" i="19"/>
  <c r="U43" i="19"/>
  <c r="T56" i="19"/>
  <c r="U59" i="20"/>
  <c r="T59" i="20"/>
  <c r="U24" i="21"/>
  <c r="T24" i="21"/>
  <c r="U70" i="21"/>
  <c r="T70" i="21"/>
  <c r="U24" i="22"/>
  <c r="T24" i="22"/>
  <c r="U40" i="15"/>
  <c r="T40" i="15"/>
  <c r="U66" i="15"/>
  <c r="T66" i="15"/>
  <c r="T35" i="16"/>
  <c r="U53" i="16"/>
  <c r="T53" i="16"/>
  <c r="T61" i="16"/>
  <c r="U72" i="17"/>
  <c r="U67" i="17"/>
  <c r="T72" i="17"/>
  <c r="T67" i="17"/>
  <c r="T16" i="17"/>
  <c r="U35" i="17"/>
  <c r="T43" i="17"/>
  <c r="U61" i="17"/>
  <c r="T9" i="18"/>
  <c r="U43" i="18"/>
  <c r="P16" i="19"/>
  <c r="T16" i="19" s="1"/>
  <c r="U18" i="19"/>
  <c r="T18" i="19"/>
  <c r="U22" i="19"/>
  <c r="T22" i="19"/>
  <c r="T28" i="19"/>
  <c r="R33" i="19"/>
  <c r="T43" i="19"/>
  <c r="T47" i="19"/>
  <c r="T51" i="19"/>
  <c r="U72" i="16"/>
  <c r="T72" i="16"/>
  <c r="U67" i="16"/>
  <c r="T67" i="16"/>
  <c r="U16" i="16"/>
  <c r="T16" i="16"/>
  <c r="U24" i="16"/>
  <c r="U70" i="16"/>
  <c r="T70" i="16"/>
  <c r="U33" i="17"/>
  <c r="T33" i="17"/>
  <c r="U40" i="18"/>
  <c r="T40" i="18"/>
  <c r="U59" i="18"/>
  <c r="T59" i="18"/>
  <c r="U66" i="18"/>
  <c r="T66" i="18"/>
  <c r="U86" i="18"/>
  <c r="T86" i="18"/>
  <c r="U90" i="18"/>
  <c r="T90" i="18"/>
  <c r="U72" i="19"/>
  <c r="U67" i="19"/>
  <c r="T72" i="19"/>
  <c r="T67" i="19"/>
  <c r="U16" i="19"/>
  <c r="U9" i="19"/>
  <c r="T9" i="19"/>
  <c r="U13" i="19"/>
  <c r="T13" i="19"/>
  <c r="U24" i="19"/>
  <c r="T24" i="19"/>
  <c r="U32" i="19"/>
  <c r="T32" i="19"/>
  <c r="U55" i="19"/>
  <c r="T55" i="19"/>
  <c r="U59" i="19"/>
  <c r="T59" i="19"/>
  <c r="U71" i="20"/>
  <c r="T71" i="20"/>
  <c r="U71" i="21"/>
  <c r="T71" i="21"/>
  <c r="U33" i="22"/>
  <c r="T33" i="22"/>
  <c r="U71" i="22"/>
  <c r="T71" i="22"/>
  <c r="U70" i="19"/>
  <c r="T70" i="19"/>
  <c r="T86" i="19"/>
  <c r="T90" i="19"/>
  <c r="T9" i="20"/>
  <c r="T13" i="20"/>
  <c r="T18" i="20"/>
  <c r="T22" i="20"/>
  <c r="T27" i="20"/>
  <c r="T32" i="20"/>
  <c r="T37" i="20"/>
  <c r="T42" i="20"/>
  <c r="T46" i="20"/>
  <c r="T50" i="20"/>
  <c r="T55" i="20"/>
  <c r="T63" i="20"/>
  <c r="T89" i="20"/>
  <c r="U40" i="21"/>
  <c r="T40" i="21"/>
  <c r="U59" i="21"/>
  <c r="T59" i="21"/>
  <c r="U66" i="21"/>
  <c r="T66" i="21"/>
  <c r="U30" i="22"/>
  <c r="T30" i="22"/>
  <c r="U53" i="22"/>
  <c r="T53" i="22"/>
  <c r="T48" i="22"/>
  <c r="U49" i="22"/>
  <c r="U58" i="22"/>
  <c r="U62" i="22"/>
  <c r="U88" i="22"/>
  <c r="U92" i="22"/>
  <c r="U72" i="23"/>
  <c r="T72" i="23"/>
  <c r="T67" i="23"/>
  <c r="T16" i="23"/>
  <c r="U10" i="23"/>
  <c r="U14" i="23"/>
  <c r="T14" i="23"/>
  <c r="U30" i="23"/>
  <c r="T30" i="23"/>
  <c r="T63" i="19"/>
  <c r="T89" i="19"/>
  <c r="T93" i="19"/>
  <c r="T12" i="20"/>
  <c r="T21" i="20"/>
  <c r="T26" i="20"/>
  <c r="U40" i="20"/>
  <c r="T40" i="20"/>
  <c r="T36" i="20"/>
  <c r="T45" i="20"/>
  <c r="T49" i="20"/>
  <c r="T58" i="20"/>
  <c r="U66" i="20"/>
  <c r="T66" i="20"/>
  <c r="T62" i="20"/>
  <c r="T88" i="20"/>
  <c r="T92" i="20"/>
  <c r="T11" i="21"/>
  <c r="T15" i="21"/>
  <c r="T20" i="21"/>
  <c r="T29" i="21"/>
  <c r="T35" i="21"/>
  <c r="T39" i="21"/>
  <c r="U53" i="21"/>
  <c r="T53" i="21"/>
  <c r="T44" i="21"/>
  <c r="T48" i="21"/>
  <c r="T52" i="21"/>
  <c r="T57" i="21"/>
  <c r="T61" i="21"/>
  <c r="T65" i="21"/>
  <c r="T87" i="21"/>
  <c r="T91" i="21"/>
  <c r="U72" i="22"/>
  <c r="T72" i="22"/>
  <c r="U67" i="22"/>
  <c r="T67" i="22"/>
  <c r="T16" i="22"/>
  <c r="T10" i="22"/>
  <c r="T14" i="22"/>
  <c r="T19" i="22"/>
  <c r="T23" i="22"/>
  <c r="T28" i="22"/>
  <c r="T38" i="22"/>
  <c r="T43" i="22"/>
  <c r="U70" i="22"/>
  <c r="T70" i="22"/>
  <c r="U71" i="23"/>
  <c r="T71" i="23"/>
  <c r="U40" i="19"/>
  <c r="T40" i="19"/>
  <c r="U66" i="19"/>
  <c r="T66" i="19"/>
  <c r="T35" i="20"/>
  <c r="U53" i="20"/>
  <c r="T53" i="20"/>
  <c r="T61" i="20"/>
  <c r="U72" i="21"/>
  <c r="U67" i="21"/>
  <c r="T72" i="21"/>
  <c r="T67" i="21"/>
  <c r="U16" i="21"/>
  <c r="T16" i="21"/>
  <c r="U35" i="21"/>
  <c r="U61" i="21"/>
  <c r="U43" i="22"/>
  <c r="T89" i="22"/>
  <c r="T93" i="22"/>
  <c r="T11" i="23"/>
  <c r="T15" i="23"/>
  <c r="U19" i="23"/>
  <c r="T19" i="23"/>
  <c r="U24" i="23"/>
  <c r="T24" i="23"/>
  <c r="U33" i="23"/>
  <c r="T33" i="23"/>
  <c r="U71" i="19"/>
  <c r="T71" i="19"/>
  <c r="U72" i="20"/>
  <c r="T72" i="20"/>
  <c r="U67" i="20"/>
  <c r="T67" i="20"/>
  <c r="U16" i="20"/>
  <c r="T16" i="20"/>
  <c r="U24" i="20"/>
  <c r="T24" i="20"/>
  <c r="U70" i="20"/>
  <c r="T70" i="20"/>
  <c r="U33" i="21"/>
  <c r="U40" i="22"/>
  <c r="T40" i="22"/>
  <c r="U66" i="22"/>
  <c r="T66" i="22"/>
  <c r="U20" i="23"/>
  <c r="T20" i="23"/>
  <c r="T29" i="23"/>
  <c r="T35" i="23"/>
  <c r="T39" i="23"/>
  <c r="U53" i="23"/>
  <c r="T53" i="23"/>
  <c r="T44" i="23"/>
  <c r="T48" i="23"/>
  <c r="T52" i="23"/>
  <c r="T57" i="23"/>
  <c r="T61" i="23"/>
  <c r="T65" i="23"/>
  <c r="T87" i="23"/>
  <c r="U88" i="23"/>
  <c r="T91" i="23"/>
  <c r="U92" i="23"/>
  <c r="R95" i="22"/>
  <c r="T102" i="22"/>
  <c r="S95" i="21"/>
  <c r="M112" i="16"/>
  <c r="S112" i="16" s="1"/>
  <c r="T106" i="11"/>
  <c r="T107" i="11"/>
  <c r="U102" i="10"/>
  <c r="T102" i="10"/>
  <c r="T23" i="23"/>
  <c r="T28" i="23"/>
  <c r="T38" i="23"/>
  <c r="T43" i="23"/>
  <c r="T47" i="23"/>
  <c r="T51" i="23"/>
  <c r="T56" i="23"/>
  <c r="T64" i="23"/>
  <c r="T69" i="23"/>
  <c r="U70" i="23"/>
  <c r="T70" i="23"/>
  <c r="T86" i="23"/>
  <c r="T90" i="23"/>
  <c r="S95" i="1"/>
  <c r="T104" i="1"/>
  <c r="R95" i="23"/>
  <c r="T99" i="23"/>
  <c r="T113" i="23"/>
  <c r="T98" i="22"/>
  <c r="T99" i="22"/>
  <c r="T100" i="22"/>
  <c r="T106" i="22"/>
  <c r="T97" i="21"/>
  <c r="T109" i="21"/>
  <c r="T96" i="20"/>
  <c r="T104" i="20"/>
  <c r="R95" i="19"/>
  <c r="T99" i="19"/>
  <c r="T107" i="19"/>
  <c r="T97" i="18"/>
  <c r="U108" i="18"/>
  <c r="T109" i="18"/>
  <c r="T100" i="17"/>
  <c r="T107" i="16"/>
  <c r="T102" i="15"/>
  <c r="S95" i="14"/>
  <c r="T109" i="14"/>
  <c r="T96" i="13"/>
  <c r="L112" i="13"/>
  <c r="R112" i="13" s="1"/>
  <c r="T102" i="11"/>
  <c r="L112" i="11"/>
  <c r="R112" i="11" s="1"/>
  <c r="T97" i="10"/>
  <c r="T98" i="10"/>
  <c r="U43" i="23"/>
  <c r="T63" i="23"/>
  <c r="T89" i="23"/>
  <c r="T93" i="23"/>
  <c r="E79" i="8"/>
  <c r="E79" i="3"/>
  <c r="T108" i="1"/>
  <c r="T109" i="1"/>
  <c r="T97" i="23"/>
  <c r="T96" i="22"/>
  <c r="T110" i="22"/>
  <c r="T101" i="21"/>
  <c r="R95" i="20"/>
  <c r="T102" i="20"/>
  <c r="T110" i="20"/>
  <c r="T97" i="19"/>
  <c r="T105" i="19"/>
  <c r="T105" i="18"/>
  <c r="T106" i="18"/>
  <c r="S95" i="17"/>
  <c r="T104" i="17"/>
  <c r="T113" i="17"/>
  <c r="T106" i="15"/>
  <c r="L112" i="15"/>
  <c r="R112" i="15" s="1"/>
  <c r="T97" i="14"/>
  <c r="T100" i="13"/>
  <c r="R95" i="12"/>
  <c r="T99" i="12"/>
  <c r="T109" i="12"/>
  <c r="U110" i="10"/>
  <c r="T110" i="10"/>
  <c r="U40" i="23"/>
  <c r="T40" i="23"/>
  <c r="U59" i="23"/>
  <c r="T59" i="23"/>
  <c r="U66" i="23"/>
  <c r="T66" i="23"/>
  <c r="T96" i="1"/>
  <c r="T103" i="23"/>
  <c r="M112" i="23"/>
  <c r="S112" i="23" s="1"/>
  <c r="T105" i="21"/>
  <c r="T106" i="21"/>
  <c r="T100" i="20"/>
  <c r="T108" i="20"/>
  <c r="T113" i="20"/>
  <c r="T103" i="19"/>
  <c r="T113" i="19"/>
  <c r="T103" i="18"/>
  <c r="T108" i="17"/>
  <c r="T99" i="16"/>
  <c r="T110" i="15"/>
  <c r="T101" i="14"/>
  <c r="T104" i="13"/>
  <c r="T97" i="12"/>
  <c r="T105" i="12"/>
  <c r="M112" i="12"/>
  <c r="S112" i="12" s="1"/>
  <c r="E95" i="10"/>
  <c r="E112" i="10" s="1"/>
  <c r="T101" i="10"/>
  <c r="U109" i="10"/>
  <c r="T109" i="10"/>
  <c r="U113" i="6"/>
  <c r="S95" i="9"/>
  <c r="T113" i="9"/>
  <c r="T102" i="7"/>
  <c r="T103" i="7"/>
  <c r="U113" i="7"/>
  <c r="T96" i="5"/>
  <c r="U110" i="5"/>
  <c r="T113" i="5"/>
  <c r="U105" i="4"/>
  <c r="T106" i="4"/>
  <c r="T107" i="4"/>
  <c r="U100" i="3"/>
  <c r="T101" i="3"/>
  <c r="T102" i="3"/>
  <c r="E95" i="2"/>
  <c r="U95" i="2" s="1"/>
  <c r="U107" i="2"/>
  <c r="T108" i="2"/>
  <c r="T109" i="2"/>
  <c r="T113" i="2"/>
  <c r="T96" i="8"/>
  <c r="T103" i="8"/>
  <c r="T104" i="8"/>
  <c r="T113" i="8"/>
  <c r="T105" i="6"/>
  <c r="T106" i="6"/>
  <c r="U107" i="6"/>
  <c r="T108" i="6"/>
  <c r="T109" i="6"/>
  <c r="R95" i="5"/>
  <c r="U106" i="5"/>
  <c r="T107" i="5"/>
  <c r="T108" i="5"/>
  <c r="T102" i="4"/>
  <c r="T103" i="4"/>
  <c r="T97" i="3"/>
  <c r="T98" i="3"/>
  <c r="U103" i="2"/>
  <c r="T104" i="2"/>
  <c r="T105" i="2"/>
  <c r="T96" i="9"/>
  <c r="T97" i="9"/>
  <c r="T104" i="9"/>
  <c r="T105" i="9"/>
  <c r="T98" i="7"/>
  <c r="T99" i="7"/>
  <c r="T106" i="7"/>
  <c r="T107" i="7"/>
  <c r="U108" i="7"/>
  <c r="T109" i="7"/>
  <c r="T110" i="7"/>
  <c r="U108" i="3"/>
  <c r="T109" i="3"/>
  <c r="T110" i="3"/>
  <c r="E112" i="19"/>
  <c r="U95" i="19"/>
  <c r="T95" i="19"/>
  <c r="T97" i="1"/>
  <c r="T101" i="1"/>
  <c r="T105" i="1"/>
  <c r="T96" i="23"/>
  <c r="T100" i="23"/>
  <c r="T104" i="23"/>
  <c r="T108" i="23"/>
  <c r="T103" i="22"/>
  <c r="T107" i="22"/>
  <c r="E112" i="22"/>
  <c r="M112" i="22"/>
  <c r="S112" i="22" s="1"/>
  <c r="E95" i="21"/>
  <c r="T98" i="21"/>
  <c r="T102" i="21"/>
  <c r="T110" i="21"/>
  <c r="L112" i="21"/>
  <c r="R112" i="21" s="1"/>
  <c r="T97" i="20"/>
  <c r="T101" i="20"/>
  <c r="T105" i="20"/>
  <c r="T109" i="20"/>
  <c r="S95" i="19"/>
  <c r="T96" i="19"/>
  <c r="T100" i="19"/>
  <c r="T104" i="19"/>
  <c r="T108" i="19"/>
  <c r="U104" i="18"/>
  <c r="U113" i="18"/>
  <c r="U103" i="17"/>
  <c r="E95" i="1"/>
  <c r="T98" i="1"/>
  <c r="T102" i="1"/>
  <c r="T106" i="1"/>
  <c r="T110" i="1"/>
  <c r="T105" i="23"/>
  <c r="T109" i="23"/>
  <c r="T104" i="22"/>
  <c r="T108" i="22"/>
  <c r="T113" i="22"/>
  <c r="T99" i="21"/>
  <c r="T103" i="21"/>
  <c r="T107" i="21"/>
  <c r="E95" i="20"/>
  <c r="U96" i="19"/>
  <c r="T99" i="1"/>
  <c r="T103" i="1"/>
  <c r="T107" i="1"/>
  <c r="E95" i="23"/>
  <c r="T98" i="23"/>
  <c r="T102" i="23"/>
  <c r="T106" i="23"/>
  <c r="T110" i="23"/>
  <c r="T95" i="22"/>
  <c r="T97" i="22"/>
  <c r="T101" i="22"/>
  <c r="T105" i="22"/>
  <c r="T109" i="22"/>
  <c r="T96" i="21"/>
  <c r="T100" i="21"/>
  <c r="T104" i="21"/>
  <c r="T108" i="21"/>
  <c r="T113" i="21"/>
  <c r="T99" i="20"/>
  <c r="T103" i="20"/>
  <c r="T107" i="20"/>
  <c r="T98" i="19"/>
  <c r="T102" i="19"/>
  <c r="T106" i="19"/>
  <c r="T110" i="19"/>
  <c r="R95" i="18"/>
  <c r="L112" i="18"/>
  <c r="R112" i="18" s="1"/>
  <c r="U107" i="17"/>
  <c r="T96" i="18"/>
  <c r="E95" i="18"/>
  <c r="T99" i="17"/>
  <c r="E95" i="17"/>
  <c r="T98" i="18"/>
  <c r="T102" i="18"/>
  <c r="T110" i="18"/>
  <c r="T97" i="17"/>
  <c r="T101" i="17"/>
  <c r="T105" i="17"/>
  <c r="T109" i="17"/>
  <c r="T96" i="16"/>
  <c r="T100" i="16"/>
  <c r="T104" i="16"/>
  <c r="T108" i="16"/>
  <c r="T113" i="16"/>
  <c r="T99" i="15"/>
  <c r="T103" i="15"/>
  <c r="T107" i="15"/>
  <c r="E112" i="15"/>
  <c r="M112" i="15"/>
  <c r="S112" i="15" s="1"/>
  <c r="E95" i="14"/>
  <c r="T98" i="14"/>
  <c r="T102" i="14"/>
  <c r="T106" i="14"/>
  <c r="T110" i="14"/>
  <c r="L112" i="14"/>
  <c r="R112" i="14" s="1"/>
  <c r="T97" i="13"/>
  <c r="T101" i="13"/>
  <c r="T105" i="13"/>
  <c r="T109" i="13"/>
  <c r="U102" i="12"/>
  <c r="T107" i="18"/>
  <c r="M112" i="18"/>
  <c r="S112" i="18" s="1"/>
  <c r="T98" i="17"/>
  <c r="T102" i="17"/>
  <c r="T106" i="17"/>
  <c r="T110" i="17"/>
  <c r="L112" i="17"/>
  <c r="R112" i="17" s="1"/>
  <c r="T97" i="16"/>
  <c r="T101" i="16"/>
  <c r="T105" i="16"/>
  <c r="T109" i="16"/>
  <c r="T96" i="15"/>
  <c r="T100" i="15"/>
  <c r="T104" i="15"/>
  <c r="T108" i="15"/>
  <c r="T113" i="15"/>
  <c r="T99" i="14"/>
  <c r="T103" i="14"/>
  <c r="T107" i="14"/>
  <c r="E95" i="13"/>
  <c r="T98" i="13"/>
  <c r="T102" i="13"/>
  <c r="T106" i="13"/>
  <c r="T110" i="13"/>
  <c r="U98" i="12"/>
  <c r="E112" i="11"/>
  <c r="T95" i="11"/>
  <c r="M112" i="11"/>
  <c r="S112" i="11" s="1"/>
  <c r="S95" i="11"/>
  <c r="E95" i="16"/>
  <c r="T98" i="16"/>
  <c r="T102" i="16"/>
  <c r="T106" i="16"/>
  <c r="T110" i="16"/>
  <c r="T95" i="15"/>
  <c r="T97" i="15"/>
  <c r="T101" i="15"/>
  <c r="T105" i="15"/>
  <c r="T109" i="15"/>
  <c r="T96" i="14"/>
  <c r="T100" i="14"/>
  <c r="T104" i="14"/>
  <c r="T108" i="14"/>
  <c r="T113" i="14"/>
  <c r="T99" i="13"/>
  <c r="T103" i="13"/>
  <c r="T107" i="13"/>
  <c r="U110" i="12"/>
  <c r="U95" i="10"/>
  <c r="T95" i="10"/>
  <c r="U96" i="12"/>
  <c r="U100" i="12"/>
  <c r="U104" i="12"/>
  <c r="U108" i="12"/>
  <c r="U113" i="12"/>
  <c r="T108" i="11"/>
  <c r="T113" i="11"/>
  <c r="R95" i="10"/>
  <c r="T99" i="10"/>
  <c r="T103" i="10"/>
  <c r="T107" i="10"/>
  <c r="M112" i="10"/>
  <c r="S112" i="10" s="1"/>
  <c r="E95" i="9"/>
  <c r="T98" i="9"/>
  <c r="T102" i="9"/>
  <c r="T106" i="9"/>
  <c r="T110" i="9"/>
  <c r="L112" i="9"/>
  <c r="R112" i="9" s="1"/>
  <c r="T97" i="8"/>
  <c r="T101" i="8"/>
  <c r="T105" i="8"/>
  <c r="T109" i="8"/>
  <c r="U100" i="7"/>
  <c r="T101" i="7"/>
  <c r="T98" i="5"/>
  <c r="E95" i="5"/>
  <c r="U101" i="4"/>
  <c r="R95" i="3"/>
  <c r="L112" i="3"/>
  <c r="R112" i="3" s="1"/>
  <c r="U113" i="3"/>
  <c r="E95" i="12"/>
  <c r="T101" i="11"/>
  <c r="T105" i="11"/>
  <c r="T109" i="11"/>
  <c r="T96" i="10"/>
  <c r="T100" i="10"/>
  <c r="T104" i="10"/>
  <c r="T108" i="10"/>
  <c r="T113" i="10"/>
  <c r="T99" i="9"/>
  <c r="T103" i="9"/>
  <c r="T107" i="9"/>
  <c r="E95" i="8"/>
  <c r="T98" i="8"/>
  <c r="T102" i="8"/>
  <c r="T106" i="8"/>
  <c r="T110" i="8"/>
  <c r="E95" i="7"/>
  <c r="S95" i="7"/>
  <c r="M112" i="7"/>
  <c r="S112" i="7" s="1"/>
  <c r="E95" i="6"/>
  <c r="U96" i="6"/>
  <c r="T96" i="3"/>
  <c r="E95" i="3"/>
  <c r="U96" i="10"/>
  <c r="R95" i="7"/>
  <c r="U96" i="7"/>
  <c r="T97" i="7"/>
  <c r="U104" i="7"/>
  <c r="T105" i="7"/>
  <c r="U103" i="6"/>
  <c r="T104" i="6"/>
  <c r="E95" i="4"/>
  <c r="S95" i="4"/>
  <c r="M112" i="4"/>
  <c r="S112" i="4" s="1"/>
  <c r="U109" i="4"/>
  <c r="R95" i="6"/>
  <c r="L112" i="6"/>
  <c r="R112" i="6" s="1"/>
  <c r="U96" i="2"/>
  <c r="T110" i="6"/>
  <c r="T97" i="5"/>
  <c r="T101" i="5"/>
  <c r="T105" i="5"/>
  <c r="T109" i="5"/>
  <c r="T96" i="4"/>
  <c r="T100" i="4"/>
  <c r="T104" i="4"/>
  <c r="T108" i="4"/>
  <c r="T113" i="4"/>
  <c r="T99" i="3"/>
  <c r="T103" i="3"/>
  <c r="T107" i="3"/>
  <c r="M112" i="3"/>
  <c r="S112" i="3" s="1"/>
  <c r="T98" i="2"/>
  <c r="T102" i="2"/>
  <c r="T106" i="2"/>
  <c r="T110" i="2"/>
  <c r="L112" i="2"/>
  <c r="R112" i="2" s="1"/>
  <c r="U71" i="17" l="1"/>
  <c r="T95" i="2"/>
  <c r="T33" i="16"/>
  <c r="T59" i="22"/>
  <c r="T24" i="17"/>
  <c r="T33" i="8"/>
  <c r="T24" i="5"/>
  <c r="E112" i="2"/>
  <c r="T112" i="2" s="1"/>
  <c r="U70" i="6"/>
  <c r="T70" i="6"/>
  <c r="U33" i="11"/>
  <c r="T33" i="11"/>
  <c r="E112" i="6"/>
  <c r="U95" i="6"/>
  <c r="T95" i="6"/>
  <c r="E112" i="8"/>
  <c r="U95" i="8"/>
  <c r="T95" i="8"/>
  <c r="U95" i="12"/>
  <c r="T95" i="12"/>
  <c r="E112" i="12"/>
  <c r="E112" i="16"/>
  <c r="U95" i="16"/>
  <c r="T95" i="16"/>
  <c r="U112" i="11"/>
  <c r="T112" i="11"/>
  <c r="T95" i="14"/>
  <c r="E112" i="14"/>
  <c r="U95" i="14"/>
  <c r="E112" i="18"/>
  <c r="U95" i="18"/>
  <c r="T95" i="18"/>
  <c r="E112" i="1"/>
  <c r="U95" i="1"/>
  <c r="T95" i="1"/>
  <c r="T95" i="4"/>
  <c r="E112" i="4"/>
  <c r="U95" i="4"/>
  <c r="E112" i="3"/>
  <c r="U95" i="3"/>
  <c r="T95" i="3"/>
  <c r="U95" i="5"/>
  <c r="T95" i="5"/>
  <c r="E112" i="5"/>
  <c r="T95" i="21"/>
  <c r="E112" i="21"/>
  <c r="U95" i="21"/>
  <c r="T95" i="9"/>
  <c r="E112" i="9"/>
  <c r="U95" i="9"/>
  <c r="E112" i="13"/>
  <c r="U95" i="13"/>
  <c r="T95" i="13"/>
  <c r="T112" i="15"/>
  <c r="U112" i="15"/>
  <c r="E112" i="17"/>
  <c r="U95" i="17"/>
  <c r="T95" i="17"/>
  <c r="E112" i="23"/>
  <c r="U95" i="23"/>
  <c r="T95" i="23"/>
  <c r="E112" i="7"/>
  <c r="T95" i="7"/>
  <c r="U95" i="7"/>
  <c r="T112" i="10"/>
  <c r="U112" i="10"/>
  <c r="E112" i="20"/>
  <c r="U95" i="20"/>
  <c r="T95" i="20"/>
  <c r="T112" i="22"/>
  <c r="U112" i="22"/>
  <c r="U112" i="19"/>
  <c r="T112" i="19"/>
  <c r="U112" i="2" l="1"/>
  <c r="U112" i="17"/>
  <c r="T112" i="17"/>
  <c r="U112" i="7"/>
  <c r="T112" i="7"/>
  <c r="U112" i="21"/>
  <c r="T112" i="21"/>
  <c r="U112" i="18"/>
  <c r="T112" i="18"/>
  <c r="U112" i="16"/>
  <c r="T112" i="16"/>
  <c r="U112" i="9"/>
  <c r="T112" i="9"/>
  <c r="U112" i="4"/>
  <c r="T112" i="4"/>
  <c r="U112" i="1"/>
  <c r="T112" i="1"/>
  <c r="T112" i="12"/>
  <c r="U112" i="12"/>
  <c r="U112" i="6"/>
  <c r="T112" i="6"/>
  <c r="T112" i="5"/>
  <c r="U112" i="5"/>
  <c r="U112" i="14"/>
  <c r="T112" i="14"/>
  <c r="U112" i="8"/>
  <c r="T112" i="8"/>
  <c r="U112" i="20"/>
  <c r="T112" i="20"/>
  <c r="U112" i="23"/>
  <c r="T112" i="23"/>
  <c r="U112" i="13"/>
  <c r="T112" i="13"/>
  <c r="U112" i="3"/>
  <c r="T112" i="3"/>
</calcChain>
</file>

<file path=xl/sharedStrings.xml><?xml version="1.0" encoding="utf-8"?>
<sst xmlns="http://schemas.openxmlformats.org/spreadsheetml/2006/main" count="4554" uniqueCount="147">
  <si>
    <t>Figures Finalised as at 2022/05/05</t>
  </si>
  <si>
    <t/>
  </si>
  <si>
    <t>3rd Quarter Ended 31 March 2022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</si>
  <si>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</si>
  <si>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</si>
  <si>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</si>
  <si>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</si>
  <si>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</si>
  <si>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</si>
  <si>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</si>
  <si>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</si>
  <si>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</si>
  <si>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</si>
  <si>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</si>
  <si>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</si>
  <si>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16 of 2019</t>
  </si>
  <si>
    <t>Adjustment (Mid year)</t>
  </si>
  <si>
    <t>Other Adjustments</t>
  </si>
  <si>
    <t>Total Available 2021/22</t>
  </si>
  <si>
    <t>Approved payment schedule</t>
  </si>
  <si>
    <t>Transferred to municipalities for direct grants</t>
  </si>
  <si>
    <t>Actual expenditure National Department by 30 September 2021</t>
  </si>
  <si>
    <t>Actual expenditure by municipalities by 30 September 2021</t>
  </si>
  <si>
    <t>Actual expenditure National Department by 31 December 2021</t>
  </si>
  <si>
    <t>Actual expenditure by municipalities by 31 December 2021</t>
  </si>
  <si>
    <t>Actual expenditure National Department by 31 March 2022</t>
  </si>
  <si>
    <t>Actual expenditure by municipalities by 31 March 2022</t>
  </si>
  <si>
    <t>Actual expenditure National Department by 30 June 2022</t>
  </si>
  <si>
    <t>Actual expenditure by municipalities by 30 June 2022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</si>
  <si>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</si>
  <si>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</si>
  <si>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</si>
  <si>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</si>
  <si>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</si>
  <si>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10)</t>
  </si>
  <si>
    <t>Programme and Project Preperation Support Grant</t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</si>
  <si>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</si>
  <si>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</si>
  <si>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</si>
  <si>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</si>
  <si>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</si>
  <si>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Integrated Urban Development Grant</t>
  </si>
  <si>
    <t>Sub-Total Vote</t>
  </si>
  <si>
    <t>Cooperative Governance (Vote 3)</t>
  </si>
  <si>
    <t>Municipal Systems Improvement Grant (Schedule 5B)</t>
  </si>
  <si>
    <t>Municipal Systems Improvement Grant (Schedule 6B)</t>
  </si>
  <si>
    <t>Municipal Disaster Grant</t>
  </si>
  <si>
    <t/>
  </si>
  <si>
    <t>Municipal Disaster Recovery Grant</t>
  </si>
  <si>
    <t>Municipal Demarcation Transition Grant (Schedule 5B)</t>
  </si>
  <si>
    <t>Municipal Demarcation Transition Grant (Schedule 6B)</t>
  </si>
  <si>
    <t>Transport (Vote 37)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</si>
  <si>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</si>
  <si>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</si>
  <si>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</si>
  <si>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</si>
  <si>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(Vote 6)</t>
  </si>
  <si>
    <t>Expanded Public Works Programme Integrated Grant (Municipality)</t>
  </si>
  <si>
    <t>Energy (Vote 29)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</si>
  <si>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</si>
  <si>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</si>
  <si>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</si>
  <si>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</si>
  <si>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</si>
  <si>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Affairs (Vote 38)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</si>
  <si>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</si>
  <si>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</si>
  <si>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</si>
  <si>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</si>
  <si>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</si>
  <si>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</si>
  <si>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</si>
  <si>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</si>
  <si>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</si>
  <si>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</si>
  <si>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</si>
  <si>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</si>
  <si>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</si>
  <si>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</si>
  <si>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</si>
  <si>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</si>
  <si>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31)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</si>
  <si>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</si>
  <si>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</si>
  <si>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</si>
  <si>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</si>
  <si>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</si>
  <si>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</si>
  <si>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</si>
  <si>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</si>
  <si>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</si>
  <si>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</si>
  <si>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</si>
  <si>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</si>
  <si>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</si>
  <si>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2021</t>
  </si>
  <si>
    <t>Actual expenditure Provincial Department by 31 December 2021</t>
  </si>
  <si>
    <t>Actual expenditure Provincial Department by 31 March 2022</t>
  </si>
  <si>
    <t>Actual expenditure Provincial Department by 30 June 2022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</si>
  <si>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</si>
  <si>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</si>
  <si>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</si>
  <si>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</si>
  <si>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</si>
  <si>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</si>
  <si>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</si>
  <si>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</si>
  <si>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</si>
  <si>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</si>
  <si>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</si>
  <si>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</si>
  <si>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NORTH WEST: BOJANALA PLATINUM (DC37)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</si>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</sst>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Fill="1" applyBorder="1" applyAlignment="1" applyProtection="1">
      <alignment horizontal="left" vertical="top" wrapText="1"/>
    </xf>
    <xf numFmtId="165" fontId="2" fillId="0" borderId="1" xfId="0" applyNumberFormat="1" applyFont="1" applyFill="1" applyBorder="1" applyAlignment="1" applyProtection="1">
      <alignment horizontal="center" vertical="top" wrapText="1"/>
    </xf>
    <xf numFmtId="165" fontId="2" fillId="0" borderId="2" xfId="0" applyNumberFormat="1" applyFont="1" applyFill="1" applyBorder="1" applyAlignment="1" applyProtection="1">
      <alignment horizontal="center" vertical="top" wrapText="1"/>
    </xf>
    <xf numFmtId="166" fontId="3" fillId="0" borderId="3" xfId="0" applyNumberFormat="1" applyFont="1" applyBorder="1" applyProtection="1"/>
    <xf numFmtId="165" fontId="2" fillId="0" borderId="3" xfId="0" applyNumberFormat="1" applyFont="1" applyFill="1" applyBorder="1" applyAlignment="1" applyProtection="1">
      <alignment horizontal="center" vertical="top" wrapText="1"/>
    </xf>
    <xf numFmtId="165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5" xfId="0" applyNumberFormat="1" applyFont="1" applyFill="1" applyBorder="1" applyAlignment="1" applyProtection="1">
      <alignment horizontal="left"/>
    </xf>
    <xf numFmtId="165" fontId="2" fillId="0" borderId="5" xfId="0" applyNumberFormat="1" applyFont="1" applyFill="1" applyBorder="1" applyAlignment="1" applyProtection="1">
      <alignment horizontal="right"/>
    </xf>
    <xf numFmtId="165" fontId="2" fillId="0" borderId="6" xfId="0" applyNumberFormat="1" applyFont="1" applyFill="1" applyBorder="1" applyAlignment="1" applyProtection="1">
      <alignment horizontal="right"/>
    </xf>
    <xf numFmtId="0" fontId="2" fillId="0" borderId="7" xfId="0" applyNumberFormat="1" applyFont="1" applyFill="1" applyBorder="1" applyAlignment="1" applyProtection="1">
      <alignment horizontal="left"/>
    </xf>
    <xf numFmtId="165" fontId="2" fillId="0" borderId="7" xfId="0" applyNumberFormat="1" applyFont="1" applyFill="1" applyBorder="1" applyAlignment="1" applyProtection="1">
      <alignment horizontal="right"/>
    </xf>
    <xf numFmtId="165" fontId="2" fillId="0" borderId="8" xfId="0" applyNumberFormat="1" applyFont="1" applyFill="1" applyBorder="1" applyAlignment="1" applyProtection="1">
      <alignment horizontal="right"/>
    </xf>
    <xf numFmtId="0" fontId="3" fillId="0" borderId="3" xfId="0" applyNumberFormat="1" applyFont="1" applyFill="1" applyBorder="1" applyAlignment="1" applyProtection="1">
      <alignment horizontal="left" indent="1"/>
    </xf>
    <xf numFmtId="165" fontId="2" fillId="0" borderId="3" xfId="0" applyNumberFormat="1" applyFont="1" applyFill="1" applyBorder="1" applyAlignment="1" applyProtection="1">
      <alignment horizontal="right"/>
    </xf>
    <xf numFmtId="165" fontId="2" fillId="0" borderId="4" xfId="0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NumberFormat="1" applyFont="1" applyFill="1" applyBorder="1" applyAlignment="1" applyProtection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NumberFormat="1" applyFont="1" applyFill="1" applyBorder="1" applyProtection="1"/>
    <xf numFmtId="0" fontId="2" fillId="0" borderId="9" xfId="0" applyNumberFormat="1" applyFont="1" applyFill="1" applyBorder="1" applyProtection="1"/>
    <xf numFmtId="0" fontId="2" fillId="0" borderId="0" xfId="0" applyNumberFormat="1" applyFont="1" applyFill="1" applyBorder="1" applyProtection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 applyFill="1" applyBorder="1" applyProtection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 applyAlignment="1"/>
    <xf numFmtId="167" fontId="10" fillId="0" borderId="20" xfId="0" applyNumberFormat="1" applyFont="1" applyBorder="1" applyAlignment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 applyAlignment="1"/>
    <xf numFmtId="167" fontId="10" fillId="0" borderId="16" xfId="0" applyNumberFormat="1" applyFont="1" applyBorder="1" applyAlignment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 applyAlignment="1"/>
    <xf numFmtId="167" fontId="10" fillId="0" borderId="24" xfId="0" applyNumberFormat="1" applyFont="1" applyBorder="1" applyAlignment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NumberFormat="1" applyFont="1" applyFill="1" applyBorder="1" applyAlignment="1" applyProtection="1">
      <alignment horizontal="left" indent="1"/>
    </xf>
    <xf numFmtId="165" fontId="2" fillId="3" borderId="26" xfId="0" applyNumberFormat="1" applyFont="1" applyFill="1" applyBorder="1" applyAlignment="1" applyProtection="1">
      <alignment horizontal="right"/>
    </xf>
    <xf numFmtId="165" fontId="2" fillId="3" borderId="27" xfId="0" applyNumberFormat="1" applyFont="1" applyFill="1" applyBorder="1" applyAlignment="1" applyProtection="1">
      <alignment horizontal="right"/>
    </xf>
    <xf numFmtId="165" fontId="2" fillId="3" borderId="28" xfId="0" applyNumberFormat="1" applyFont="1" applyFill="1" applyBorder="1" applyAlignment="1" applyProtection="1">
      <alignment horizontal="right"/>
    </xf>
    <xf numFmtId="165" fontId="3" fillId="0" borderId="4" xfId="0" applyNumberFormat="1" applyFont="1" applyFill="1" applyBorder="1" applyAlignment="1" applyProtection="1">
      <alignment horizontal="right"/>
    </xf>
    <xf numFmtId="165" fontId="3" fillId="0" borderId="11" xfId="0" applyNumberFormat="1" applyFont="1" applyFill="1" applyBorder="1" applyAlignment="1" applyProtection="1">
      <alignment horizontal="right"/>
    </xf>
    <xf numFmtId="165" fontId="3" fillId="0" borderId="29" xfId="0" applyNumberFormat="1" applyFont="1" applyFill="1" applyBorder="1" applyAlignment="1" applyProtection="1">
      <alignment horizontal="center" vertical="center"/>
    </xf>
    <xf numFmtId="165" fontId="2" fillId="0" borderId="10" xfId="0" applyNumberFormat="1" applyFont="1" applyFill="1" applyBorder="1" applyAlignment="1" applyProtection="1">
      <alignment horizontal="center" vertical="center"/>
    </xf>
    <xf numFmtId="165" fontId="2" fillId="0" borderId="30" xfId="0" applyNumberFormat="1" applyFont="1" applyFill="1" applyBorder="1" applyAlignment="1" applyProtection="1">
      <alignment horizontal="center" vertical="center"/>
    </xf>
    <xf numFmtId="165" fontId="2" fillId="0" borderId="31" xfId="0" applyNumberFormat="1" applyFont="1" applyFill="1" applyBorder="1" applyAlignment="1" applyProtection="1">
      <alignment horizontal="center" vertical="center"/>
    </xf>
    <xf numFmtId="165" fontId="2" fillId="0" borderId="9" xfId="0" applyNumberFormat="1" applyFont="1" applyFill="1" applyBorder="1" applyAlignment="1" applyProtection="1">
      <alignment horizontal="center" vertical="center"/>
    </xf>
    <xf numFmtId="164" fontId="2" fillId="0" borderId="32" xfId="0" applyNumberFormat="1" applyFont="1" applyFill="1" applyBorder="1" applyAlignment="1" applyProtection="1">
      <alignment horizontal="left" vertical="top" wrapText="1"/>
    </xf>
    <xf numFmtId="165" fontId="2" fillId="0" borderId="32" xfId="0" applyNumberFormat="1" applyFont="1" applyFill="1" applyBorder="1" applyAlignment="1" applyProtection="1">
      <alignment horizontal="center" vertical="top" wrapText="1"/>
    </xf>
    <xf numFmtId="164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2" xfId="0" applyNumberFormat="1" applyFont="1" applyFill="1" applyBorder="1" applyAlignment="1" applyProtection="1">
      <alignment horizontal="center" vertical="top" wrapText="1"/>
    </xf>
    <xf numFmtId="49" fontId="2" fillId="0" borderId="33" xfId="0" applyNumberFormat="1" applyFont="1" applyFill="1" applyBorder="1" applyAlignment="1" applyProtection="1">
      <alignment horizontal="center" vertical="top" wrapText="1"/>
    </xf>
    <xf numFmtId="164" fontId="2" fillId="0" borderId="3" xfId="0" applyNumberFormat="1" applyFont="1" applyFill="1" applyBorder="1" applyAlignment="1" applyProtection="1">
      <alignment horizontal="center" vertical="top" wrapText="1"/>
    </xf>
    <xf numFmtId="164" fontId="2" fillId="0" borderId="4" xfId="0" applyNumberFormat="1" applyFont="1" applyFill="1" applyBorder="1" applyAlignment="1" applyProtection="1">
      <alignment horizontal="center" vertical="top" wrapText="1"/>
    </xf>
    <xf numFmtId="0" fontId="2" fillId="0" borderId="34" xfId="0" applyNumberFormat="1" applyFont="1" applyFill="1" applyBorder="1" applyAlignment="1" applyProtection="1">
      <alignment horizontal="left"/>
    </xf>
    <xf numFmtId="165" fontId="2" fillId="0" borderId="22" xfId="0" applyNumberFormat="1" applyFont="1" applyFill="1" applyBorder="1" applyAlignment="1" applyProtection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NumberFormat="1" applyFont="1" applyFill="1" applyBorder="1" applyAlignment="1" applyProtection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NumberFormat="1" applyFont="1" applyFill="1" applyBorder="1" applyAlignment="1" applyProtection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 applyAlignment="1"/>
    <xf numFmtId="169" fontId="10" fillId="0" borderId="19" xfId="0" applyNumberFormat="1" applyFont="1" applyBorder="1" applyAlignment="1"/>
    <xf numFmtId="169" fontId="10" fillId="0" borderId="20" xfId="0" applyNumberFormat="1" applyFont="1" applyBorder="1" applyAlignment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 applyAlignment="1"/>
    <xf numFmtId="169" fontId="10" fillId="0" borderId="15" xfId="0" applyNumberFormat="1" applyFont="1" applyBorder="1" applyAlignment="1"/>
    <xf numFmtId="169" fontId="10" fillId="0" borderId="16" xfId="0" applyNumberFormat="1" applyFont="1" applyBorder="1" applyAlignment="1"/>
    <xf numFmtId="169" fontId="10" fillId="0" borderId="9" xfId="0" applyNumberFormat="1" applyFont="1" applyBorder="1" applyAlignment="1"/>
    <xf numFmtId="169" fontId="10" fillId="0" borderId="23" xfId="0" applyNumberFormat="1" applyFont="1" applyBorder="1" applyAlignment="1"/>
    <xf numFmtId="169" fontId="10" fillId="0" borderId="24" xfId="0" applyNumberFormat="1" applyFont="1" applyBorder="1" applyAlignment="1"/>
    <xf numFmtId="169" fontId="2" fillId="0" borderId="3" xfId="0" applyNumberFormat="1" applyFont="1" applyFill="1" applyBorder="1" applyAlignment="1" applyProtection="1">
      <alignment horizontal="center" vertical="top" wrapText="1"/>
    </xf>
    <xf numFmtId="169" fontId="2" fillId="0" borderId="4" xfId="0" applyNumberFormat="1" applyFont="1" applyFill="1" applyBorder="1" applyAlignment="1" applyProtection="1">
      <alignment horizontal="center" vertical="top" wrapText="1"/>
    </xf>
    <xf numFmtId="169" fontId="2" fillId="0" borderId="5" xfId="0" applyNumberFormat="1" applyFont="1" applyFill="1" applyBorder="1" applyAlignment="1" applyProtection="1">
      <alignment horizontal="right"/>
    </xf>
    <xf numFmtId="169" fontId="2" fillId="0" borderId="6" xfId="0" applyNumberFormat="1" applyFont="1" applyFill="1" applyBorder="1" applyAlignment="1" applyProtection="1">
      <alignment horizontal="right"/>
    </xf>
    <xf numFmtId="169" fontId="2" fillId="0" borderId="7" xfId="0" applyNumberFormat="1" applyFont="1" applyFill="1" applyBorder="1" applyAlignment="1" applyProtection="1">
      <alignment horizontal="right"/>
    </xf>
    <xf numFmtId="169" fontId="2" fillId="0" borderId="8" xfId="0" applyNumberFormat="1" applyFont="1" applyFill="1" applyBorder="1" applyAlignment="1" applyProtection="1">
      <alignment horizontal="right"/>
    </xf>
    <xf numFmtId="169" fontId="2" fillId="0" borderId="3" xfId="0" applyNumberFormat="1" applyFont="1" applyFill="1" applyBorder="1" applyAlignment="1" applyProtection="1">
      <alignment horizontal="right"/>
    </xf>
    <xf numFmtId="169" fontId="3" fillId="0" borderId="3" xfId="0" applyNumberFormat="1" applyFont="1" applyFill="1" applyBorder="1" applyAlignment="1" applyProtection="1">
      <alignment horizontal="right"/>
      <protection locked="0"/>
    </xf>
    <xf numFmtId="169" fontId="2" fillId="0" borderId="4" xfId="0" applyNumberFormat="1" applyFont="1" applyFill="1" applyBorder="1" applyAlignment="1" applyProtection="1">
      <alignment horizontal="right"/>
    </xf>
    <xf numFmtId="169" fontId="2" fillId="0" borderId="34" xfId="0" applyNumberFormat="1" applyFont="1" applyFill="1" applyBorder="1" applyAlignment="1" applyProtection="1">
      <alignment horizontal="right"/>
    </xf>
    <xf numFmtId="169" fontId="2" fillId="0" borderId="22" xfId="0" applyNumberFormat="1" applyFont="1" applyFill="1" applyBorder="1" applyAlignment="1" applyProtection="1">
      <alignment horizontal="right"/>
    </xf>
    <xf numFmtId="169" fontId="2" fillId="0" borderId="32" xfId="0" applyNumberFormat="1" applyFont="1" applyFill="1" applyBorder="1" applyAlignment="1" applyProtection="1">
      <alignment horizontal="right"/>
    </xf>
    <xf numFmtId="169" fontId="2" fillId="0" borderId="1" xfId="0" applyNumberFormat="1" applyFont="1" applyFill="1" applyBorder="1" applyAlignment="1" applyProtection="1">
      <alignment horizontal="right"/>
    </xf>
    <xf numFmtId="169" fontId="2" fillId="0" borderId="2" xfId="0" applyNumberFormat="1" applyFont="1" applyFill="1" applyBorder="1" applyAlignment="1" applyProtection="1">
      <alignment horizontal="right"/>
    </xf>
    <xf numFmtId="169" fontId="2" fillId="0" borderId="9" xfId="0" applyNumberFormat="1" applyFont="1" applyFill="1" applyBorder="1" applyAlignment="1" applyProtection="1">
      <alignment horizontal="right"/>
    </xf>
    <xf numFmtId="169" fontId="2" fillId="0" borderId="10" xfId="0" applyNumberFormat="1" applyFont="1" applyFill="1" applyBorder="1" applyAlignment="1" applyProtection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Fill="1" applyBorder="1" applyAlignment="1" applyProtection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Fill="1" applyBorder="1" applyProtection="1"/>
    <xf numFmtId="169" fontId="2" fillId="0" borderId="1" xfId="0" applyNumberFormat="1" applyFont="1" applyFill="1" applyBorder="1" applyProtection="1"/>
    <xf numFmtId="169" fontId="2" fillId="0" borderId="10" xfId="0" applyNumberFormat="1" applyFont="1" applyFill="1" applyBorder="1" applyProtection="1"/>
    <xf numFmtId="169" fontId="2" fillId="0" borderId="0" xfId="0" applyNumberFormat="1" applyFont="1" applyFill="1" applyBorder="1" applyProtection="1"/>
    <xf numFmtId="165" fontId="2" fillId="0" borderId="10" xfId="0" applyNumberFormat="1" applyFont="1" applyFill="1" applyBorder="1" applyAlignment="1" applyProtection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Relationship Id="rId30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57100000</v>
      </c>
      <c r="C10" s="92">
        <v>0</v>
      </c>
      <c r="D10" s="92"/>
      <c r="E10" s="92">
        <f t="shared" ref="E10:E16" si="0">$B10      +$C10      +$D10</f>
        <v>57100000</v>
      </c>
      <c r="F10" s="93">
        <v>57100000</v>
      </c>
      <c r="G10" s="94">
        <v>57100000</v>
      </c>
      <c r="H10" s="93">
        <v>8607000</v>
      </c>
      <c r="I10" s="94">
        <v>3357697</v>
      </c>
      <c r="J10" s="93">
        <v>7781000</v>
      </c>
      <c r="K10" s="94">
        <v>1914898</v>
      </c>
      <c r="L10" s="93">
        <v>14512000</v>
      </c>
      <c r="M10" s="94">
        <v>11304233</v>
      </c>
      <c r="N10" s="93"/>
      <c r="O10" s="94"/>
      <c r="P10" s="93">
        <f t="shared" ref="P10:P16" si="1">$H10      +$J10      +$L10      +$N10</f>
        <v>30900000</v>
      </c>
      <c r="Q10" s="94">
        <f t="shared" ref="Q10:Q16" si="2">$I10      +$K10      +$M10      +$O10</f>
        <v>16576828</v>
      </c>
      <c r="R10" s="48">
        <f t="shared" ref="R10:R16" si="3">IF(($J10      =0),0,((($L10      -$J10      )/$J10      )*100))</f>
        <v>86.505590541061565</v>
      </c>
      <c r="S10" s="49">
        <f t="shared" ref="S10:S16" si="4">IF(($K10      =0),0,((($M10      -$K10      )/$K10      )*100))</f>
        <v>490.33081657613093</v>
      </c>
      <c r="T10" s="48">
        <f t="shared" ref="T10:T15" si="5">IF(($E10      =0),0,(($P10      /$E10      )*100))</f>
        <v>54.115586690017516</v>
      </c>
      <c r="U10" s="50">
        <f t="shared" ref="U10:U15" si="6">IF(($E10      =0),0,(($Q10      /$E10      )*100))</f>
        <v>29.031222416812607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53000000</v>
      </c>
      <c r="C13" s="92">
        <v>14184000</v>
      </c>
      <c r="D13" s="92"/>
      <c r="E13" s="92">
        <f t="shared" si="0"/>
        <v>67184000</v>
      </c>
      <c r="F13" s="93">
        <v>67184000</v>
      </c>
      <c r="G13" s="94">
        <v>67184000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/>
      <c r="O13" s="94"/>
      <c r="P13" s="93">
        <f t="shared" si="1"/>
        <v>27979000</v>
      </c>
      <c r="Q13" s="94">
        <f t="shared" si="2"/>
        <v>27922295</v>
      </c>
      <c r="R13" s="48">
        <f t="shared" si="3"/>
        <v>-87.425149700598809</v>
      </c>
      <c r="S13" s="49">
        <f t="shared" si="4"/>
        <v>-93.546851955693782</v>
      </c>
      <c r="T13" s="48">
        <f t="shared" si="5"/>
        <v>41.645332221957609</v>
      </c>
      <c r="U13" s="50">
        <f t="shared" si="6"/>
        <v>41.560929685639437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3500000</v>
      </c>
      <c r="C14" s="92">
        <v>0</v>
      </c>
      <c r="D14" s="92"/>
      <c r="E14" s="92">
        <f t="shared" si="0"/>
        <v>3500000</v>
      </c>
      <c r="F14" s="93">
        <v>3500000</v>
      </c>
      <c r="G14" s="94">
        <v>2950000</v>
      </c>
      <c r="H14" s="93">
        <v>2950000</v>
      </c>
      <c r="I14" s="94"/>
      <c r="J14" s="93"/>
      <c r="K14" s="94"/>
      <c r="L14" s="93"/>
      <c r="M14" s="94"/>
      <c r="N14" s="93"/>
      <c r="O14" s="94"/>
      <c r="P14" s="93">
        <f t="shared" si="1"/>
        <v>2950000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84.285714285714292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113600000</v>
      </c>
      <c r="C16" s="95">
        <f>SUM(C9:C15)</f>
        <v>14184000</v>
      </c>
      <c r="D16" s="95"/>
      <c r="E16" s="95">
        <f t="shared" si="0"/>
        <v>127784000</v>
      </c>
      <c r="F16" s="96">
        <f t="shared" ref="F16:O16" si="7">SUM(F9:F15)</f>
        <v>127784000</v>
      </c>
      <c r="G16" s="97">
        <f t="shared" si="7"/>
        <v>127234000</v>
      </c>
      <c r="H16" s="96">
        <f t="shared" si="7"/>
        <v>28068000</v>
      </c>
      <c r="I16" s="97">
        <f t="shared" si="7"/>
        <v>14393558</v>
      </c>
      <c r="J16" s="96">
        <f t="shared" si="7"/>
        <v>17968000</v>
      </c>
      <c r="K16" s="97">
        <f t="shared" si="7"/>
        <v>17777683</v>
      </c>
      <c r="L16" s="96">
        <f t="shared" si="7"/>
        <v>15793000</v>
      </c>
      <c r="M16" s="97">
        <f t="shared" si="7"/>
        <v>12327882</v>
      </c>
      <c r="N16" s="96">
        <f t="shared" si="7"/>
        <v>0</v>
      </c>
      <c r="O16" s="97">
        <f t="shared" si="7"/>
        <v>0</v>
      </c>
      <c r="P16" s="96">
        <f t="shared" si="1"/>
        <v>61829000</v>
      </c>
      <c r="Q16" s="97">
        <f t="shared" si="2"/>
        <v>44499123</v>
      </c>
      <c r="R16" s="52">
        <f t="shared" si="3"/>
        <v>-12.104853072128229</v>
      </c>
      <c r="S16" s="53">
        <f t="shared" si="4"/>
        <v>-30.655294056036436</v>
      </c>
      <c r="T16" s="52">
        <f>IF((SUM($E9:$E13)+$E15)=0,0,(P16/(SUM($E9:$E13)+$E15)*100))</f>
        <v>49.748157445849827</v>
      </c>
      <c r="U16" s="54">
        <f>IF((SUM($E9:$E13)+$E15)=0,0,(Q16/(SUM($E9:$E13)+$E15)*100))</f>
        <v>35.80438592256445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11551000</v>
      </c>
      <c r="C19" s="92">
        <v>0</v>
      </c>
      <c r="D19" s="92"/>
      <c r="E19" s="92">
        <f t="shared" si="8"/>
        <v>11551000</v>
      </c>
      <c r="F19" s="93">
        <v>11551000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15326000</v>
      </c>
      <c r="C20" s="92">
        <v>0</v>
      </c>
      <c r="D20" s="92"/>
      <c r="E20" s="92">
        <f t="shared" si="8"/>
        <v>15326000</v>
      </c>
      <c r="F20" s="93">
        <v>15326000</v>
      </c>
      <c r="G20" s="94">
        <v>15326000</v>
      </c>
      <c r="H20" s="93"/>
      <c r="I20" s="94"/>
      <c r="J20" s="93">
        <v>1215000</v>
      </c>
      <c r="K20" s="94"/>
      <c r="L20" s="93">
        <v>6598000</v>
      </c>
      <c r="M20" s="94"/>
      <c r="N20" s="93"/>
      <c r="O20" s="94"/>
      <c r="P20" s="93">
        <f t="shared" si="9"/>
        <v>7813000</v>
      </c>
      <c r="Q20" s="94">
        <f t="shared" si="10"/>
        <v>0</v>
      </c>
      <c r="R20" s="48">
        <f t="shared" si="11"/>
        <v>443.04526748971193</v>
      </c>
      <c r="S20" s="49">
        <f t="shared" si="12"/>
        <v>0</v>
      </c>
      <c r="T20" s="48">
        <f t="shared" si="13"/>
        <v>50.978728957327412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26877000</v>
      </c>
      <c r="C24" s="95">
        <f>SUM(C18:C23)</f>
        <v>0</v>
      </c>
      <c r="D24" s="95"/>
      <c r="E24" s="95">
        <f t="shared" si="8"/>
        <v>26877000</v>
      </c>
      <c r="F24" s="96">
        <f t="shared" ref="F24:O24" si="15">SUM(F18:F23)</f>
        <v>26877000</v>
      </c>
      <c r="G24" s="97">
        <f t="shared" si="15"/>
        <v>15326000</v>
      </c>
      <c r="H24" s="96">
        <f t="shared" si="15"/>
        <v>0</v>
      </c>
      <c r="I24" s="97">
        <f t="shared" si="15"/>
        <v>0</v>
      </c>
      <c r="J24" s="96">
        <f t="shared" si="15"/>
        <v>1215000</v>
      </c>
      <c r="K24" s="97">
        <f t="shared" si="15"/>
        <v>0</v>
      </c>
      <c r="L24" s="96">
        <f t="shared" si="15"/>
        <v>6598000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7813000</v>
      </c>
      <c r="Q24" s="97">
        <f t="shared" si="10"/>
        <v>0</v>
      </c>
      <c r="R24" s="52">
        <f t="shared" si="11"/>
        <v>443.04526748971193</v>
      </c>
      <c r="S24" s="53">
        <f t="shared" si="12"/>
        <v>0</v>
      </c>
      <c r="T24" s="52">
        <f>IF(($E24-$E19-$E23)   =0,0,($P24   /($E24-$E19-$E23)   )*100)</f>
        <v>50.978728957327412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/>
      <c r="O28" s="94"/>
      <c r="P28" s="93">
        <f>$H28      +$J28      +$L28      +$N28</f>
        <v>86024000</v>
      </c>
      <c r="Q28" s="94">
        <f>$I28      +$K28      +$M28      +$O28</f>
        <v>42965653</v>
      </c>
      <c r="R28" s="48">
        <f>IF(($J28      =0),0,((($L28      -$J28      )/$J28      )*100))</f>
        <v>66.463805253042921</v>
      </c>
      <c r="S28" s="49">
        <f>IF(($K28      =0),0,((($M28      -$K28      )/$K28      )*100))</f>
        <v>0</v>
      </c>
      <c r="T28" s="48">
        <f>IF(($E28      =0),0,(($P28      /$E28      )*100))</f>
        <v>40.264171608572937</v>
      </c>
      <c r="U28" s="50">
        <f>IF(($E28      =0),0,(($Q28      /$E28      )*100))</f>
        <v>20.1103927469822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10024000</v>
      </c>
      <c r="C29" s="92">
        <v>0</v>
      </c>
      <c r="D29" s="92"/>
      <c r="E29" s="92">
        <f>$B29      +$C29      +$D29</f>
        <v>10024000</v>
      </c>
      <c r="F29" s="93">
        <v>10024000</v>
      </c>
      <c r="G29" s="94">
        <v>10024000</v>
      </c>
      <c r="H29" s="93">
        <v>771000</v>
      </c>
      <c r="I29" s="94">
        <v>-1817000</v>
      </c>
      <c r="J29" s="93">
        <v>2237000</v>
      </c>
      <c r="K29" s="94">
        <v>1432963</v>
      </c>
      <c r="L29" s="93">
        <v>2595000</v>
      </c>
      <c r="M29" s="94">
        <v>-779000</v>
      </c>
      <c r="N29" s="93"/>
      <c r="O29" s="94"/>
      <c r="P29" s="93">
        <f>$H29      +$J29      +$L29      +$N29</f>
        <v>5603000</v>
      </c>
      <c r="Q29" s="94">
        <f>$I29      +$K29      +$M29      +$O29</f>
        <v>-1163037</v>
      </c>
      <c r="R29" s="48">
        <f>IF(($J29      =0),0,((($L29      -$J29      )/$J29      )*100))</f>
        <v>16.003576218149306</v>
      </c>
      <c r="S29" s="49">
        <f>IF(($K29      =0),0,((($M29      -$K29      )/$K29      )*100))</f>
        <v>-154.36288306118163</v>
      </c>
      <c r="T29" s="48">
        <f>IF(($E29      =0),0,(($P29      /$E29      )*100))</f>
        <v>55.895849960095767</v>
      </c>
      <c r="U29" s="50">
        <f>IF(($E29      =0),0,(($Q29      /$E29      )*100))</f>
        <v>-11.602523942537909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223673000</v>
      </c>
      <c r="C30" s="95">
        <f>SUM(C26:C29)</f>
        <v>0</v>
      </c>
      <c r="D30" s="95"/>
      <c r="E30" s="95">
        <f>$B30      +$C30      +$D30</f>
        <v>223673000</v>
      </c>
      <c r="F30" s="96">
        <f t="shared" ref="F30:O30" si="16">SUM(F26:F29)</f>
        <v>223673000</v>
      </c>
      <c r="G30" s="97">
        <f t="shared" si="16"/>
        <v>223673000</v>
      </c>
      <c r="H30" s="96">
        <f t="shared" si="16"/>
        <v>20243000</v>
      </c>
      <c r="I30" s="97">
        <f t="shared" si="16"/>
        <v>-1817000</v>
      </c>
      <c r="J30" s="96">
        <f t="shared" si="16"/>
        <v>27213000</v>
      </c>
      <c r="K30" s="97">
        <f t="shared" si="16"/>
        <v>1432963</v>
      </c>
      <c r="L30" s="96">
        <f t="shared" si="16"/>
        <v>44171000</v>
      </c>
      <c r="M30" s="97">
        <f t="shared" si="16"/>
        <v>42186653</v>
      </c>
      <c r="N30" s="96">
        <f t="shared" si="16"/>
        <v>0</v>
      </c>
      <c r="O30" s="97">
        <f t="shared" si="16"/>
        <v>0</v>
      </c>
      <c r="P30" s="96">
        <f>$H30      +$J30      +$L30      +$N30</f>
        <v>91627000</v>
      </c>
      <c r="Q30" s="97">
        <f>$I30      +$K30      +$M30      +$O30</f>
        <v>41802616</v>
      </c>
      <c r="R30" s="52">
        <f>IF(($J30      =0),0,((($L30      -$J30      )/$J30      )*100))</f>
        <v>62.315804946165429</v>
      </c>
      <c r="S30" s="53">
        <f>IF(($K30      =0),0,((($M30      -$K30      )/$K30      )*100))</f>
        <v>2844.0155119148226</v>
      </c>
      <c r="T30" s="52">
        <f>IF($E30   =0,0,($P30   /$E30   )*100)</f>
        <v>40.964711878501205</v>
      </c>
      <c r="U30" s="54">
        <f>IF($E30   =0,0,($Q30   /$E30   )*100)</f>
        <v>18.689164986386377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41538000</v>
      </c>
      <c r="C32" s="92">
        <v>0</v>
      </c>
      <c r="D32" s="92"/>
      <c r="E32" s="92">
        <f>$B32      +$C32      +$D32</f>
        <v>41538000</v>
      </c>
      <c r="F32" s="93">
        <v>41538000</v>
      </c>
      <c r="G32" s="94">
        <v>41538000</v>
      </c>
      <c r="H32" s="93">
        <v>7409000</v>
      </c>
      <c r="I32" s="94">
        <v>3207778</v>
      </c>
      <c r="J32" s="93">
        <v>13700000</v>
      </c>
      <c r="K32" s="94">
        <v>3475672</v>
      </c>
      <c r="L32" s="93">
        <v>8637000</v>
      </c>
      <c r="M32" s="94">
        <v>-29942552</v>
      </c>
      <c r="N32" s="93"/>
      <c r="O32" s="94"/>
      <c r="P32" s="93">
        <f>$H32      +$J32      +$L32      +$N32</f>
        <v>29746000</v>
      </c>
      <c r="Q32" s="94">
        <f>$I32      +$K32      +$M32      +$O32</f>
        <v>-23259102</v>
      </c>
      <c r="R32" s="48">
        <f>IF(($J32      =0),0,((($L32      -$J32      )/$J32      )*100))</f>
        <v>-36.956204379562045</v>
      </c>
      <c r="S32" s="49">
        <f>IF(($K32      =0),0,((($M32      -$K32      )/$K32      )*100))</f>
        <v>-961.4895766919318</v>
      </c>
      <c r="T32" s="48">
        <f>IF(($E32      =0),0,(($P32      /$E32      )*100))</f>
        <v>71.6115364244788</v>
      </c>
      <c r="U32" s="50">
        <f>IF(($E32      =0),0,(($Q32      /$E32      )*100))</f>
        <v>-55.99475660840676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41538000</v>
      </c>
      <c r="C33" s="95">
        <f>C32</f>
        <v>0</v>
      </c>
      <c r="D33" s="95"/>
      <c r="E33" s="95">
        <f>$B33      +$C33      +$D33</f>
        <v>41538000</v>
      </c>
      <c r="F33" s="96">
        <f t="shared" ref="F33:O33" si="17">F32</f>
        <v>41538000</v>
      </c>
      <c r="G33" s="97">
        <f t="shared" si="17"/>
        <v>41538000</v>
      </c>
      <c r="H33" s="96">
        <f t="shared" si="17"/>
        <v>7409000</v>
      </c>
      <c r="I33" s="97">
        <f t="shared" si="17"/>
        <v>3207778</v>
      </c>
      <c r="J33" s="96">
        <f t="shared" si="17"/>
        <v>13700000</v>
      </c>
      <c r="K33" s="97">
        <f t="shared" si="17"/>
        <v>3475672</v>
      </c>
      <c r="L33" s="96">
        <f t="shared" si="17"/>
        <v>8637000</v>
      </c>
      <c r="M33" s="97">
        <f t="shared" si="17"/>
        <v>-29942552</v>
      </c>
      <c r="N33" s="96">
        <f t="shared" si="17"/>
        <v>0</v>
      </c>
      <c r="O33" s="97">
        <f t="shared" si="17"/>
        <v>0</v>
      </c>
      <c r="P33" s="96">
        <f>$H33      +$J33      +$L33      +$N33</f>
        <v>29746000</v>
      </c>
      <c r="Q33" s="97">
        <f>$I33      +$K33      +$M33      +$O33</f>
        <v>-23259102</v>
      </c>
      <c r="R33" s="52">
        <f>IF(($J33      =0),0,((($L33      -$J33      )/$J33      )*100))</f>
        <v>-36.956204379562045</v>
      </c>
      <c r="S33" s="53">
        <f>IF(($K33      =0),0,((($M33      -$K33      )/$K33      )*100))</f>
        <v>-961.4895766919318</v>
      </c>
      <c r="T33" s="52">
        <f>IF($E33   =0,0,($P33   /$E33   )*100)</f>
        <v>71.6115364244788</v>
      </c>
      <c r="U33" s="54">
        <f>IF($E33   =0,0,($Q33   /$E33   )*100)</f>
        <v>-55.99475660840676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86780000</v>
      </c>
      <c r="C35" s="92">
        <v>-38707000</v>
      </c>
      <c r="D35" s="92"/>
      <c r="E35" s="92">
        <f t="shared" ref="E35:E40" si="18">$B35      +$C35      +$D35</f>
        <v>48073000</v>
      </c>
      <c r="F35" s="93">
        <v>48073000</v>
      </c>
      <c r="G35" s="94">
        <v>48073000</v>
      </c>
      <c r="H35" s="93">
        <v>2525000</v>
      </c>
      <c r="I35" s="94">
        <v>154080</v>
      </c>
      <c r="J35" s="93">
        <v>27505000</v>
      </c>
      <c r="K35" s="94">
        <v>3907702</v>
      </c>
      <c r="L35" s="93">
        <v>10181000</v>
      </c>
      <c r="M35" s="94">
        <v>-107287</v>
      </c>
      <c r="N35" s="93"/>
      <c r="O35" s="94"/>
      <c r="P35" s="93">
        <f t="shared" ref="P35:P40" si="19">$H35      +$J35      +$L35      +$N35</f>
        <v>40211000</v>
      </c>
      <c r="Q35" s="94">
        <f t="shared" ref="Q35:Q40" si="20">$I35      +$K35      +$M35      +$O35</f>
        <v>3954495</v>
      </c>
      <c r="R35" s="48">
        <f t="shared" ref="R35:R40" si="21">IF(($J35      =0),0,((($L35      -$J35      )/$J35      )*100))</f>
        <v>-62.984911834211964</v>
      </c>
      <c r="S35" s="49">
        <f t="shared" ref="S35:S40" si="22">IF(($K35      =0),0,((($M35      -$K35      )/$K35      )*100))</f>
        <v>-102.74552665479608</v>
      </c>
      <c r="T35" s="48">
        <f t="shared" ref="T35:T39" si="23">IF(($E35      =0),0,(($P35      /$E35      )*100))</f>
        <v>83.645705489567945</v>
      </c>
      <c r="U35" s="50">
        <f t="shared" ref="U35:U39" si="24">IF(($E35      =0),0,(($Q35      /$E35      )*100))</f>
        <v>8.2260208433008124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311854000</v>
      </c>
      <c r="C36" s="92">
        <v>0</v>
      </c>
      <c r="D36" s="92"/>
      <c r="E36" s="92">
        <f t="shared" si="18"/>
        <v>311854000</v>
      </c>
      <c r="F36" s="93">
        <v>311854000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16000000</v>
      </c>
      <c r="C38" s="92">
        <v>0</v>
      </c>
      <c r="D38" s="92"/>
      <c r="E38" s="92">
        <f t="shared" si="18"/>
        <v>16000000</v>
      </c>
      <c r="F38" s="93">
        <v>16000000</v>
      </c>
      <c r="G38" s="94">
        <v>16000000</v>
      </c>
      <c r="H38" s="93"/>
      <c r="I38" s="94"/>
      <c r="J38" s="93">
        <v>735000</v>
      </c>
      <c r="K38" s="94">
        <v>483000</v>
      </c>
      <c r="L38" s="93">
        <v>6653000</v>
      </c>
      <c r="M38" s="94">
        <v>1256074</v>
      </c>
      <c r="N38" s="93"/>
      <c r="O38" s="94"/>
      <c r="P38" s="93">
        <f t="shared" si="19"/>
        <v>7388000</v>
      </c>
      <c r="Q38" s="94">
        <f t="shared" si="20"/>
        <v>1739074</v>
      </c>
      <c r="R38" s="48">
        <f t="shared" si="21"/>
        <v>805.17006802721096</v>
      </c>
      <c r="S38" s="49">
        <f t="shared" si="22"/>
        <v>160.05672877846791</v>
      </c>
      <c r="T38" s="48">
        <f t="shared" si="23"/>
        <v>46.174999999999997</v>
      </c>
      <c r="U38" s="50">
        <f t="shared" si="24"/>
        <v>10.8692125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414634000</v>
      </c>
      <c r="C40" s="95">
        <f>SUM(C35:C39)</f>
        <v>-38707000</v>
      </c>
      <c r="D40" s="95"/>
      <c r="E40" s="95">
        <f t="shared" si="18"/>
        <v>375927000</v>
      </c>
      <c r="F40" s="96">
        <f t="shared" ref="F40:O40" si="25">SUM(F35:F39)</f>
        <v>375927000</v>
      </c>
      <c r="G40" s="97">
        <f t="shared" si="25"/>
        <v>64073000</v>
      </c>
      <c r="H40" s="96">
        <f t="shared" si="25"/>
        <v>2525000</v>
      </c>
      <c r="I40" s="97">
        <f t="shared" si="25"/>
        <v>154080</v>
      </c>
      <c r="J40" s="96">
        <f t="shared" si="25"/>
        <v>28240000</v>
      </c>
      <c r="K40" s="97">
        <f t="shared" si="25"/>
        <v>4390702</v>
      </c>
      <c r="L40" s="96">
        <f t="shared" si="25"/>
        <v>16834000</v>
      </c>
      <c r="M40" s="97">
        <f t="shared" si="25"/>
        <v>1148787</v>
      </c>
      <c r="N40" s="96">
        <f t="shared" si="25"/>
        <v>0</v>
      </c>
      <c r="O40" s="97">
        <f t="shared" si="25"/>
        <v>0</v>
      </c>
      <c r="P40" s="96">
        <f t="shared" si="19"/>
        <v>47599000</v>
      </c>
      <c r="Q40" s="97">
        <f t="shared" si="20"/>
        <v>5693569</v>
      </c>
      <c r="R40" s="52">
        <f t="shared" si="21"/>
        <v>-40.389518413597735</v>
      </c>
      <c r="S40" s="53">
        <f t="shared" si="22"/>
        <v>-73.835915076905707</v>
      </c>
      <c r="T40" s="52">
        <f>IF((+$E35+$E38) =0,0,(P40   /(+$E35+$E38) )*100)</f>
        <v>74.288701949339028</v>
      </c>
      <c r="U40" s="54">
        <f>IF((+$E35+$E38) =0,0,(Q40   /(+$E35+$E38) )*100)</f>
        <v>8.8860658935901249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458318000</v>
      </c>
      <c r="C43" s="92">
        <v>-54183000</v>
      </c>
      <c r="D43" s="92"/>
      <c r="E43" s="92">
        <f t="shared" si="26"/>
        <v>404135000</v>
      </c>
      <c r="F43" s="93">
        <v>404135000</v>
      </c>
      <c r="G43" s="94">
        <v>404135000</v>
      </c>
      <c r="H43" s="93"/>
      <c r="I43" s="94"/>
      <c r="J43" s="93">
        <v>21643000</v>
      </c>
      <c r="K43" s="94"/>
      <c r="L43" s="93">
        <v>35175000</v>
      </c>
      <c r="M43" s="94"/>
      <c r="N43" s="93"/>
      <c r="O43" s="94"/>
      <c r="P43" s="93">
        <f t="shared" si="27"/>
        <v>56818000</v>
      </c>
      <c r="Q43" s="94">
        <f t="shared" si="28"/>
        <v>0</v>
      </c>
      <c r="R43" s="48">
        <f t="shared" si="29"/>
        <v>62.523679711685077</v>
      </c>
      <c r="S43" s="49">
        <f t="shared" si="30"/>
        <v>0</v>
      </c>
      <c r="T43" s="48">
        <f t="shared" si="31"/>
        <v>14.059163398369357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342534000</v>
      </c>
      <c r="C44" s="92">
        <v>0</v>
      </c>
      <c r="D44" s="92"/>
      <c r="E44" s="92">
        <f t="shared" si="26"/>
        <v>342534000</v>
      </c>
      <c r="F44" s="93">
        <v>342534000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350073000</v>
      </c>
      <c r="C51" s="92">
        <v>-79163000</v>
      </c>
      <c r="D51" s="92"/>
      <c r="E51" s="92">
        <f t="shared" si="26"/>
        <v>270910000</v>
      </c>
      <c r="F51" s="93">
        <v>270910000</v>
      </c>
      <c r="G51" s="94">
        <v>270910000</v>
      </c>
      <c r="H51" s="93">
        <v>16567000</v>
      </c>
      <c r="I51" s="94">
        <v>230582</v>
      </c>
      <c r="J51" s="93">
        <v>39297000</v>
      </c>
      <c r="K51" s="94">
        <v>858957</v>
      </c>
      <c r="L51" s="93">
        <v>68855000</v>
      </c>
      <c r="M51" s="94">
        <v>87379582</v>
      </c>
      <c r="N51" s="93"/>
      <c r="O51" s="94"/>
      <c r="P51" s="93">
        <f t="shared" si="27"/>
        <v>124719000</v>
      </c>
      <c r="Q51" s="94">
        <f t="shared" si="28"/>
        <v>88469121</v>
      </c>
      <c r="R51" s="48">
        <f t="shared" si="29"/>
        <v>75.216937679721099</v>
      </c>
      <c r="S51" s="49">
        <f t="shared" si="30"/>
        <v>10072.75393296754</v>
      </c>
      <c r="T51" s="48">
        <f t="shared" si="31"/>
        <v>46.037060278321214</v>
      </c>
      <c r="U51" s="50">
        <f t="shared" si="32"/>
        <v>32.656277361485365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166529000</v>
      </c>
      <c r="C52" s="92">
        <v>-119278000</v>
      </c>
      <c r="D52" s="92"/>
      <c r="E52" s="92">
        <f t="shared" si="26"/>
        <v>47251000</v>
      </c>
      <c r="F52" s="93">
        <v>47251000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1317454000</v>
      </c>
      <c r="C53" s="95">
        <f>SUM(C42:C52)</f>
        <v>-252624000</v>
      </c>
      <c r="D53" s="95"/>
      <c r="E53" s="95">
        <f t="shared" si="26"/>
        <v>1064830000</v>
      </c>
      <c r="F53" s="96">
        <f t="shared" ref="F53:O53" si="33">SUM(F42:F52)</f>
        <v>1064830000</v>
      </c>
      <c r="G53" s="97">
        <f t="shared" si="33"/>
        <v>675045000</v>
      </c>
      <c r="H53" s="96">
        <f t="shared" si="33"/>
        <v>16567000</v>
      </c>
      <c r="I53" s="97">
        <f t="shared" si="33"/>
        <v>230582</v>
      </c>
      <c r="J53" s="96">
        <f t="shared" si="33"/>
        <v>60940000</v>
      </c>
      <c r="K53" s="97">
        <f t="shared" si="33"/>
        <v>858957</v>
      </c>
      <c r="L53" s="96">
        <f t="shared" si="33"/>
        <v>104030000</v>
      </c>
      <c r="M53" s="97">
        <f t="shared" si="33"/>
        <v>87379582</v>
      </c>
      <c r="N53" s="96">
        <f t="shared" si="33"/>
        <v>0</v>
      </c>
      <c r="O53" s="97">
        <f t="shared" si="33"/>
        <v>0</v>
      </c>
      <c r="P53" s="96">
        <f t="shared" si="27"/>
        <v>181537000</v>
      </c>
      <c r="Q53" s="97">
        <f t="shared" si="28"/>
        <v>88469121</v>
      </c>
      <c r="R53" s="52">
        <f t="shared" si="29"/>
        <v>70.708893994092548</v>
      </c>
      <c r="S53" s="53">
        <f t="shared" si="30"/>
        <v>10072.75393296754</v>
      </c>
      <c r="T53" s="52">
        <f>IF((+$E43+$E45+$E47+$E48+$E51) =0,0,(P53   /(+$E43+$E45+$E47+$E48+$E51) )*100)</f>
        <v>26.892577531868245</v>
      </c>
      <c r="U53" s="54">
        <f>IF((+$E43+$E45+$E47+$E48+$E51) =0,0,(Q53   /(+$E43+$E45+$E47+$E48+$E51) )*100)</f>
        <v>13.105662733595539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2137776000</v>
      </c>
      <c r="C67" s="104">
        <f>SUM(C9:C15,C18:C23,C26:C29,C32,C35:C39,C42:C52,C55:C58,C61:C65)</f>
        <v>-277147000</v>
      </c>
      <c r="D67" s="104"/>
      <c r="E67" s="104">
        <f t="shared" si="35"/>
        <v>1860629000</v>
      </c>
      <c r="F67" s="105">
        <f t="shared" ref="F67:O67" si="43">SUM(F9:F15,F18:F23,F26:F29,F32,F35:F39,F42:F52,F55:F58,F61:F65)</f>
        <v>1860629000</v>
      </c>
      <c r="G67" s="106">
        <f t="shared" si="43"/>
        <v>1146889000</v>
      </c>
      <c r="H67" s="105">
        <f t="shared" si="43"/>
        <v>74812000</v>
      </c>
      <c r="I67" s="106">
        <f t="shared" si="43"/>
        <v>16168998</v>
      </c>
      <c r="J67" s="105">
        <f t="shared" si="43"/>
        <v>149276000</v>
      </c>
      <c r="K67" s="106">
        <f t="shared" si="43"/>
        <v>27935977</v>
      </c>
      <c r="L67" s="105">
        <f t="shared" si="43"/>
        <v>196063000</v>
      </c>
      <c r="M67" s="106">
        <f t="shared" si="43"/>
        <v>113100352</v>
      </c>
      <c r="N67" s="105">
        <f t="shared" si="43"/>
        <v>0</v>
      </c>
      <c r="O67" s="106">
        <f t="shared" si="43"/>
        <v>0</v>
      </c>
      <c r="P67" s="105">
        <f t="shared" si="36"/>
        <v>420151000</v>
      </c>
      <c r="Q67" s="106">
        <f t="shared" si="37"/>
        <v>157205327</v>
      </c>
      <c r="R67" s="61">
        <f t="shared" si="38"/>
        <v>31.342613682038639</v>
      </c>
      <c r="S67" s="62">
        <f t="shared" si="39"/>
        <v>304.85554523473439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36.7284444362855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13.742457158991868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1886261000</v>
      </c>
      <c r="C69" s="92">
        <v>-7492000</v>
      </c>
      <c r="D69" s="92"/>
      <c r="E69" s="92">
        <f>$B69      +$C69      +$D69</f>
        <v>1878769000</v>
      </c>
      <c r="F69" s="93">
        <v>1878769000</v>
      </c>
      <c r="G69" s="94">
        <v>1878769000</v>
      </c>
      <c r="H69" s="93">
        <v>344769000</v>
      </c>
      <c r="I69" s="94">
        <v>-82338510</v>
      </c>
      <c r="J69" s="93">
        <v>728642000</v>
      </c>
      <c r="K69" s="94">
        <v>122063957</v>
      </c>
      <c r="L69" s="93">
        <v>267431000</v>
      </c>
      <c r="M69" s="94">
        <v>154873951</v>
      </c>
      <c r="N69" s="93"/>
      <c r="O69" s="94"/>
      <c r="P69" s="93">
        <f>$H69      +$J69      +$L69      +$N69</f>
        <v>1340842000</v>
      </c>
      <c r="Q69" s="94">
        <f>$I69      +$K69      +$M69      +$O69</f>
        <v>194599398</v>
      </c>
      <c r="R69" s="48">
        <f>IF(($J69      =0),0,((($L69      -$J69      )/$J69      )*100))</f>
        <v>-63.297339434180302</v>
      </c>
      <c r="S69" s="49">
        <f>IF(($K69      =0),0,((($M69      -$K69      )/$K69      )*100))</f>
        <v>26.879346537979266</v>
      </c>
      <c r="T69" s="48">
        <f>IF(($E69      =0),0,(($P69      /$E69      )*100))</f>
        <v>71.368113908628473</v>
      </c>
      <c r="U69" s="50">
        <f>IF(($E69      =0),0,(($Q69      /$E69      )*100))</f>
        <v>10.357813972872663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1886261000</v>
      </c>
      <c r="C70" s="101">
        <f>C69</f>
        <v>-7492000</v>
      </c>
      <c r="D70" s="101"/>
      <c r="E70" s="101">
        <f>$B70      +$C70      +$D70</f>
        <v>1878769000</v>
      </c>
      <c r="F70" s="102">
        <f t="shared" ref="F70:O70" si="44">F69</f>
        <v>1878769000</v>
      </c>
      <c r="G70" s="103">
        <f t="shared" si="44"/>
        <v>1878769000</v>
      </c>
      <c r="H70" s="102">
        <f t="shared" si="44"/>
        <v>344769000</v>
      </c>
      <c r="I70" s="103">
        <f t="shared" si="44"/>
        <v>-82338510</v>
      </c>
      <c r="J70" s="102">
        <f t="shared" si="44"/>
        <v>728642000</v>
      </c>
      <c r="K70" s="103">
        <f t="shared" si="44"/>
        <v>122063957</v>
      </c>
      <c r="L70" s="102">
        <f t="shared" si="44"/>
        <v>267431000</v>
      </c>
      <c r="M70" s="103">
        <f t="shared" si="44"/>
        <v>154873951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1340842000</v>
      </c>
      <c r="Q70" s="103">
        <f>$I70      +$K70      +$M70      +$O70</f>
        <v>194599398</v>
      </c>
      <c r="R70" s="57">
        <f>IF(($J70      =0),0,((($L70      -$J70      )/$J70      )*100))</f>
        <v>-63.297339434180302</v>
      </c>
      <c r="S70" s="58">
        <f>IF(($K70      =0),0,((($M70      -$K70      )/$K70      )*100))</f>
        <v>26.879346537979266</v>
      </c>
      <c r="T70" s="57">
        <f>IF($E70   =0,0,($P70   /$E70   )*100)</f>
        <v>71.368113908628473</v>
      </c>
      <c r="U70" s="59">
        <f>IF($E70   =0,0,($Q70   /$E70 )*100)</f>
        <v>10.357813972872663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1886261000</v>
      </c>
      <c r="C71" s="104">
        <f>C69</f>
        <v>-7492000</v>
      </c>
      <c r="D71" s="104"/>
      <c r="E71" s="104">
        <f>$B71      +$C71      +$D71</f>
        <v>1878769000</v>
      </c>
      <c r="F71" s="105">
        <f t="shared" ref="F71:O71" si="45">F69</f>
        <v>1878769000</v>
      </c>
      <c r="G71" s="106">
        <f t="shared" si="45"/>
        <v>1878769000</v>
      </c>
      <c r="H71" s="105">
        <f t="shared" si="45"/>
        <v>344769000</v>
      </c>
      <c r="I71" s="106">
        <f t="shared" si="45"/>
        <v>-82338510</v>
      </c>
      <c r="J71" s="105">
        <f t="shared" si="45"/>
        <v>728642000</v>
      </c>
      <c r="K71" s="106">
        <f t="shared" si="45"/>
        <v>122063957</v>
      </c>
      <c r="L71" s="105">
        <f t="shared" si="45"/>
        <v>267431000</v>
      </c>
      <c r="M71" s="106">
        <f t="shared" si="45"/>
        <v>154873951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1340842000</v>
      </c>
      <c r="Q71" s="106">
        <f>$I71      +$K71      +$M71      +$O71</f>
        <v>194599398</v>
      </c>
      <c r="R71" s="61">
        <f>IF(($J71      =0),0,((($L71      -$J71      )/$J71      )*100))</f>
        <v>-63.297339434180302</v>
      </c>
      <c r="S71" s="62">
        <f>IF(($K71      =0),0,((($M71      -$K71      )/$K71      )*100))</f>
        <v>26.879346537979266</v>
      </c>
      <c r="T71" s="61">
        <f>IF($E71   =0,0,($P71   /$E71   )*100)</f>
        <v>71.368113908628473</v>
      </c>
      <c r="U71" s="65">
        <f>IF($E71   =0,0,($Q71   /$E71   )*100)</f>
        <v>10.357813972872663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4024037000</v>
      </c>
      <c r="C72" s="104">
        <f>SUM(C9:C15,C18:C23,C26:C29,C32,C35:C39,C42:C52,C55:C58,C61:C65,C69)</f>
        <v>-284639000</v>
      </c>
      <c r="D72" s="104"/>
      <c r="E72" s="104">
        <f>$B72      +$C72      +$D72</f>
        <v>3739398000</v>
      </c>
      <c r="F72" s="105">
        <f t="shared" ref="F72:O72" si="46">SUM(F9:F15,F18:F23,F26:F29,F32,F35:F39,F42:F52,F55:F58,F61:F65,F69)</f>
        <v>3739398000</v>
      </c>
      <c r="G72" s="106">
        <f t="shared" si="46"/>
        <v>3025658000</v>
      </c>
      <c r="H72" s="105">
        <f t="shared" si="46"/>
        <v>419581000</v>
      </c>
      <c r="I72" s="106">
        <f t="shared" si="46"/>
        <v>-66169512</v>
      </c>
      <c r="J72" s="105">
        <f t="shared" si="46"/>
        <v>877918000</v>
      </c>
      <c r="K72" s="106">
        <f t="shared" si="46"/>
        <v>149999934</v>
      </c>
      <c r="L72" s="105">
        <f t="shared" si="46"/>
        <v>463494000</v>
      </c>
      <c r="M72" s="106">
        <f t="shared" si="46"/>
        <v>267974303</v>
      </c>
      <c r="N72" s="105">
        <f t="shared" si="46"/>
        <v>0</v>
      </c>
      <c r="O72" s="106">
        <f t="shared" si="46"/>
        <v>0</v>
      </c>
      <c r="P72" s="105">
        <f>$H72      +$J72      +$L72      +$N72</f>
        <v>1760993000</v>
      </c>
      <c r="Q72" s="106">
        <f>$I72      +$K72      +$M72      +$O72</f>
        <v>351804725</v>
      </c>
      <c r="R72" s="61">
        <f>IF(($J72      =0),0,((($L72      -$J72      )/$J72      )*100))</f>
        <v>-47.205319859030112</v>
      </c>
      <c r="S72" s="62">
        <f>IF(($K72      =0),0,((($M72      -$K72      )/$K72      )*100))</f>
        <v>78.649613939163459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58.258786492112371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11.638726764212752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q9THym6AmKFHxsXEANeg1+zhwi/75BBfjmXbbO+U1uy0b8Go9+KWeUPFo1HkSlVf884EOTI8yYixmwX88dKcrA==" saltValue="cqVfsxeV3EtE+B2BZW45m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326000</v>
      </c>
      <c r="I10" s="94"/>
      <c r="J10" s="93">
        <v>139000</v>
      </c>
      <c r="K10" s="94"/>
      <c r="L10" s="93">
        <v>290000</v>
      </c>
      <c r="M10" s="94">
        <v>739799</v>
      </c>
      <c r="N10" s="93"/>
      <c r="O10" s="94"/>
      <c r="P10" s="93">
        <f t="shared" ref="P10:P16" si="1">$H10      +$J10      +$L10      +$N10</f>
        <v>755000</v>
      </c>
      <c r="Q10" s="94">
        <f t="shared" ref="Q10:Q16" si="2">$I10      +$K10      +$M10      +$O10</f>
        <v>739799</v>
      </c>
      <c r="R10" s="48">
        <f t="shared" ref="R10:R16" si="3">IF(($J10      =0),0,((($L10      -$J10      )/$J10      )*100))</f>
        <v>108.63309352517985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40.810810810810807</v>
      </c>
      <c r="U10" s="50">
        <f t="shared" ref="U10:U15" si="6">IF(($E10      =0),0,(($Q10      /$E10      )*100))</f>
        <v>39.989135135135136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326000</v>
      </c>
      <c r="I16" s="97">
        <f t="shared" si="7"/>
        <v>0</v>
      </c>
      <c r="J16" s="96">
        <f t="shared" si="7"/>
        <v>139000</v>
      </c>
      <c r="K16" s="97">
        <f t="shared" si="7"/>
        <v>0</v>
      </c>
      <c r="L16" s="96">
        <f t="shared" si="7"/>
        <v>290000</v>
      </c>
      <c r="M16" s="97">
        <f t="shared" si="7"/>
        <v>739799</v>
      </c>
      <c r="N16" s="96">
        <f t="shared" si="7"/>
        <v>0</v>
      </c>
      <c r="O16" s="97">
        <f t="shared" si="7"/>
        <v>0</v>
      </c>
      <c r="P16" s="96">
        <f t="shared" si="1"/>
        <v>755000</v>
      </c>
      <c r="Q16" s="97">
        <f t="shared" si="2"/>
        <v>739799</v>
      </c>
      <c r="R16" s="52">
        <f t="shared" si="3"/>
        <v>108.63309352517985</v>
      </c>
      <c r="S16" s="53">
        <f t="shared" si="4"/>
        <v>0</v>
      </c>
      <c r="T16" s="52">
        <f>IF((SUM($E9:$E13)+$E15)=0,0,(P16/(SUM($E9:$E13)+$E15)*100))</f>
        <v>40.810810810810807</v>
      </c>
      <c r="U16" s="54">
        <f>IF((SUM($E9:$E13)+$E15)=0,0,(Q16/(SUM($E9:$E13)+$E15)*100))</f>
        <v>39.989135135135136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1708000</v>
      </c>
      <c r="C32" s="92">
        <v>0</v>
      </c>
      <c r="D32" s="92"/>
      <c r="E32" s="92">
        <f>$B32      +$C32      +$D32</f>
        <v>1708000</v>
      </c>
      <c r="F32" s="93">
        <v>1708000</v>
      </c>
      <c r="G32" s="94">
        <v>1708000</v>
      </c>
      <c r="H32" s="93">
        <v>174000</v>
      </c>
      <c r="I32" s="94"/>
      <c r="J32" s="93">
        <v>508000</v>
      </c>
      <c r="K32" s="94"/>
      <c r="L32" s="93">
        <v>101000</v>
      </c>
      <c r="M32" s="94"/>
      <c r="N32" s="93"/>
      <c r="O32" s="94"/>
      <c r="P32" s="93">
        <f>$H32      +$J32      +$L32      +$N32</f>
        <v>783000</v>
      </c>
      <c r="Q32" s="94">
        <f>$I32      +$K32      +$M32      +$O32</f>
        <v>0</v>
      </c>
      <c r="R32" s="48">
        <f>IF(($J32      =0),0,((($L32      -$J32      )/$J32      )*100))</f>
        <v>-80.118110236220474</v>
      </c>
      <c r="S32" s="49">
        <f>IF(($K32      =0),0,((($M32      -$K32      )/$K32      )*100))</f>
        <v>0</v>
      </c>
      <c r="T32" s="48">
        <f>IF(($E32      =0),0,(($P32      /$E32      )*100))</f>
        <v>45.843091334894616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1708000</v>
      </c>
      <c r="C33" s="95">
        <f>C32</f>
        <v>0</v>
      </c>
      <c r="D33" s="95"/>
      <c r="E33" s="95">
        <f>$B33      +$C33      +$D33</f>
        <v>1708000</v>
      </c>
      <c r="F33" s="96">
        <f t="shared" ref="F33:O33" si="17">F32</f>
        <v>1708000</v>
      </c>
      <c r="G33" s="97">
        <f t="shared" si="17"/>
        <v>1708000</v>
      </c>
      <c r="H33" s="96">
        <f t="shared" si="17"/>
        <v>174000</v>
      </c>
      <c r="I33" s="97">
        <f t="shared" si="17"/>
        <v>0</v>
      </c>
      <c r="J33" s="96">
        <f t="shared" si="17"/>
        <v>508000</v>
      </c>
      <c r="K33" s="97">
        <f t="shared" si="17"/>
        <v>0</v>
      </c>
      <c r="L33" s="96">
        <f t="shared" si="17"/>
        <v>101000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783000</v>
      </c>
      <c r="Q33" s="97">
        <f>$I33      +$K33      +$M33      +$O33</f>
        <v>0</v>
      </c>
      <c r="R33" s="52">
        <f>IF(($J33      =0),0,((($L33      -$J33      )/$J33      )*100))</f>
        <v>-80.118110236220474</v>
      </c>
      <c r="S33" s="53">
        <f>IF(($K33      =0),0,((($M33      -$K33      )/$K33      )*100))</f>
        <v>0</v>
      </c>
      <c r="T33" s="52">
        <f>IF($E33   =0,0,($P33   /$E33   )*100)</f>
        <v>45.843091334894616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27369000</v>
      </c>
      <c r="C36" s="92">
        <v>0</v>
      </c>
      <c r="D36" s="92"/>
      <c r="E36" s="92">
        <f t="shared" si="18"/>
        <v>27369000</v>
      </c>
      <c r="F36" s="93">
        <v>27369000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27369000</v>
      </c>
      <c r="C40" s="95">
        <f>SUM(C35:C39)</f>
        <v>0</v>
      </c>
      <c r="D40" s="95"/>
      <c r="E40" s="95">
        <f t="shared" si="18"/>
        <v>27369000</v>
      </c>
      <c r="F40" s="96">
        <f t="shared" ref="F40:O40" si="25">SUM(F35:F39)</f>
        <v>27369000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71216000</v>
      </c>
      <c r="C51" s="92">
        <v>-26216000</v>
      </c>
      <c r="D51" s="92"/>
      <c r="E51" s="92">
        <f t="shared" si="26"/>
        <v>45000000</v>
      </c>
      <c r="F51" s="93">
        <v>45000000</v>
      </c>
      <c r="G51" s="94">
        <v>45000000</v>
      </c>
      <c r="H51" s="93">
        <v>3307000</v>
      </c>
      <c r="I51" s="94"/>
      <c r="J51" s="93"/>
      <c r="K51" s="94"/>
      <c r="L51" s="93">
        <v>12180000</v>
      </c>
      <c r="M51" s="94">
        <v>14449115</v>
      </c>
      <c r="N51" s="93"/>
      <c r="O51" s="94"/>
      <c r="P51" s="93">
        <f t="shared" si="27"/>
        <v>15487000</v>
      </c>
      <c r="Q51" s="94">
        <f t="shared" si="28"/>
        <v>14449115</v>
      </c>
      <c r="R51" s="48">
        <f t="shared" si="29"/>
        <v>0</v>
      </c>
      <c r="S51" s="49">
        <f t="shared" si="30"/>
        <v>0</v>
      </c>
      <c r="T51" s="48">
        <f t="shared" si="31"/>
        <v>34.415555555555557</v>
      </c>
      <c r="U51" s="50">
        <f t="shared" si="32"/>
        <v>32.109144444444446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71216000</v>
      </c>
      <c r="C53" s="95">
        <f>SUM(C42:C52)</f>
        <v>-26216000</v>
      </c>
      <c r="D53" s="95"/>
      <c r="E53" s="95">
        <f t="shared" si="26"/>
        <v>45000000</v>
      </c>
      <c r="F53" s="96">
        <f t="shared" ref="F53:O53" si="33">SUM(F42:F52)</f>
        <v>45000000</v>
      </c>
      <c r="G53" s="97">
        <f t="shared" si="33"/>
        <v>45000000</v>
      </c>
      <c r="H53" s="96">
        <f t="shared" si="33"/>
        <v>3307000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12180000</v>
      </c>
      <c r="M53" s="97">
        <f t="shared" si="33"/>
        <v>14449115</v>
      </c>
      <c r="N53" s="96">
        <f t="shared" si="33"/>
        <v>0</v>
      </c>
      <c r="O53" s="97">
        <f t="shared" si="33"/>
        <v>0</v>
      </c>
      <c r="P53" s="96">
        <f t="shared" si="27"/>
        <v>15487000</v>
      </c>
      <c r="Q53" s="97">
        <f t="shared" si="28"/>
        <v>14449115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34.415555555555557</v>
      </c>
      <c r="U53" s="54">
        <f>IF((+$E43+$E45+$E47+$E48+$E51) =0,0,(Q53   /(+$E43+$E45+$E47+$E48+$E51) )*100)</f>
        <v>32.109144444444446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102143000</v>
      </c>
      <c r="C67" s="104">
        <f>SUM(C9:C15,C18:C23,C26:C29,C32,C35:C39,C42:C52,C55:C58,C61:C65)</f>
        <v>-26216000</v>
      </c>
      <c r="D67" s="104"/>
      <c r="E67" s="104">
        <f t="shared" si="35"/>
        <v>75927000</v>
      </c>
      <c r="F67" s="105">
        <f t="shared" ref="F67:O67" si="43">SUM(F9:F15,F18:F23,F26:F29,F32,F35:F39,F42:F52,F55:F58,F61:F65)</f>
        <v>75927000</v>
      </c>
      <c r="G67" s="106">
        <f t="shared" si="43"/>
        <v>48558000</v>
      </c>
      <c r="H67" s="105">
        <f t="shared" si="43"/>
        <v>3807000</v>
      </c>
      <c r="I67" s="106">
        <f t="shared" si="43"/>
        <v>0</v>
      </c>
      <c r="J67" s="105">
        <f t="shared" si="43"/>
        <v>647000</v>
      </c>
      <c r="K67" s="106">
        <f t="shared" si="43"/>
        <v>0</v>
      </c>
      <c r="L67" s="105">
        <f t="shared" si="43"/>
        <v>12571000</v>
      </c>
      <c r="M67" s="106">
        <f t="shared" si="43"/>
        <v>15188914</v>
      </c>
      <c r="N67" s="105">
        <f t="shared" si="43"/>
        <v>0</v>
      </c>
      <c r="O67" s="106">
        <f t="shared" si="43"/>
        <v>0</v>
      </c>
      <c r="P67" s="105">
        <f t="shared" si="36"/>
        <v>17025000</v>
      </c>
      <c r="Q67" s="106">
        <f t="shared" si="37"/>
        <v>15188914</v>
      </c>
      <c r="R67" s="61">
        <f t="shared" si="38"/>
        <v>1842.9675425038638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35.061163968861983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31.279941513241898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167571000</v>
      </c>
      <c r="C69" s="92">
        <v>-20000000</v>
      </c>
      <c r="D69" s="92"/>
      <c r="E69" s="92">
        <f>$B69      +$C69      +$D69</f>
        <v>147571000</v>
      </c>
      <c r="F69" s="93">
        <v>147571000</v>
      </c>
      <c r="G69" s="94">
        <v>147571000</v>
      </c>
      <c r="H69" s="93">
        <v>7449000</v>
      </c>
      <c r="I69" s="94"/>
      <c r="J69" s="93">
        <v>64634000</v>
      </c>
      <c r="K69" s="94"/>
      <c r="L69" s="93">
        <v>26363000</v>
      </c>
      <c r="M69" s="94">
        <v>68233826</v>
      </c>
      <c r="N69" s="93"/>
      <c r="O69" s="94"/>
      <c r="P69" s="93">
        <f>$H69      +$J69      +$L69      +$N69</f>
        <v>98446000</v>
      </c>
      <c r="Q69" s="94">
        <f>$I69      +$K69      +$M69      +$O69</f>
        <v>68233826</v>
      </c>
      <c r="R69" s="48">
        <f>IF(($J69      =0),0,((($L69      -$J69      )/$J69      )*100))</f>
        <v>-59.211869913667726</v>
      </c>
      <c r="S69" s="49">
        <f>IF(($K69      =0),0,((($M69      -$K69      )/$K69      )*100))</f>
        <v>0</v>
      </c>
      <c r="T69" s="48">
        <f>IF(($E69      =0),0,(($P69      /$E69      )*100))</f>
        <v>66.710939141159173</v>
      </c>
      <c r="U69" s="50">
        <f>IF(($E69      =0),0,(($Q69      /$E69      )*100))</f>
        <v>46.237964098637271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167571000</v>
      </c>
      <c r="C70" s="101">
        <f>C69</f>
        <v>-20000000</v>
      </c>
      <c r="D70" s="101"/>
      <c r="E70" s="101">
        <f>$B70      +$C70      +$D70</f>
        <v>147571000</v>
      </c>
      <c r="F70" s="102">
        <f t="shared" ref="F70:O70" si="44">F69</f>
        <v>147571000</v>
      </c>
      <c r="G70" s="103">
        <f t="shared" si="44"/>
        <v>147571000</v>
      </c>
      <c r="H70" s="102">
        <f t="shared" si="44"/>
        <v>7449000</v>
      </c>
      <c r="I70" s="103">
        <f t="shared" si="44"/>
        <v>0</v>
      </c>
      <c r="J70" s="102">
        <f t="shared" si="44"/>
        <v>64634000</v>
      </c>
      <c r="K70" s="103">
        <f t="shared" si="44"/>
        <v>0</v>
      </c>
      <c r="L70" s="102">
        <f t="shared" si="44"/>
        <v>26363000</v>
      </c>
      <c r="M70" s="103">
        <f t="shared" si="44"/>
        <v>68233826</v>
      </c>
      <c r="N70" s="102">
        <f t="shared" si="44"/>
        <v>0</v>
      </c>
      <c r="O70" s="103">
        <f t="shared" si="44"/>
        <v>0</v>
      </c>
      <c r="P70" s="102">
        <f>$H70      +$J70      +$L70      +$N70</f>
        <v>98446000</v>
      </c>
      <c r="Q70" s="103">
        <f>$I70      +$K70      +$M70      +$O70</f>
        <v>68233826</v>
      </c>
      <c r="R70" s="57">
        <f>IF(($J70      =0),0,((($L70      -$J70      )/$J70      )*100))</f>
        <v>-59.211869913667726</v>
      </c>
      <c r="S70" s="58">
        <f>IF(($K70      =0),0,((($M70      -$K70      )/$K70      )*100))</f>
        <v>0</v>
      </c>
      <c r="T70" s="57">
        <f>IF($E70   =0,0,($P70   /$E70   )*100)</f>
        <v>66.710939141159173</v>
      </c>
      <c r="U70" s="59">
        <f>IF($E70   =0,0,($Q70   /$E70 )*100)</f>
        <v>46.237964098637271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167571000</v>
      </c>
      <c r="C71" s="104">
        <f>C69</f>
        <v>-20000000</v>
      </c>
      <c r="D71" s="104"/>
      <c r="E71" s="104">
        <f>$B71      +$C71      +$D71</f>
        <v>147571000</v>
      </c>
      <c r="F71" s="105">
        <f t="shared" ref="F71:O71" si="45">F69</f>
        <v>147571000</v>
      </c>
      <c r="G71" s="106">
        <f t="shared" si="45"/>
        <v>147571000</v>
      </c>
      <c r="H71" s="105">
        <f t="shared" si="45"/>
        <v>7449000</v>
      </c>
      <c r="I71" s="106">
        <f t="shared" si="45"/>
        <v>0</v>
      </c>
      <c r="J71" s="105">
        <f t="shared" si="45"/>
        <v>64634000</v>
      </c>
      <c r="K71" s="106">
        <f t="shared" si="45"/>
        <v>0</v>
      </c>
      <c r="L71" s="105">
        <f t="shared" si="45"/>
        <v>26363000</v>
      </c>
      <c r="M71" s="106">
        <f t="shared" si="45"/>
        <v>68233826</v>
      </c>
      <c r="N71" s="105">
        <f t="shared" si="45"/>
        <v>0</v>
      </c>
      <c r="O71" s="106">
        <f t="shared" si="45"/>
        <v>0</v>
      </c>
      <c r="P71" s="105">
        <f>$H71      +$J71      +$L71      +$N71</f>
        <v>98446000</v>
      </c>
      <c r="Q71" s="106">
        <f>$I71      +$K71      +$M71      +$O71</f>
        <v>68233826</v>
      </c>
      <c r="R71" s="61">
        <f>IF(($J71      =0),0,((($L71      -$J71      )/$J71      )*100))</f>
        <v>-59.211869913667726</v>
      </c>
      <c r="S71" s="62">
        <f>IF(($K71      =0),0,((($M71      -$K71      )/$K71      )*100))</f>
        <v>0</v>
      </c>
      <c r="T71" s="61">
        <f>IF($E71   =0,0,($P71   /$E71   )*100)</f>
        <v>66.710939141159173</v>
      </c>
      <c r="U71" s="65">
        <f>IF($E71   =0,0,($Q71   /$E71   )*100)</f>
        <v>46.237964098637271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269714000</v>
      </c>
      <c r="C72" s="104">
        <f>SUM(C9:C15,C18:C23,C26:C29,C32,C35:C39,C42:C52,C55:C58,C61:C65,C69)</f>
        <v>-46216000</v>
      </c>
      <c r="D72" s="104"/>
      <c r="E72" s="104">
        <f>$B72      +$C72      +$D72</f>
        <v>223498000</v>
      </c>
      <c r="F72" s="105">
        <f t="shared" ref="F72:O72" si="46">SUM(F9:F15,F18:F23,F26:F29,F32,F35:F39,F42:F52,F55:F58,F61:F65,F69)</f>
        <v>223498000</v>
      </c>
      <c r="G72" s="106">
        <f t="shared" si="46"/>
        <v>196129000</v>
      </c>
      <c r="H72" s="105">
        <f t="shared" si="46"/>
        <v>11256000</v>
      </c>
      <c r="I72" s="106">
        <f t="shared" si="46"/>
        <v>0</v>
      </c>
      <c r="J72" s="105">
        <f t="shared" si="46"/>
        <v>65281000</v>
      </c>
      <c r="K72" s="106">
        <f t="shared" si="46"/>
        <v>0</v>
      </c>
      <c r="L72" s="105">
        <f t="shared" si="46"/>
        <v>38934000</v>
      </c>
      <c r="M72" s="106">
        <f t="shared" si="46"/>
        <v>83422740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115471000</v>
      </c>
      <c r="Q72" s="106">
        <f>$I72      +$K72      +$M72      +$O72</f>
        <v>83422740</v>
      </c>
      <c r="R72" s="61">
        <f>IF(($J72      =0),0,((($L72      -$J72      )/$J72      )*100))</f>
        <v>-40.359369494952588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58.87502613076088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42.534627719511136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1gKbmNudLWc/DfFEEinWAShtjMr3MKjl2G3YX/8/Gk5KSdemZ0a8M+K8FI5n6t9KKkFk2HU/RVR7NRECoIkC6A==" saltValue="u6RY1Webppbtce2l8tK/s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1850000</v>
      </c>
      <c r="C10" s="92">
        <v>0</v>
      </c>
      <c r="D10" s="92"/>
      <c r="E10" s="92">
        <f t="shared" ref="E10:E16" si="0">$B10      +$C10      +$D10</f>
        <v>1850000</v>
      </c>
      <c r="F10" s="93">
        <v>1850000</v>
      </c>
      <c r="G10" s="94">
        <v>1850000</v>
      </c>
      <c r="H10" s="93">
        <v>1160000</v>
      </c>
      <c r="I10" s="94">
        <v>1408910</v>
      </c>
      <c r="J10" s="93">
        <v>368000</v>
      </c>
      <c r="K10" s="94">
        <v>126243</v>
      </c>
      <c r="L10" s="93">
        <v>127000</v>
      </c>
      <c r="M10" s="94"/>
      <c r="N10" s="93"/>
      <c r="O10" s="94"/>
      <c r="P10" s="93">
        <f t="shared" ref="P10:P16" si="1">$H10      +$J10      +$L10      +$N10</f>
        <v>1655000</v>
      </c>
      <c r="Q10" s="94">
        <f t="shared" ref="Q10:Q16" si="2">$I10      +$K10      +$M10      +$O10</f>
        <v>1535153</v>
      </c>
      <c r="R10" s="48">
        <f t="shared" ref="R10:R16" si="3">IF(($J10      =0),0,((($L10      -$J10      )/$J10      )*100))</f>
        <v>-65.489130434782609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89.459459459459453</v>
      </c>
      <c r="U10" s="50">
        <f t="shared" ref="U10:U15" si="6">IF(($E10      =0),0,(($Q10      /$E10      )*100))</f>
        <v>82.981243243243242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1850000</v>
      </c>
      <c r="C16" s="95">
        <f>SUM(C9:C15)</f>
        <v>0</v>
      </c>
      <c r="D16" s="95"/>
      <c r="E16" s="95">
        <f t="shared" si="0"/>
        <v>1850000</v>
      </c>
      <c r="F16" s="96">
        <f t="shared" ref="F16:O16" si="7">SUM(F9:F15)</f>
        <v>1850000</v>
      </c>
      <c r="G16" s="97">
        <f t="shared" si="7"/>
        <v>1850000</v>
      </c>
      <c r="H16" s="96">
        <f t="shared" si="7"/>
        <v>1160000</v>
      </c>
      <c r="I16" s="97">
        <f t="shared" si="7"/>
        <v>1408910</v>
      </c>
      <c r="J16" s="96">
        <f t="shared" si="7"/>
        <v>368000</v>
      </c>
      <c r="K16" s="97">
        <f t="shared" si="7"/>
        <v>126243</v>
      </c>
      <c r="L16" s="96">
        <f t="shared" si="7"/>
        <v>127000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1655000</v>
      </c>
      <c r="Q16" s="97">
        <f t="shared" si="2"/>
        <v>1535153</v>
      </c>
      <c r="R16" s="52">
        <f t="shared" si="3"/>
        <v>-65.489130434782609</v>
      </c>
      <c r="S16" s="53">
        <f t="shared" si="4"/>
        <v>-100</v>
      </c>
      <c r="T16" s="52">
        <f>IF((SUM($E9:$E13)+$E15)=0,0,(P16/(SUM($E9:$E13)+$E15)*100))</f>
        <v>89.459459459459453</v>
      </c>
      <c r="U16" s="54">
        <f>IF((SUM($E9:$E13)+$E15)=0,0,(Q16/(SUM($E9:$E13)+$E15)*100))</f>
        <v>82.981243243243242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1524000</v>
      </c>
      <c r="C32" s="92">
        <v>0</v>
      </c>
      <c r="D32" s="92"/>
      <c r="E32" s="92">
        <f>$B32      +$C32      +$D32</f>
        <v>1524000</v>
      </c>
      <c r="F32" s="93">
        <v>1524000</v>
      </c>
      <c r="G32" s="94">
        <v>1524000</v>
      </c>
      <c r="H32" s="93"/>
      <c r="I32" s="94"/>
      <c r="J32" s="93">
        <v>638000</v>
      </c>
      <c r="K32" s="94">
        <v>638900</v>
      </c>
      <c r="L32" s="93">
        <v>216000</v>
      </c>
      <c r="M32" s="94"/>
      <c r="N32" s="93"/>
      <c r="O32" s="94"/>
      <c r="P32" s="93">
        <f>$H32      +$J32      +$L32      +$N32</f>
        <v>854000</v>
      </c>
      <c r="Q32" s="94">
        <f>$I32      +$K32      +$M32      +$O32</f>
        <v>638900</v>
      </c>
      <c r="R32" s="48">
        <f>IF(($J32      =0),0,((($L32      -$J32      )/$J32      )*100))</f>
        <v>-66.144200626959247</v>
      </c>
      <c r="S32" s="49">
        <f>IF(($K32      =0),0,((($M32      -$K32      )/$K32      )*100))</f>
        <v>-100</v>
      </c>
      <c r="T32" s="48">
        <f>IF(($E32      =0),0,(($P32      /$E32      )*100))</f>
        <v>56.036745406824153</v>
      </c>
      <c r="U32" s="50">
        <f>IF(($E32      =0),0,(($Q32      /$E32      )*100))</f>
        <v>41.922572178477694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1524000</v>
      </c>
      <c r="C33" s="95">
        <f>C32</f>
        <v>0</v>
      </c>
      <c r="D33" s="95"/>
      <c r="E33" s="95">
        <f>$B33      +$C33      +$D33</f>
        <v>1524000</v>
      </c>
      <c r="F33" s="96">
        <f t="shared" ref="F33:O33" si="17">F32</f>
        <v>1524000</v>
      </c>
      <c r="G33" s="97">
        <f t="shared" si="17"/>
        <v>1524000</v>
      </c>
      <c r="H33" s="96">
        <f t="shared" si="17"/>
        <v>0</v>
      </c>
      <c r="I33" s="97">
        <f t="shared" si="17"/>
        <v>0</v>
      </c>
      <c r="J33" s="96">
        <f t="shared" si="17"/>
        <v>638000</v>
      </c>
      <c r="K33" s="97">
        <f t="shared" si="17"/>
        <v>638900</v>
      </c>
      <c r="L33" s="96">
        <f t="shared" si="17"/>
        <v>216000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854000</v>
      </c>
      <c r="Q33" s="97">
        <f>$I33      +$K33      +$M33      +$O33</f>
        <v>638900</v>
      </c>
      <c r="R33" s="52">
        <f>IF(($J33      =0),0,((($L33      -$J33      )/$J33      )*100))</f>
        <v>-66.144200626959247</v>
      </c>
      <c r="S33" s="53">
        <f>IF(($K33      =0),0,((($M33      -$K33      )/$K33      )*100))</f>
        <v>-100</v>
      </c>
      <c r="T33" s="52">
        <f>IF($E33   =0,0,($P33   /$E33   )*100)</f>
        <v>56.036745406824153</v>
      </c>
      <c r="U33" s="54">
        <f>IF($E33   =0,0,($Q33   /$E33   )*100)</f>
        <v>41.922572178477694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10514000</v>
      </c>
      <c r="C36" s="92">
        <v>0</v>
      </c>
      <c r="D36" s="92"/>
      <c r="E36" s="92">
        <f t="shared" si="18"/>
        <v>10514000</v>
      </c>
      <c r="F36" s="93">
        <v>10514000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10514000</v>
      </c>
      <c r="C40" s="95">
        <f>SUM(C35:C39)</f>
        <v>0</v>
      </c>
      <c r="D40" s="95"/>
      <c r="E40" s="95">
        <f t="shared" si="18"/>
        <v>10514000</v>
      </c>
      <c r="F40" s="96">
        <f t="shared" ref="F40:O40" si="25">SUM(F35:F39)</f>
        <v>10514000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13888000</v>
      </c>
      <c r="C67" s="104">
        <f>SUM(C9:C15,C18:C23,C26:C29,C32,C35:C39,C42:C52,C55:C58,C61:C65)</f>
        <v>0</v>
      </c>
      <c r="D67" s="104"/>
      <c r="E67" s="104">
        <f t="shared" si="35"/>
        <v>13888000</v>
      </c>
      <c r="F67" s="105">
        <f t="shared" ref="F67:O67" si="43">SUM(F9:F15,F18:F23,F26:F29,F32,F35:F39,F42:F52,F55:F58,F61:F65)</f>
        <v>13888000</v>
      </c>
      <c r="G67" s="106">
        <f t="shared" si="43"/>
        <v>3374000</v>
      </c>
      <c r="H67" s="105">
        <f t="shared" si="43"/>
        <v>1160000</v>
      </c>
      <c r="I67" s="106">
        <f t="shared" si="43"/>
        <v>1408910</v>
      </c>
      <c r="J67" s="105">
        <f t="shared" si="43"/>
        <v>1006000</v>
      </c>
      <c r="K67" s="106">
        <f t="shared" si="43"/>
        <v>765143</v>
      </c>
      <c r="L67" s="105">
        <f t="shared" si="43"/>
        <v>343000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2509000</v>
      </c>
      <c r="Q67" s="106">
        <f t="shared" si="37"/>
        <v>2174053</v>
      </c>
      <c r="R67" s="61">
        <f t="shared" si="38"/>
        <v>-65.904572564612323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74.362774155305274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64.435477178423241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30897000</v>
      </c>
      <c r="C69" s="92">
        <v>-5700000</v>
      </c>
      <c r="D69" s="92"/>
      <c r="E69" s="92">
        <f>$B69      +$C69      +$D69</f>
        <v>25197000</v>
      </c>
      <c r="F69" s="93">
        <v>25197000</v>
      </c>
      <c r="G69" s="94">
        <v>25197000</v>
      </c>
      <c r="H69" s="93">
        <v>266000</v>
      </c>
      <c r="I69" s="94">
        <v>5709597</v>
      </c>
      <c r="J69" s="93">
        <v>7350000</v>
      </c>
      <c r="K69" s="94">
        <v>3739308</v>
      </c>
      <c r="L69" s="93">
        <v>1162000</v>
      </c>
      <c r="M69" s="94"/>
      <c r="N69" s="93"/>
      <c r="O69" s="94"/>
      <c r="P69" s="93">
        <f>$H69      +$J69      +$L69      +$N69</f>
        <v>8778000</v>
      </c>
      <c r="Q69" s="94">
        <f>$I69      +$K69      +$M69      +$O69</f>
        <v>9448905</v>
      </c>
      <c r="R69" s="48">
        <f>IF(($J69      =0),0,((($L69      -$J69      )/$J69      )*100))</f>
        <v>-84.19047619047619</v>
      </c>
      <c r="S69" s="49">
        <f>IF(($K69      =0),0,((($M69      -$K69      )/$K69      )*100))</f>
        <v>-100</v>
      </c>
      <c r="T69" s="48">
        <f>IF(($E69      =0),0,(($P69      /$E69      )*100))</f>
        <v>34.837480652458623</v>
      </c>
      <c r="U69" s="50">
        <f>IF(($E69      =0),0,(($Q69      /$E69      )*100))</f>
        <v>37.500119061793072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30897000</v>
      </c>
      <c r="C70" s="101">
        <f>C69</f>
        <v>-5700000</v>
      </c>
      <c r="D70" s="101"/>
      <c r="E70" s="101">
        <f>$B70      +$C70      +$D70</f>
        <v>25197000</v>
      </c>
      <c r="F70" s="102">
        <f t="shared" ref="F70:O70" si="44">F69</f>
        <v>25197000</v>
      </c>
      <c r="G70" s="103">
        <f t="shared" si="44"/>
        <v>25197000</v>
      </c>
      <c r="H70" s="102">
        <f t="shared" si="44"/>
        <v>266000</v>
      </c>
      <c r="I70" s="103">
        <f t="shared" si="44"/>
        <v>5709597</v>
      </c>
      <c r="J70" s="102">
        <f t="shared" si="44"/>
        <v>7350000</v>
      </c>
      <c r="K70" s="103">
        <f t="shared" si="44"/>
        <v>3739308</v>
      </c>
      <c r="L70" s="102">
        <f t="shared" si="44"/>
        <v>1162000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8778000</v>
      </c>
      <c r="Q70" s="103">
        <f>$I70      +$K70      +$M70      +$O70</f>
        <v>9448905</v>
      </c>
      <c r="R70" s="57">
        <f>IF(($J70      =0),0,((($L70      -$J70      )/$J70      )*100))</f>
        <v>-84.19047619047619</v>
      </c>
      <c r="S70" s="58">
        <f>IF(($K70      =0),0,((($M70      -$K70      )/$K70      )*100))</f>
        <v>-100</v>
      </c>
      <c r="T70" s="57">
        <f>IF($E70   =0,0,($P70   /$E70   )*100)</f>
        <v>34.837480652458623</v>
      </c>
      <c r="U70" s="59">
        <f>IF($E70   =0,0,($Q70   /$E70 )*100)</f>
        <v>37.500119061793072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30897000</v>
      </c>
      <c r="C71" s="104">
        <f>C69</f>
        <v>-5700000</v>
      </c>
      <c r="D71" s="104"/>
      <c r="E71" s="104">
        <f>$B71      +$C71      +$D71</f>
        <v>25197000</v>
      </c>
      <c r="F71" s="105">
        <f t="shared" ref="F71:O71" si="45">F69</f>
        <v>25197000</v>
      </c>
      <c r="G71" s="106">
        <f t="shared" si="45"/>
        <v>25197000</v>
      </c>
      <c r="H71" s="105">
        <f t="shared" si="45"/>
        <v>266000</v>
      </c>
      <c r="I71" s="106">
        <f t="shared" si="45"/>
        <v>5709597</v>
      </c>
      <c r="J71" s="105">
        <f t="shared" si="45"/>
        <v>7350000</v>
      </c>
      <c r="K71" s="106">
        <f t="shared" si="45"/>
        <v>3739308</v>
      </c>
      <c r="L71" s="105">
        <f t="shared" si="45"/>
        <v>1162000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8778000</v>
      </c>
      <c r="Q71" s="106">
        <f>$I71      +$K71      +$M71      +$O71</f>
        <v>9448905</v>
      </c>
      <c r="R71" s="61">
        <f>IF(($J71      =0),0,((($L71      -$J71      )/$J71      )*100))</f>
        <v>-84.19047619047619</v>
      </c>
      <c r="S71" s="62">
        <f>IF(($K71      =0),0,((($M71      -$K71      )/$K71      )*100))</f>
        <v>-100</v>
      </c>
      <c r="T71" s="61">
        <f>IF($E71   =0,0,($P71   /$E71   )*100)</f>
        <v>34.837480652458623</v>
      </c>
      <c r="U71" s="65">
        <f>IF($E71   =0,0,($Q71   /$E71   )*100)</f>
        <v>37.500119061793072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44785000</v>
      </c>
      <c r="C72" s="104">
        <f>SUM(C9:C15,C18:C23,C26:C29,C32,C35:C39,C42:C52,C55:C58,C61:C65,C69)</f>
        <v>-5700000</v>
      </c>
      <c r="D72" s="104"/>
      <c r="E72" s="104">
        <f>$B72      +$C72      +$D72</f>
        <v>39085000</v>
      </c>
      <c r="F72" s="105">
        <f t="shared" ref="F72:O72" si="46">SUM(F9:F15,F18:F23,F26:F29,F32,F35:F39,F42:F52,F55:F58,F61:F65,F69)</f>
        <v>39085000</v>
      </c>
      <c r="G72" s="106">
        <f t="shared" si="46"/>
        <v>28571000</v>
      </c>
      <c r="H72" s="105">
        <f t="shared" si="46"/>
        <v>1426000</v>
      </c>
      <c r="I72" s="106">
        <f t="shared" si="46"/>
        <v>7118507</v>
      </c>
      <c r="J72" s="105">
        <f t="shared" si="46"/>
        <v>8356000</v>
      </c>
      <c r="K72" s="106">
        <f t="shared" si="46"/>
        <v>4504451</v>
      </c>
      <c r="L72" s="105">
        <f t="shared" si="46"/>
        <v>1505000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11287000</v>
      </c>
      <c r="Q72" s="106">
        <f>$I72      +$K72      +$M72      +$O72</f>
        <v>11622958</v>
      </c>
      <c r="R72" s="61">
        <f>IF(($J72      =0),0,((($L72      -$J72      )/$J72      )*100))</f>
        <v>-81.988989947343228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39.505092576388648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40.680963214448219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aRZu2eloboRYObMVH+vrXIZL9hfP30owsC7lZhBOiOXn/gk8qWUqCYgfzRHTYze1hTVCY9890rZw6n6Zdn3YAw==" saltValue="nNxHkSFsa2YRtoS2emhfZ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/>
      <c r="I10" s="94"/>
      <c r="J10" s="93">
        <v>126000</v>
      </c>
      <c r="K10" s="94"/>
      <c r="L10" s="93">
        <v>195000</v>
      </c>
      <c r="M10" s="94"/>
      <c r="N10" s="93"/>
      <c r="O10" s="94"/>
      <c r="P10" s="93">
        <f t="shared" ref="P10:P16" si="1">$H10      +$J10      +$L10      +$N10</f>
        <v>321000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54.761904761904766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10.35483870967742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0</v>
      </c>
      <c r="I16" s="97">
        <f t="shared" si="7"/>
        <v>0</v>
      </c>
      <c r="J16" s="96">
        <f t="shared" si="7"/>
        <v>126000</v>
      </c>
      <c r="K16" s="97">
        <f t="shared" si="7"/>
        <v>0</v>
      </c>
      <c r="L16" s="96">
        <f t="shared" si="7"/>
        <v>195000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321000</v>
      </c>
      <c r="Q16" s="97">
        <f t="shared" si="2"/>
        <v>0</v>
      </c>
      <c r="R16" s="52">
        <f t="shared" si="3"/>
        <v>54.761904761904766</v>
      </c>
      <c r="S16" s="53">
        <f t="shared" si="4"/>
        <v>0</v>
      </c>
      <c r="T16" s="52">
        <f>IF((SUM($E9:$E13)+$E15)=0,0,(P16/(SUM($E9:$E13)+$E15)*100))</f>
        <v>10.35483870967742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1900000</v>
      </c>
      <c r="C32" s="92">
        <v>0</v>
      </c>
      <c r="D32" s="92"/>
      <c r="E32" s="92">
        <f>$B32      +$C32      +$D32</f>
        <v>1900000</v>
      </c>
      <c r="F32" s="93">
        <v>1900000</v>
      </c>
      <c r="G32" s="94">
        <v>1900000</v>
      </c>
      <c r="H32" s="93">
        <v>340000</v>
      </c>
      <c r="I32" s="94"/>
      <c r="J32" s="93">
        <v>706000</v>
      </c>
      <c r="K32" s="94"/>
      <c r="L32" s="93">
        <v>72000</v>
      </c>
      <c r="M32" s="94"/>
      <c r="N32" s="93"/>
      <c r="O32" s="94"/>
      <c r="P32" s="93">
        <f>$H32      +$J32      +$L32      +$N32</f>
        <v>1118000</v>
      </c>
      <c r="Q32" s="94">
        <f>$I32      +$K32      +$M32      +$O32</f>
        <v>0</v>
      </c>
      <c r="R32" s="48">
        <f>IF(($J32      =0),0,((($L32      -$J32      )/$J32      )*100))</f>
        <v>-89.801699716713884</v>
      </c>
      <c r="S32" s="49">
        <f>IF(($K32      =0),0,((($M32      -$K32      )/$K32      )*100))</f>
        <v>0</v>
      </c>
      <c r="T32" s="48">
        <f>IF(($E32      =0),0,(($P32      /$E32      )*100))</f>
        <v>58.842105263157897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1900000</v>
      </c>
      <c r="C33" s="95">
        <f>C32</f>
        <v>0</v>
      </c>
      <c r="D33" s="95"/>
      <c r="E33" s="95">
        <f>$B33      +$C33      +$D33</f>
        <v>1900000</v>
      </c>
      <c r="F33" s="96">
        <f t="shared" ref="F33:O33" si="17">F32</f>
        <v>1900000</v>
      </c>
      <c r="G33" s="97">
        <f t="shared" si="17"/>
        <v>1900000</v>
      </c>
      <c r="H33" s="96">
        <f t="shared" si="17"/>
        <v>340000</v>
      </c>
      <c r="I33" s="97">
        <f t="shared" si="17"/>
        <v>0</v>
      </c>
      <c r="J33" s="96">
        <f t="shared" si="17"/>
        <v>706000</v>
      </c>
      <c r="K33" s="97">
        <f t="shared" si="17"/>
        <v>0</v>
      </c>
      <c r="L33" s="96">
        <f t="shared" si="17"/>
        <v>72000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1118000</v>
      </c>
      <c r="Q33" s="97">
        <f>$I33      +$K33      +$M33      +$O33</f>
        <v>0</v>
      </c>
      <c r="R33" s="52">
        <f>IF(($J33      =0),0,((($L33      -$J33      )/$J33      )*100))</f>
        <v>-89.801699716713884</v>
      </c>
      <c r="S33" s="53">
        <f>IF(($K33      =0),0,((($M33      -$K33      )/$K33      )*100))</f>
        <v>0</v>
      </c>
      <c r="T33" s="52">
        <f>IF($E33   =0,0,($P33   /$E33   )*100)</f>
        <v>58.842105263157897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5325000</v>
      </c>
      <c r="C36" s="92">
        <v>0</v>
      </c>
      <c r="D36" s="92"/>
      <c r="E36" s="92">
        <f t="shared" si="18"/>
        <v>5325000</v>
      </c>
      <c r="F36" s="93">
        <v>5325000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/>
      <c r="K38" s="94"/>
      <c r="L38" s="93">
        <v>560000</v>
      </c>
      <c r="M38" s="94"/>
      <c r="N38" s="93"/>
      <c r="O38" s="94"/>
      <c r="P38" s="93">
        <f t="shared" si="19"/>
        <v>560000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14.000000000000002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9325000</v>
      </c>
      <c r="C40" s="95">
        <f>SUM(C35:C39)</f>
        <v>0</v>
      </c>
      <c r="D40" s="95"/>
      <c r="E40" s="95">
        <f t="shared" si="18"/>
        <v>9325000</v>
      </c>
      <c r="F40" s="96">
        <f t="shared" ref="F40:O40" si="25">SUM(F35:F39)</f>
        <v>9325000</v>
      </c>
      <c r="G40" s="97">
        <f t="shared" si="25"/>
        <v>4000000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560000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560000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14.000000000000002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14325000</v>
      </c>
      <c r="C67" s="104">
        <f>SUM(C9:C15,C18:C23,C26:C29,C32,C35:C39,C42:C52,C55:C58,C61:C65)</f>
        <v>0</v>
      </c>
      <c r="D67" s="104"/>
      <c r="E67" s="104">
        <f t="shared" si="35"/>
        <v>14325000</v>
      </c>
      <c r="F67" s="105">
        <f t="shared" ref="F67:O67" si="43">SUM(F9:F15,F18:F23,F26:F29,F32,F35:F39,F42:F52,F55:F58,F61:F65)</f>
        <v>14325000</v>
      </c>
      <c r="G67" s="106">
        <f t="shared" si="43"/>
        <v>9000000</v>
      </c>
      <c r="H67" s="105">
        <f t="shared" si="43"/>
        <v>340000</v>
      </c>
      <c r="I67" s="106">
        <f t="shared" si="43"/>
        <v>0</v>
      </c>
      <c r="J67" s="105">
        <f t="shared" si="43"/>
        <v>832000</v>
      </c>
      <c r="K67" s="106">
        <f t="shared" si="43"/>
        <v>0</v>
      </c>
      <c r="L67" s="105">
        <f t="shared" si="43"/>
        <v>827000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1999000</v>
      </c>
      <c r="Q67" s="106">
        <f t="shared" si="37"/>
        <v>0</v>
      </c>
      <c r="R67" s="61">
        <f t="shared" si="38"/>
        <v>-0.60096153846153855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22.211111111111112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30763000</v>
      </c>
      <c r="C69" s="92">
        <v>-8000000</v>
      </c>
      <c r="D69" s="92"/>
      <c r="E69" s="92">
        <f>$B69      +$C69      +$D69</f>
        <v>22763000</v>
      </c>
      <c r="F69" s="93">
        <v>22763000</v>
      </c>
      <c r="G69" s="94">
        <v>22763000</v>
      </c>
      <c r="H69" s="93">
        <v>2141000</v>
      </c>
      <c r="I69" s="94"/>
      <c r="J69" s="93"/>
      <c r="K69" s="94"/>
      <c r="L69" s="93">
        <v>5816000</v>
      </c>
      <c r="M69" s="94"/>
      <c r="N69" s="93"/>
      <c r="O69" s="94"/>
      <c r="P69" s="93">
        <f>$H69      +$J69      +$L69      +$N69</f>
        <v>7957000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34.955849404735758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30763000</v>
      </c>
      <c r="C70" s="101">
        <f>C69</f>
        <v>-8000000</v>
      </c>
      <c r="D70" s="101"/>
      <c r="E70" s="101">
        <f>$B70      +$C70      +$D70</f>
        <v>22763000</v>
      </c>
      <c r="F70" s="102">
        <f t="shared" ref="F70:O70" si="44">F69</f>
        <v>22763000</v>
      </c>
      <c r="G70" s="103">
        <f t="shared" si="44"/>
        <v>22763000</v>
      </c>
      <c r="H70" s="102">
        <f t="shared" si="44"/>
        <v>2141000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5816000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7957000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34.955849404735758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30763000</v>
      </c>
      <c r="C71" s="104">
        <f>C69</f>
        <v>-8000000</v>
      </c>
      <c r="D71" s="104"/>
      <c r="E71" s="104">
        <f>$B71      +$C71      +$D71</f>
        <v>22763000</v>
      </c>
      <c r="F71" s="105">
        <f t="shared" ref="F71:O71" si="45">F69</f>
        <v>22763000</v>
      </c>
      <c r="G71" s="106">
        <f t="shared" si="45"/>
        <v>22763000</v>
      </c>
      <c r="H71" s="105">
        <f t="shared" si="45"/>
        <v>2141000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5816000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7957000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34.955849404735758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45088000</v>
      </c>
      <c r="C72" s="104">
        <f>SUM(C9:C15,C18:C23,C26:C29,C32,C35:C39,C42:C52,C55:C58,C61:C65,C69)</f>
        <v>-8000000</v>
      </c>
      <c r="D72" s="104"/>
      <c r="E72" s="104">
        <f>$B72      +$C72      +$D72</f>
        <v>37088000</v>
      </c>
      <c r="F72" s="105">
        <f t="shared" ref="F72:O72" si="46">SUM(F9:F15,F18:F23,F26:F29,F32,F35:F39,F42:F52,F55:F58,F61:F65,F69)</f>
        <v>37088000</v>
      </c>
      <c r="G72" s="106">
        <f t="shared" si="46"/>
        <v>31763000</v>
      </c>
      <c r="H72" s="105">
        <f t="shared" si="46"/>
        <v>2481000</v>
      </c>
      <c r="I72" s="106">
        <f t="shared" si="46"/>
        <v>0</v>
      </c>
      <c r="J72" s="105">
        <f t="shared" si="46"/>
        <v>832000</v>
      </c>
      <c r="K72" s="106">
        <f t="shared" si="46"/>
        <v>0</v>
      </c>
      <c r="L72" s="105">
        <f t="shared" si="46"/>
        <v>6643000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9956000</v>
      </c>
      <c r="Q72" s="106">
        <f>$I72      +$K72      +$M72      +$O72</f>
        <v>0</v>
      </c>
      <c r="R72" s="61">
        <f>IF(($J72      =0),0,((($L72      -$J72      )/$J72      )*100))</f>
        <v>698.4375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31.344646286559836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z1qzf62GtAFr3MMPqBlAVWWyjzRtYy08f0JS3LDZUgn2iJRsBHGlCNFyFZqiJu+zIlFsJWW+vE30Qys+xhJKg==" saltValue="+1q++Px/vr8wxWurzWGO0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177000</v>
      </c>
      <c r="I10" s="94"/>
      <c r="J10" s="93">
        <v>862000</v>
      </c>
      <c r="K10" s="94"/>
      <c r="L10" s="93">
        <v>335000</v>
      </c>
      <c r="M10" s="94">
        <v>2518504</v>
      </c>
      <c r="N10" s="93"/>
      <c r="O10" s="94"/>
      <c r="P10" s="93">
        <f t="shared" ref="P10:P16" si="1">$H10      +$J10      +$L10      +$N10</f>
        <v>1374000</v>
      </c>
      <c r="Q10" s="94">
        <f t="shared" ref="Q10:Q16" si="2">$I10      +$K10      +$M10      +$O10</f>
        <v>2518504</v>
      </c>
      <c r="R10" s="48">
        <f t="shared" ref="R10:R16" si="3">IF(($J10      =0),0,((($L10      -$J10      )/$J10      )*100))</f>
        <v>-61.136890951276101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44.322580645161288</v>
      </c>
      <c r="U10" s="50">
        <f t="shared" ref="U10:U15" si="6">IF(($E10      =0),0,(($Q10      /$E10      )*100))</f>
        <v>81.242064516129034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177000</v>
      </c>
      <c r="I16" s="97">
        <f t="shared" si="7"/>
        <v>0</v>
      </c>
      <c r="J16" s="96">
        <f t="shared" si="7"/>
        <v>862000</v>
      </c>
      <c r="K16" s="97">
        <f t="shared" si="7"/>
        <v>0</v>
      </c>
      <c r="L16" s="96">
        <f t="shared" si="7"/>
        <v>335000</v>
      </c>
      <c r="M16" s="97">
        <f t="shared" si="7"/>
        <v>2518504</v>
      </c>
      <c r="N16" s="96">
        <f t="shared" si="7"/>
        <v>0</v>
      </c>
      <c r="O16" s="97">
        <f t="shared" si="7"/>
        <v>0</v>
      </c>
      <c r="P16" s="96">
        <f t="shared" si="1"/>
        <v>1374000</v>
      </c>
      <c r="Q16" s="97">
        <f t="shared" si="2"/>
        <v>2518504</v>
      </c>
      <c r="R16" s="52">
        <f t="shared" si="3"/>
        <v>-61.136890951276101</v>
      </c>
      <c r="S16" s="53">
        <f t="shared" si="4"/>
        <v>0</v>
      </c>
      <c r="T16" s="52">
        <f>IF((SUM($E9:$E13)+$E15)=0,0,(P16/(SUM($E9:$E13)+$E15)*100))</f>
        <v>44.322580645161288</v>
      </c>
      <c r="U16" s="54">
        <f>IF((SUM($E9:$E13)+$E15)=0,0,(Q16/(SUM($E9:$E13)+$E15)*100))</f>
        <v>81.242064516129034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1595000</v>
      </c>
      <c r="C32" s="92">
        <v>0</v>
      </c>
      <c r="D32" s="92"/>
      <c r="E32" s="92">
        <f>$B32      +$C32      +$D32</f>
        <v>1595000</v>
      </c>
      <c r="F32" s="93">
        <v>1595000</v>
      </c>
      <c r="G32" s="94">
        <v>1595000</v>
      </c>
      <c r="H32" s="93"/>
      <c r="I32" s="94"/>
      <c r="J32" s="93"/>
      <c r="K32" s="94"/>
      <c r="L32" s="93">
        <v>652000</v>
      </c>
      <c r="M32" s="94">
        <v>399000</v>
      </c>
      <c r="N32" s="93"/>
      <c r="O32" s="94"/>
      <c r="P32" s="93">
        <f>$H32      +$J32      +$L32      +$N32</f>
        <v>652000</v>
      </c>
      <c r="Q32" s="94">
        <f>$I32      +$K32      +$M32      +$O32</f>
        <v>399000</v>
      </c>
      <c r="R32" s="48">
        <f>IF(($J32      =0),0,((($L32      -$J32      )/$J32      )*100))</f>
        <v>0</v>
      </c>
      <c r="S32" s="49">
        <f>IF(($K32      =0),0,((($M32      -$K32      )/$K32      )*100))</f>
        <v>0</v>
      </c>
      <c r="T32" s="48">
        <f>IF(($E32      =0),0,(($P32      /$E32      )*100))</f>
        <v>40.877742946708459</v>
      </c>
      <c r="U32" s="50">
        <f>IF(($E32      =0),0,(($Q32      /$E32      )*100))</f>
        <v>25.01567398119122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1595000</v>
      </c>
      <c r="C33" s="95">
        <f>C32</f>
        <v>0</v>
      </c>
      <c r="D33" s="95"/>
      <c r="E33" s="95">
        <f>$B33      +$C33      +$D33</f>
        <v>1595000</v>
      </c>
      <c r="F33" s="96">
        <f t="shared" ref="F33:O33" si="17">F32</f>
        <v>1595000</v>
      </c>
      <c r="G33" s="97">
        <f t="shared" si="17"/>
        <v>1595000</v>
      </c>
      <c r="H33" s="96">
        <f t="shared" si="17"/>
        <v>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652000</v>
      </c>
      <c r="M33" s="97">
        <f t="shared" si="17"/>
        <v>399000</v>
      </c>
      <c r="N33" s="96">
        <f t="shared" si="17"/>
        <v>0</v>
      </c>
      <c r="O33" s="97">
        <f t="shared" si="17"/>
        <v>0</v>
      </c>
      <c r="P33" s="96">
        <f>$H33      +$J33      +$L33      +$N33</f>
        <v>652000</v>
      </c>
      <c r="Q33" s="97">
        <f>$I33      +$K33      +$M33      +$O33</f>
        <v>399000</v>
      </c>
      <c r="R33" s="52">
        <f>IF(($J33      =0),0,((($L33      -$J33      )/$J33      )*100))</f>
        <v>0</v>
      </c>
      <c r="S33" s="53">
        <f>IF(($K33      =0),0,((($M33      -$K33      )/$K33      )*100))</f>
        <v>0</v>
      </c>
      <c r="T33" s="52">
        <f>IF($E33   =0,0,($P33   /$E33   )*100)</f>
        <v>40.877742946708459</v>
      </c>
      <c r="U33" s="54">
        <f>IF($E33   =0,0,($Q33   /$E33   )*100)</f>
        <v>25.01567398119122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21854000</v>
      </c>
      <c r="C36" s="92">
        <v>0</v>
      </c>
      <c r="D36" s="92"/>
      <c r="E36" s="92">
        <f t="shared" si="18"/>
        <v>21854000</v>
      </c>
      <c r="F36" s="93">
        <v>21854000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21854000</v>
      </c>
      <c r="C40" s="95">
        <f>SUM(C35:C39)</f>
        <v>0</v>
      </c>
      <c r="D40" s="95"/>
      <c r="E40" s="95">
        <f t="shared" si="18"/>
        <v>21854000</v>
      </c>
      <c r="F40" s="96">
        <f t="shared" ref="F40:O40" si="25">SUM(F35:F39)</f>
        <v>21854000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26549000</v>
      </c>
      <c r="C67" s="104">
        <f>SUM(C9:C15,C18:C23,C26:C29,C32,C35:C39,C42:C52,C55:C58,C61:C65)</f>
        <v>0</v>
      </c>
      <c r="D67" s="104"/>
      <c r="E67" s="104">
        <f t="shared" si="35"/>
        <v>26549000</v>
      </c>
      <c r="F67" s="105">
        <f t="shared" ref="F67:O67" si="43">SUM(F9:F15,F18:F23,F26:F29,F32,F35:F39,F42:F52,F55:F58,F61:F65)</f>
        <v>26549000</v>
      </c>
      <c r="G67" s="106">
        <f t="shared" si="43"/>
        <v>4695000</v>
      </c>
      <c r="H67" s="105">
        <f t="shared" si="43"/>
        <v>177000</v>
      </c>
      <c r="I67" s="106">
        <f t="shared" si="43"/>
        <v>0</v>
      </c>
      <c r="J67" s="105">
        <f t="shared" si="43"/>
        <v>862000</v>
      </c>
      <c r="K67" s="106">
        <f t="shared" si="43"/>
        <v>0</v>
      </c>
      <c r="L67" s="105">
        <f t="shared" si="43"/>
        <v>987000</v>
      </c>
      <c r="M67" s="106">
        <f t="shared" si="43"/>
        <v>2917504</v>
      </c>
      <c r="N67" s="105">
        <f t="shared" si="43"/>
        <v>0</v>
      </c>
      <c r="O67" s="106">
        <f t="shared" si="43"/>
        <v>0</v>
      </c>
      <c r="P67" s="105">
        <f t="shared" si="36"/>
        <v>2026000</v>
      </c>
      <c r="Q67" s="106">
        <f t="shared" si="37"/>
        <v>2917504</v>
      </c>
      <c r="R67" s="61">
        <f t="shared" si="38"/>
        <v>14.501160092807424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43.152289669861553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62.140660276890316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84679000</v>
      </c>
      <c r="C69" s="92">
        <v>0</v>
      </c>
      <c r="D69" s="92"/>
      <c r="E69" s="92">
        <f>$B69      +$C69      +$D69</f>
        <v>84679000</v>
      </c>
      <c r="F69" s="93">
        <v>84679000</v>
      </c>
      <c r="G69" s="94">
        <v>84679000</v>
      </c>
      <c r="H69" s="93">
        <v>38019000</v>
      </c>
      <c r="I69" s="94"/>
      <c r="J69" s="93">
        <v>29282000</v>
      </c>
      <c r="K69" s="94"/>
      <c r="L69" s="93">
        <v>14657000</v>
      </c>
      <c r="M69" s="94">
        <v>51046011</v>
      </c>
      <c r="N69" s="93"/>
      <c r="O69" s="94"/>
      <c r="P69" s="93">
        <f>$H69      +$J69      +$L69      +$N69</f>
        <v>81958000</v>
      </c>
      <c r="Q69" s="94">
        <f>$I69      +$K69      +$M69      +$O69</f>
        <v>51046011</v>
      </c>
      <c r="R69" s="48">
        <f>IF(($J69      =0),0,((($L69      -$J69      )/$J69      )*100))</f>
        <v>-49.945358923570794</v>
      </c>
      <c r="S69" s="49">
        <f>IF(($K69      =0),0,((($M69      -$K69      )/$K69      )*100))</f>
        <v>0</v>
      </c>
      <c r="T69" s="48">
        <f>IF(($E69      =0),0,(($P69      /$E69      )*100))</f>
        <v>96.786688553242243</v>
      </c>
      <c r="U69" s="50">
        <f>IF(($E69      =0),0,(($Q69      /$E69      )*100))</f>
        <v>60.281782968622679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84679000</v>
      </c>
      <c r="C70" s="101">
        <f>C69</f>
        <v>0</v>
      </c>
      <c r="D70" s="101"/>
      <c r="E70" s="101">
        <f>$B70      +$C70      +$D70</f>
        <v>84679000</v>
      </c>
      <c r="F70" s="102">
        <f t="shared" ref="F70:O70" si="44">F69</f>
        <v>84679000</v>
      </c>
      <c r="G70" s="103">
        <f t="shared" si="44"/>
        <v>84679000</v>
      </c>
      <c r="H70" s="102">
        <f t="shared" si="44"/>
        <v>38019000</v>
      </c>
      <c r="I70" s="103">
        <f t="shared" si="44"/>
        <v>0</v>
      </c>
      <c r="J70" s="102">
        <f t="shared" si="44"/>
        <v>29282000</v>
      </c>
      <c r="K70" s="103">
        <f t="shared" si="44"/>
        <v>0</v>
      </c>
      <c r="L70" s="102">
        <f t="shared" si="44"/>
        <v>14657000</v>
      </c>
      <c r="M70" s="103">
        <f t="shared" si="44"/>
        <v>51046011</v>
      </c>
      <c r="N70" s="102">
        <f t="shared" si="44"/>
        <v>0</v>
      </c>
      <c r="O70" s="103">
        <f t="shared" si="44"/>
        <v>0</v>
      </c>
      <c r="P70" s="102">
        <f>$H70      +$J70      +$L70      +$N70</f>
        <v>81958000</v>
      </c>
      <c r="Q70" s="103">
        <f>$I70      +$K70      +$M70      +$O70</f>
        <v>51046011</v>
      </c>
      <c r="R70" s="57">
        <f>IF(($J70      =0),0,((($L70      -$J70      )/$J70      )*100))</f>
        <v>-49.945358923570794</v>
      </c>
      <c r="S70" s="58">
        <f>IF(($K70      =0),0,((($M70      -$K70      )/$K70      )*100))</f>
        <v>0</v>
      </c>
      <c r="T70" s="57">
        <f>IF($E70   =0,0,($P70   /$E70   )*100)</f>
        <v>96.786688553242243</v>
      </c>
      <c r="U70" s="59">
        <f>IF($E70   =0,0,($Q70   /$E70 )*100)</f>
        <v>60.281782968622679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84679000</v>
      </c>
      <c r="C71" s="104">
        <f>C69</f>
        <v>0</v>
      </c>
      <c r="D71" s="104"/>
      <c r="E71" s="104">
        <f>$B71      +$C71      +$D71</f>
        <v>84679000</v>
      </c>
      <c r="F71" s="105">
        <f t="shared" ref="F71:O71" si="45">F69</f>
        <v>84679000</v>
      </c>
      <c r="G71" s="106">
        <f t="shared" si="45"/>
        <v>84679000</v>
      </c>
      <c r="H71" s="105">
        <f t="shared" si="45"/>
        <v>38019000</v>
      </c>
      <c r="I71" s="106">
        <f t="shared" si="45"/>
        <v>0</v>
      </c>
      <c r="J71" s="105">
        <f t="shared" si="45"/>
        <v>29282000</v>
      </c>
      <c r="K71" s="106">
        <f t="shared" si="45"/>
        <v>0</v>
      </c>
      <c r="L71" s="105">
        <f t="shared" si="45"/>
        <v>14657000</v>
      </c>
      <c r="M71" s="106">
        <f t="shared" si="45"/>
        <v>51046011</v>
      </c>
      <c r="N71" s="105">
        <f t="shared" si="45"/>
        <v>0</v>
      </c>
      <c r="O71" s="106">
        <f t="shared" si="45"/>
        <v>0</v>
      </c>
      <c r="P71" s="105">
        <f>$H71      +$J71      +$L71      +$N71</f>
        <v>81958000</v>
      </c>
      <c r="Q71" s="106">
        <f>$I71      +$K71      +$M71      +$O71</f>
        <v>51046011</v>
      </c>
      <c r="R71" s="61">
        <f>IF(($J71      =0),0,((($L71      -$J71      )/$J71      )*100))</f>
        <v>-49.945358923570794</v>
      </c>
      <c r="S71" s="62">
        <f>IF(($K71      =0),0,((($M71      -$K71      )/$K71      )*100))</f>
        <v>0</v>
      </c>
      <c r="T71" s="61">
        <f>IF($E71   =0,0,($P71   /$E71   )*100)</f>
        <v>96.786688553242243</v>
      </c>
      <c r="U71" s="65">
        <f>IF($E71   =0,0,($Q71   /$E71   )*100)</f>
        <v>60.281782968622679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111228000</v>
      </c>
      <c r="C72" s="104">
        <f>SUM(C9:C15,C18:C23,C26:C29,C32,C35:C39,C42:C52,C55:C58,C61:C65,C69)</f>
        <v>0</v>
      </c>
      <c r="D72" s="104"/>
      <c r="E72" s="104">
        <f>$B72      +$C72      +$D72</f>
        <v>111228000</v>
      </c>
      <c r="F72" s="105">
        <f t="shared" ref="F72:O72" si="46">SUM(F9:F15,F18:F23,F26:F29,F32,F35:F39,F42:F52,F55:F58,F61:F65,F69)</f>
        <v>111228000</v>
      </c>
      <c r="G72" s="106">
        <f t="shared" si="46"/>
        <v>89374000</v>
      </c>
      <c r="H72" s="105">
        <f t="shared" si="46"/>
        <v>38196000</v>
      </c>
      <c r="I72" s="106">
        <f t="shared" si="46"/>
        <v>0</v>
      </c>
      <c r="J72" s="105">
        <f t="shared" si="46"/>
        <v>30144000</v>
      </c>
      <c r="K72" s="106">
        <f t="shared" si="46"/>
        <v>0</v>
      </c>
      <c r="L72" s="105">
        <f t="shared" si="46"/>
        <v>15644000</v>
      </c>
      <c r="M72" s="106">
        <f t="shared" si="46"/>
        <v>53963515</v>
      </c>
      <c r="N72" s="105">
        <f t="shared" si="46"/>
        <v>0</v>
      </c>
      <c r="O72" s="106">
        <f t="shared" si="46"/>
        <v>0</v>
      </c>
      <c r="P72" s="105">
        <f>$H72      +$J72      +$L72      +$N72</f>
        <v>83984000</v>
      </c>
      <c r="Q72" s="106">
        <f>$I72      +$K72      +$M72      +$O72</f>
        <v>53963515</v>
      </c>
      <c r="R72" s="61">
        <f>IF(($J72      =0),0,((($L72      -$J72      )/$J72      )*100))</f>
        <v>-48.102441613588113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93.969163291337523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60.379433616040458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T4t0wuDMkY7cSX3Z5LbvMZJfdO4MP54Pf+kDJEXNoH06f04FFT7SffD416JzqJxZqMMycrpHJKmHbYesKWviJg==" saltValue="7ciyrZzR4UsuF+pbhzejr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361000</v>
      </c>
      <c r="I10" s="94"/>
      <c r="J10" s="93">
        <v>300000</v>
      </c>
      <c r="K10" s="94"/>
      <c r="L10" s="93">
        <v>200000</v>
      </c>
      <c r="M10" s="94"/>
      <c r="N10" s="93"/>
      <c r="O10" s="94"/>
      <c r="P10" s="93">
        <f t="shared" ref="P10:P16" si="1">$H10      +$J10      +$L10      +$N10</f>
        <v>861000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-33.333333333333329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27.7741935483871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361000</v>
      </c>
      <c r="I16" s="97">
        <f t="shared" si="7"/>
        <v>0</v>
      </c>
      <c r="J16" s="96">
        <f t="shared" si="7"/>
        <v>300000</v>
      </c>
      <c r="K16" s="97">
        <f t="shared" si="7"/>
        <v>0</v>
      </c>
      <c r="L16" s="96">
        <f t="shared" si="7"/>
        <v>200000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861000</v>
      </c>
      <c r="Q16" s="97">
        <f t="shared" si="2"/>
        <v>0</v>
      </c>
      <c r="R16" s="52">
        <f t="shared" si="3"/>
        <v>-33.333333333333329</v>
      </c>
      <c r="S16" s="53">
        <f t="shared" si="4"/>
        <v>0</v>
      </c>
      <c r="T16" s="52">
        <f>IF((SUM($E9:$E13)+$E15)=0,0,(P16/(SUM($E9:$E13)+$E15)*100))</f>
        <v>27.7741935483871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1510000</v>
      </c>
      <c r="C32" s="92">
        <v>0</v>
      </c>
      <c r="D32" s="92"/>
      <c r="E32" s="92">
        <f>$B32      +$C32      +$D32</f>
        <v>1510000</v>
      </c>
      <c r="F32" s="93">
        <v>1510000</v>
      </c>
      <c r="G32" s="94">
        <v>1510000</v>
      </c>
      <c r="H32" s="93">
        <v>259000</v>
      </c>
      <c r="I32" s="94"/>
      <c r="J32" s="93">
        <v>1215000</v>
      </c>
      <c r="K32" s="94"/>
      <c r="L32" s="93"/>
      <c r="M32" s="94"/>
      <c r="N32" s="93"/>
      <c r="O32" s="94"/>
      <c r="P32" s="93">
        <f>$H32      +$J32      +$L32      +$N32</f>
        <v>1474000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97.615894039735096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1510000</v>
      </c>
      <c r="C33" s="95">
        <f>C32</f>
        <v>0</v>
      </c>
      <c r="D33" s="95"/>
      <c r="E33" s="95">
        <f>$B33      +$C33      +$D33</f>
        <v>1510000</v>
      </c>
      <c r="F33" s="96">
        <f t="shared" ref="F33:O33" si="17">F32</f>
        <v>1510000</v>
      </c>
      <c r="G33" s="97">
        <f t="shared" si="17"/>
        <v>1510000</v>
      </c>
      <c r="H33" s="96">
        <f t="shared" si="17"/>
        <v>259000</v>
      </c>
      <c r="I33" s="97">
        <f t="shared" si="17"/>
        <v>0</v>
      </c>
      <c r="J33" s="96">
        <f t="shared" si="17"/>
        <v>1215000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1474000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97.615894039735096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11023000</v>
      </c>
      <c r="C36" s="92">
        <v>0</v>
      </c>
      <c r="D36" s="92"/>
      <c r="E36" s="92">
        <f t="shared" si="18"/>
        <v>11023000</v>
      </c>
      <c r="F36" s="93">
        <v>11023000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11023000</v>
      </c>
      <c r="C40" s="95">
        <f>SUM(C35:C39)</f>
        <v>0</v>
      </c>
      <c r="D40" s="95"/>
      <c r="E40" s="95">
        <f t="shared" si="18"/>
        <v>11023000</v>
      </c>
      <c r="F40" s="96">
        <f t="shared" ref="F40:O40" si="25">SUM(F35:F39)</f>
        <v>11023000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15633000</v>
      </c>
      <c r="C67" s="104">
        <f>SUM(C9:C15,C18:C23,C26:C29,C32,C35:C39,C42:C52,C55:C58,C61:C65)</f>
        <v>0</v>
      </c>
      <c r="D67" s="104"/>
      <c r="E67" s="104">
        <f t="shared" si="35"/>
        <v>15633000</v>
      </c>
      <c r="F67" s="105">
        <f t="shared" ref="F67:O67" si="43">SUM(F9:F15,F18:F23,F26:F29,F32,F35:F39,F42:F52,F55:F58,F61:F65)</f>
        <v>15633000</v>
      </c>
      <c r="G67" s="106">
        <f t="shared" si="43"/>
        <v>4610000</v>
      </c>
      <c r="H67" s="105">
        <f t="shared" si="43"/>
        <v>620000</v>
      </c>
      <c r="I67" s="106">
        <f t="shared" si="43"/>
        <v>0</v>
      </c>
      <c r="J67" s="105">
        <f t="shared" si="43"/>
        <v>1515000</v>
      </c>
      <c r="K67" s="106">
        <f t="shared" si="43"/>
        <v>0</v>
      </c>
      <c r="L67" s="105">
        <f t="shared" si="43"/>
        <v>200000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2335000</v>
      </c>
      <c r="Q67" s="106">
        <f t="shared" si="37"/>
        <v>0</v>
      </c>
      <c r="R67" s="61">
        <f t="shared" si="38"/>
        <v>-86.798679867986792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50.65075921908894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38475000</v>
      </c>
      <c r="C69" s="92">
        <v>0</v>
      </c>
      <c r="D69" s="92"/>
      <c r="E69" s="92">
        <f>$B69      +$C69      +$D69</f>
        <v>38475000</v>
      </c>
      <c r="F69" s="93">
        <v>38475000</v>
      </c>
      <c r="G69" s="94">
        <v>38475000</v>
      </c>
      <c r="H69" s="93">
        <v>10002000</v>
      </c>
      <c r="I69" s="94"/>
      <c r="J69" s="93">
        <v>20925000</v>
      </c>
      <c r="K69" s="94"/>
      <c r="L69" s="93">
        <v>3853000</v>
      </c>
      <c r="M69" s="94"/>
      <c r="N69" s="93"/>
      <c r="O69" s="94"/>
      <c r="P69" s="93">
        <f>$H69      +$J69      +$L69      +$N69</f>
        <v>34780000</v>
      </c>
      <c r="Q69" s="94">
        <f>$I69      +$K69      +$M69      +$O69</f>
        <v>0</v>
      </c>
      <c r="R69" s="48">
        <f>IF(($J69      =0),0,((($L69      -$J69      )/$J69      )*100))</f>
        <v>-81.586618876941458</v>
      </c>
      <c r="S69" s="49">
        <f>IF(($K69      =0),0,((($M69      -$K69      )/$K69      )*100))</f>
        <v>0</v>
      </c>
      <c r="T69" s="48">
        <f>IF(($E69      =0),0,(($P69      /$E69      )*100))</f>
        <v>90.396361273554263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38475000</v>
      </c>
      <c r="C70" s="101">
        <f>C69</f>
        <v>0</v>
      </c>
      <c r="D70" s="101"/>
      <c r="E70" s="101">
        <f>$B70      +$C70      +$D70</f>
        <v>38475000</v>
      </c>
      <c r="F70" s="102">
        <f t="shared" ref="F70:O70" si="44">F69</f>
        <v>38475000</v>
      </c>
      <c r="G70" s="103">
        <f t="shared" si="44"/>
        <v>38475000</v>
      </c>
      <c r="H70" s="102">
        <f t="shared" si="44"/>
        <v>10002000</v>
      </c>
      <c r="I70" s="103">
        <f t="shared" si="44"/>
        <v>0</v>
      </c>
      <c r="J70" s="102">
        <f t="shared" si="44"/>
        <v>20925000</v>
      </c>
      <c r="K70" s="103">
        <f t="shared" si="44"/>
        <v>0</v>
      </c>
      <c r="L70" s="102">
        <f t="shared" si="44"/>
        <v>3853000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34780000</v>
      </c>
      <c r="Q70" s="103">
        <f>$I70      +$K70      +$M70      +$O70</f>
        <v>0</v>
      </c>
      <c r="R70" s="57">
        <f>IF(($J70      =0),0,((($L70      -$J70      )/$J70      )*100))</f>
        <v>-81.586618876941458</v>
      </c>
      <c r="S70" s="58">
        <f>IF(($K70      =0),0,((($M70      -$K70      )/$K70      )*100))</f>
        <v>0</v>
      </c>
      <c r="T70" s="57">
        <f>IF($E70   =0,0,($P70   /$E70   )*100)</f>
        <v>90.396361273554263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38475000</v>
      </c>
      <c r="C71" s="104">
        <f>C69</f>
        <v>0</v>
      </c>
      <c r="D71" s="104"/>
      <c r="E71" s="104">
        <f>$B71      +$C71      +$D71</f>
        <v>38475000</v>
      </c>
      <c r="F71" s="105">
        <f t="shared" ref="F71:O71" si="45">F69</f>
        <v>38475000</v>
      </c>
      <c r="G71" s="106">
        <f t="shared" si="45"/>
        <v>38475000</v>
      </c>
      <c r="H71" s="105">
        <f t="shared" si="45"/>
        <v>10002000</v>
      </c>
      <c r="I71" s="106">
        <f t="shared" si="45"/>
        <v>0</v>
      </c>
      <c r="J71" s="105">
        <f t="shared" si="45"/>
        <v>20925000</v>
      </c>
      <c r="K71" s="106">
        <f t="shared" si="45"/>
        <v>0</v>
      </c>
      <c r="L71" s="105">
        <f t="shared" si="45"/>
        <v>3853000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34780000</v>
      </c>
      <c r="Q71" s="106">
        <f>$I71      +$K71      +$M71      +$O71</f>
        <v>0</v>
      </c>
      <c r="R71" s="61">
        <f>IF(($J71      =0),0,((($L71      -$J71      )/$J71      )*100))</f>
        <v>-81.586618876941458</v>
      </c>
      <c r="S71" s="62">
        <f>IF(($K71      =0),0,((($M71      -$K71      )/$K71      )*100))</f>
        <v>0</v>
      </c>
      <c r="T71" s="61">
        <f>IF($E71   =0,0,($P71   /$E71   )*100)</f>
        <v>90.396361273554263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54108000</v>
      </c>
      <c r="C72" s="104">
        <f>SUM(C9:C15,C18:C23,C26:C29,C32,C35:C39,C42:C52,C55:C58,C61:C65,C69)</f>
        <v>0</v>
      </c>
      <c r="D72" s="104"/>
      <c r="E72" s="104">
        <f>$B72      +$C72      +$D72</f>
        <v>54108000</v>
      </c>
      <c r="F72" s="105">
        <f t="shared" ref="F72:O72" si="46">SUM(F9:F15,F18:F23,F26:F29,F32,F35:F39,F42:F52,F55:F58,F61:F65,F69)</f>
        <v>54108000</v>
      </c>
      <c r="G72" s="106">
        <f t="shared" si="46"/>
        <v>43085000</v>
      </c>
      <c r="H72" s="105">
        <f t="shared" si="46"/>
        <v>10622000</v>
      </c>
      <c r="I72" s="106">
        <f t="shared" si="46"/>
        <v>0</v>
      </c>
      <c r="J72" s="105">
        <f t="shared" si="46"/>
        <v>22440000</v>
      </c>
      <c r="K72" s="106">
        <f t="shared" si="46"/>
        <v>0</v>
      </c>
      <c r="L72" s="105">
        <f t="shared" si="46"/>
        <v>4053000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37115000</v>
      </c>
      <c r="Q72" s="106">
        <f>$I72      +$K72      +$M72      +$O72</f>
        <v>0</v>
      </c>
      <c r="R72" s="61">
        <f>IF(($J72      =0),0,((($L72      -$J72      )/$J72      )*100))</f>
        <v>-81.938502673796791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86.143669490541953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0BFKg4Hvgr9TnyE2xN5PVUGzWx5hc3P0GRRSzTIRgCeIElZmtnEfffaZh/ciHK0oajMX35I7zbbt3Ik2lqtfrg==" saltValue="UDMRJxeQfPqEiQ98OU70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2200000</v>
      </c>
      <c r="C10" s="92">
        <v>0</v>
      </c>
      <c r="D10" s="92"/>
      <c r="E10" s="92">
        <f t="shared" ref="E10:E16" si="0">$B10      +$C10      +$D10</f>
        <v>2200000</v>
      </c>
      <c r="F10" s="93">
        <v>2200000</v>
      </c>
      <c r="G10" s="94">
        <v>2200000</v>
      </c>
      <c r="H10" s="93">
        <v>57000</v>
      </c>
      <c r="I10" s="94"/>
      <c r="J10" s="93">
        <v>303000</v>
      </c>
      <c r="K10" s="94"/>
      <c r="L10" s="93">
        <v>572000</v>
      </c>
      <c r="M10" s="94"/>
      <c r="N10" s="93"/>
      <c r="O10" s="94"/>
      <c r="P10" s="93">
        <f t="shared" ref="P10:P16" si="1">$H10      +$J10      +$L10      +$N10</f>
        <v>932000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88.778877887788781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42.363636363636367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2200000</v>
      </c>
      <c r="C16" s="95">
        <f>SUM(C9:C15)</f>
        <v>0</v>
      </c>
      <c r="D16" s="95"/>
      <c r="E16" s="95">
        <f t="shared" si="0"/>
        <v>2200000</v>
      </c>
      <c r="F16" s="96">
        <f t="shared" ref="F16:O16" si="7">SUM(F9:F15)</f>
        <v>2200000</v>
      </c>
      <c r="G16" s="97">
        <f t="shared" si="7"/>
        <v>2200000</v>
      </c>
      <c r="H16" s="96">
        <f t="shared" si="7"/>
        <v>57000</v>
      </c>
      <c r="I16" s="97">
        <f t="shared" si="7"/>
        <v>0</v>
      </c>
      <c r="J16" s="96">
        <f t="shared" si="7"/>
        <v>303000</v>
      </c>
      <c r="K16" s="97">
        <f t="shared" si="7"/>
        <v>0</v>
      </c>
      <c r="L16" s="96">
        <f t="shared" si="7"/>
        <v>572000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932000</v>
      </c>
      <c r="Q16" s="97">
        <f t="shared" si="2"/>
        <v>0</v>
      </c>
      <c r="R16" s="52">
        <f t="shared" si="3"/>
        <v>88.778877887788781</v>
      </c>
      <c r="S16" s="53">
        <f t="shared" si="4"/>
        <v>0</v>
      </c>
      <c r="T16" s="52">
        <f>IF((SUM($E9:$E13)+$E15)=0,0,(P16/(SUM($E9:$E13)+$E15)*100))</f>
        <v>42.363636363636367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1212000</v>
      </c>
      <c r="C32" s="92">
        <v>0</v>
      </c>
      <c r="D32" s="92"/>
      <c r="E32" s="92">
        <f>$B32      +$C32      +$D32</f>
        <v>1212000</v>
      </c>
      <c r="F32" s="93">
        <v>1212000</v>
      </c>
      <c r="G32" s="94">
        <v>1212000</v>
      </c>
      <c r="H32" s="93">
        <v>351000</v>
      </c>
      <c r="I32" s="94">
        <v>-303000</v>
      </c>
      <c r="J32" s="93">
        <v>364000</v>
      </c>
      <c r="K32" s="94">
        <v>-545000</v>
      </c>
      <c r="L32" s="93">
        <v>374000</v>
      </c>
      <c r="M32" s="94">
        <v>-364000</v>
      </c>
      <c r="N32" s="93"/>
      <c r="O32" s="94"/>
      <c r="P32" s="93">
        <f>$H32      +$J32      +$L32      +$N32</f>
        <v>1089000</v>
      </c>
      <c r="Q32" s="94">
        <f>$I32      +$K32      +$M32      +$O32</f>
        <v>-1212000</v>
      </c>
      <c r="R32" s="48">
        <f>IF(($J32      =0),0,((($L32      -$J32      )/$J32      )*100))</f>
        <v>2.7472527472527473</v>
      </c>
      <c r="S32" s="49">
        <f>IF(($K32      =0),0,((($M32      -$K32      )/$K32      )*100))</f>
        <v>-33.211009174311926</v>
      </c>
      <c r="T32" s="48">
        <f>IF(($E32      =0),0,(($P32      /$E32      )*100))</f>
        <v>89.851485148514854</v>
      </c>
      <c r="U32" s="50">
        <f>IF(($E32      =0),0,(($Q32      /$E32      )*100))</f>
        <v>-100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1212000</v>
      </c>
      <c r="C33" s="95">
        <f>C32</f>
        <v>0</v>
      </c>
      <c r="D33" s="95"/>
      <c r="E33" s="95">
        <f>$B33      +$C33      +$D33</f>
        <v>1212000</v>
      </c>
      <c r="F33" s="96">
        <f t="shared" ref="F33:O33" si="17">F32</f>
        <v>1212000</v>
      </c>
      <c r="G33" s="97">
        <f t="shared" si="17"/>
        <v>1212000</v>
      </c>
      <c r="H33" s="96">
        <f t="shared" si="17"/>
        <v>351000</v>
      </c>
      <c r="I33" s="97">
        <f t="shared" si="17"/>
        <v>-303000</v>
      </c>
      <c r="J33" s="96">
        <f t="shared" si="17"/>
        <v>364000</v>
      </c>
      <c r="K33" s="97">
        <f t="shared" si="17"/>
        <v>-545000</v>
      </c>
      <c r="L33" s="96">
        <f t="shared" si="17"/>
        <v>374000</v>
      </c>
      <c r="M33" s="97">
        <f t="shared" si="17"/>
        <v>-364000</v>
      </c>
      <c r="N33" s="96">
        <f t="shared" si="17"/>
        <v>0</v>
      </c>
      <c r="O33" s="97">
        <f t="shared" si="17"/>
        <v>0</v>
      </c>
      <c r="P33" s="96">
        <f>$H33      +$J33      +$L33      +$N33</f>
        <v>1089000</v>
      </c>
      <c r="Q33" s="97">
        <f>$I33      +$K33      +$M33      +$O33</f>
        <v>-1212000</v>
      </c>
      <c r="R33" s="52">
        <f>IF(($J33      =0),0,((($L33      -$J33      )/$J33      )*100))</f>
        <v>2.7472527472527473</v>
      </c>
      <c r="S33" s="53">
        <f>IF(($K33      =0),0,((($M33      -$K33      )/$K33      )*100))</f>
        <v>-33.211009174311926</v>
      </c>
      <c r="T33" s="52">
        <f>IF($E33   =0,0,($P33   /$E33   )*100)</f>
        <v>89.851485148514854</v>
      </c>
      <c r="U33" s="54">
        <f>IF($E33   =0,0,($Q33   /$E33   )*100)</f>
        <v>-100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6775000</v>
      </c>
      <c r="C35" s="92">
        <v>0</v>
      </c>
      <c r="D35" s="92"/>
      <c r="E35" s="92">
        <f t="shared" ref="E35:E40" si="18">$B35      +$C35      +$D35</f>
        <v>6775000</v>
      </c>
      <c r="F35" s="93">
        <v>6775000</v>
      </c>
      <c r="G35" s="94">
        <v>6775000</v>
      </c>
      <c r="H35" s="93">
        <v>2525000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2525000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37.269372693726936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24907000</v>
      </c>
      <c r="C36" s="92">
        <v>0</v>
      </c>
      <c r="D36" s="92"/>
      <c r="E36" s="92">
        <f t="shared" si="18"/>
        <v>24907000</v>
      </c>
      <c r="F36" s="93">
        <v>24907000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31682000</v>
      </c>
      <c r="C40" s="95">
        <f>SUM(C35:C39)</f>
        <v>0</v>
      </c>
      <c r="D40" s="95"/>
      <c r="E40" s="95">
        <f t="shared" si="18"/>
        <v>31682000</v>
      </c>
      <c r="F40" s="96">
        <f t="shared" ref="F40:O40" si="25">SUM(F35:F39)</f>
        <v>31682000</v>
      </c>
      <c r="G40" s="97">
        <f t="shared" si="25"/>
        <v>6775000</v>
      </c>
      <c r="H40" s="96">
        <f t="shared" si="25"/>
        <v>2525000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2525000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37.269372693726936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35094000</v>
      </c>
      <c r="C67" s="104">
        <f>SUM(C9:C15,C18:C23,C26:C29,C32,C35:C39,C42:C52,C55:C58,C61:C65)</f>
        <v>0</v>
      </c>
      <c r="D67" s="104"/>
      <c r="E67" s="104">
        <f t="shared" si="35"/>
        <v>35094000</v>
      </c>
      <c r="F67" s="105">
        <f t="shared" ref="F67:O67" si="43">SUM(F9:F15,F18:F23,F26:F29,F32,F35:F39,F42:F52,F55:F58,F61:F65)</f>
        <v>35094000</v>
      </c>
      <c r="G67" s="106">
        <f t="shared" si="43"/>
        <v>10187000</v>
      </c>
      <c r="H67" s="105">
        <f t="shared" si="43"/>
        <v>2933000</v>
      </c>
      <c r="I67" s="106">
        <f t="shared" si="43"/>
        <v>-303000</v>
      </c>
      <c r="J67" s="105">
        <f t="shared" si="43"/>
        <v>667000</v>
      </c>
      <c r="K67" s="106">
        <f t="shared" si="43"/>
        <v>-545000</v>
      </c>
      <c r="L67" s="105">
        <f t="shared" si="43"/>
        <v>946000</v>
      </c>
      <c r="M67" s="106">
        <f t="shared" si="43"/>
        <v>-364000</v>
      </c>
      <c r="N67" s="105">
        <f t="shared" si="43"/>
        <v>0</v>
      </c>
      <c r="O67" s="106">
        <f t="shared" si="43"/>
        <v>0</v>
      </c>
      <c r="P67" s="105">
        <f t="shared" si="36"/>
        <v>4546000</v>
      </c>
      <c r="Q67" s="106">
        <f t="shared" si="37"/>
        <v>-1212000</v>
      </c>
      <c r="R67" s="61">
        <f t="shared" si="38"/>
        <v>41.829085457271361</v>
      </c>
      <c r="S67" s="62">
        <f t="shared" si="39"/>
        <v>-33.211009174311926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44.625503092176302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-11.897516442524786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39127000</v>
      </c>
      <c r="C69" s="92">
        <v>20000000</v>
      </c>
      <c r="D69" s="92"/>
      <c r="E69" s="92">
        <f>$B69      +$C69      +$D69</f>
        <v>59127000</v>
      </c>
      <c r="F69" s="93">
        <v>59127000</v>
      </c>
      <c r="G69" s="94">
        <v>59127000</v>
      </c>
      <c r="H69" s="93">
        <v>13568000</v>
      </c>
      <c r="I69" s="94"/>
      <c r="J69" s="93">
        <v>10578000</v>
      </c>
      <c r="K69" s="94"/>
      <c r="L69" s="93">
        <v>6461000</v>
      </c>
      <c r="M69" s="94"/>
      <c r="N69" s="93"/>
      <c r="O69" s="94"/>
      <c r="P69" s="93">
        <f>$H69      +$J69      +$L69      +$N69</f>
        <v>30607000</v>
      </c>
      <c r="Q69" s="94">
        <f>$I69      +$K69      +$M69      +$O69</f>
        <v>0</v>
      </c>
      <c r="R69" s="48">
        <f>IF(($J69      =0),0,((($L69      -$J69      )/$J69      )*100))</f>
        <v>-38.920400831915295</v>
      </c>
      <c r="S69" s="49">
        <f>IF(($K69      =0),0,((($M69      -$K69      )/$K69      )*100))</f>
        <v>0</v>
      </c>
      <c r="T69" s="48">
        <f>IF(($E69      =0),0,(($P69      /$E69      )*100))</f>
        <v>51.764845163799954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39127000</v>
      </c>
      <c r="C70" s="101">
        <f>C69</f>
        <v>20000000</v>
      </c>
      <c r="D70" s="101"/>
      <c r="E70" s="101">
        <f>$B70      +$C70      +$D70</f>
        <v>59127000</v>
      </c>
      <c r="F70" s="102">
        <f t="shared" ref="F70:O70" si="44">F69</f>
        <v>59127000</v>
      </c>
      <c r="G70" s="103">
        <f t="shared" si="44"/>
        <v>59127000</v>
      </c>
      <c r="H70" s="102">
        <f t="shared" si="44"/>
        <v>13568000</v>
      </c>
      <c r="I70" s="103">
        <f t="shared" si="44"/>
        <v>0</v>
      </c>
      <c r="J70" s="102">
        <f t="shared" si="44"/>
        <v>10578000</v>
      </c>
      <c r="K70" s="103">
        <f t="shared" si="44"/>
        <v>0</v>
      </c>
      <c r="L70" s="102">
        <f t="shared" si="44"/>
        <v>6461000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30607000</v>
      </c>
      <c r="Q70" s="103">
        <f>$I70      +$K70      +$M70      +$O70</f>
        <v>0</v>
      </c>
      <c r="R70" s="57">
        <f>IF(($J70      =0),0,((($L70      -$J70      )/$J70      )*100))</f>
        <v>-38.920400831915295</v>
      </c>
      <c r="S70" s="58">
        <f>IF(($K70      =0),0,((($M70      -$K70      )/$K70      )*100))</f>
        <v>0</v>
      </c>
      <c r="T70" s="57">
        <f>IF($E70   =0,0,($P70   /$E70   )*100)</f>
        <v>51.764845163799954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39127000</v>
      </c>
      <c r="C71" s="104">
        <f>C69</f>
        <v>20000000</v>
      </c>
      <c r="D71" s="104"/>
      <c r="E71" s="104">
        <f>$B71      +$C71      +$D71</f>
        <v>59127000</v>
      </c>
      <c r="F71" s="105">
        <f t="shared" ref="F71:O71" si="45">F69</f>
        <v>59127000</v>
      </c>
      <c r="G71" s="106">
        <f t="shared" si="45"/>
        <v>59127000</v>
      </c>
      <c r="H71" s="105">
        <f t="shared" si="45"/>
        <v>13568000</v>
      </c>
      <c r="I71" s="106">
        <f t="shared" si="45"/>
        <v>0</v>
      </c>
      <c r="J71" s="105">
        <f t="shared" si="45"/>
        <v>10578000</v>
      </c>
      <c r="K71" s="106">
        <f t="shared" si="45"/>
        <v>0</v>
      </c>
      <c r="L71" s="105">
        <f t="shared" si="45"/>
        <v>6461000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30607000</v>
      </c>
      <c r="Q71" s="106">
        <f>$I71      +$K71      +$M71      +$O71</f>
        <v>0</v>
      </c>
      <c r="R71" s="61">
        <f>IF(($J71      =0),0,((($L71      -$J71      )/$J71      )*100))</f>
        <v>-38.920400831915295</v>
      </c>
      <c r="S71" s="62">
        <f>IF(($K71      =0),0,((($M71      -$K71      )/$K71      )*100))</f>
        <v>0</v>
      </c>
      <c r="T71" s="61">
        <f>IF($E71   =0,0,($P71   /$E71   )*100)</f>
        <v>51.764845163799954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74221000</v>
      </c>
      <c r="C72" s="104">
        <f>SUM(C9:C15,C18:C23,C26:C29,C32,C35:C39,C42:C52,C55:C58,C61:C65,C69)</f>
        <v>20000000</v>
      </c>
      <c r="D72" s="104"/>
      <c r="E72" s="104">
        <f>$B72      +$C72      +$D72</f>
        <v>94221000</v>
      </c>
      <c r="F72" s="105">
        <f t="shared" ref="F72:O72" si="46">SUM(F9:F15,F18:F23,F26:F29,F32,F35:F39,F42:F52,F55:F58,F61:F65,F69)</f>
        <v>94221000</v>
      </c>
      <c r="G72" s="106">
        <f t="shared" si="46"/>
        <v>69314000</v>
      </c>
      <c r="H72" s="105">
        <f t="shared" si="46"/>
        <v>16501000</v>
      </c>
      <c r="I72" s="106">
        <f t="shared" si="46"/>
        <v>-303000</v>
      </c>
      <c r="J72" s="105">
        <f t="shared" si="46"/>
        <v>11245000</v>
      </c>
      <c r="K72" s="106">
        <f t="shared" si="46"/>
        <v>-545000</v>
      </c>
      <c r="L72" s="105">
        <f t="shared" si="46"/>
        <v>7407000</v>
      </c>
      <c r="M72" s="106">
        <f t="shared" si="46"/>
        <v>-364000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35153000</v>
      </c>
      <c r="Q72" s="106">
        <f>$I72      +$K72      +$M72      +$O72</f>
        <v>-1212000</v>
      </c>
      <c r="R72" s="61">
        <f>IF(($J72      =0),0,((($L72      -$J72      )/$J72      )*100))</f>
        <v>-34.130724766562913</v>
      </c>
      <c r="S72" s="62">
        <f>IF(($K72      =0),0,((($M72      -$K72      )/$K72      )*100))</f>
        <v>-33.211009174311926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50.715584153273511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-1.7485645035634938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4zHlaOXSr7G7PWSOr9pq+E3XnB62rOmRHvKog5bI5qfaLcCnxagrBYbPznIjlQNyfik05ULpDN+NXGu3G9HNw==" saltValue="OfmW+mRzPnApC0wZ7uBx9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2550000</v>
      </c>
      <c r="C10" s="92">
        <v>0</v>
      </c>
      <c r="D10" s="92"/>
      <c r="E10" s="92">
        <f t="shared" ref="E10:E16" si="0">$B10      +$C10      +$D10</f>
        <v>2550000</v>
      </c>
      <c r="F10" s="93">
        <v>2550000</v>
      </c>
      <c r="G10" s="94">
        <v>2550000</v>
      </c>
      <c r="H10" s="93">
        <v>244000</v>
      </c>
      <c r="I10" s="94"/>
      <c r="J10" s="93">
        <v>181000</v>
      </c>
      <c r="K10" s="94"/>
      <c r="L10" s="93">
        <v>1963000</v>
      </c>
      <c r="M10" s="94">
        <v>2387624</v>
      </c>
      <c r="N10" s="93"/>
      <c r="O10" s="94"/>
      <c r="P10" s="93">
        <f t="shared" ref="P10:P16" si="1">$H10      +$J10      +$L10      +$N10</f>
        <v>2388000</v>
      </c>
      <c r="Q10" s="94">
        <f t="shared" ref="Q10:Q16" si="2">$I10      +$K10      +$M10      +$O10</f>
        <v>2387624</v>
      </c>
      <c r="R10" s="48">
        <f t="shared" ref="R10:R16" si="3">IF(($J10      =0),0,((($L10      -$J10      )/$J10      )*100))</f>
        <v>984.53038674033144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93.64705882352942</v>
      </c>
      <c r="U10" s="50">
        <f t="shared" ref="U10:U15" si="6">IF(($E10      =0),0,(($Q10      /$E10      )*100))</f>
        <v>93.632313725490206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2550000</v>
      </c>
      <c r="C16" s="95">
        <f>SUM(C9:C15)</f>
        <v>0</v>
      </c>
      <c r="D16" s="95"/>
      <c r="E16" s="95">
        <f t="shared" si="0"/>
        <v>2550000</v>
      </c>
      <c r="F16" s="96">
        <f t="shared" ref="F16:O16" si="7">SUM(F9:F15)</f>
        <v>2550000</v>
      </c>
      <c r="G16" s="97">
        <f t="shared" si="7"/>
        <v>2550000</v>
      </c>
      <c r="H16" s="96">
        <f t="shared" si="7"/>
        <v>244000</v>
      </c>
      <c r="I16" s="97">
        <f t="shared" si="7"/>
        <v>0</v>
      </c>
      <c r="J16" s="96">
        <f t="shared" si="7"/>
        <v>181000</v>
      </c>
      <c r="K16" s="97">
        <f t="shared" si="7"/>
        <v>0</v>
      </c>
      <c r="L16" s="96">
        <f t="shared" si="7"/>
        <v>1963000</v>
      </c>
      <c r="M16" s="97">
        <f t="shared" si="7"/>
        <v>2387624</v>
      </c>
      <c r="N16" s="96">
        <f t="shared" si="7"/>
        <v>0</v>
      </c>
      <c r="O16" s="97">
        <f t="shared" si="7"/>
        <v>0</v>
      </c>
      <c r="P16" s="96">
        <f t="shared" si="1"/>
        <v>2388000</v>
      </c>
      <c r="Q16" s="97">
        <f t="shared" si="2"/>
        <v>2387624</v>
      </c>
      <c r="R16" s="52">
        <f t="shared" si="3"/>
        <v>984.53038674033144</v>
      </c>
      <c r="S16" s="53">
        <f t="shared" si="4"/>
        <v>0</v>
      </c>
      <c r="T16" s="52">
        <f>IF((SUM($E9:$E13)+$E15)=0,0,(P16/(SUM($E9:$E13)+$E15)*100))</f>
        <v>93.64705882352942</v>
      </c>
      <c r="U16" s="54">
        <f>IF((SUM($E9:$E13)+$E15)=0,0,(Q16/(SUM($E9:$E13)+$E15)*100))</f>
        <v>93.632313725490206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4394000</v>
      </c>
      <c r="C20" s="92">
        <v>0</v>
      </c>
      <c r="D20" s="92"/>
      <c r="E20" s="92">
        <f t="shared" si="8"/>
        <v>4394000</v>
      </c>
      <c r="F20" s="93">
        <v>4394000</v>
      </c>
      <c r="G20" s="94">
        <v>4394000</v>
      </c>
      <c r="H20" s="93"/>
      <c r="I20" s="94"/>
      <c r="J20" s="93">
        <v>414000</v>
      </c>
      <c r="K20" s="94"/>
      <c r="L20" s="93"/>
      <c r="M20" s="94"/>
      <c r="N20" s="93"/>
      <c r="O20" s="94"/>
      <c r="P20" s="93">
        <f t="shared" si="9"/>
        <v>414000</v>
      </c>
      <c r="Q20" s="94">
        <f t="shared" si="10"/>
        <v>0</v>
      </c>
      <c r="R20" s="48">
        <f t="shared" si="11"/>
        <v>-100</v>
      </c>
      <c r="S20" s="49">
        <f t="shared" si="12"/>
        <v>0</v>
      </c>
      <c r="T20" s="48">
        <f t="shared" si="13"/>
        <v>9.4219390077378247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4394000</v>
      </c>
      <c r="C24" s="95">
        <f>SUM(C18:C23)</f>
        <v>0</v>
      </c>
      <c r="D24" s="95"/>
      <c r="E24" s="95">
        <f t="shared" si="8"/>
        <v>4394000</v>
      </c>
      <c r="F24" s="96">
        <f t="shared" ref="F24:O24" si="15">SUM(F18:F23)</f>
        <v>4394000</v>
      </c>
      <c r="G24" s="97">
        <f t="shared" si="15"/>
        <v>4394000</v>
      </c>
      <c r="H24" s="96">
        <f t="shared" si="15"/>
        <v>0</v>
      </c>
      <c r="I24" s="97">
        <f t="shared" si="15"/>
        <v>0</v>
      </c>
      <c r="J24" s="96">
        <f t="shared" si="15"/>
        <v>414000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414000</v>
      </c>
      <c r="Q24" s="97">
        <f t="shared" si="10"/>
        <v>0</v>
      </c>
      <c r="R24" s="52">
        <f t="shared" si="11"/>
        <v>-100</v>
      </c>
      <c r="S24" s="53">
        <f t="shared" si="12"/>
        <v>0</v>
      </c>
      <c r="T24" s="52">
        <f>IF(($E24-$E19-$E23)   =0,0,($P24   /($E24-$E19-$E23)   )*100)</f>
        <v>9.4219390077378247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1379000</v>
      </c>
      <c r="C32" s="92">
        <v>0</v>
      </c>
      <c r="D32" s="92"/>
      <c r="E32" s="92">
        <f>$B32      +$C32      +$D32</f>
        <v>1379000</v>
      </c>
      <c r="F32" s="93">
        <v>1379000</v>
      </c>
      <c r="G32" s="94">
        <v>1379000</v>
      </c>
      <c r="H32" s="93">
        <v>402000</v>
      </c>
      <c r="I32" s="94">
        <v>267342</v>
      </c>
      <c r="J32" s="93">
        <v>442000</v>
      </c>
      <c r="K32" s="94"/>
      <c r="L32" s="93">
        <v>535000</v>
      </c>
      <c r="M32" s="94">
        <v>1079980</v>
      </c>
      <c r="N32" s="93"/>
      <c r="O32" s="94"/>
      <c r="P32" s="93">
        <f>$H32      +$J32      +$L32      +$N32</f>
        <v>1379000</v>
      </c>
      <c r="Q32" s="94">
        <f>$I32      +$K32      +$M32      +$O32</f>
        <v>1347322</v>
      </c>
      <c r="R32" s="48">
        <f>IF(($J32      =0),0,((($L32      -$J32      )/$J32      )*100))</f>
        <v>21.040723981900452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97.70282813633068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1379000</v>
      </c>
      <c r="C33" s="95">
        <f>C32</f>
        <v>0</v>
      </c>
      <c r="D33" s="95"/>
      <c r="E33" s="95">
        <f>$B33      +$C33      +$D33</f>
        <v>1379000</v>
      </c>
      <c r="F33" s="96">
        <f t="shared" ref="F33:O33" si="17">F32</f>
        <v>1379000</v>
      </c>
      <c r="G33" s="97">
        <f t="shared" si="17"/>
        <v>1379000</v>
      </c>
      <c r="H33" s="96">
        <f t="shared" si="17"/>
        <v>402000</v>
      </c>
      <c r="I33" s="97">
        <f t="shared" si="17"/>
        <v>267342</v>
      </c>
      <c r="J33" s="96">
        <f t="shared" si="17"/>
        <v>442000</v>
      </c>
      <c r="K33" s="97">
        <f t="shared" si="17"/>
        <v>0</v>
      </c>
      <c r="L33" s="96">
        <f t="shared" si="17"/>
        <v>535000</v>
      </c>
      <c r="M33" s="97">
        <f t="shared" si="17"/>
        <v>1079980</v>
      </c>
      <c r="N33" s="96">
        <f t="shared" si="17"/>
        <v>0</v>
      </c>
      <c r="O33" s="97">
        <f t="shared" si="17"/>
        <v>0</v>
      </c>
      <c r="P33" s="96">
        <f>$H33      +$J33      +$L33      +$N33</f>
        <v>1379000</v>
      </c>
      <c r="Q33" s="97">
        <f>$I33      +$K33      +$M33      +$O33</f>
        <v>1347322</v>
      </c>
      <c r="R33" s="52">
        <f>IF(($J33      =0),0,((($L33      -$J33      )/$J33      )*100))</f>
        <v>21.040723981900452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97.70282813633068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4908000</v>
      </c>
      <c r="C35" s="92">
        <v>0</v>
      </c>
      <c r="D35" s="92"/>
      <c r="E35" s="92">
        <f t="shared" ref="E35:E40" si="18">$B35      +$C35      +$D35</f>
        <v>4908000</v>
      </c>
      <c r="F35" s="93">
        <v>4908000</v>
      </c>
      <c r="G35" s="94">
        <v>4908000</v>
      </c>
      <c r="H35" s="93"/>
      <c r="I35" s="94"/>
      <c r="J35" s="93">
        <v>2017000</v>
      </c>
      <c r="K35" s="94"/>
      <c r="L35" s="93">
        <v>408000</v>
      </c>
      <c r="M35" s="94">
        <v>384873</v>
      </c>
      <c r="N35" s="93"/>
      <c r="O35" s="94"/>
      <c r="P35" s="93">
        <f t="shared" ref="P35:P40" si="19">$H35      +$J35      +$L35      +$N35</f>
        <v>2425000</v>
      </c>
      <c r="Q35" s="94">
        <f t="shared" ref="Q35:Q40" si="20">$I35      +$K35      +$M35      +$O35</f>
        <v>384873</v>
      </c>
      <c r="R35" s="48">
        <f t="shared" ref="R35:R40" si="21">IF(($J35      =0),0,((($L35      -$J35      )/$J35      )*100))</f>
        <v>-79.771938522558244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49.40912795436023</v>
      </c>
      <c r="U35" s="50">
        <f t="shared" ref="U35:U39" si="24">IF(($E35      =0),0,(($Q35      /$E35      )*100))</f>
        <v>7.841748166259169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4908000</v>
      </c>
      <c r="C40" s="95">
        <f>SUM(C35:C39)</f>
        <v>0</v>
      </c>
      <c r="D40" s="95"/>
      <c r="E40" s="95">
        <f t="shared" si="18"/>
        <v>4908000</v>
      </c>
      <c r="F40" s="96">
        <f t="shared" ref="F40:O40" si="25">SUM(F35:F39)</f>
        <v>4908000</v>
      </c>
      <c r="G40" s="97">
        <f t="shared" si="25"/>
        <v>4908000</v>
      </c>
      <c r="H40" s="96">
        <f t="shared" si="25"/>
        <v>0</v>
      </c>
      <c r="I40" s="97">
        <f t="shared" si="25"/>
        <v>0</v>
      </c>
      <c r="J40" s="96">
        <f t="shared" si="25"/>
        <v>2017000</v>
      </c>
      <c r="K40" s="97">
        <f t="shared" si="25"/>
        <v>0</v>
      </c>
      <c r="L40" s="96">
        <f t="shared" si="25"/>
        <v>408000</v>
      </c>
      <c r="M40" s="97">
        <f t="shared" si="25"/>
        <v>384873</v>
      </c>
      <c r="N40" s="96">
        <f t="shared" si="25"/>
        <v>0</v>
      </c>
      <c r="O40" s="97">
        <f t="shared" si="25"/>
        <v>0</v>
      </c>
      <c r="P40" s="96">
        <f t="shared" si="19"/>
        <v>2425000</v>
      </c>
      <c r="Q40" s="97">
        <f t="shared" si="20"/>
        <v>384873</v>
      </c>
      <c r="R40" s="52">
        <f t="shared" si="21"/>
        <v>-79.771938522558244</v>
      </c>
      <c r="S40" s="53">
        <f t="shared" si="22"/>
        <v>0</v>
      </c>
      <c r="T40" s="52">
        <f>IF((+$E35+$E38) =0,0,(P40   /(+$E35+$E38) )*100)</f>
        <v>49.40912795436023</v>
      </c>
      <c r="U40" s="54">
        <f>IF((+$E35+$E38) =0,0,(Q40   /(+$E35+$E38) )*100)</f>
        <v>7.841748166259169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13231000</v>
      </c>
      <c r="C67" s="104">
        <f>SUM(C9:C15,C18:C23,C26:C29,C32,C35:C39,C42:C52,C55:C58,C61:C65)</f>
        <v>0</v>
      </c>
      <c r="D67" s="104"/>
      <c r="E67" s="104">
        <f t="shared" si="35"/>
        <v>13231000</v>
      </c>
      <c r="F67" s="105">
        <f t="shared" ref="F67:O67" si="43">SUM(F9:F15,F18:F23,F26:F29,F32,F35:F39,F42:F52,F55:F58,F61:F65)</f>
        <v>13231000</v>
      </c>
      <c r="G67" s="106">
        <f t="shared" si="43"/>
        <v>13231000</v>
      </c>
      <c r="H67" s="105">
        <f t="shared" si="43"/>
        <v>646000</v>
      </c>
      <c r="I67" s="106">
        <f t="shared" si="43"/>
        <v>267342</v>
      </c>
      <c r="J67" s="105">
        <f t="shared" si="43"/>
        <v>3054000</v>
      </c>
      <c r="K67" s="106">
        <f t="shared" si="43"/>
        <v>0</v>
      </c>
      <c r="L67" s="105">
        <f t="shared" si="43"/>
        <v>2906000</v>
      </c>
      <c r="M67" s="106">
        <f t="shared" si="43"/>
        <v>3852477</v>
      </c>
      <c r="N67" s="105">
        <f t="shared" si="43"/>
        <v>0</v>
      </c>
      <c r="O67" s="106">
        <f t="shared" si="43"/>
        <v>0</v>
      </c>
      <c r="P67" s="105">
        <f t="shared" si="36"/>
        <v>6606000</v>
      </c>
      <c r="Q67" s="106">
        <f t="shared" si="37"/>
        <v>4119819</v>
      </c>
      <c r="R67" s="61">
        <f t="shared" si="38"/>
        <v>-4.8461034708578907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49.92819892676291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31.137623762376236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17714000</v>
      </c>
      <c r="C69" s="92">
        <v>16200000</v>
      </c>
      <c r="D69" s="92"/>
      <c r="E69" s="92">
        <f>$B69      +$C69      +$D69</f>
        <v>33914000</v>
      </c>
      <c r="F69" s="93">
        <v>33914000</v>
      </c>
      <c r="G69" s="94">
        <v>33914000</v>
      </c>
      <c r="H69" s="93">
        <v>4484000</v>
      </c>
      <c r="I69" s="94">
        <v>540441</v>
      </c>
      <c r="J69" s="93">
        <v>8890000</v>
      </c>
      <c r="K69" s="94">
        <v>71822</v>
      </c>
      <c r="L69" s="93">
        <v>1191000</v>
      </c>
      <c r="M69" s="94">
        <v>4324240</v>
      </c>
      <c r="N69" s="93"/>
      <c r="O69" s="94"/>
      <c r="P69" s="93">
        <f>$H69      +$J69      +$L69      +$N69</f>
        <v>14565000</v>
      </c>
      <c r="Q69" s="94">
        <f>$I69      +$K69      +$M69      +$O69</f>
        <v>4936503</v>
      </c>
      <c r="R69" s="48">
        <f>IF(($J69      =0),0,((($L69      -$J69      )/$J69      )*100))</f>
        <v>-86.602924634420702</v>
      </c>
      <c r="S69" s="49">
        <f>IF(($K69      =0),0,((($M69      -$K69      )/$K69      )*100))</f>
        <v>5920.773579126173</v>
      </c>
      <c r="T69" s="48">
        <f>IF(($E69      =0),0,(($P69      /$E69      )*100))</f>
        <v>42.946865601226634</v>
      </c>
      <c r="U69" s="50">
        <f>IF(($E69      =0),0,(($Q69      /$E69      )*100))</f>
        <v>14.555944447720707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17714000</v>
      </c>
      <c r="C70" s="101">
        <f>C69</f>
        <v>16200000</v>
      </c>
      <c r="D70" s="101"/>
      <c r="E70" s="101">
        <f>$B70      +$C70      +$D70</f>
        <v>33914000</v>
      </c>
      <c r="F70" s="102">
        <f t="shared" ref="F70:O70" si="44">F69</f>
        <v>33914000</v>
      </c>
      <c r="G70" s="103">
        <f t="shared" si="44"/>
        <v>33914000</v>
      </c>
      <c r="H70" s="102">
        <f t="shared" si="44"/>
        <v>4484000</v>
      </c>
      <c r="I70" s="103">
        <f t="shared" si="44"/>
        <v>540441</v>
      </c>
      <c r="J70" s="102">
        <f t="shared" si="44"/>
        <v>8890000</v>
      </c>
      <c r="K70" s="103">
        <f t="shared" si="44"/>
        <v>71822</v>
      </c>
      <c r="L70" s="102">
        <f t="shared" si="44"/>
        <v>1191000</v>
      </c>
      <c r="M70" s="103">
        <f t="shared" si="44"/>
        <v>4324240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14565000</v>
      </c>
      <c r="Q70" s="103">
        <f>$I70      +$K70      +$M70      +$O70</f>
        <v>4936503</v>
      </c>
      <c r="R70" s="57">
        <f>IF(($J70      =0),0,((($L70      -$J70      )/$J70      )*100))</f>
        <v>-86.602924634420702</v>
      </c>
      <c r="S70" s="58">
        <f>IF(($K70      =0),0,((($M70      -$K70      )/$K70      )*100))</f>
        <v>5920.773579126173</v>
      </c>
      <c r="T70" s="57">
        <f>IF($E70   =0,0,($P70   /$E70   )*100)</f>
        <v>42.946865601226634</v>
      </c>
      <c r="U70" s="59">
        <f>IF($E70   =0,0,($Q70   /$E70 )*100)</f>
        <v>14.555944447720707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17714000</v>
      </c>
      <c r="C71" s="104">
        <f>C69</f>
        <v>16200000</v>
      </c>
      <c r="D71" s="104"/>
      <c r="E71" s="104">
        <f>$B71      +$C71      +$D71</f>
        <v>33914000</v>
      </c>
      <c r="F71" s="105">
        <f t="shared" ref="F71:O71" si="45">F69</f>
        <v>33914000</v>
      </c>
      <c r="G71" s="106">
        <f t="shared" si="45"/>
        <v>33914000</v>
      </c>
      <c r="H71" s="105">
        <f t="shared" si="45"/>
        <v>4484000</v>
      </c>
      <c r="I71" s="106">
        <f t="shared" si="45"/>
        <v>540441</v>
      </c>
      <c r="J71" s="105">
        <f t="shared" si="45"/>
        <v>8890000</v>
      </c>
      <c r="K71" s="106">
        <f t="shared" si="45"/>
        <v>71822</v>
      </c>
      <c r="L71" s="105">
        <f t="shared" si="45"/>
        <v>1191000</v>
      </c>
      <c r="M71" s="106">
        <f t="shared" si="45"/>
        <v>4324240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14565000</v>
      </c>
      <c r="Q71" s="106">
        <f>$I71      +$K71      +$M71      +$O71</f>
        <v>4936503</v>
      </c>
      <c r="R71" s="61">
        <f>IF(($J71      =0),0,((($L71      -$J71      )/$J71      )*100))</f>
        <v>-86.602924634420702</v>
      </c>
      <c r="S71" s="62">
        <f>IF(($K71      =0),0,((($M71      -$K71      )/$K71      )*100))</f>
        <v>5920.773579126173</v>
      </c>
      <c r="T71" s="61">
        <f>IF($E71   =0,0,($P71   /$E71   )*100)</f>
        <v>42.946865601226634</v>
      </c>
      <c r="U71" s="65">
        <f>IF($E71   =0,0,($Q71   /$E71   )*100)</f>
        <v>14.555944447720707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30945000</v>
      </c>
      <c r="C72" s="104">
        <f>SUM(C9:C15,C18:C23,C26:C29,C32,C35:C39,C42:C52,C55:C58,C61:C65,C69)</f>
        <v>16200000</v>
      </c>
      <c r="D72" s="104"/>
      <c r="E72" s="104">
        <f>$B72      +$C72      +$D72</f>
        <v>47145000</v>
      </c>
      <c r="F72" s="105">
        <f t="shared" ref="F72:O72" si="46">SUM(F9:F15,F18:F23,F26:F29,F32,F35:F39,F42:F52,F55:F58,F61:F65,F69)</f>
        <v>47145000</v>
      </c>
      <c r="G72" s="106">
        <f t="shared" si="46"/>
        <v>47145000</v>
      </c>
      <c r="H72" s="105">
        <f t="shared" si="46"/>
        <v>5130000</v>
      </c>
      <c r="I72" s="106">
        <f t="shared" si="46"/>
        <v>807783</v>
      </c>
      <c r="J72" s="105">
        <f t="shared" si="46"/>
        <v>11944000</v>
      </c>
      <c r="K72" s="106">
        <f t="shared" si="46"/>
        <v>71822</v>
      </c>
      <c r="L72" s="105">
        <f t="shared" si="46"/>
        <v>4097000</v>
      </c>
      <c r="M72" s="106">
        <f t="shared" si="46"/>
        <v>8176717</v>
      </c>
      <c r="N72" s="105">
        <f t="shared" si="46"/>
        <v>0</v>
      </c>
      <c r="O72" s="106">
        <f t="shared" si="46"/>
        <v>0</v>
      </c>
      <c r="P72" s="105">
        <f>$H72      +$J72      +$L72      +$N72</f>
        <v>21171000</v>
      </c>
      <c r="Q72" s="106">
        <f>$I72      +$K72      +$M72      +$O72</f>
        <v>9056322</v>
      </c>
      <c r="R72" s="61">
        <f>IF(($J72      =0),0,((($L72      -$J72      )/$J72      )*100))</f>
        <v>-65.698258539852645</v>
      </c>
      <c r="S72" s="62">
        <f>IF(($K72      =0),0,((($M72      -$K72      )/$K72      )*100))</f>
        <v>11284.696889532455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44.906140629971361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19.209506840598152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4XkvzvhVq8SHuh9FJ4HohDgcS+kXfcZCO5Lfya+6zzoFqJKUmQypSTUfbNqDt2fpLHBKXTWcrLYx3rmUXGSTg==" saltValue="ihJW8WBalsI92uCjVm2z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1204000</v>
      </c>
      <c r="I10" s="94"/>
      <c r="J10" s="93">
        <v>229000</v>
      </c>
      <c r="K10" s="94"/>
      <c r="L10" s="93"/>
      <c r="M10" s="94"/>
      <c r="N10" s="93"/>
      <c r="O10" s="94"/>
      <c r="P10" s="93">
        <f t="shared" ref="P10:P16" si="1">$H10      +$J10      +$L10      +$N10</f>
        <v>1433000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-100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46.225806451612904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1204000</v>
      </c>
      <c r="I16" s="97">
        <f t="shared" si="7"/>
        <v>0</v>
      </c>
      <c r="J16" s="96">
        <f t="shared" si="7"/>
        <v>229000</v>
      </c>
      <c r="K16" s="97">
        <f t="shared" si="7"/>
        <v>0</v>
      </c>
      <c r="L16" s="96">
        <f t="shared" si="7"/>
        <v>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1433000</v>
      </c>
      <c r="Q16" s="97">
        <f t="shared" si="2"/>
        <v>0</v>
      </c>
      <c r="R16" s="52">
        <f t="shared" si="3"/>
        <v>-100</v>
      </c>
      <c r="S16" s="53">
        <f t="shared" si="4"/>
        <v>0</v>
      </c>
      <c r="T16" s="52">
        <f>IF((SUM($E9:$E13)+$E15)=0,0,(P16/(SUM($E9:$E13)+$E15)*100))</f>
        <v>46.225806451612904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1323000</v>
      </c>
      <c r="C32" s="92">
        <v>0</v>
      </c>
      <c r="D32" s="92"/>
      <c r="E32" s="92">
        <f>$B32      +$C32      +$D32</f>
        <v>1323000</v>
      </c>
      <c r="F32" s="93">
        <v>1323000</v>
      </c>
      <c r="G32" s="94">
        <v>1323000</v>
      </c>
      <c r="H32" s="93">
        <v>221000</v>
      </c>
      <c r="I32" s="94"/>
      <c r="J32" s="93">
        <v>292000</v>
      </c>
      <c r="K32" s="94"/>
      <c r="L32" s="93">
        <v>326000</v>
      </c>
      <c r="M32" s="94"/>
      <c r="N32" s="93"/>
      <c r="O32" s="94"/>
      <c r="P32" s="93">
        <f>$H32      +$J32      +$L32      +$N32</f>
        <v>839000</v>
      </c>
      <c r="Q32" s="94">
        <f>$I32      +$K32      +$M32      +$O32</f>
        <v>0</v>
      </c>
      <c r="R32" s="48">
        <f>IF(($J32      =0),0,((($L32      -$J32      )/$J32      )*100))</f>
        <v>11.643835616438356</v>
      </c>
      <c r="S32" s="49">
        <f>IF(($K32      =0),0,((($M32      -$K32      )/$K32      )*100))</f>
        <v>0</v>
      </c>
      <c r="T32" s="48">
        <f>IF(($E32      =0),0,(($P32      /$E32      )*100))</f>
        <v>63.416477702191983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1323000</v>
      </c>
      <c r="C33" s="95">
        <f>C32</f>
        <v>0</v>
      </c>
      <c r="D33" s="95"/>
      <c r="E33" s="95">
        <f>$B33      +$C33      +$D33</f>
        <v>1323000</v>
      </c>
      <c r="F33" s="96">
        <f t="shared" ref="F33:O33" si="17">F32</f>
        <v>1323000</v>
      </c>
      <c r="G33" s="97">
        <f t="shared" si="17"/>
        <v>1323000</v>
      </c>
      <c r="H33" s="96">
        <f t="shared" si="17"/>
        <v>221000</v>
      </c>
      <c r="I33" s="97">
        <f t="shared" si="17"/>
        <v>0</v>
      </c>
      <c r="J33" s="96">
        <f t="shared" si="17"/>
        <v>292000</v>
      </c>
      <c r="K33" s="97">
        <f t="shared" si="17"/>
        <v>0</v>
      </c>
      <c r="L33" s="96">
        <f t="shared" si="17"/>
        <v>326000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839000</v>
      </c>
      <c r="Q33" s="97">
        <f>$I33      +$K33      +$M33      +$O33</f>
        <v>0</v>
      </c>
      <c r="R33" s="52">
        <f>IF(($J33      =0),0,((($L33      -$J33      )/$J33      )*100))</f>
        <v>11.643835616438356</v>
      </c>
      <c r="S33" s="53">
        <f>IF(($K33      =0),0,((($M33      -$K33      )/$K33      )*100))</f>
        <v>0</v>
      </c>
      <c r="T33" s="52">
        <f>IF($E33   =0,0,($P33   /$E33   )*100)</f>
        <v>63.416477702191983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18190000</v>
      </c>
      <c r="C35" s="92">
        <v>0</v>
      </c>
      <c r="D35" s="92"/>
      <c r="E35" s="92">
        <f t="shared" ref="E35:E40" si="18">$B35      +$C35      +$D35</f>
        <v>18190000</v>
      </c>
      <c r="F35" s="93">
        <v>18190000</v>
      </c>
      <c r="G35" s="94">
        <v>18190000</v>
      </c>
      <c r="H35" s="93"/>
      <c r="I35" s="94"/>
      <c r="J35" s="93">
        <v>9309000</v>
      </c>
      <c r="K35" s="94"/>
      <c r="L35" s="93">
        <v>4745000</v>
      </c>
      <c r="M35" s="94"/>
      <c r="N35" s="93"/>
      <c r="O35" s="94"/>
      <c r="P35" s="93">
        <f t="shared" ref="P35:P40" si="19">$H35      +$J35      +$L35      +$N35</f>
        <v>14054000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-49.02782253732947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77.262231995601979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19844000</v>
      </c>
      <c r="C36" s="92">
        <v>0</v>
      </c>
      <c r="D36" s="92"/>
      <c r="E36" s="92">
        <f t="shared" si="18"/>
        <v>19844000</v>
      </c>
      <c r="F36" s="93">
        <v>19844000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38034000</v>
      </c>
      <c r="C40" s="95">
        <f>SUM(C35:C39)</f>
        <v>0</v>
      </c>
      <c r="D40" s="95"/>
      <c r="E40" s="95">
        <f t="shared" si="18"/>
        <v>38034000</v>
      </c>
      <c r="F40" s="96">
        <f t="shared" ref="F40:O40" si="25">SUM(F35:F39)</f>
        <v>38034000</v>
      </c>
      <c r="G40" s="97">
        <f t="shared" si="25"/>
        <v>18190000</v>
      </c>
      <c r="H40" s="96">
        <f t="shared" si="25"/>
        <v>0</v>
      </c>
      <c r="I40" s="97">
        <f t="shared" si="25"/>
        <v>0</v>
      </c>
      <c r="J40" s="96">
        <f t="shared" si="25"/>
        <v>9309000</v>
      </c>
      <c r="K40" s="97">
        <f t="shared" si="25"/>
        <v>0</v>
      </c>
      <c r="L40" s="96">
        <f t="shared" si="25"/>
        <v>4745000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14054000</v>
      </c>
      <c r="Q40" s="97">
        <f t="shared" si="20"/>
        <v>0</v>
      </c>
      <c r="R40" s="52">
        <f t="shared" si="21"/>
        <v>-49.02782253732947</v>
      </c>
      <c r="S40" s="53">
        <f t="shared" si="22"/>
        <v>0</v>
      </c>
      <c r="T40" s="52">
        <f>IF((+$E35+$E38) =0,0,(P40   /(+$E35+$E38) )*100)</f>
        <v>77.262231995601979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42457000</v>
      </c>
      <c r="C67" s="104">
        <f>SUM(C9:C15,C18:C23,C26:C29,C32,C35:C39,C42:C52,C55:C58,C61:C65)</f>
        <v>0</v>
      </c>
      <c r="D67" s="104"/>
      <c r="E67" s="104">
        <f t="shared" si="35"/>
        <v>42457000</v>
      </c>
      <c r="F67" s="105">
        <f t="shared" ref="F67:O67" si="43">SUM(F9:F15,F18:F23,F26:F29,F32,F35:F39,F42:F52,F55:F58,F61:F65)</f>
        <v>42457000</v>
      </c>
      <c r="G67" s="106">
        <f t="shared" si="43"/>
        <v>22613000</v>
      </c>
      <c r="H67" s="105">
        <f t="shared" si="43"/>
        <v>1425000</v>
      </c>
      <c r="I67" s="106">
        <f t="shared" si="43"/>
        <v>0</v>
      </c>
      <c r="J67" s="105">
        <f t="shared" si="43"/>
        <v>9830000</v>
      </c>
      <c r="K67" s="106">
        <f t="shared" si="43"/>
        <v>0</v>
      </c>
      <c r="L67" s="105">
        <f t="shared" si="43"/>
        <v>5071000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16326000</v>
      </c>
      <c r="Q67" s="106">
        <f t="shared" si="37"/>
        <v>0</v>
      </c>
      <c r="R67" s="61">
        <f t="shared" si="38"/>
        <v>-48.413021363173961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72.197408570291415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16351000</v>
      </c>
      <c r="C69" s="92">
        <v>0</v>
      </c>
      <c r="D69" s="92"/>
      <c r="E69" s="92">
        <f>$B69      +$C69      +$D69</f>
        <v>16351000</v>
      </c>
      <c r="F69" s="93">
        <v>16351000</v>
      </c>
      <c r="G69" s="94">
        <v>16351000</v>
      </c>
      <c r="H69" s="93">
        <v>2994000</v>
      </c>
      <c r="I69" s="94"/>
      <c r="J69" s="93">
        <v>5801000</v>
      </c>
      <c r="K69" s="94"/>
      <c r="L69" s="93"/>
      <c r="M69" s="94"/>
      <c r="N69" s="93"/>
      <c r="O69" s="94"/>
      <c r="P69" s="93">
        <f>$H69      +$J69      +$L69      +$N69</f>
        <v>8795000</v>
      </c>
      <c r="Q69" s="94">
        <f>$I69      +$K69      +$M69      +$O69</f>
        <v>0</v>
      </c>
      <c r="R69" s="48">
        <f>IF(($J69      =0),0,((($L69      -$J69      )/$J69      )*100))</f>
        <v>-100</v>
      </c>
      <c r="S69" s="49">
        <f>IF(($K69      =0),0,((($M69      -$K69      )/$K69      )*100))</f>
        <v>0</v>
      </c>
      <c r="T69" s="48">
        <f>IF(($E69      =0),0,(($P69      /$E69      )*100))</f>
        <v>53.788759097302915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16351000</v>
      </c>
      <c r="C70" s="101">
        <f>C69</f>
        <v>0</v>
      </c>
      <c r="D70" s="101"/>
      <c r="E70" s="101">
        <f>$B70      +$C70      +$D70</f>
        <v>16351000</v>
      </c>
      <c r="F70" s="102">
        <f t="shared" ref="F70:O70" si="44">F69</f>
        <v>16351000</v>
      </c>
      <c r="G70" s="103">
        <f t="shared" si="44"/>
        <v>16351000</v>
      </c>
      <c r="H70" s="102">
        <f t="shared" si="44"/>
        <v>2994000</v>
      </c>
      <c r="I70" s="103">
        <f t="shared" si="44"/>
        <v>0</v>
      </c>
      <c r="J70" s="102">
        <f t="shared" si="44"/>
        <v>5801000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8795000</v>
      </c>
      <c r="Q70" s="103">
        <f>$I70      +$K70      +$M70      +$O70</f>
        <v>0</v>
      </c>
      <c r="R70" s="57">
        <f>IF(($J70      =0),0,((($L70      -$J70      )/$J70      )*100))</f>
        <v>-100</v>
      </c>
      <c r="S70" s="58">
        <f>IF(($K70      =0),0,((($M70      -$K70      )/$K70      )*100))</f>
        <v>0</v>
      </c>
      <c r="T70" s="57">
        <f>IF($E70   =0,0,($P70   /$E70   )*100)</f>
        <v>53.788759097302915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16351000</v>
      </c>
      <c r="C71" s="104">
        <f>C69</f>
        <v>0</v>
      </c>
      <c r="D71" s="104"/>
      <c r="E71" s="104">
        <f>$B71      +$C71      +$D71</f>
        <v>16351000</v>
      </c>
      <c r="F71" s="105">
        <f t="shared" ref="F71:O71" si="45">F69</f>
        <v>16351000</v>
      </c>
      <c r="G71" s="106">
        <f t="shared" si="45"/>
        <v>16351000</v>
      </c>
      <c r="H71" s="105">
        <f t="shared" si="45"/>
        <v>2994000</v>
      </c>
      <c r="I71" s="106">
        <f t="shared" si="45"/>
        <v>0</v>
      </c>
      <c r="J71" s="105">
        <f t="shared" si="45"/>
        <v>5801000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8795000</v>
      </c>
      <c r="Q71" s="106">
        <f>$I71      +$K71      +$M71      +$O71</f>
        <v>0</v>
      </c>
      <c r="R71" s="61">
        <f>IF(($J71      =0),0,((($L71      -$J71      )/$J71      )*100))</f>
        <v>-100</v>
      </c>
      <c r="S71" s="62">
        <f>IF(($K71      =0),0,((($M71      -$K71      )/$K71      )*100))</f>
        <v>0</v>
      </c>
      <c r="T71" s="61">
        <f>IF($E71   =0,0,($P71   /$E71   )*100)</f>
        <v>53.788759097302915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58808000</v>
      </c>
      <c r="C72" s="104">
        <f>SUM(C9:C15,C18:C23,C26:C29,C32,C35:C39,C42:C52,C55:C58,C61:C65,C69)</f>
        <v>0</v>
      </c>
      <c r="D72" s="104"/>
      <c r="E72" s="104">
        <f>$B72      +$C72      +$D72</f>
        <v>58808000</v>
      </c>
      <c r="F72" s="105">
        <f t="shared" ref="F72:O72" si="46">SUM(F9:F15,F18:F23,F26:F29,F32,F35:F39,F42:F52,F55:F58,F61:F65,F69)</f>
        <v>58808000</v>
      </c>
      <c r="G72" s="106">
        <f t="shared" si="46"/>
        <v>38964000</v>
      </c>
      <c r="H72" s="105">
        <f t="shared" si="46"/>
        <v>4419000</v>
      </c>
      <c r="I72" s="106">
        <f t="shared" si="46"/>
        <v>0</v>
      </c>
      <c r="J72" s="105">
        <f t="shared" si="46"/>
        <v>15631000</v>
      </c>
      <c r="K72" s="106">
        <f t="shared" si="46"/>
        <v>0</v>
      </c>
      <c r="L72" s="105">
        <f t="shared" si="46"/>
        <v>5071000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25121000</v>
      </c>
      <c r="Q72" s="106">
        <f>$I72      +$K72      +$M72      +$O72</f>
        <v>0</v>
      </c>
      <c r="R72" s="61">
        <f>IF(($J72      =0),0,((($L72      -$J72      )/$J72      )*100))</f>
        <v>-67.558057705840952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64.472333435992198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tQtTzeRSFC3W8uZm1e9e95ct1GR3H3FSBVKZ+/cW4vOEw3djUoR38i0IZcZvwFmeZ8BVDset9j5hPVO0S3BODg==" saltValue="GyJ8XGl6F07fXoXE3Wf3j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367000</v>
      </c>
      <c r="I10" s="94"/>
      <c r="J10" s="93">
        <v>718000</v>
      </c>
      <c r="K10" s="94"/>
      <c r="L10" s="93">
        <v>1052000</v>
      </c>
      <c r="M10" s="94"/>
      <c r="N10" s="93"/>
      <c r="O10" s="94"/>
      <c r="P10" s="93">
        <f t="shared" ref="P10:P16" si="1">$H10      +$J10      +$L10      +$N10</f>
        <v>2137000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46.518105849582177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68.935483870967744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367000</v>
      </c>
      <c r="I16" s="97">
        <f t="shared" si="7"/>
        <v>0</v>
      </c>
      <c r="J16" s="96">
        <f t="shared" si="7"/>
        <v>718000</v>
      </c>
      <c r="K16" s="97">
        <f t="shared" si="7"/>
        <v>0</v>
      </c>
      <c r="L16" s="96">
        <f t="shared" si="7"/>
        <v>1052000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2137000</v>
      </c>
      <c r="Q16" s="97">
        <f t="shared" si="2"/>
        <v>0</v>
      </c>
      <c r="R16" s="52">
        <f t="shared" si="3"/>
        <v>46.518105849582177</v>
      </c>
      <c r="S16" s="53">
        <f t="shared" si="4"/>
        <v>0</v>
      </c>
      <c r="T16" s="52">
        <f>IF((SUM($E9:$E13)+$E15)=0,0,(P16/(SUM($E9:$E13)+$E15)*100))</f>
        <v>68.935483870967744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1709000</v>
      </c>
      <c r="C32" s="92">
        <v>0</v>
      </c>
      <c r="D32" s="92"/>
      <c r="E32" s="92">
        <f>$B32      +$C32      +$D32</f>
        <v>1709000</v>
      </c>
      <c r="F32" s="93">
        <v>1709000</v>
      </c>
      <c r="G32" s="94">
        <v>1709000</v>
      </c>
      <c r="H32" s="93">
        <v>398000</v>
      </c>
      <c r="I32" s="94"/>
      <c r="J32" s="93">
        <v>731000</v>
      </c>
      <c r="K32" s="94">
        <v>2574</v>
      </c>
      <c r="L32" s="93">
        <v>510000</v>
      </c>
      <c r="M32" s="94"/>
      <c r="N32" s="93"/>
      <c r="O32" s="94"/>
      <c r="P32" s="93">
        <f>$H32      +$J32      +$L32      +$N32</f>
        <v>1639000</v>
      </c>
      <c r="Q32" s="94">
        <f>$I32      +$K32      +$M32      +$O32</f>
        <v>2574</v>
      </c>
      <c r="R32" s="48">
        <f>IF(($J32      =0),0,((($L32      -$J32      )/$J32      )*100))</f>
        <v>-30.232558139534881</v>
      </c>
      <c r="S32" s="49">
        <f>IF(($K32      =0),0,((($M32      -$K32      )/$K32      )*100))</f>
        <v>-100</v>
      </c>
      <c r="T32" s="48">
        <f>IF(($E32      =0),0,(($P32      /$E32      )*100))</f>
        <v>95.904037448800466</v>
      </c>
      <c r="U32" s="50">
        <f>IF(($E32      =0),0,(($Q32      /$E32      )*100))</f>
        <v>0.15061439438267993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1709000</v>
      </c>
      <c r="C33" s="95">
        <f>C32</f>
        <v>0</v>
      </c>
      <c r="D33" s="95"/>
      <c r="E33" s="95">
        <f>$B33      +$C33      +$D33</f>
        <v>1709000</v>
      </c>
      <c r="F33" s="96">
        <f t="shared" ref="F33:O33" si="17">F32</f>
        <v>1709000</v>
      </c>
      <c r="G33" s="97">
        <f t="shared" si="17"/>
        <v>1709000</v>
      </c>
      <c r="H33" s="96">
        <f t="shared" si="17"/>
        <v>398000</v>
      </c>
      <c r="I33" s="97">
        <f t="shared" si="17"/>
        <v>0</v>
      </c>
      <c r="J33" s="96">
        <f t="shared" si="17"/>
        <v>731000</v>
      </c>
      <c r="K33" s="97">
        <f t="shared" si="17"/>
        <v>2574</v>
      </c>
      <c r="L33" s="96">
        <f t="shared" si="17"/>
        <v>510000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1639000</v>
      </c>
      <c r="Q33" s="97">
        <f>$I33      +$K33      +$M33      +$O33</f>
        <v>2574</v>
      </c>
      <c r="R33" s="52">
        <f>IF(($J33      =0),0,((($L33      -$J33      )/$J33      )*100))</f>
        <v>-30.232558139534881</v>
      </c>
      <c r="S33" s="53">
        <f>IF(($K33      =0),0,((($M33      -$K33      )/$K33      )*100))</f>
        <v>-100</v>
      </c>
      <c r="T33" s="52">
        <f>IF($E33   =0,0,($P33   /$E33   )*100)</f>
        <v>95.904037448800466</v>
      </c>
      <c r="U33" s="54">
        <f>IF($E33   =0,0,($Q33   /$E33   )*100)</f>
        <v>0.15061439438267993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24619000</v>
      </c>
      <c r="C36" s="92">
        <v>0</v>
      </c>
      <c r="D36" s="92"/>
      <c r="E36" s="92">
        <f t="shared" si="18"/>
        <v>24619000</v>
      </c>
      <c r="F36" s="93">
        <v>24619000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24619000</v>
      </c>
      <c r="C40" s="95">
        <f>SUM(C35:C39)</f>
        <v>0</v>
      </c>
      <c r="D40" s="95"/>
      <c r="E40" s="95">
        <f t="shared" si="18"/>
        <v>24619000</v>
      </c>
      <c r="F40" s="96">
        <f t="shared" ref="F40:O40" si="25">SUM(F35:F39)</f>
        <v>24619000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29428000</v>
      </c>
      <c r="C67" s="104">
        <f>SUM(C9:C15,C18:C23,C26:C29,C32,C35:C39,C42:C52,C55:C58,C61:C65)</f>
        <v>0</v>
      </c>
      <c r="D67" s="104"/>
      <c r="E67" s="104">
        <f t="shared" si="35"/>
        <v>29428000</v>
      </c>
      <c r="F67" s="105">
        <f t="shared" ref="F67:O67" si="43">SUM(F9:F15,F18:F23,F26:F29,F32,F35:F39,F42:F52,F55:F58,F61:F65)</f>
        <v>29428000</v>
      </c>
      <c r="G67" s="106">
        <f t="shared" si="43"/>
        <v>4809000</v>
      </c>
      <c r="H67" s="105">
        <f t="shared" si="43"/>
        <v>765000</v>
      </c>
      <c r="I67" s="106">
        <f t="shared" si="43"/>
        <v>0</v>
      </c>
      <c r="J67" s="105">
        <f t="shared" si="43"/>
        <v>1449000</v>
      </c>
      <c r="K67" s="106">
        <f t="shared" si="43"/>
        <v>2574</v>
      </c>
      <c r="L67" s="105">
        <f t="shared" si="43"/>
        <v>1562000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3776000</v>
      </c>
      <c r="Q67" s="106">
        <f t="shared" si="37"/>
        <v>2574</v>
      </c>
      <c r="R67" s="61">
        <f t="shared" si="38"/>
        <v>7.7984817115251905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78.519442711582457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5.3524641297567066E-2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50218000</v>
      </c>
      <c r="C69" s="92">
        <v>-10000000</v>
      </c>
      <c r="D69" s="92"/>
      <c r="E69" s="92">
        <f>$B69      +$C69      +$D69</f>
        <v>40218000</v>
      </c>
      <c r="F69" s="93">
        <v>40218000</v>
      </c>
      <c r="G69" s="94">
        <v>40218000</v>
      </c>
      <c r="H69" s="93">
        <v>9282000</v>
      </c>
      <c r="I69" s="94"/>
      <c r="J69" s="93">
        <v>18473000</v>
      </c>
      <c r="K69" s="94"/>
      <c r="L69" s="93">
        <v>12426000</v>
      </c>
      <c r="M69" s="94"/>
      <c r="N69" s="93"/>
      <c r="O69" s="94"/>
      <c r="P69" s="93">
        <f>$H69      +$J69      +$L69      +$N69</f>
        <v>40181000</v>
      </c>
      <c r="Q69" s="94">
        <f>$I69      +$K69      +$M69      +$O69</f>
        <v>0</v>
      </c>
      <c r="R69" s="48">
        <f>IF(($J69      =0),0,((($L69      -$J69      )/$J69      )*100))</f>
        <v>-32.734260813078549</v>
      </c>
      <c r="S69" s="49">
        <f>IF(($K69      =0),0,((($M69      -$K69      )/$K69      )*100))</f>
        <v>0</v>
      </c>
      <c r="T69" s="48">
        <f>IF(($E69      =0),0,(($P69      /$E69      )*100))</f>
        <v>99.908001392411364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50218000</v>
      </c>
      <c r="C70" s="101">
        <f>C69</f>
        <v>-10000000</v>
      </c>
      <c r="D70" s="101"/>
      <c r="E70" s="101">
        <f>$B70      +$C70      +$D70</f>
        <v>40218000</v>
      </c>
      <c r="F70" s="102">
        <f t="shared" ref="F70:O70" si="44">F69</f>
        <v>40218000</v>
      </c>
      <c r="G70" s="103">
        <f t="shared" si="44"/>
        <v>40218000</v>
      </c>
      <c r="H70" s="102">
        <f t="shared" si="44"/>
        <v>9282000</v>
      </c>
      <c r="I70" s="103">
        <f t="shared" si="44"/>
        <v>0</v>
      </c>
      <c r="J70" s="102">
        <f t="shared" si="44"/>
        <v>18473000</v>
      </c>
      <c r="K70" s="103">
        <f t="shared" si="44"/>
        <v>0</v>
      </c>
      <c r="L70" s="102">
        <f t="shared" si="44"/>
        <v>12426000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40181000</v>
      </c>
      <c r="Q70" s="103">
        <f>$I70      +$K70      +$M70      +$O70</f>
        <v>0</v>
      </c>
      <c r="R70" s="57">
        <f>IF(($J70      =0),0,((($L70      -$J70      )/$J70      )*100))</f>
        <v>-32.734260813078549</v>
      </c>
      <c r="S70" s="58">
        <f>IF(($K70      =0),0,((($M70      -$K70      )/$K70      )*100))</f>
        <v>0</v>
      </c>
      <c r="T70" s="57">
        <f>IF($E70   =0,0,($P70   /$E70   )*100)</f>
        <v>99.908001392411364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50218000</v>
      </c>
      <c r="C71" s="104">
        <f>C69</f>
        <v>-10000000</v>
      </c>
      <c r="D71" s="104"/>
      <c r="E71" s="104">
        <f>$B71      +$C71      +$D71</f>
        <v>40218000</v>
      </c>
      <c r="F71" s="105">
        <f t="shared" ref="F71:O71" si="45">F69</f>
        <v>40218000</v>
      </c>
      <c r="G71" s="106">
        <f t="shared" si="45"/>
        <v>40218000</v>
      </c>
      <c r="H71" s="105">
        <f t="shared" si="45"/>
        <v>9282000</v>
      </c>
      <c r="I71" s="106">
        <f t="shared" si="45"/>
        <v>0</v>
      </c>
      <c r="J71" s="105">
        <f t="shared" si="45"/>
        <v>18473000</v>
      </c>
      <c r="K71" s="106">
        <f t="shared" si="45"/>
        <v>0</v>
      </c>
      <c r="L71" s="105">
        <f t="shared" si="45"/>
        <v>12426000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40181000</v>
      </c>
      <c r="Q71" s="106">
        <f>$I71      +$K71      +$M71      +$O71</f>
        <v>0</v>
      </c>
      <c r="R71" s="61">
        <f>IF(($J71      =0),0,((($L71      -$J71      )/$J71      )*100))</f>
        <v>-32.734260813078549</v>
      </c>
      <c r="S71" s="62">
        <f>IF(($K71      =0),0,((($M71      -$K71      )/$K71      )*100))</f>
        <v>0</v>
      </c>
      <c r="T71" s="61">
        <f>IF($E71   =0,0,($P71   /$E71   )*100)</f>
        <v>99.908001392411364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79646000</v>
      </c>
      <c r="C72" s="104">
        <f>SUM(C9:C15,C18:C23,C26:C29,C32,C35:C39,C42:C52,C55:C58,C61:C65,C69)</f>
        <v>-10000000</v>
      </c>
      <c r="D72" s="104"/>
      <c r="E72" s="104">
        <f>$B72      +$C72      +$D72</f>
        <v>69646000</v>
      </c>
      <c r="F72" s="105">
        <f t="shared" ref="F72:O72" si="46">SUM(F9:F15,F18:F23,F26:F29,F32,F35:F39,F42:F52,F55:F58,F61:F65,F69)</f>
        <v>69646000</v>
      </c>
      <c r="G72" s="106">
        <f t="shared" si="46"/>
        <v>45027000</v>
      </c>
      <c r="H72" s="105">
        <f t="shared" si="46"/>
        <v>10047000</v>
      </c>
      <c r="I72" s="106">
        <f t="shared" si="46"/>
        <v>0</v>
      </c>
      <c r="J72" s="105">
        <f t="shared" si="46"/>
        <v>19922000</v>
      </c>
      <c r="K72" s="106">
        <f t="shared" si="46"/>
        <v>2574</v>
      </c>
      <c r="L72" s="105">
        <f t="shared" si="46"/>
        <v>13988000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43957000</v>
      </c>
      <c r="Q72" s="106">
        <f>$I72      +$K72      +$M72      +$O72</f>
        <v>2574</v>
      </c>
      <c r="R72" s="61">
        <f>IF(($J72      =0),0,((($L72      -$J72      )/$J72      )*100))</f>
        <v>-29.786166047585581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97.623648033402176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5.7165700579652201E-3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M95I31GEm/ceZvy6CDw7jaz7WDWYSZdYayuq7ieDt62/91WrORvCu3y4+E4obq/veFQi2mt4m5QpWvuJE3ez9w==" saltValue="+ZZR+RqHcci1JLMpFkvO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56000</v>
      </c>
      <c r="I10" s="94"/>
      <c r="J10" s="93">
        <v>362000</v>
      </c>
      <c r="K10" s="94"/>
      <c r="L10" s="93">
        <v>1804000</v>
      </c>
      <c r="M10" s="94"/>
      <c r="N10" s="93"/>
      <c r="O10" s="94"/>
      <c r="P10" s="93">
        <f t="shared" ref="P10:P16" si="1">$H10      +$J10      +$L10      +$N10</f>
        <v>2222000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398.3425414364641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71.677419354838719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56000</v>
      </c>
      <c r="I16" s="97">
        <f t="shared" si="7"/>
        <v>0</v>
      </c>
      <c r="J16" s="96">
        <f t="shared" si="7"/>
        <v>362000</v>
      </c>
      <c r="K16" s="97">
        <f t="shared" si="7"/>
        <v>0</v>
      </c>
      <c r="L16" s="96">
        <f t="shared" si="7"/>
        <v>1804000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2222000</v>
      </c>
      <c r="Q16" s="97">
        <f t="shared" si="2"/>
        <v>0</v>
      </c>
      <c r="R16" s="52">
        <f t="shared" si="3"/>
        <v>398.3425414364641</v>
      </c>
      <c r="S16" s="53">
        <f t="shared" si="4"/>
        <v>0</v>
      </c>
      <c r="T16" s="52">
        <f>IF((SUM($E9:$E13)+$E15)=0,0,(P16/(SUM($E9:$E13)+$E15)*100))</f>
        <v>71.677419354838719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4570000</v>
      </c>
      <c r="C20" s="92">
        <v>0</v>
      </c>
      <c r="D20" s="92"/>
      <c r="E20" s="92">
        <f t="shared" si="8"/>
        <v>4570000</v>
      </c>
      <c r="F20" s="93">
        <v>4570000</v>
      </c>
      <c r="G20" s="94">
        <v>4570000</v>
      </c>
      <c r="H20" s="93"/>
      <c r="I20" s="94"/>
      <c r="J20" s="93">
        <v>801000</v>
      </c>
      <c r="K20" s="94"/>
      <c r="L20" s="93">
        <v>3132000</v>
      </c>
      <c r="M20" s="94"/>
      <c r="N20" s="93"/>
      <c r="O20" s="94"/>
      <c r="P20" s="93">
        <f t="shared" si="9"/>
        <v>3933000</v>
      </c>
      <c r="Q20" s="94">
        <f t="shared" si="10"/>
        <v>0</v>
      </c>
      <c r="R20" s="48">
        <f t="shared" si="11"/>
        <v>291.01123595505618</v>
      </c>
      <c r="S20" s="49">
        <f t="shared" si="12"/>
        <v>0</v>
      </c>
      <c r="T20" s="48">
        <f t="shared" si="13"/>
        <v>86.061269146608311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4570000</v>
      </c>
      <c r="C24" s="95">
        <f>SUM(C18:C23)</f>
        <v>0</v>
      </c>
      <c r="D24" s="95"/>
      <c r="E24" s="95">
        <f t="shared" si="8"/>
        <v>4570000</v>
      </c>
      <c r="F24" s="96">
        <f t="shared" ref="F24:O24" si="15">SUM(F18:F23)</f>
        <v>4570000</v>
      </c>
      <c r="G24" s="97">
        <f t="shared" si="15"/>
        <v>4570000</v>
      </c>
      <c r="H24" s="96">
        <f t="shared" si="15"/>
        <v>0</v>
      </c>
      <c r="I24" s="97">
        <f t="shared" si="15"/>
        <v>0</v>
      </c>
      <c r="J24" s="96">
        <f t="shared" si="15"/>
        <v>801000</v>
      </c>
      <c r="K24" s="97">
        <f t="shared" si="15"/>
        <v>0</v>
      </c>
      <c r="L24" s="96">
        <f t="shared" si="15"/>
        <v>3132000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3933000</v>
      </c>
      <c r="Q24" s="97">
        <f t="shared" si="10"/>
        <v>0</v>
      </c>
      <c r="R24" s="52">
        <f t="shared" si="11"/>
        <v>291.01123595505618</v>
      </c>
      <c r="S24" s="53">
        <f t="shared" si="12"/>
        <v>0</v>
      </c>
      <c r="T24" s="52">
        <f>IF(($E24-$E19-$E23)   =0,0,($P24   /($E24-$E19-$E23)   )*100)</f>
        <v>86.061269146608311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1075000</v>
      </c>
      <c r="C32" s="92">
        <v>0</v>
      </c>
      <c r="D32" s="92"/>
      <c r="E32" s="92">
        <f>$B32      +$C32      +$D32</f>
        <v>1075000</v>
      </c>
      <c r="F32" s="93">
        <v>1075000</v>
      </c>
      <c r="G32" s="94">
        <v>1075000</v>
      </c>
      <c r="H32" s="93">
        <v>282000</v>
      </c>
      <c r="I32" s="94"/>
      <c r="J32" s="93">
        <v>178000</v>
      </c>
      <c r="K32" s="94"/>
      <c r="L32" s="93">
        <v>109000</v>
      </c>
      <c r="M32" s="94"/>
      <c r="N32" s="93"/>
      <c r="O32" s="94"/>
      <c r="P32" s="93">
        <f>$H32      +$J32      +$L32      +$N32</f>
        <v>569000</v>
      </c>
      <c r="Q32" s="94">
        <f>$I32      +$K32      +$M32      +$O32</f>
        <v>0</v>
      </c>
      <c r="R32" s="48">
        <f>IF(($J32      =0),0,((($L32      -$J32      )/$J32      )*100))</f>
        <v>-38.764044943820224</v>
      </c>
      <c r="S32" s="49">
        <f>IF(($K32      =0),0,((($M32      -$K32      )/$K32      )*100))</f>
        <v>0</v>
      </c>
      <c r="T32" s="48">
        <f>IF(($E32      =0),0,(($P32      /$E32      )*100))</f>
        <v>52.930232558139537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1075000</v>
      </c>
      <c r="C33" s="95">
        <f>C32</f>
        <v>0</v>
      </c>
      <c r="D33" s="95"/>
      <c r="E33" s="95">
        <f>$B33      +$C33      +$D33</f>
        <v>1075000</v>
      </c>
      <c r="F33" s="96">
        <f t="shared" ref="F33:O33" si="17">F32</f>
        <v>1075000</v>
      </c>
      <c r="G33" s="97">
        <f t="shared" si="17"/>
        <v>1075000</v>
      </c>
      <c r="H33" s="96">
        <f t="shared" si="17"/>
        <v>282000</v>
      </c>
      <c r="I33" s="97">
        <f t="shared" si="17"/>
        <v>0</v>
      </c>
      <c r="J33" s="96">
        <f t="shared" si="17"/>
        <v>178000</v>
      </c>
      <c r="K33" s="97">
        <f t="shared" si="17"/>
        <v>0</v>
      </c>
      <c r="L33" s="96">
        <f t="shared" si="17"/>
        <v>109000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569000</v>
      </c>
      <c r="Q33" s="97">
        <f>$I33      +$K33      +$M33      +$O33</f>
        <v>0</v>
      </c>
      <c r="R33" s="52">
        <f>IF(($J33      =0),0,((($L33      -$J33      )/$J33      )*100))</f>
        <v>-38.764044943820224</v>
      </c>
      <c r="S33" s="53">
        <f>IF(($K33      =0),0,((($M33      -$K33      )/$K33      )*100))</f>
        <v>0</v>
      </c>
      <c r="T33" s="52">
        <f>IF($E33   =0,0,($P33   /$E33   )*100)</f>
        <v>52.930232558139537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918000</v>
      </c>
      <c r="C36" s="92">
        <v>0</v>
      </c>
      <c r="D36" s="92"/>
      <c r="E36" s="92">
        <f t="shared" si="18"/>
        <v>918000</v>
      </c>
      <c r="F36" s="93">
        <v>918000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918000</v>
      </c>
      <c r="C40" s="95">
        <f>SUM(C35:C39)</f>
        <v>0</v>
      </c>
      <c r="D40" s="95"/>
      <c r="E40" s="95">
        <f t="shared" si="18"/>
        <v>918000</v>
      </c>
      <c r="F40" s="96">
        <f t="shared" ref="F40:O40" si="25">SUM(F35:F39)</f>
        <v>918000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9663000</v>
      </c>
      <c r="C67" s="104">
        <f>SUM(C9:C15,C18:C23,C26:C29,C32,C35:C39,C42:C52,C55:C58,C61:C65)</f>
        <v>0</v>
      </c>
      <c r="D67" s="104"/>
      <c r="E67" s="104">
        <f t="shared" si="35"/>
        <v>9663000</v>
      </c>
      <c r="F67" s="105">
        <f t="shared" ref="F67:O67" si="43">SUM(F9:F15,F18:F23,F26:F29,F32,F35:F39,F42:F52,F55:F58,F61:F65)</f>
        <v>9663000</v>
      </c>
      <c r="G67" s="106">
        <f t="shared" si="43"/>
        <v>8745000</v>
      </c>
      <c r="H67" s="105">
        <f t="shared" si="43"/>
        <v>338000</v>
      </c>
      <c r="I67" s="106">
        <f t="shared" si="43"/>
        <v>0</v>
      </c>
      <c r="J67" s="105">
        <f t="shared" si="43"/>
        <v>1341000</v>
      </c>
      <c r="K67" s="106">
        <f t="shared" si="43"/>
        <v>0</v>
      </c>
      <c r="L67" s="105">
        <f t="shared" si="43"/>
        <v>5045000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6724000</v>
      </c>
      <c r="Q67" s="106">
        <f t="shared" si="37"/>
        <v>0</v>
      </c>
      <c r="R67" s="61">
        <f t="shared" si="38"/>
        <v>276.21178225205074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76.889651229273866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15394000</v>
      </c>
      <c r="C69" s="92">
        <v>0</v>
      </c>
      <c r="D69" s="92"/>
      <c r="E69" s="92">
        <f>$B69      +$C69      +$D69</f>
        <v>15394000</v>
      </c>
      <c r="F69" s="93">
        <v>15394000</v>
      </c>
      <c r="G69" s="94">
        <v>15394000</v>
      </c>
      <c r="H69" s="93"/>
      <c r="I69" s="94"/>
      <c r="J69" s="93">
        <v>863000</v>
      </c>
      <c r="K69" s="94"/>
      <c r="L69" s="93">
        <v>6883000</v>
      </c>
      <c r="M69" s="94"/>
      <c r="N69" s="93"/>
      <c r="O69" s="94"/>
      <c r="P69" s="93">
        <f>$H69      +$J69      +$L69      +$N69</f>
        <v>7746000</v>
      </c>
      <c r="Q69" s="94">
        <f>$I69      +$K69      +$M69      +$O69</f>
        <v>0</v>
      </c>
      <c r="R69" s="48">
        <f>IF(($J69      =0),0,((($L69      -$J69      )/$J69      )*100))</f>
        <v>697.56662804171492</v>
      </c>
      <c r="S69" s="49">
        <f>IF(($K69      =0),0,((($M69      -$K69      )/$K69      )*100))</f>
        <v>0</v>
      </c>
      <c r="T69" s="48">
        <f>IF(($E69      =0),0,(($P69      /$E69      )*100))</f>
        <v>50.318305833441599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15394000</v>
      </c>
      <c r="C70" s="101">
        <f>C69</f>
        <v>0</v>
      </c>
      <c r="D70" s="101"/>
      <c r="E70" s="101">
        <f>$B70      +$C70      +$D70</f>
        <v>15394000</v>
      </c>
      <c r="F70" s="102">
        <f t="shared" ref="F70:O70" si="44">F69</f>
        <v>15394000</v>
      </c>
      <c r="G70" s="103">
        <f t="shared" si="44"/>
        <v>15394000</v>
      </c>
      <c r="H70" s="102">
        <f t="shared" si="44"/>
        <v>0</v>
      </c>
      <c r="I70" s="103">
        <f t="shared" si="44"/>
        <v>0</v>
      </c>
      <c r="J70" s="102">
        <f t="shared" si="44"/>
        <v>863000</v>
      </c>
      <c r="K70" s="103">
        <f t="shared" si="44"/>
        <v>0</v>
      </c>
      <c r="L70" s="102">
        <f t="shared" si="44"/>
        <v>6883000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7746000</v>
      </c>
      <c r="Q70" s="103">
        <f>$I70      +$K70      +$M70      +$O70</f>
        <v>0</v>
      </c>
      <c r="R70" s="57">
        <f>IF(($J70      =0),0,((($L70      -$J70      )/$J70      )*100))</f>
        <v>697.56662804171492</v>
      </c>
      <c r="S70" s="58">
        <f>IF(($K70      =0),0,((($M70      -$K70      )/$K70      )*100))</f>
        <v>0</v>
      </c>
      <c r="T70" s="57">
        <f>IF($E70   =0,0,($P70   /$E70   )*100)</f>
        <v>50.318305833441599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15394000</v>
      </c>
      <c r="C71" s="104">
        <f>C69</f>
        <v>0</v>
      </c>
      <c r="D71" s="104"/>
      <c r="E71" s="104">
        <f>$B71      +$C71      +$D71</f>
        <v>15394000</v>
      </c>
      <c r="F71" s="105">
        <f t="shared" ref="F71:O71" si="45">F69</f>
        <v>15394000</v>
      </c>
      <c r="G71" s="106">
        <f t="shared" si="45"/>
        <v>15394000</v>
      </c>
      <c r="H71" s="105">
        <f t="shared" si="45"/>
        <v>0</v>
      </c>
      <c r="I71" s="106">
        <f t="shared" si="45"/>
        <v>0</v>
      </c>
      <c r="J71" s="105">
        <f t="shared" si="45"/>
        <v>863000</v>
      </c>
      <c r="K71" s="106">
        <f t="shared" si="45"/>
        <v>0</v>
      </c>
      <c r="L71" s="105">
        <f t="shared" si="45"/>
        <v>6883000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7746000</v>
      </c>
      <c r="Q71" s="106">
        <f>$I71      +$K71      +$M71      +$O71</f>
        <v>0</v>
      </c>
      <c r="R71" s="61">
        <f>IF(($J71      =0),0,((($L71      -$J71      )/$J71      )*100))</f>
        <v>697.56662804171492</v>
      </c>
      <c r="S71" s="62">
        <f>IF(($K71      =0),0,((($M71      -$K71      )/$K71      )*100))</f>
        <v>0</v>
      </c>
      <c r="T71" s="61">
        <f>IF($E71   =0,0,($P71   /$E71   )*100)</f>
        <v>50.318305833441599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25057000</v>
      </c>
      <c r="C72" s="104">
        <f>SUM(C9:C15,C18:C23,C26:C29,C32,C35:C39,C42:C52,C55:C58,C61:C65,C69)</f>
        <v>0</v>
      </c>
      <c r="D72" s="104"/>
      <c r="E72" s="104">
        <f>$B72      +$C72      +$D72</f>
        <v>25057000</v>
      </c>
      <c r="F72" s="105">
        <f t="shared" ref="F72:O72" si="46">SUM(F9:F15,F18:F23,F26:F29,F32,F35:F39,F42:F52,F55:F58,F61:F65,F69)</f>
        <v>25057000</v>
      </c>
      <c r="G72" s="106">
        <f t="shared" si="46"/>
        <v>24139000</v>
      </c>
      <c r="H72" s="105">
        <f t="shared" si="46"/>
        <v>338000</v>
      </c>
      <c r="I72" s="106">
        <f t="shared" si="46"/>
        <v>0</v>
      </c>
      <c r="J72" s="105">
        <f t="shared" si="46"/>
        <v>2204000</v>
      </c>
      <c r="K72" s="106">
        <f t="shared" si="46"/>
        <v>0</v>
      </c>
      <c r="L72" s="105">
        <f t="shared" si="46"/>
        <v>11928000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14470000</v>
      </c>
      <c r="Q72" s="106">
        <f>$I72      +$K72      +$M72      +$O72</f>
        <v>0</v>
      </c>
      <c r="R72" s="61">
        <f>IF(($J72      =0),0,((($L72      -$J72      )/$J72      )*100))</f>
        <v>441.19782214156078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59.944488172666645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fB0FyJkqgT3TEwjllCT4ZXqI12MgCB3Ksk+qhzVpCEiDrU1ouM4vqI6vgn9lAh9xu+EFuXBsdb9Ql9SlqEJyA==" saltValue="faTU0WecHAToAo14yZCkz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167000</v>
      </c>
      <c r="I10" s="94"/>
      <c r="J10" s="93">
        <v>127000</v>
      </c>
      <c r="K10" s="94"/>
      <c r="L10" s="93">
        <v>155000</v>
      </c>
      <c r="M10" s="94"/>
      <c r="N10" s="93"/>
      <c r="O10" s="94"/>
      <c r="P10" s="93">
        <f t="shared" ref="P10:P16" si="1">$H10      +$J10      +$L10      +$N10</f>
        <v>449000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22.047244094488189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27.212121212121211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1650000</v>
      </c>
      <c r="C16" s="95">
        <f>SUM(C9:C15)</f>
        <v>0</v>
      </c>
      <c r="D16" s="95"/>
      <c r="E16" s="95">
        <f t="shared" si="0"/>
        <v>1650000</v>
      </c>
      <c r="F16" s="96">
        <f t="shared" ref="F16:O16" si="7">SUM(F9:F15)</f>
        <v>1650000</v>
      </c>
      <c r="G16" s="97">
        <f t="shared" si="7"/>
        <v>1650000</v>
      </c>
      <c r="H16" s="96">
        <f t="shared" si="7"/>
        <v>167000</v>
      </c>
      <c r="I16" s="97">
        <f t="shared" si="7"/>
        <v>0</v>
      </c>
      <c r="J16" s="96">
        <f t="shared" si="7"/>
        <v>127000</v>
      </c>
      <c r="K16" s="97">
        <f t="shared" si="7"/>
        <v>0</v>
      </c>
      <c r="L16" s="96">
        <f t="shared" si="7"/>
        <v>155000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449000</v>
      </c>
      <c r="Q16" s="97">
        <f t="shared" si="2"/>
        <v>0</v>
      </c>
      <c r="R16" s="52">
        <f t="shared" si="3"/>
        <v>22.047244094488189</v>
      </c>
      <c r="S16" s="53">
        <f t="shared" si="4"/>
        <v>0</v>
      </c>
      <c r="T16" s="52">
        <f>IF((SUM($E9:$E13)+$E15)=0,0,(P16/(SUM($E9:$E13)+$E15)*100))</f>
        <v>27.212121212121211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4500000</v>
      </c>
      <c r="C19" s="92">
        <v>0</v>
      </c>
      <c r="D19" s="92"/>
      <c r="E19" s="92">
        <f t="shared" si="8"/>
        <v>4500000</v>
      </c>
      <c r="F19" s="93">
        <v>4500000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4500000</v>
      </c>
      <c r="C24" s="95">
        <f>SUM(C18:C23)</f>
        <v>0</v>
      </c>
      <c r="D24" s="95"/>
      <c r="E24" s="95">
        <f t="shared" si="8"/>
        <v>4500000</v>
      </c>
      <c r="F24" s="96">
        <f t="shared" ref="F24:O24" si="15">SUM(F18:F23)</f>
        <v>4500000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2416000</v>
      </c>
      <c r="C29" s="92">
        <v>0</v>
      </c>
      <c r="D29" s="92"/>
      <c r="E29" s="92">
        <f>$B29      +$C29      +$D29</f>
        <v>2416000</v>
      </c>
      <c r="F29" s="93">
        <v>2416000</v>
      </c>
      <c r="G29" s="94">
        <v>2416000</v>
      </c>
      <c r="H29" s="93"/>
      <c r="I29" s="94"/>
      <c r="J29" s="93">
        <v>1208000</v>
      </c>
      <c r="K29" s="94"/>
      <c r="L29" s="93">
        <v>1095000</v>
      </c>
      <c r="M29" s="94"/>
      <c r="N29" s="93"/>
      <c r="O29" s="94"/>
      <c r="P29" s="93">
        <f>$H29      +$J29      +$L29      +$N29</f>
        <v>2303000</v>
      </c>
      <c r="Q29" s="94">
        <f>$I29      +$K29      +$M29      +$O29</f>
        <v>0</v>
      </c>
      <c r="R29" s="48">
        <f>IF(($J29      =0),0,((($L29      -$J29      )/$J29      )*100))</f>
        <v>-9.35430463576159</v>
      </c>
      <c r="S29" s="49">
        <f>IF(($K29      =0),0,((($M29      -$K29      )/$K29      )*100))</f>
        <v>0</v>
      </c>
      <c r="T29" s="48">
        <f>IF(($E29      =0),0,(($P29      /$E29      )*100))</f>
        <v>95.322847682119203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2416000</v>
      </c>
      <c r="C30" s="95">
        <f>SUM(C26:C29)</f>
        <v>0</v>
      </c>
      <c r="D30" s="95"/>
      <c r="E30" s="95">
        <f>$B30      +$C30      +$D30</f>
        <v>2416000</v>
      </c>
      <c r="F30" s="96">
        <f t="shared" ref="F30:O30" si="16">SUM(F26:F29)</f>
        <v>2416000</v>
      </c>
      <c r="G30" s="97">
        <f t="shared" si="16"/>
        <v>2416000</v>
      </c>
      <c r="H30" s="96">
        <f t="shared" si="16"/>
        <v>0</v>
      </c>
      <c r="I30" s="97">
        <f t="shared" si="16"/>
        <v>0</v>
      </c>
      <c r="J30" s="96">
        <f t="shared" si="16"/>
        <v>1208000</v>
      </c>
      <c r="K30" s="97">
        <f t="shared" si="16"/>
        <v>0</v>
      </c>
      <c r="L30" s="96">
        <f t="shared" si="16"/>
        <v>1095000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2303000</v>
      </c>
      <c r="Q30" s="97">
        <f>$I30      +$K30      +$M30      +$O30</f>
        <v>0</v>
      </c>
      <c r="R30" s="52">
        <f>IF(($J30      =0),0,((($L30      -$J30      )/$J30      )*100))</f>
        <v>-9.35430463576159</v>
      </c>
      <c r="S30" s="53">
        <f>IF(($K30      =0),0,((($M30      -$K30      )/$K30      )*100))</f>
        <v>0</v>
      </c>
      <c r="T30" s="52">
        <f>IF($E30   =0,0,($P30   /$E30   )*100)</f>
        <v>95.322847682119203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1468000</v>
      </c>
      <c r="C32" s="92">
        <v>0</v>
      </c>
      <c r="D32" s="92"/>
      <c r="E32" s="92">
        <f>$B32      +$C32      +$D32</f>
        <v>1468000</v>
      </c>
      <c r="F32" s="93">
        <v>1468000</v>
      </c>
      <c r="G32" s="94">
        <v>1468000</v>
      </c>
      <c r="H32" s="93">
        <v>604000</v>
      </c>
      <c r="I32" s="94"/>
      <c r="J32" s="93">
        <v>863000</v>
      </c>
      <c r="K32" s="94"/>
      <c r="L32" s="93"/>
      <c r="M32" s="94"/>
      <c r="N32" s="93"/>
      <c r="O32" s="94"/>
      <c r="P32" s="93">
        <f>$H32      +$J32      +$L32      +$N32</f>
        <v>1467000</v>
      </c>
      <c r="Q32" s="94">
        <f>$I32      +$K32      +$M32      +$O32</f>
        <v>0</v>
      </c>
      <c r="R32" s="48">
        <f>IF(($J32      =0),0,((($L32      -$J32      )/$J32      )*100))</f>
        <v>-100</v>
      </c>
      <c r="S32" s="49">
        <f>IF(($K32      =0),0,((($M32      -$K32      )/$K32      )*100))</f>
        <v>0</v>
      </c>
      <c r="T32" s="48">
        <f>IF(($E32      =0),0,(($P32      /$E32      )*100))</f>
        <v>99.93188010899182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1468000</v>
      </c>
      <c r="C33" s="95">
        <f>C32</f>
        <v>0</v>
      </c>
      <c r="D33" s="95"/>
      <c r="E33" s="95">
        <f>$B33      +$C33      +$D33</f>
        <v>1468000</v>
      </c>
      <c r="F33" s="96">
        <f t="shared" ref="F33:O33" si="17">F32</f>
        <v>1468000</v>
      </c>
      <c r="G33" s="97">
        <f t="shared" si="17"/>
        <v>1468000</v>
      </c>
      <c r="H33" s="96">
        <f t="shared" si="17"/>
        <v>604000</v>
      </c>
      <c r="I33" s="97">
        <f t="shared" si="17"/>
        <v>0</v>
      </c>
      <c r="J33" s="96">
        <f t="shared" si="17"/>
        <v>863000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1467000</v>
      </c>
      <c r="Q33" s="97">
        <f>$I33      +$K33      +$M33      +$O33</f>
        <v>0</v>
      </c>
      <c r="R33" s="52">
        <f>IF(($J33      =0),0,((($L33      -$J33      )/$J33      )*100))</f>
        <v>-100</v>
      </c>
      <c r="S33" s="53">
        <f>IF(($K33      =0),0,((($M33      -$K33      )/$K33      )*100))</f>
        <v>0</v>
      </c>
      <c r="T33" s="52">
        <f>IF($E33   =0,0,($P33   /$E33   )*100)</f>
        <v>99.93188010899182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10034000</v>
      </c>
      <c r="C67" s="104">
        <f>SUM(C9:C15,C18:C23,C26:C29,C32,C35:C39,C42:C52,C55:C58,C61:C65)</f>
        <v>0</v>
      </c>
      <c r="D67" s="104"/>
      <c r="E67" s="104">
        <f t="shared" si="35"/>
        <v>10034000</v>
      </c>
      <c r="F67" s="105">
        <f t="shared" ref="F67:O67" si="43">SUM(F9:F15,F18:F23,F26:F29,F32,F35:F39,F42:F52,F55:F58,F61:F65)</f>
        <v>10034000</v>
      </c>
      <c r="G67" s="106">
        <f t="shared" si="43"/>
        <v>5534000</v>
      </c>
      <c r="H67" s="105">
        <f t="shared" si="43"/>
        <v>771000</v>
      </c>
      <c r="I67" s="106">
        <f t="shared" si="43"/>
        <v>0</v>
      </c>
      <c r="J67" s="105">
        <f t="shared" si="43"/>
        <v>2198000</v>
      </c>
      <c r="K67" s="106">
        <f t="shared" si="43"/>
        <v>0</v>
      </c>
      <c r="L67" s="105">
        <f t="shared" si="43"/>
        <v>1250000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4219000</v>
      </c>
      <c r="Q67" s="106">
        <f t="shared" si="37"/>
        <v>0</v>
      </c>
      <c r="R67" s="61">
        <f t="shared" si="38"/>
        <v>-43.130118289353959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76.237802674376582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10034000</v>
      </c>
      <c r="C72" s="104">
        <f>SUM(C9:C15,C18:C23,C26:C29,C32,C35:C39,C42:C52,C55:C58,C61:C65,C69)</f>
        <v>0</v>
      </c>
      <c r="D72" s="104"/>
      <c r="E72" s="104">
        <f>$B72      +$C72      +$D72</f>
        <v>10034000</v>
      </c>
      <c r="F72" s="105">
        <f t="shared" ref="F72:O72" si="46">SUM(F9:F15,F18:F23,F26:F29,F32,F35:F39,F42:F52,F55:F58,F61:F65,F69)</f>
        <v>10034000</v>
      </c>
      <c r="G72" s="106">
        <f t="shared" si="46"/>
        <v>5534000</v>
      </c>
      <c r="H72" s="105">
        <f t="shared" si="46"/>
        <v>771000</v>
      </c>
      <c r="I72" s="106">
        <f t="shared" si="46"/>
        <v>0</v>
      </c>
      <c r="J72" s="105">
        <f t="shared" si="46"/>
        <v>2198000</v>
      </c>
      <c r="K72" s="106">
        <f t="shared" si="46"/>
        <v>0</v>
      </c>
      <c r="L72" s="105">
        <f t="shared" si="46"/>
        <v>1250000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4219000</v>
      </c>
      <c r="Q72" s="106">
        <f>$I72      +$K72      +$M72      +$O72</f>
        <v>0</v>
      </c>
      <c r="R72" s="61">
        <f>IF(($J72      =0),0,((($L72      -$J72      )/$J72      )*100))</f>
        <v>-43.130118289353959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76.237802674376582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SaEtXq2lpiiJ0UkELaNevJSu7JNF3aP4l/2obsYFVThPR3FU0lPjHxvYI1qyr/OMuqIAfucCUPMJtrfqs1YRg==" saltValue="dr8SLjhAg7HigiNLPvaw6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1668000</v>
      </c>
      <c r="I10" s="94">
        <v>1617062</v>
      </c>
      <c r="J10" s="93">
        <v>883000</v>
      </c>
      <c r="K10" s="94">
        <v>932938</v>
      </c>
      <c r="L10" s="93">
        <v>80000</v>
      </c>
      <c r="M10" s="94"/>
      <c r="N10" s="93"/>
      <c r="O10" s="94"/>
      <c r="P10" s="93">
        <f t="shared" ref="P10:P16" si="1">$H10      +$J10      +$L10      +$N10</f>
        <v>2631000</v>
      </c>
      <c r="Q10" s="94">
        <f t="shared" ref="Q10:Q16" si="2">$I10      +$K10      +$M10      +$O10</f>
        <v>2550000</v>
      </c>
      <c r="R10" s="48">
        <f t="shared" ref="R10:R16" si="3">IF(($J10      =0),0,((($L10      -$J10      )/$J10      )*100))</f>
        <v>-90.939977349943376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92.315789473684205</v>
      </c>
      <c r="U10" s="50">
        <f t="shared" ref="U10:U15" si="6">IF(($E10      =0),0,(($Q10      /$E10      )*100))</f>
        <v>89.473684210526315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1668000</v>
      </c>
      <c r="I16" s="97">
        <f t="shared" si="7"/>
        <v>1617062</v>
      </c>
      <c r="J16" s="96">
        <f t="shared" si="7"/>
        <v>883000</v>
      </c>
      <c r="K16" s="97">
        <f t="shared" si="7"/>
        <v>932938</v>
      </c>
      <c r="L16" s="96">
        <f t="shared" si="7"/>
        <v>80000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2631000</v>
      </c>
      <c r="Q16" s="97">
        <f t="shared" si="2"/>
        <v>2550000</v>
      </c>
      <c r="R16" s="52">
        <f t="shared" si="3"/>
        <v>-90.939977349943376</v>
      </c>
      <c r="S16" s="53">
        <f t="shared" si="4"/>
        <v>-100</v>
      </c>
      <c r="T16" s="52">
        <f>IF((SUM($E9:$E13)+$E15)=0,0,(P16/(SUM($E9:$E13)+$E15)*100))</f>
        <v>92.315789473684205</v>
      </c>
      <c r="U16" s="54">
        <f>IF((SUM($E9:$E13)+$E15)=0,0,(Q16/(SUM($E9:$E13)+$E15)*100))</f>
        <v>89.473684210526315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6362000</v>
      </c>
      <c r="C20" s="92">
        <v>0</v>
      </c>
      <c r="D20" s="92"/>
      <c r="E20" s="92">
        <f t="shared" si="8"/>
        <v>6362000</v>
      </c>
      <c r="F20" s="93">
        <v>6362000</v>
      </c>
      <c r="G20" s="94">
        <v>6362000</v>
      </c>
      <c r="H20" s="93"/>
      <c r="I20" s="94"/>
      <c r="J20" s="93"/>
      <c r="K20" s="94"/>
      <c r="L20" s="93">
        <v>3466000</v>
      </c>
      <c r="M20" s="94"/>
      <c r="N20" s="93"/>
      <c r="O20" s="94"/>
      <c r="P20" s="93">
        <f t="shared" si="9"/>
        <v>3466000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54.479723357434771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6362000</v>
      </c>
      <c r="C24" s="95">
        <f>SUM(C18:C23)</f>
        <v>0</v>
      </c>
      <c r="D24" s="95"/>
      <c r="E24" s="95">
        <f t="shared" si="8"/>
        <v>6362000</v>
      </c>
      <c r="F24" s="96">
        <f t="shared" ref="F24:O24" si="15">SUM(F18:F23)</f>
        <v>6362000</v>
      </c>
      <c r="G24" s="97">
        <f t="shared" si="15"/>
        <v>6362000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3466000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3466000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54.479723357434771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2775000</v>
      </c>
      <c r="C32" s="92">
        <v>0</v>
      </c>
      <c r="D32" s="92"/>
      <c r="E32" s="92">
        <f>$B32      +$C32      +$D32</f>
        <v>2775000</v>
      </c>
      <c r="F32" s="93">
        <v>2775000</v>
      </c>
      <c r="G32" s="94">
        <v>2775000</v>
      </c>
      <c r="H32" s="93">
        <v>271000</v>
      </c>
      <c r="I32" s="94">
        <v>694000</v>
      </c>
      <c r="J32" s="93">
        <v>668000</v>
      </c>
      <c r="K32" s="94">
        <v>1248000</v>
      </c>
      <c r="L32" s="93">
        <v>1051000</v>
      </c>
      <c r="M32" s="94"/>
      <c r="N32" s="93"/>
      <c r="O32" s="94"/>
      <c r="P32" s="93">
        <f>$H32      +$J32      +$L32      +$N32</f>
        <v>1990000</v>
      </c>
      <c r="Q32" s="94">
        <f>$I32      +$K32      +$M32      +$O32</f>
        <v>1942000</v>
      </c>
      <c r="R32" s="48">
        <f>IF(($J32      =0),0,((($L32      -$J32      )/$J32      )*100))</f>
        <v>57.335329341317362</v>
      </c>
      <c r="S32" s="49">
        <f>IF(($K32      =0),0,((($M32      -$K32      )/$K32      )*100))</f>
        <v>-100</v>
      </c>
      <c r="T32" s="48">
        <f>IF(($E32      =0),0,(($P32      /$E32      )*100))</f>
        <v>71.711711711711715</v>
      </c>
      <c r="U32" s="50">
        <f>IF(($E32      =0),0,(($Q32      /$E32      )*100))</f>
        <v>69.981981981981974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2775000</v>
      </c>
      <c r="C33" s="95">
        <f>C32</f>
        <v>0</v>
      </c>
      <c r="D33" s="95"/>
      <c r="E33" s="95">
        <f>$B33      +$C33      +$D33</f>
        <v>2775000</v>
      </c>
      <c r="F33" s="96">
        <f t="shared" ref="F33:O33" si="17">F32</f>
        <v>2775000</v>
      </c>
      <c r="G33" s="97">
        <f t="shared" si="17"/>
        <v>2775000</v>
      </c>
      <c r="H33" s="96">
        <f t="shared" si="17"/>
        <v>271000</v>
      </c>
      <c r="I33" s="97">
        <f t="shared" si="17"/>
        <v>694000</v>
      </c>
      <c r="J33" s="96">
        <f t="shared" si="17"/>
        <v>668000</v>
      </c>
      <c r="K33" s="97">
        <f t="shared" si="17"/>
        <v>1248000</v>
      </c>
      <c r="L33" s="96">
        <f t="shared" si="17"/>
        <v>1051000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1990000</v>
      </c>
      <c r="Q33" s="97">
        <f>$I33      +$K33      +$M33      +$O33</f>
        <v>1942000</v>
      </c>
      <c r="R33" s="52">
        <f>IF(($J33      =0),0,((($L33      -$J33      )/$J33      )*100))</f>
        <v>57.335329341317362</v>
      </c>
      <c r="S33" s="53">
        <f>IF(($K33      =0),0,((($M33      -$K33      )/$K33      )*100))</f>
        <v>-100</v>
      </c>
      <c r="T33" s="52">
        <f>IF($E33   =0,0,($P33   /$E33   )*100)</f>
        <v>71.711711711711715</v>
      </c>
      <c r="U33" s="54">
        <f>IF($E33   =0,0,($Q33   /$E33   )*100)</f>
        <v>69.981981981981974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27285000</v>
      </c>
      <c r="C36" s="92">
        <v>0</v>
      </c>
      <c r="D36" s="92"/>
      <c r="E36" s="92">
        <f t="shared" si="18"/>
        <v>27285000</v>
      </c>
      <c r="F36" s="93">
        <v>27285000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27285000</v>
      </c>
      <c r="C40" s="95">
        <f>SUM(C35:C39)</f>
        <v>0</v>
      </c>
      <c r="D40" s="95"/>
      <c r="E40" s="95">
        <f t="shared" si="18"/>
        <v>27285000</v>
      </c>
      <c r="F40" s="96">
        <f t="shared" ref="F40:O40" si="25">SUM(F35:F39)</f>
        <v>27285000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39272000</v>
      </c>
      <c r="C67" s="104">
        <f>SUM(C9:C15,C18:C23,C26:C29,C32,C35:C39,C42:C52,C55:C58,C61:C65)</f>
        <v>0</v>
      </c>
      <c r="D67" s="104"/>
      <c r="E67" s="104">
        <f t="shared" si="35"/>
        <v>39272000</v>
      </c>
      <c r="F67" s="105">
        <f t="shared" ref="F67:O67" si="43">SUM(F9:F15,F18:F23,F26:F29,F32,F35:F39,F42:F52,F55:F58,F61:F65)</f>
        <v>39272000</v>
      </c>
      <c r="G67" s="106">
        <f t="shared" si="43"/>
        <v>11987000</v>
      </c>
      <c r="H67" s="105">
        <f t="shared" si="43"/>
        <v>1939000</v>
      </c>
      <c r="I67" s="106">
        <f t="shared" si="43"/>
        <v>2311062</v>
      </c>
      <c r="J67" s="105">
        <f t="shared" si="43"/>
        <v>1551000</v>
      </c>
      <c r="K67" s="106">
        <f t="shared" si="43"/>
        <v>2180938</v>
      </c>
      <c r="L67" s="105">
        <f t="shared" si="43"/>
        <v>4597000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8087000</v>
      </c>
      <c r="Q67" s="106">
        <f t="shared" si="37"/>
        <v>4492000</v>
      </c>
      <c r="R67" s="61">
        <f t="shared" si="38"/>
        <v>196.38942617666021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67.464753482939855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37.473930090931844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31606000</v>
      </c>
      <c r="C69" s="92">
        <v>9508000</v>
      </c>
      <c r="D69" s="92"/>
      <c r="E69" s="92">
        <f>$B69      +$C69      +$D69</f>
        <v>41114000</v>
      </c>
      <c r="F69" s="93">
        <v>41114000</v>
      </c>
      <c r="G69" s="94">
        <v>41114000</v>
      </c>
      <c r="H69" s="93">
        <v>3839000</v>
      </c>
      <c r="I69" s="94">
        <v>3839117</v>
      </c>
      <c r="J69" s="93">
        <v>10837000</v>
      </c>
      <c r="K69" s="94">
        <v>18952482</v>
      </c>
      <c r="L69" s="93">
        <v>4267000</v>
      </c>
      <c r="M69" s="94"/>
      <c r="N69" s="93"/>
      <c r="O69" s="94"/>
      <c r="P69" s="93">
        <f>$H69      +$J69      +$L69      +$N69</f>
        <v>18943000</v>
      </c>
      <c r="Q69" s="94">
        <f>$I69      +$K69      +$M69      +$O69</f>
        <v>22791599</v>
      </c>
      <c r="R69" s="48">
        <f>IF(($J69      =0),0,((($L69      -$J69      )/$J69      )*100))</f>
        <v>-60.625634400664389</v>
      </c>
      <c r="S69" s="49">
        <f>IF(($K69      =0),0,((($M69      -$K69      )/$K69      )*100))</f>
        <v>-100</v>
      </c>
      <c r="T69" s="48">
        <f>IF(($E69      =0),0,(($P69      /$E69      )*100))</f>
        <v>46.074329911952134</v>
      </c>
      <c r="U69" s="50">
        <f>IF(($E69      =0),0,(($Q69      /$E69      )*100))</f>
        <v>55.435129153086535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31606000</v>
      </c>
      <c r="C70" s="101">
        <f>C69</f>
        <v>9508000</v>
      </c>
      <c r="D70" s="101"/>
      <c r="E70" s="101">
        <f>$B70      +$C70      +$D70</f>
        <v>41114000</v>
      </c>
      <c r="F70" s="102">
        <f t="shared" ref="F70:O70" si="44">F69</f>
        <v>41114000</v>
      </c>
      <c r="G70" s="103">
        <f t="shared" si="44"/>
        <v>41114000</v>
      </c>
      <c r="H70" s="102">
        <f t="shared" si="44"/>
        <v>3839000</v>
      </c>
      <c r="I70" s="103">
        <f t="shared" si="44"/>
        <v>3839117</v>
      </c>
      <c r="J70" s="102">
        <f t="shared" si="44"/>
        <v>10837000</v>
      </c>
      <c r="K70" s="103">
        <f t="shared" si="44"/>
        <v>18952482</v>
      </c>
      <c r="L70" s="102">
        <f t="shared" si="44"/>
        <v>4267000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18943000</v>
      </c>
      <c r="Q70" s="103">
        <f>$I70      +$K70      +$M70      +$O70</f>
        <v>22791599</v>
      </c>
      <c r="R70" s="57">
        <f>IF(($J70      =0),0,((($L70      -$J70      )/$J70      )*100))</f>
        <v>-60.625634400664389</v>
      </c>
      <c r="S70" s="58">
        <f>IF(($K70      =0),0,((($M70      -$K70      )/$K70      )*100))</f>
        <v>-100</v>
      </c>
      <c r="T70" s="57">
        <f>IF($E70   =0,0,($P70   /$E70   )*100)</f>
        <v>46.074329911952134</v>
      </c>
      <c r="U70" s="59">
        <f>IF($E70   =0,0,($Q70   /$E70 )*100)</f>
        <v>55.435129153086535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31606000</v>
      </c>
      <c r="C71" s="104">
        <f>C69</f>
        <v>9508000</v>
      </c>
      <c r="D71" s="104"/>
      <c r="E71" s="104">
        <f>$B71      +$C71      +$D71</f>
        <v>41114000</v>
      </c>
      <c r="F71" s="105">
        <f t="shared" ref="F71:O71" si="45">F69</f>
        <v>41114000</v>
      </c>
      <c r="G71" s="106">
        <f t="shared" si="45"/>
        <v>41114000</v>
      </c>
      <c r="H71" s="105">
        <f t="shared" si="45"/>
        <v>3839000</v>
      </c>
      <c r="I71" s="106">
        <f t="shared" si="45"/>
        <v>3839117</v>
      </c>
      <c r="J71" s="105">
        <f t="shared" si="45"/>
        <v>10837000</v>
      </c>
      <c r="K71" s="106">
        <f t="shared" si="45"/>
        <v>18952482</v>
      </c>
      <c r="L71" s="105">
        <f t="shared" si="45"/>
        <v>4267000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18943000</v>
      </c>
      <c r="Q71" s="106">
        <f>$I71      +$K71      +$M71      +$O71</f>
        <v>22791599</v>
      </c>
      <c r="R71" s="61">
        <f>IF(($J71      =0),0,((($L71      -$J71      )/$J71      )*100))</f>
        <v>-60.625634400664389</v>
      </c>
      <c r="S71" s="62">
        <f>IF(($K71      =0),0,((($M71      -$K71      )/$K71      )*100))</f>
        <v>-100</v>
      </c>
      <c r="T71" s="61">
        <f>IF($E71   =0,0,($P71   /$E71   )*100)</f>
        <v>46.074329911952134</v>
      </c>
      <c r="U71" s="65">
        <f>IF($E71   =0,0,($Q71   /$E71   )*100)</f>
        <v>55.435129153086535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70878000</v>
      </c>
      <c r="C72" s="104">
        <f>SUM(C9:C15,C18:C23,C26:C29,C32,C35:C39,C42:C52,C55:C58,C61:C65,C69)</f>
        <v>9508000</v>
      </c>
      <c r="D72" s="104"/>
      <c r="E72" s="104">
        <f>$B72      +$C72      +$D72</f>
        <v>80386000</v>
      </c>
      <c r="F72" s="105">
        <f t="shared" ref="F72:O72" si="46">SUM(F9:F15,F18:F23,F26:F29,F32,F35:F39,F42:F52,F55:F58,F61:F65,F69)</f>
        <v>80386000</v>
      </c>
      <c r="G72" s="106">
        <f t="shared" si="46"/>
        <v>53101000</v>
      </c>
      <c r="H72" s="105">
        <f t="shared" si="46"/>
        <v>5778000</v>
      </c>
      <c r="I72" s="106">
        <f t="shared" si="46"/>
        <v>6150179</v>
      </c>
      <c r="J72" s="105">
        <f t="shared" si="46"/>
        <v>12388000</v>
      </c>
      <c r="K72" s="106">
        <f t="shared" si="46"/>
        <v>21133420</v>
      </c>
      <c r="L72" s="105">
        <f t="shared" si="46"/>
        <v>8864000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27030000</v>
      </c>
      <c r="Q72" s="106">
        <f>$I72      +$K72      +$M72      +$O72</f>
        <v>27283599</v>
      </c>
      <c r="R72" s="61">
        <f>IF(($J72      =0),0,((($L72      -$J72      )/$J72      )*100))</f>
        <v>-28.446884081369067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50.902996177096469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51.380574753771114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uisCiLLygfDszTo7IXDDyev9kKdE3Sy6MokTrj80TVi3q6HHsmy6oUM+3jgSYLKCsRoucmjXMJlmoRKo+AdZQA==" saltValue="wo8fJzjhtFEt7kzmnjkNX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127000</v>
      </c>
      <c r="I10" s="94">
        <v>85000</v>
      </c>
      <c r="J10" s="93">
        <v>686000</v>
      </c>
      <c r="K10" s="94">
        <v>197953</v>
      </c>
      <c r="L10" s="93">
        <v>573000</v>
      </c>
      <c r="M10" s="94">
        <v>573922</v>
      </c>
      <c r="N10" s="93"/>
      <c r="O10" s="94"/>
      <c r="P10" s="93">
        <f t="shared" ref="P10:P16" si="1">$H10      +$J10      +$L10      +$N10</f>
        <v>1386000</v>
      </c>
      <c r="Q10" s="94">
        <f t="shared" ref="Q10:Q16" si="2">$I10      +$K10      +$M10      +$O10</f>
        <v>856875</v>
      </c>
      <c r="R10" s="48">
        <f t="shared" ref="R10:R16" si="3">IF(($J10      =0),0,((($L10      -$J10      )/$J10      )*100))</f>
        <v>-16.472303206997086</v>
      </c>
      <c r="S10" s="49">
        <f t="shared" ref="S10:S16" si="4">IF(($K10      =0),0,((($M10      -$K10      )/$K10      )*100))</f>
        <v>189.92841735159357</v>
      </c>
      <c r="T10" s="48">
        <f t="shared" ref="T10:T15" si="5">IF(($E10      =0),0,(($P10      /$E10      )*100))</f>
        <v>44.70967741935484</v>
      </c>
      <c r="U10" s="50">
        <f t="shared" ref="U10:U15" si="6">IF(($E10      =0),0,(($Q10      /$E10      )*100))</f>
        <v>27.641129032258068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43000000</v>
      </c>
      <c r="C13" s="92">
        <v>20000000</v>
      </c>
      <c r="D13" s="92"/>
      <c r="E13" s="92">
        <f t="shared" si="0"/>
        <v>63000000</v>
      </c>
      <c r="F13" s="93">
        <v>63000000</v>
      </c>
      <c r="G13" s="94">
        <v>63000000</v>
      </c>
      <c r="H13" s="93">
        <v>16511000</v>
      </c>
      <c r="I13" s="94">
        <v>11035861</v>
      </c>
      <c r="J13" s="93">
        <v>10187000</v>
      </c>
      <c r="K13" s="94">
        <v>15862785</v>
      </c>
      <c r="L13" s="93">
        <v>1281000</v>
      </c>
      <c r="M13" s="94">
        <v>1023649</v>
      </c>
      <c r="N13" s="93"/>
      <c r="O13" s="94"/>
      <c r="P13" s="93">
        <f t="shared" si="1"/>
        <v>27979000</v>
      </c>
      <c r="Q13" s="94">
        <f t="shared" si="2"/>
        <v>27922295</v>
      </c>
      <c r="R13" s="48">
        <f t="shared" si="3"/>
        <v>-87.425149700598809</v>
      </c>
      <c r="S13" s="49">
        <f t="shared" si="4"/>
        <v>-93.546851955693782</v>
      </c>
      <c r="T13" s="48">
        <f t="shared" si="5"/>
        <v>44.411111111111111</v>
      </c>
      <c r="U13" s="50">
        <f t="shared" si="6"/>
        <v>44.321103174603174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2400000</v>
      </c>
      <c r="C14" s="92">
        <v>0</v>
      </c>
      <c r="D14" s="92"/>
      <c r="E14" s="92">
        <f t="shared" si="0"/>
        <v>2400000</v>
      </c>
      <c r="F14" s="93">
        <v>2400000</v>
      </c>
      <c r="G14" s="94">
        <v>2950000</v>
      </c>
      <c r="H14" s="93">
        <v>2950000</v>
      </c>
      <c r="I14" s="94"/>
      <c r="J14" s="93"/>
      <c r="K14" s="94"/>
      <c r="L14" s="93"/>
      <c r="M14" s="94"/>
      <c r="N14" s="93"/>
      <c r="O14" s="94"/>
      <c r="P14" s="93">
        <f t="shared" si="1"/>
        <v>2950000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122.91666666666667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48500000</v>
      </c>
      <c r="C16" s="95">
        <f>SUM(C9:C15)</f>
        <v>20000000</v>
      </c>
      <c r="D16" s="95"/>
      <c r="E16" s="95">
        <f t="shared" si="0"/>
        <v>68500000</v>
      </c>
      <c r="F16" s="96">
        <f t="shared" ref="F16:O16" si="7">SUM(F9:F15)</f>
        <v>68500000</v>
      </c>
      <c r="G16" s="97">
        <f t="shared" si="7"/>
        <v>69050000</v>
      </c>
      <c r="H16" s="96">
        <f t="shared" si="7"/>
        <v>19588000</v>
      </c>
      <c r="I16" s="97">
        <f t="shared" si="7"/>
        <v>11120861</v>
      </c>
      <c r="J16" s="96">
        <f t="shared" si="7"/>
        <v>10873000</v>
      </c>
      <c r="K16" s="97">
        <f t="shared" si="7"/>
        <v>16060738</v>
      </c>
      <c r="L16" s="96">
        <f t="shared" si="7"/>
        <v>1854000</v>
      </c>
      <c r="M16" s="97">
        <f t="shared" si="7"/>
        <v>1597571</v>
      </c>
      <c r="N16" s="96">
        <f t="shared" si="7"/>
        <v>0</v>
      </c>
      <c r="O16" s="97">
        <f t="shared" si="7"/>
        <v>0</v>
      </c>
      <c r="P16" s="96">
        <f t="shared" si="1"/>
        <v>32315000</v>
      </c>
      <c r="Q16" s="97">
        <f t="shared" si="2"/>
        <v>28779170</v>
      </c>
      <c r="R16" s="52">
        <f t="shared" si="3"/>
        <v>-82.948588246114227</v>
      </c>
      <c r="S16" s="53">
        <f t="shared" si="4"/>
        <v>-90.052941527344515</v>
      </c>
      <c r="T16" s="52">
        <f>IF((SUM($E9:$E13)+$E15)=0,0,(P16/(SUM($E9:$E13)+$E15)*100))</f>
        <v>48.888048411497728</v>
      </c>
      <c r="U16" s="54">
        <f>IF((SUM($E9:$E13)+$E15)=0,0,(Q16/(SUM($E9:$E13)+$E15)*100))</f>
        <v>43.538835098335852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1786000</v>
      </c>
      <c r="C32" s="92">
        <v>0</v>
      </c>
      <c r="D32" s="92"/>
      <c r="E32" s="92">
        <f>$B32      +$C32      +$D32</f>
        <v>1786000</v>
      </c>
      <c r="F32" s="93">
        <v>1786000</v>
      </c>
      <c r="G32" s="94">
        <v>1786000</v>
      </c>
      <c r="H32" s="93">
        <v>348000</v>
      </c>
      <c r="I32" s="94">
        <v>283600</v>
      </c>
      <c r="J32" s="93">
        <v>542000</v>
      </c>
      <c r="K32" s="94">
        <v>390289</v>
      </c>
      <c r="L32" s="93">
        <v>651000</v>
      </c>
      <c r="M32" s="94">
        <v>435030</v>
      </c>
      <c r="N32" s="93"/>
      <c r="O32" s="94"/>
      <c r="P32" s="93">
        <f>$H32      +$J32      +$L32      +$N32</f>
        <v>1541000</v>
      </c>
      <c r="Q32" s="94">
        <f>$I32      +$K32      +$M32      +$O32</f>
        <v>1108919</v>
      </c>
      <c r="R32" s="48">
        <f>IF(($J32      =0),0,((($L32      -$J32      )/$J32      )*100))</f>
        <v>20.110701107011071</v>
      </c>
      <c r="S32" s="49">
        <f>IF(($K32      =0),0,((($M32      -$K32      )/$K32      )*100))</f>
        <v>11.463556492752806</v>
      </c>
      <c r="T32" s="48">
        <f>IF(($E32      =0),0,(($P32      /$E32      )*100))</f>
        <v>86.28219484882419</v>
      </c>
      <c r="U32" s="50">
        <f>IF(($E32      =0),0,(($Q32      /$E32      )*100))</f>
        <v>62.089529675251967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1786000</v>
      </c>
      <c r="C33" s="95">
        <f>C32</f>
        <v>0</v>
      </c>
      <c r="D33" s="95"/>
      <c r="E33" s="95">
        <f>$B33      +$C33      +$D33</f>
        <v>1786000</v>
      </c>
      <c r="F33" s="96">
        <f t="shared" ref="F33:O33" si="17">F32</f>
        <v>1786000</v>
      </c>
      <c r="G33" s="97">
        <f t="shared" si="17"/>
        <v>1786000</v>
      </c>
      <c r="H33" s="96">
        <f t="shared" si="17"/>
        <v>348000</v>
      </c>
      <c r="I33" s="97">
        <f t="shared" si="17"/>
        <v>283600</v>
      </c>
      <c r="J33" s="96">
        <f t="shared" si="17"/>
        <v>542000</v>
      </c>
      <c r="K33" s="97">
        <f t="shared" si="17"/>
        <v>390289</v>
      </c>
      <c r="L33" s="96">
        <f t="shared" si="17"/>
        <v>651000</v>
      </c>
      <c r="M33" s="97">
        <f t="shared" si="17"/>
        <v>435030</v>
      </c>
      <c r="N33" s="96">
        <f t="shared" si="17"/>
        <v>0</v>
      </c>
      <c r="O33" s="97">
        <f t="shared" si="17"/>
        <v>0</v>
      </c>
      <c r="P33" s="96">
        <f>$H33      +$J33      +$L33      +$N33</f>
        <v>1541000</v>
      </c>
      <c r="Q33" s="97">
        <f>$I33      +$K33      +$M33      +$O33</f>
        <v>1108919</v>
      </c>
      <c r="R33" s="52">
        <f>IF(($J33      =0),0,((($L33      -$J33      )/$J33      )*100))</f>
        <v>20.110701107011071</v>
      </c>
      <c r="S33" s="53">
        <f>IF(($K33      =0),0,((($M33      -$K33      )/$K33      )*100))</f>
        <v>11.463556492752806</v>
      </c>
      <c r="T33" s="52">
        <f>IF($E33   =0,0,($P33   /$E33   )*100)</f>
        <v>86.28219484882419</v>
      </c>
      <c r="U33" s="54">
        <f>IF($E33   =0,0,($Q33   /$E33   )*100)</f>
        <v>62.089529675251967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26707000</v>
      </c>
      <c r="C35" s="92">
        <v>-26707000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>
        <v>12271000</v>
      </c>
      <c r="K35" s="94"/>
      <c r="L35" s="93"/>
      <c r="M35" s="94"/>
      <c r="N35" s="93"/>
      <c r="O35" s="94"/>
      <c r="P35" s="93">
        <f t="shared" ref="P35:P40" si="19">$H35      +$J35      +$L35      +$N35</f>
        <v>12271000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-100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24577000</v>
      </c>
      <c r="C36" s="92">
        <v>0</v>
      </c>
      <c r="D36" s="92"/>
      <c r="E36" s="92">
        <f t="shared" si="18"/>
        <v>24577000</v>
      </c>
      <c r="F36" s="93">
        <v>24577000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51284000</v>
      </c>
      <c r="C40" s="95">
        <f>SUM(C35:C39)</f>
        <v>-26707000</v>
      </c>
      <c r="D40" s="95"/>
      <c r="E40" s="95">
        <f t="shared" si="18"/>
        <v>24577000</v>
      </c>
      <c r="F40" s="96">
        <f t="shared" ref="F40:O40" si="25">SUM(F35:F39)</f>
        <v>24577000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12271000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12271000</v>
      </c>
      <c r="Q40" s="97">
        <f t="shared" si="20"/>
        <v>0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10000000</v>
      </c>
      <c r="C51" s="92">
        <v>0</v>
      </c>
      <c r="D51" s="92"/>
      <c r="E51" s="92">
        <f t="shared" si="26"/>
        <v>10000000</v>
      </c>
      <c r="F51" s="93">
        <v>10000000</v>
      </c>
      <c r="G51" s="94">
        <v>10000000</v>
      </c>
      <c r="H51" s="93">
        <v>564000</v>
      </c>
      <c r="I51" s="94">
        <v>230582</v>
      </c>
      <c r="J51" s="93">
        <v>526000</v>
      </c>
      <c r="K51" s="94">
        <v>858957</v>
      </c>
      <c r="L51" s="93">
        <v>5404000</v>
      </c>
      <c r="M51" s="94">
        <v>-249975</v>
      </c>
      <c r="N51" s="93"/>
      <c r="O51" s="94"/>
      <c r="P51" s="93">
        <f t="shared" si="27"/>
        <v>6494000</v>
      </c>
      <c r="Q51" s="94">
        <f t="shared" si="28"/>
        <v>839564</v>
      </c>
      <c r="R51" s="48">
        <f t="shared" si="29"/>
        <v>927.37642585551328</v>
      </c>
      <c r="S51" s="49">
        <f t="shared" si="30"/>
        <v>-129.10215528833226</v>
      </c>
      <c r="T51" s="48">
        <f t="shared" si="31"/>
        <v>64.94</v>
      </c>
      <c r="U51" s="50">
        <f t="shared" si="32"/>
        <v>8.3956400000000002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10000000</v>
      </c>
      <c r="H53" s="96">
        <f t="shared" si="33"/>
        <v>564000</v>
      </c>
      <c r="I53" s="97">
        <f t="shared" si="33"/>
        <v>230582</v>
      </c>
      <c r="J53" s="96">
        <f t="shared" si="33"/>
        <v>526000</v>
      </c>
      <c r="K53" s="97">
        <f t="shared" si="33"/>
        <v>858957</v>
      </c>
      <c r="L53" s="96">
        <f t="shared" si="33"/>
        <v>5404000</v>
      </c>
      <c r="M53" s="97">
        <f t="shared" si="33"/>
        <v>-249975</v>
      </c>
      <c r="N53" s="96">
        <f t="shared" si="33"/>
        <v>0</v>
      </c>
      <c r="O53" s="97">
        <f t="shared" si="33"/>
        <v>0</v>
      </c>
      <c r="P53" s="96">
        <f t="shared" si="27"/>
        <v>6494000</v>
      </c>
      <c r="Q53" s="97">
        <f t="shared" si="28"/>
        <v>839564</v>
      </c>
      <c r="R53" s="52">
        <f t="shared" si="29"/>
        <v>927.37642585551328</v>
      </c>
      <c r="S53" s="53">
        <f t="shared" si="30"/>
        <v>-129.10215528833226</v>
      </c>
      <c r="T53" s="52">
        <f>IF((+$E43+$E45+$E47+$E48+$E51) =0,0,(P53   /(+$E43+$E45+$E47+$E48+$E51) )*100)</f>
        <v>64.94</v>
      </c>
      <c r="U53" s="54">
        <f>IF((+$E43+$E45+$E47+$E48+$E51) =0,0,(Q53   /(+$E43+$E45+$E47+$E48+$E51) )*100)</f>
        <v>8.3956400000000002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111570000</v>
      </c>
      <c r="C67" s="104">
        <f>SUM(C9:C15,C18:C23,C26:C29,C32,C35:C39,C42:C52,C55:C58,C61:C65)</f>
        <v>-6707000</v>
      </c>
      <c r="D67" s="104"/>
      <c r="E67" s="104">
        <f t="shared" si="35"/>
        <v>104863000</v>
      </c>
      <c r="F67" s="105">
        <f t="shared" ref="F67:O67" si="43">SUM(F9:F15,F18:F23,F26:F29,F32,F35:F39,F42:F52,F55:F58,F61:F65)</f>
        <v>104863000</v>
      </c>
      <c r="G67" s="106">
        <f t="shared" si="43"/>
        <v>80836000</v>
      </c>
      <c r="H67" s="105">
        <f t="shared" si="43"/>
        <v>20500000</v>
      </c>
      <c r="I67" s="106">
        <f t="shared" si="43"/>
        <v>11635043</v>
      </c>
      <c r="J67" s="105">
        <f t="shared" si="43"/>
        <v>24212000</v>
      </c>
      <c r="K67" s="106">
        <f t="shared" si="43"/>
        <v>17309984</v>
      </c>
      <c r="L67" s="105">
        <f t="shared" si="43"/>
        <v>7909000</v>
      </c>
      <c r="M67" s="106">
        <f t="shared" si="43"/>
        <v>1782626</v>
      </c>
      <c r="N67" s="105">
        <f t="shared" si="43"/>
        <v>0</v>
      </c>
      <c r="O67" s="106">
        <f t="shared" si="43"/>
        <v>0</v>
      </c>
      <c r="P67" s="105">
        <f t="shared" si="36"/>
        <v>52621000</v>
      </c>
      <c r="Q67" s="106">
        <f t="shared" si="37"/>
        <v>30727653</v>
      </c>
      <c r="R67" s="61">
        <f t="shared" si="38"/>
        <v>-67.334379646456298</v>
      </c>
      <c r="S67" s="62">
        <f t="shared" si="39"/>
        <v>-89.701746691389204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67.561564337621647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39.452087666589634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92551000</v>
      </c>
      <c r="C69" s="92">
        <v>5000000</v>
      </c>
      <c r="D69" s="92"/>
      <c r="E69" s="92">
        <f>$B69      +$C69      +$D69</f>
        <v>97551000</v>
      </c>
      <c r="F69" s="93">
        <v>97551000</v>
      </c>
      <c r="G69" s="94">
        <v>97551000</v>
      </c>
      <c r="H69" s="93">
        <v>30389000</v>
      </c>
      <c r="I69" s="94">
        <v>12663703</v>
      </c>
      <c r="J69" s="93">
        <v>37828000</v>
      </c>
      <c r="K69" s="94">
        <v>39720082</v>
      </c>
      <c r="L69" s="93">
        <v>16257000</v>
      </c>
      <c r="M69" s="94">
        <v>6398771</v>
      </c>
      <c r="N69" s="93"/>
      <c r="O69" s="94"/>
      <c r="P69" s="93">
        <f>$H69      +$J69      +$L69      +$N69</f>
        <v>84474000</v>
      </c>
      <c r="Q69" s="94">
        <f>$I69      +$K69      +$M69      +$O69</f>
        <v>58782556</v>
      </c>
      <c r="R69" s="48">
        <f>IF(($J69      =0),0,((($L69      -$J69      )/$J69      )*100))</f>
        <v>-57.023897641958342</v>
      </c>
      <c r="S69" s="49">
        <f>IF(($K69      =0),0,((($M69      -$K69      )/$K69      )*100))</f>
        <v>-83.890337890037586</v>
      </c>
      <c r="T69" s="48">
        <f>IF(($E69      =0),0,(($P69      /$E69      )*100))</f>
        <v>86.594704308515546</v>
      </c>
      <c r="U69" s="50">
        <f>IF(($E69      =0),0,(($Q69      /$E69      )*100))</f>
        <v>60.258281309263872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92551000</v>
      </c>
      <c r="C70" s="101">
        <f>C69</f>
        <v>5000000</v>
      </c>
      <c r="D70" s="101"/>
      <c r="E70" s="101">
        <f>$B70      +$C70      +$D70</f>
        <v>97551000</v>
      </c>
      <c r="F70" s="102">
        <f t="shared" ref="F70:O70" si="44">F69</f>
        <v>97551000</v>
      </c>
      <c r="G70" s="103">
        <f t="shared" si="44"/>
        <v>97551000</v>
      </c>
      <c r="H70" s="102">
        <f t="shared" si="44"/>
        <v>30389000</v>
      </c>
      <c r="I70" s="103">
        <f t="shared" si="44"/>
        <v>12663703</v>
      </c>
      <c r="J70" s="102">
        <f t="shared" si="44"/>
        <v>37828000</v>
      </c>
      <c r="K70" s="103">
        <f t="shared" si="44"/>
        <v>39720082</v>
      </c>
      <c r="L70" s="102">
        <f t="shared" si="44"/>
        <v>16257000</v>
      </c>
      <c r="M70" s="103">
        <f t="shared" si="44"/>
        <v>6398771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84474000</v>
      </c>
      <c r="Q70" s="103">
        <f>$I70      +$K70      +$M70      +$O70</f>
        <v>58782556</v>
      </c>
      <c r="R70" s="57">
        <f>IF(($J70      =0),0,((($L70      -$J70      )/$J70      )*100))</f>
        <v>-57.023897641958342</v>
      </c>
      <c r="S70" s="58">
        <f>IF(($K70      =0),0,((($M70      -$K70      )/$K70      )*100))</f>
        <v>-83.890337890037586</v>
      </c>
      <c r="T70" s="57">
        <f>IF($E70   =0,0,($P70   /$E70   )*100)</f>
        <v>86.594704308515546</v>
      </c>
      <c r="U70" s="59">
        <f>IF($E70   =0,0,($Q70   /$E70 )*100)</f>
        <v>60.258281309263872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92551000</v>
      </c>
      <c r="C71" s="104">
        <f>C69</f>
        <v>5000000</v>
      </c>
      <c r="D71" s="104"/>
      <c r="E71" s="104">
        <f>$B71      +$C71      +$D71</f>
        <v>97551000</v>
      </c>
      <c r="F71" s="105">
        <f t="shared" ref="F71:O71" si="45">F69</f>
        <v>97551000</v>
      </c>
      <c r="G71" s="106">
        <f t="shared" si="45"/>
        <v>97551000</v>
      </c>
      <c r="H71" s="105">
        <f t="shared" si="45"/>
        <v>30389000</v>
      </c>
      <c r="I71" s="106">
        <f t="shared" si="45"/>
        <v>12663703</v>
      </c>
      <c r="J71" s="105">
        <f t="shared" si="45"/>
        <v>37828000</v>
      </c>
      <c r="K71" s="106">
        <f t="shared" si="45"/>
        <v>39720082</v>
      </c>
      <c r="L71" s="105">
        <f t="shared" si="45"/>
        <v>16257000</v>
      </c>
      <c r="M71" s="106">
        <f t="shared" si="45"/>
        <v>6398771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84474000</v>
      </c>
      <c r="Q71" s="106">
        <f>$I71      +$K71      +$M71      +$O71</f>
        <v>58782556</v>
      </c>
      <c r="R71" s="61">
        <f>IF(($J71      =0),0,((($L71      -$J71      )/$J71      )*100))</f>
        <v>-57.023897641958342</v>
      </c>
      <c r="S71" s="62">
        <f>IF(($K71      =0),0,((($M71      -$K71      )/$K71      )*100))</f>
        <v>-83.890337890037586</v>
      </c>
      <c r="T71" s="61">
        <f>IF($E71   =0,0,($P71   /$E71   )*100)</f>
        <v>86.594704308515546</v>
      </c>
      <c r="U71" s="65">
        <f>IF($E71   =0,0,($Q71   /$E71   )*100)</f>
        <v>60.258281309263872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204121000</v>
      </c>
      <c r="C72" s="104">
        <f>SUM(C9:C15,C18:C23,C26:C29,C32,C35:C39,C42:C52,C55:C58,C61:C65,C69)</f>
        <v>-1707000</v>
      </c>
      <c r="D72" s="104"/>
      <c r="E72" s="104">
        <f>$B72      +$C72      +$D72</f>
        <v>202414000</v>
      </c>
      <c r="F72" s="105">
        <f t="shared" ref="F72:O72" si="46">SUM(F9:F15,F18:F23,F26:F29,F32,F35:F39,F42:F52,F55:F58,F61:F65,F69)</f>
        <v>202414000</v>
      </c>
      <c r="G72" s="106">
        <f t="shared" si="46"/>
        <v>178387000</v>
      </c>
      <c r="H72" s="105">
        <f t="shared" si="46"/>
        <v>50889000</v>
      </c>
      <c r="I72" s="106">
        <f t="shared" si="46"/>
        <v>24298746</v>
      </c>
      <c r="J72" s="105">
        <f t="shared" si="46"/>
        <v>62040000</v>
      </c>
      <c r="K72" s="106">
        <f t="shared" si="46"/>
        <v>57030066</v>
      </c>
      <c r="L72" s="105">
        <f t="shared" si="46"/>
        <v>24166000</v>
      </c>
      <c r="M72" s="106">
        <f t="shared" si="46"/>
        <v>8181397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137095000</v>
      </c>
      <c r="Q72" s="106">
        <f>$I72      +$K72      +$M72      +$O72</f>
        <v>89510209</v>
      </c>
      <c r="R72" s="61">
        <f>IF(($J72      =0),0,((($L72      -$J72      )/$J72      )*100))</f>
        <v>-61.047711154094131</v>
      </c>
      <c r="S72" s="62">
        <f>IF(($K72      =0),0,((($M72      -$K72      )/$K72      )*100))</f>
        <v>-85.654238941263017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78.144861118236179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51.021283423679151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bCoW/XopjqK1PviXPTAF9j6VnmasmPTa2uuxjBBwD1Iy9GyVwMcAfTPHX9E12h3ccrmj0Vps8xz4Y2rrzMc+sg==" saltValue="zB9tC59F1WYJ71imI8Z1U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50000</v>
      </c>
      <c r="I10" s="94"/>
      <c r="J10" s="93"/>
      <c r="K10" s="94"/>
      <c r="L10" s="93">
        <v>1586000</v>
      </c>
      <c r="M10" s="94"/>
      <c r="N10" s="93"/>
      <c r="O10" s="94"/>
      <c r="P10" s="93">
        <f t="shared" ref="P10:P16" si="1">$H10      +$J10      +$L10      +$N10</f>
        <v>1636000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52.774193548387096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50000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1586000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1636000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52.774193548387096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1386000</v>
      </c>
      <c r="C32" s="92">
        <v>0</v>
      </c>
      <c r="D32" s="92"/>
      <c r="E32" s="92">
        <f>$B32      +$C32      +$D32</f>
        <v>1386000</v>
      </c>
      <c r="F32" s="93">
        <v>1386000</v>
      </c>
      <c r="G32" s="94">
        <v>1386000</v>
      </c>
      <c r="H32" s="93">
        <v>311000</v>
      </c>
      <c r="I32" s="94"/>
      <c r="J32" s="93">
        <v>590000</v>
      </c>
      <c r="K32" s="94"/>
      <c r="L32" s="93">
        <v>207000</v>
      </c>
      <c r="M32" s="94"/>
      <c r="N32" s="93"/>
      <c r="O32" s="94"/>
      <c r="P32" s="93">
        <f>$H32      +$J32      +$L32      +$N32</f>
        <v>1108000</v>
      </c>
      <c r="Q32" s="94">
        <f>$I32      +$K32      +$M32      +$O32</f>
        <v>0</v>
      </c>
      <c r="R32" s="48">
        <f>IF(($J32      =0),0,((($L32      -$J32      )/$J32      )*100))</f>
        <v>-64.915254237288138</v>
      </c>
      <c r="S32" s="49">
        <f>IF(($K32      =0),0,((($M32      -$K32      )/$K32      )*100))</f>
        <v>0</v>
      </c>
      <c r="T32" s="48">
        <f>IF(($E32      =0),0,(($P32      /$E32      )*100))</f>
        <v>79.942279942279939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1386000</v>
      </c>
      <c r="C33" s="95">
        <f>C32</f>
        <v>0</v>
      </c>
      <c r="D33" s="95"/>
      <c r="E33" s="95">
        <f>$B33      +$C33      +$D33</f>
        <v>1386000</v>
      </c>
      <c r="F33" s="96">
        <f t="shared" ref="F33:O33" si="17">F32</f>
        <v>1386000</v>
      </c>
      <c r="G33" s="97">
        <f t="shared" si="17"/>
        <v>1386000</v>
      </c>
      <c r="H33" s="96">
        <f t="shared" si="17"/>
        <v>311000</v>
      </c>
      <c r="I33" s="97">
        <f t="shared" si="17"/>
        <v>0</v>
      </c>
      <c r="J33" s="96">
        <f t="shared" si="17"/>
        <v>590000</v>
      </c>
      <c r="K33" s="97">
        <f t="shared" si="17"/>
        <v>0</v>
      </c>
      <c r="L33" s="96">
        <f t="shared" si="17"/>
        <v>207000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1108000</v>
      </c>
      <c r="Q33" s="97">
        <f>$I33      +$K33      +$M33      +$O33</f>
        <v>0</v>
      </c>
      <c r="R33" s="52">
        <f>IF(($J33      =0),0,((($L33      -$J33      )/$J33      )*100))</f>
        <v>-64.915254237288138</v>
      </c>
      <c r="S33" s="53">
        <f>IF(($K33      =0),0,((($M33      -$K33      )/$K33      )*100))</f>
        <v>0</v>
      </c>
      <c r="T33" s="52">
        <f>IF($E33   =0,0,($P33   /$E33   )*100)</f>
        <v>79.942279942279939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20461000</v>
      </c>
      <c r="C36" s="92">
        <v>0</v>
      </c>
      <c r="D36" s="92"/>
      <c r="E36" s="92">
        <f t="shared" si="18"/>
        <v>20461000</v>
      </c>
      <c r="F36" s="93">
        <v>20461000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20461000</v>
      </c>
      <c r="C40" s="95">
        <f>SUM(C35:C39)</f>
        <v>0</v>
      </c>
      <c r="D40" s="95"/>
      <c r="E40" s="95">
        <f t="shared" si="18"/>
        <v>20461000</v>
      </c>
      <c r="F40" s="96">
        <f t="shared" ref="F40:O40" si="25">SUM(F35:F39)</f>
        <v>20461000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30000000</v>
      </c>
      <c r="C51" s="92">
        <v>0</v>
      </c>
      <c r="D51" s="92"/>
      <c r="E51" s="92">
        <f t="shared" si="26"/>
        <v>30000000</v>
      </c>
      <c r="F51" s="93">
        <v>30000000</v>
      </c>
      <c r="G51" s="94">
        <v>30000000</v>
      </c>
      <c r="H51" s="93">
        <v>7256000</v>
      </c>
      <c r="I51" s="94"/>
      <c r="J51" s="93">
        <v>6649000</v>
      </c>
      <c r="K51" s="94"/>
      <c r="L51" s="93">
        <v>6170000</v>
      </c>
      <c r="M51" s="94"/>
      <c r="N51" s="93"/>
      <c r="O51" s="94"/>
      <c r="P51" s="93">
        <f t="shared" si="27"/>
        <v>20075000</v>
      </c>
      <c r="Q51" s="94">
        <f t="shared" si="28"/>
        <v>0</v>
      </c>
      <c r="R51" s="48">
        <f t="shared" si="29"/>
        <v>-7.2040908407279298</v>
      </c>
      <c r="S51" s="49">
        <f t="shared" si="30"/>
        <v>0</v>
      </c>
      <c r="T51" s="48">
        <f t="shared" si="31"/>
        <v>66.916666666666671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30000000</v>
      </c>
      <c r="C53" s="95">
        <f>SUM(C42:C52)</f>
        <v>0</v>
      </c>
      <c r="D53" s="95"/>
      <c r="E53" s="95">
        <f t="shared" si="26"/>
        <v>30000000</v>
      </c>
      <c r="F53" s="96">
        <f t="shared" ref="F53:O53" si="33">SUM(F42:F52)</f>
        <v>30000000</v>
      </c>
      <c r="G53" s="97">
        <f t="shared" si="33"/>
        <v>30000000</v>
      </c>
      <c r="H53" s="96">
        <f t="shared" si="33"/>
        <v>7256000</v>
      </c>
      <c r="I53" s="97">
        <f t="shared" si="33"/>
        <v>0</v>
      </c>
      <c r="J53" s="96">
        <f t="shared" si="33"/>
        <v>6649000</v>
      </c>
      <c r="K53" s="97">
        <f t="shared" si="33"/>
        <v>0</v>
      </c>
      <c r="L53" s="96">
        <f t="shared" si="33"/>
        <v>6170000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20075000</v>
      </c>
      <c r="Q53" s="97">
        <f t="shared" si="28"/>
        <v>0</v>
      </c>
      <c r="R53" s="52">
        <f t="shared" si="29"/>
        <v>-7.2040908407279298</v>
      </c>
      <c r="S53" s="53">
        <f t="shared" si="30"/>
        <v>0</v>
      </c>
      <c r="T53" s="52">
        <f>IF((+$E43+$E45+$E47+$E48+$E51) =0,0,(P53   /(+$E43+$E45+$E47+$E48+$E51) )*100)</f>
        <v>66.916666666666671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54947000</v>
      </c>
      <c r="C67" s="104">
        <f>SUM(C9:C15,C18:C23,C26:C29,C32,C35:C39,C42:C52,C55:C58,C61:C65)</f>
        <v>0</v>
      </c>
      <c r="D67" s="104"/>
      <c r="E67" s="104">
        <f t="shared" si="35"/>
        <v>54947000</v>
      </c>
      <c r="F67" s="105">
        <f t="shared" ref="F67:O67" si="43">SUM(F9:F15,F18:F23,F26:F29,F32,F35:F39,F42:F52,F55:F58,F61:F65)</f>
        <v>54947000</v>
      </c>
      <c r="G67" s="106">
        <f t="shared" si="43"/>
        <v>34486000</v>
      </c>
      <c r="H67" s="105">
        <f t="shared" si="43"/>
        <v>7617000</v>
      </c>
      <c r="I67" s="106">
        <f t="shared" si="43"/>
        <v>0</v>
      </c>
      <c r="J67" s="105">
        <f t="shared" si="43"/>
        <v>7239000</v>
      </c>
      <c r="K67" s="106">
        <f t="shared" si="43"/>
        <v>0</v>
      </c>
      <c r="L67" s="105">
        <f t="shared" si="43"/>
        <v>7963000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22819000</v>
      </c>
      <c r="Q67" s="106">
        <f t="shared" si="37"/>
        <v>0</v>
      </c>
      <c r="R67" s="61">
        <f t="shared" si="38"/>
        <v>10.001381406271584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66.168880125268231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39632000</v>
      </c>
      <c r="C69" s="92">
        <v>0</v>
      </c>
      <c r="D69" s="92"/>
      <c r="E69" s="92">
        <f>$B69      +$C69      +$D69</f>
        <v>39632000</v>
      </c>
      <c r="F69" s="93">
        <v>39632000</v>
      </c>
      <c r="G69" s="94">
        <v>39632000</v>
      </c>
      <c r="H69" s="93">
        <v>8618000</v>
      </c>
      <c r="I69" s="94"/>
      <c r="J69" s="93">
        <v>18974000</v>
      </c>
      <c r="K69" s="94"/>
      <c r="L69" s="93">
        <v>2624000</v>
      </c>
      <c r="M69" s="94"/>
      <c r="N69" s="93"/>
      <c r="O69" s="94"/>
      <c r="P69" s="93">
        <f>$H69      +$J69      +$L69      +$N69</f>
        <v>30216000</v>
      </c>
      <c r="Q69" s="94">
        <f>$I69      +$K69      +$M69      +$O69</f>
        <v>0</v>
      </c>
      <c r="R69" s="48">
        <f>IF(($J69      =0),0,((($L69      -$J69      )/$J69      )*100))</f>
        <v>-86.170549172551915</v>
      </c>
      <c r="S69" s="49">
        <f>IF(($K69      =0),0,((($M69      -$K69      )/$K69      )*100))</f>
        <v>0</v>
      </c>
      <c r="T69" s="48">
        <f>IF(($E69      =0),0,(($P69      /$E69      )*100))</f>
        <v>76.241421073879692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39632000</v>
      </c>
      <c r="C70" s="101">
        <f>C69</f>
        <v>0</v>
      </c>
      <c r="D70" s="101"/>
      <c r="E70" s="101">
        <f>$B70      +$C70      +$D70</f>
        <v>39632000</v>
      </c>
      <c r="F70" s="102">
        <f t="shared" ref="F70:O70" si="44">F69</f>
        <v>39632000</v>
      </c>
      <c r="G70" s="103">
        <f t="shared" si="44"/>
        <v>39632000</v>
      </c>
      <c r="H70" s="102">
        <f t="shared" si="44"/>
        <v>8618000</v>
      </c>
      <c r="I70" s="103">
        <f t="shared" si="44"/>
        <v>0</v>
      </c>
      <c r="J70" s="102">
        <f t="shared" si="44"/>
        <v>18974000</v>
      </c>
      <c r="K70" s="103">
        <f t="shared" si="44"/>
        <v>0</v>
      </c>
      <c r="L70" s="102">
        <f t="shared" si="44"/>
        <v>2624000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30216000</v>
      </c>
      <c r="Q70" s="103">
        <f>$I70      +$K70      +$M70      +$O70</f>
        <v>0</v>
      </c>
      <c r="R70" s="57">
        <f>IF(($J70      =0),0,((($L70      -$J70      )/$J70      )*100))</f>
        <v>-86.170549172551915</v>
      </c>
      <c r="S70" s="58">
        <f>IF(($K70      =0),0,((($M70      -$K70      )/$K70      )*100))</f>
        <v>0</v>
      </c>
      <c r="T70" s="57">
        <f>IF($E70   =0,0,($P70   /$E70   )*100)</f>
        <v>76.241421073879692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39632000</v>
      </c>
      <c r="C71" s="104">
        <f>C69</f>
        <v>0</v>
      </c>
      <c r="D71" s="104"/>
      <c r="E71" s="104">
        <f>$B71      +$C71      +$D71</f>
        <v>39632000</v>
      </c>
      <c r="F71" s="105">
        <f t="shared" ref="F71:O71" si="45">F69</f>
        <v>39632000</v>
      </c>
      <c r="G71" s="106">
        <f t="shared" si="45"/>
        <v>39632000</v>
      </c>
      <c r="H71" s="105">
        <f t="shared" si="45"/>
        <v>8618000</v>
      </c>
      <c r="I71" s="106">
        <f t="shared" si="45"/>
        <v>0</v>
      </c>
      <c r="J71" s="105">
        <f t="shared" si="45"/>
        <v>18974000</v>
      </c>
      <c r="K71" s="106">
        <f t="shared" si="45"/>
        <v>0</v>
      </c>
      <c r="L71" s="105">
        <f t="shared" si="45"/>
        <v>2624000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30216000</v>
      </c>
      <c r="Q71" s="106">
        <f>$I71      +$K71      +$M71      +$O71</f>
        <v>0</v>
      </c>
      <c r="R71" s="61">
        <f>IF(($J71      =0),0,((($L71      -$J71      )/$J71      )*100))</f>
        <v>-86.170549172551915</v>
      </c>
      <c r="S71" s="62">
        <f>IF(($K71      =0),0,((($M71      -$K71      )/$K71      )*100))</f>
        <v>0</v>
      </c>
      <c r="T71" s="61">
        <f>IF($E71   =0,0,($P71   /$E71   )*100)</f>
        <v>76.241421073879692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94579000</v>
      </c>
      <c r="C72" s="104">
        <f>SUM(C9:C15,C18:C23,C26:C29,C32,C35:C39,C42:C52,C55:C58,C61:C65,C69)</f>
        <v>0</v>
      </c>
      <c r="D72" s="104"/>
      <c r="E72" s="104">
        <f>$B72      +$C72      +$D72</f>
        <v>94579000</v>
      </c>
      <c r="F72" s="105">
        <f t="shared" ref="F72:O72" si="46">SUM(F9:F15,F18:F23,F26:F29,F32,F35:F39,F42:F52,F55:F58,F61:F65,F69)</f>
        <v>94579000</v>
      </c>
      <c r="G72" s="106">
        <f t="shared" si="46"/>
        <v>74118000</v>
      </c>
      <c r="H72" s="105">
        <f t="shared" si="46"/>
        <v>16235000</v>
      </c>
      <c r="I72" s="106">
        <f t="shared" si="46"/>
        <v>0</v>
      </c>
      <c r="J72" s="105">
        <f t="shared" si="46"/>
        <v>26213000</v>
      </c>
      <c r="K72" s="106">
        <f t="shared" si="46"/>
        <v>0</v>
      </c>
      <c r="L72" s="105">
        <f t="shared" si="46"/>
        <v>10587000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53035000</v>
      </c>
      <c r="Q72" s="106">
        <f>$I72      +$K72      +$M72      +$O72</f>
        <v>0</v>
      </c>
      <c r="R72" s="61">
        <f>IF(($J72      =0),0,((($L72      -$J72      )/$J72      )*100))</f>
        <v>-59.611643077862134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71.554817992930197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mErIBt+ukXp1C3nkNlbiZqz4CA83Lsc5uoHsIadw2D/JiDsIDsQyZRdi3RL0Q/q9dgGSCQvkX+GnqxuYTECdQ==" saltValue="OHl4eq/mwJX2K5Tf0ky6L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3000000</v>
      </c>
      <c r="C10" s="92">
        <v>0</v>
      </c>
      <c r="D10" s="92"/>
      <c r="E10" s="92">
        <f t="shared" ref="E10:E16" si="0">$B10      +$C10      +$D10</f>
        <v>3000000</v>
      </c>
      <c r="F10" s="93">
        <v>3000000</v>
      </c>
      <c r="G10" s="94">
        <v>3000000</v>
      </c>
      <c r="H10" s="93">
        <v>395000</v>
      </c>
      <c r="I10" s="94"/>
      <c r="J10" s="93">
        <v>1166000</v>
      </c>
      <c r="K10" s="94"/>
      <c r="L10" s="93">
        <v>237000</v>
      </c>
      <c r="M10" s="94">
        <v>1797199</v>
      </c>
      <c r="N10" s="93"/>
      <c r="O10" s="94"/>
      <c r="P10" s="93">
        <f t="shared" ref="P10:P16" si="1">$H10      +$J10      +$L10      +$N10</f>
        <v>1798000</v>
      </c>
      <c r="Q10" s="94">
        <f t="shared" ref="Q10:Q16" si="2">$I10      +$K10      +$M10      +$O10</f>
        <v>1797199</v>
      </c>
      <c r="R10" s="48">
        <f t="shared" ref="R10:R16" si="3">IF(($J10      =0),0,((($L10      -$J10      )/$J10      )*100))</f>
        <v>-79.674099485420243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59.933333333333337</v>
      </c>
      <c r="U10" s="50">
        <f t="shared" ref="U10:U15" si="6">IF(($E10      =0),0,(($Q10      /$E10      )*100))</f>
        <v>59.906633333333339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1000000</v>
      </c>
      <c r="C14" s="92">
        <v>0</v>
      </c>
      <c r="D14" s="92"/>
      <c r="E14" s="92">
        <f t="shared" si="0"/>
        <v>1000000</v>
      </c>
      <c r="F14" s="93">
        <v>1000000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4000000</v>
      </c>
      <c r="C16" s="95">
        <f>SUM(C9:C15)</f>
        <v>0</v>
      </c>
      <c r="D16" s="95"/>
      <c r="E16" s="95">
        <f t="shared" si="0"/>
        <v>4000000</v>
      </c>
      <c r="F16" s="96">
        <f t="shared" ref="F16:O16" si="7">SUM(F9:F15)</f>
        <v>4000000</v>
      </c>
      <c r="G16" s="97">
        <f t="shared" si="7"/>
        <v>3000000</v>
      </c>
      <c r="H16" s="96">
        <f t="shared" si="7"/>
        <v>395000</v>
      </c>
      <c r="I16" s="97">
        <f t="shared" si="7"/>
        <v>0</v>
      </c>
      <c r="J16" s="96">
        <f t="shared" si="7"/>
        <v>1166000</v>
      </c>
      <c r="K16" s="97">
        <f t="shared" si="7"/>
        <v>0</v>
      </c>
      <c r="L16" s="96">
        <f t="shared" si="7"/>
        <v>237000</v>
      </c>
      <c r="M16" s="97">
        <f t="shared" si="7"/>
        <v>1797199</v>
      </c>
      <c r="N16" s="96">
        <f t="shared" si="7"/>
        <v>0</v>
      </c>
      <c r="O16" s="97">
        <f t="shared" si="7"/>
        <v>0</v>
      </c>
      <c r="P16" s="96">
        <f t="shared" si="1"/>
        <v>1798000</v>
      </c>
      <c r="Q16" s="97">
        <f t="shared" si="2"/>
        <v>1797199</v>
      </c>
      <c r="R16" s="52">
        <f t="shared" si="3"/>
        <v>-79.674099485420243</v>
      </c>
      <c r="S16" s="53">
        <f t="shared" si="4"/>
        <v>0</v>
      </c>
      <c r="T16" s="52">
        <f>IF((SUM($E9:$E13)+$E15)=0,0,(P16/(SUM($E9:$E13)+$E15)*100))</f>
        <v>59.933333333333337</v>
      </c>
      <c r="U16" s="54">
        <f>IF((SUM($E9:$E13)+$E15)=0,0,(Q16/(SUM($E9:$E13)+$E15)*100))</f>
        <v>59.906633333333339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2204000</v>
      </c>
      <c r="C32" s="92">
        <v>0</v>
      </c>
      <c r="D32" s="92"/>
      <c r="E32" s="92">
        <f>$B32      +$C32      +$D32</f>
        <v>2204000</v>
      </c>
      <c r="F32" s="93">
        <v>2204000</v>
      </c>
      <c r="G32" s="94">
        <v>2204000</v>
      </c>
      <c r="H32" s="93">
        <v>309000</v>
      </c>
      <c r="I32" s="94"/>
      <c r="J32" s="93">
        <v>1153000</v>
      </c>
      <c r="K32" s="94"/>
      <c r="L32" s="93">
        <v>742000</v>
      </c>
      <c r="M32" s="94">
        <v>-33161564</v>
      </c>
      <c r="N32" s="93"/>
      <c r="O32" s="94"/>
      <c r="P32" s="93">
        <f>$H32      +$J32      +$L32      +$N32</f>
        <v>2204000</v>
      </c>
      <c r="Q32" s="94">
        <f>$I32      +$K32      +$M32      +$O32</f>
        <v>-33161564</v>
      </c>
      <c r="R32" s="48">
        <f>IF(($J32      =0),0,((($L32      -$J32      )/$J32      )*100))</f>
        <v>-35.646140503035561</v>
      </c>
      <c r="S32" s="49">
        <f>IF(($K32      =0),0,((($M32      -$K32      )/$K32      )*100))</f>
        <v>0</v>
      </c>
      <c r="T32" s="48">
        <f>IF(($E32      =0),0,(($P32      /$E32      )*100))</f>
        <v>100</v>
      </c>
      <c r="U32" s="50">
        <f>IF(($E32      =0),0,(($Q32      /$E32      )*100))</f>
        <v>-1504.6081669691469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2204000</v>
      </c>
      <c r="C33" s="95">
        <f>C32</f>
        <v>0</v>
      </c>
      <c r="D33" s="95"/>
      <c r="E33" s="95">
        <f>$B33      +$C33      +$D33</f>
        <v>2204000</v>
      </c>
      <c r="F33" s="96">
        <f t="shared" ref="F33:O33" si="17">F32</f>
        <v>2204000</v>
      </c>
      <c r="G33" s="97">
        <f t="shared" si="17"/>
        <v>2204000</v>
      </c>
      <c r="H33" s="96">
        <f t="shared" si="17"/>
        <v>309000</v>
      </c>
      <c r="I33" s="97">
        <f t="shared" si="17"/>
        <v>0</v>
      </c>
      <c r="J33" s="96">
        <f t="shared" si="17"/>
        <v>1153000</v>
      </c>
      <c r="K33" s="97">
        <f t="shared" si="17"/>
        <v>0</v>
      </c>
      <c r="L33" s="96">
        <f t="shared" si="17"/>
        <v>742000</v>
      </c>
      <c r="M33" s="97">
        <f t="shared" si="17"/>
        <v>-33161564</v>
      </c>
      <c r="N33" s="96">
        <f t="shared" si="17"/>
        <v>0</v>
      </c>
      <c r="O33" s="97">
        <f t="shared" si="17"/>
        <v>0</v>
      </c>
      <c r="P33" s="96">
        <f>$H33      +$J33      +$L33      +$N33</f>
        <v>2204000</v>
      </c>
      <c r="Q33" s="97">
        <f>$I33      +$K33      +$M33      +$O33</f>
        <v>-33161564</v>
      </c>
      <c r="R33" s="52">
        <f>IF(($J33      =0),0,((($L33      -$J33      )/$J33      )*100))</f>
        <v>-35.646140503035561</v>
      </c>
      <c r="S33" s="53">
        <f>IF(($K33      =0),0,((($M33      -$K33      )/$K33      )*100))</f>
        <v>0</v>
      </c>
      <c r="T33" s="52">
        <f>IF($E33   =0,0,($P33   /$E33   )*100)</f>
        <v>100</v>
      </c>
      <c r="U33" s="54">
        <f>IF($E33   =0,0,($Q33   /$E33   )*100)</f>
        <v>-1504.6081669691469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200000</v>
      </c>
      <c r="C35" s="92">
        <v>0</v>
      </c>
      <c r="D35" s="92"/>
      <c r="E35" s="92">
        <f t="shared" ref="E35:E40" si="18">$B35      +$C35      +$D35</f>
        <v>200000</v>
      </c>
      <c r="F35" s="93">
        <v>200000</v>
      </c>
      <c r="G35" s="94">
        <v>200000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392000</v>
      </c>
      <c r="C36" s="92">
        <v>0</v>
      </c>
      <c r="D36" s="92"/>
      <c r="E36" s="92">
        <f t="shared" si="18"/>
        <v>392000</v>
      </c>
      <c r="F36" s="93">
        <v>392000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4000000</v>
      </c>
      <c r="C38" s="92">
        <v>0</v>
      </c>
      <c r="D38" s="92"/>
      <c r="E38" s="92">
        <f t="shared" si="18"/>
        <v>4000000</v>
      </c>
      <c r="F38" s="93">
        <v>4000000</v>
      </c>
      <c r="G38" s="94">
        <v>4000000</v>
      </c>
      <c r="H38" s="93"/>
      <c r="I38" s="94"/>
      <c r="J38" s="93">
        <v>252000</v>
      </c>
      <c r="K38" s="94"/>
      <c r="L38" s="93"/>
      <c r="M38" s="94">
        <v>290074</v>
      </c>
      <c r="N38" s="93"/>
      <c r="O38" s="94"/>
      <c r="P38" s="93">
        <f t="shared" si="19"/>
        <v>252000</v>
      </c>
      <c r="Q38" s="94">
        <f t="shared" si="20"/>
        <v>290074</v>
      </c>
      <c r="R38" s="48">
        <f t="shared" si="21"/>
        <v>-100</v>
      </c>
      <c r="S38" s="49">
        <f t="shared" si="22"/>
        <v>0</v>
      </c>
      <c r="T38" s="48">
        <f t="shared" si="23"/>
        <v>6.3</v>
      </c>
      <c r="U38" s="50">
        <f t="shared" si="24"/>
        <v>7.2518500000000001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4592000</v>
      </c>
      <c r="C40" s="95">
        <f>SUM(C35:C39)</f>
        <v>0</v>
      </c>
      <c r="D40" s="95"/>
      <c r="E40" s="95">
        <f t="shared" si="18"/>
        <v>4592000</v>
      </c>
      <c r="F40" s="96">
        <f t="shared" ref="F40:O40" si="25">SUM(F35:F39)</f>
        <v>4592000</v>
      </c>
      <c r="G40" s="97">
        <f t="shared" si="25"/>
        <v>4200000</v>
      </c>
      <c r="H40" s="96">
        <f t="shared" si="25"/>
        <v>0</v>
      </c>
      <c r="I40" s="97">
        <f t="shared" si="25"/>
        <v>0</v>
      </c>
      <c r="J40" s="96">
        <f t="shared" si="25"/>
        <v>252000</v>
      </c>
      <c r="K40" s="97">
        <f t="shared" si="25"/>
        <v>0</v>
      </c>
      <c r="L40" s="96">
        <f t="shared" si="25"/>
        <v>0</v>
      </c>
      <c r="M40" s="97">
        <f t="shared" si="25"/>
        <v>290074</v>
      </c>
      <c r="N40" s="96">
        <f t="shared" si="25"/>
        <v>0</v>
      </c>
      <c r="O40" s="97">
        <f t="shared" si="25"/>
        <v>0</v>
      </c>
      <c r="P40" s="96">
        <f t="shared" si="19"/>
        <v>252000</v>
      </c>
      <c r="Q40" s="97">
        <f t="shared" si="20"/>
        <v>290074</v>
      </c>
      <c r="R40" s="52">
        <f t="shared" si="21"/>
        <v>-100</v>
      </c>
      <c r="S40" s="53">
        <f t="shared" si="22"/>
        <v>0</v>
      </c>
      <c r="T40" s="52">
        <f>IF((+$E35+$E38) =0,0,(P40   /(+$E35+$E38) )*100)</f>
        <v>6</v>
      </c>
      <c r="U40" s="54">
        <f>IF((+$E35+$E38) =0,0,(Q40   /(+$E35+$E38) )*100)</f>
        <v>6.9065238095238097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44493000</v>
      </c>
      <c r="C44" s="92">
        <v>13000000</v>
      </c>
      <c r="D44" s="92"/>
      <c r="E44" s="92">
        <f t="shared" si="26"/>
        <v>57493000</v>
      </c>
      <c r="F44" s="93">
        <v>57493000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15000000</v>
      </c>
      <c r="C51" s="92">
        <v>0</v>
      </c>
      <c r="D51" s="92"/>
      <c r="E51" s="92">
        <f t="shared" si="26"/>
        <v>15000000</v>
      </c>
      <c r="F51" s="93">
        <v>15000000</v>
      </c>
      <c r="G51" s="94">
        <v>15000000</v>
      </c>
      <c r="H51" s="93"/>
      <c r="I51" s="94"/>
      <c r="J51" s="93">
        <v>2562000</v>
      </c>
      <c r="K51" s="94"/>
      <c r="L51" s="93">
        <v>2407000</v>
      </c>
      <c r="M51" s="94">
        <v>4968816</v>
      </c>
      <c r="N51" s="93"/>
      <c r="O51" s="94"/>
      <c r="P51" s="93">
        <f t="shared" si="27"/>
        <v>4969000</v>
      </c>
      <c r="Q51" s="94">
        <f t="shared" si="28"/>
        <v>4968816</v>
      </c>
      <c r="R51" s="48">
        <f t="shared" si="29"/>
        <v>-6.0499609679937549</v>
      </c>
      <c r="S51" s="49">
        <f t="shared" si="30"/>
        <v>0</v>
      </c>
      <c r="T51" s="48">
        <f t="shared" si="31"/>
        <v>33.126666666666665</v>
      </c>
      <c r="U51" s="50">
        <f t="shared" si="32"/>
        <v>33.125439999999998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59493000</v>
      </c>
      <c r="C53" s="95">
        <f>SUM(C42:C52)</f>
        <v>13000000</v>
      </c>
      <c r="D53" s="95"/>
      <c r="E53" s="95">
        <f t="shared" si="26"/>
        <v>72493000</v>
      </c>
      <c r="F53" s="96">
        <f t="shared" ref="F53:O53" si="33">SUM(F42:F52)</f>
        <v>72493000</v>
      </c>
      <c r="G53" s="97">
        <f t="shared" si="33"/>
        <v>15000000</v>
      </c>
      <c r="H53" s="96">
        <f t="shared" si="33"/>
        <v>0</v>
      </c>
      <c r="I53" s="97">
        <f t="shared" si="33"/>
        <v>0</v>
      </c>
      <c r="J53" s="96">
        <f t="shared" si="33"/>
        <v>2562000</v>
      </c>
      <c r="K53" s="97">
        <f t="shared" si="33"/>
        <v>0</v>
      </c>
      <c r="L53" s="96">
        <f t="shared" si="33"/>
        <v>2407000</v>
      </c>
      <c r="M53" s="97">
        <f t="shared" si="33"/>
        <v>4968816</v>
      </c>
      <c r="N53" s="96">
        <f t="shared" si="33"/>
        <v>0</v>
      </c>
      <c r="O53" s="97">
        <f t="shared" si="33"/>
        <v>0</v>
      </c>
      <c r="P53" s="96">
        <f t="shared" si="27"/>
        <v>4969000</v>
      </c>
      <c r="Q53" s="97">
        <f t="shared" si="28"/>
        <v>4968816</v>
      </c>
      <c r="R53" s="52">
        <f t="shared" si="29"/>
        <v>-6.0499609679937549</v>
      </c>
      <c r="S53" s="53">
        <f t="shared" si="30"/>
        <v>0</v>
      </c>
      <c r="T53" s="52">
        <f>IF((+$E43+$E45+$E47+$E48+$E51) =0,0,(P53   /(+$E43+$E45+$E47+$E48+$E51) )*100)</f>
        <v>33.126666666666665</v>
      </c>
      <c r="U53" s="54">
        <f>IF((+$E43+$E45+$E47+$E48+$E51) =0,0,(Q53   /(+$E43+$E45+$E47+$E48+$E51) )*100)</f>
        <v>33.125439999999998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70289000</v>
      </c>
      <c r="C67" s="104">
        <f>SUM(C9:C15,C18:C23,C26:C29,C32,C35:C39,C42:C52,C55:C58,C61:C65)</f>
        <v>13000000</v>
      </c>
      <c r="D67" s="104"/>
      <c r="E67" s="104">
        <f t="shared" si="35"/>
        <v>83289000</v>
      </c>
      <c r="F67" s="105">
        <f t="shared" ref="F67:O67" si="43">SUM(F9:F15,F18:F23,F26:F29,F32,F35:F39,F42:F52,F55:F58,F61:F65)</f>
        <v>83289000</v>
      </c>
      <c r="G67" s="106">
        <f t="shared" si="43"/>
        <v>24404000</v>
      </c>
      <c r="H67" s="105">
        <f t="shared" si="43"/>
        <v>704000</v>
      </c>
      <c r="I67" s="106">
        <f t="shared" si="43"/>
        <v>0</v>
      </c>
      <c r="J67" s="105">
        <f t="shared" si="43"/>
        <v>5133000</v>
      </c>
      <c r="K67" s="106">
        <f t="shared" si="43"/>
        <v>0</v>
      </c>
      <c r="L67" s="105">
        <f t="shared" si="43"/>
        <v>3386000</v>
      </c>
      <c r="M67" s="106">
        <f t="shared" si="43"/>
        <v>-26105475</v>
      </c>
      <c r="N67" s="105">
        <f t="shared" si="43"/>
        <v>0</v>
      </c>
      <c r="O67" s="106">
        <f t="shared" si="43"/>
        <v>0</v>
      </c>
      <c r="P67" s="105">
        <f t="shared" si="36"/>
        <v>9223000</v>
      </c>
      <c r="Q67" s="106">
        <f t="shared" si="37"/>
        <v>-26105475</v>
      </c>
      <c r="R67" s="61">
        <f t="shared" si="38"/>
        <v>-34.034677576466002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37.792984756597278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-106.97211522701195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70475000</v>
      </c>
      <c r="C69" s="92">
        <v>-7500000</v>
      </c>
      <c r="D69" s="92"/>
      <c r="E69" s="92">
        <f>$B69      +$C69      +$D69</f>
        <v>62975000</v>
      </c>
      <c r="F69" s="93">
        <v>62975000</v>
      </c>
      <c r="G69" s="94">
        <v>62975000</v>
      </c>
      <c r="H69" s="93">
        <v>9584000</v>
      </c>
      <c r="I69" s="94"/>
      <c r="J69" s="93">
        <v>17877000</v>
      </c>
      <c r="K69" s="94"/>
      <c r="L69" s="93">
        <v>6842000</v>
      </c>
      <c r="M69" s="94">
        <v>22894394</v>
      </c>
      <c r="N69" s="93"/>
      <c r="O69" s="94"/>
      <c r="P69" s="93">
        <f>$H69      +$J69      +$L69      +$N69</f>
        <v>34303000</v>
      </c>
      <c r="Q69" s="94">
        <f>$I69      +$K69      +$M69      +$O69</f>
        <v>22894394</v>
      </c>
      <c r="R69" s="48">
        <f>IF(($J69      =0),0,((($L69      -$J69      )/$J69      )*100))</f>
        <v>-61.727359176595634</v>
      </c>
      <c r="S69" s="49">
        <f>IF(($K69      =0),0,((($M69      -$K69      )/$K69      )*100))</f>
        <v>0</v>
      </c>
      <c r="T69" s="48">
        <f>IF(($E69      =0),0,(($P69      /$E69      )*100))</f>
        <v>54.470821754664541</v>
      </c>
      <c r="U69" s="50">
        <f>IF(($E69      =0),0,(($Q69      /$E69      )*100))</f>
        <v>36.354734418420009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70475000</v>
      </c>
      <c r="C70" s="101">
        <f>C69</f>
        <v>-7500000</v>
      </c>
      <c r="D70" s="101"/>
      <c r="E70" s="101">
        <f>$B70      +$C70      +$D70</f>
        <v>62975000</v>
      </c>
      <c r="F70" s="102">
        <f t="shared" ref="F70:O70" si="44">F69</f>
        <v>62975000</v>
      </c>
      <c r="G70" s="103">
        <f t="shared" si="44"/>
        <v>62975000</v>
      </c>
      <c r="H70" s="102">
        <f t="shared" si="44"/>
        <v>9584000</v>
      </c>
      <c r="I70" s="103">
        <f t="shared" si="44"/>
        <v>0</v>
      </c>
      <c r="J70" s="102">
        <f t="shared" si="44"/>
        <v>17877000</v>
      </c>
      <c r="K70" s="103">
        <f t="shared" si="44"/>
        <v>0</v>
      </c>
      <c r="L70" s="102">
        <f t="shared" si="44"/>
        <v>6842000</v>
      </c>
      <c r="M70" s="103">
        <f t="shared" si="44"/>
        <v>22894394</v>
      </c>
      <c r="N70" s="102">
        <f t="shared" si="44"/>
        <v>0</v>
      </c>
      <c r="O70" s="103">
        <f t="shared" si="44"/>
        <v>0</v>
      </c>
      <c r="P70" s="102">
        <f>$H70      +$J70      +$L70      +$N70</f>
        <v>34303000</v>
      </c>
      <c r="Q70" s="103">
        <f>$I70      +$K70      +$M70      +$O70</f>
        <v>22894394</v>
      </c>
      <c r="R70" s="57">
        <f>IF(($J70      =0),0,((($L70      -$J70      )/$J70      )*100))</f>
        <v>-61.727359176595634</v>
      </c>
      <c r="S70" s="58">
        <f>IF(($K70      =0),0,((($M70      -$K70      )/$K70      )*100))</f>
        <v>0</v>
      </c>
      <c r="T70" s="57">
        <f>IF($E70   =0,0,($P70   /$E70   )*100)</f>
        <v>54.470821754664541</v>
      </c>
      <c r="U70" s="59">
        <f>IF($E70   =0,0,($Q70   /$E70 )*100)</f>
        <v>36.354734418420009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70475000</v>
      </c>
      <c r="C71" s="104">
        <f>C69</f>
        <v>-7500000</v>
      </c>
      <c r="D71" s="104"/>
      <c r="E71" s="104">
        <f>$B71      +$C71      +$D71</f>
        <v>62975000</v>
      </c>
      <c r="F71" s="105">
        <f t="shared" ref="F71:O71" si="45">F69</f>
        <v>62975000</v>
      </c>
      <c r="G71" s="106">
        <f t="shared" si="45"/>
        <v>62975000</v>
      </c>
      <c r="H71" s="105">
        <f t="shared" si="45"/>
        <v>9584000</v>
      </c>
      <c r="I71" s="106">
        <f t="shared" si="45"/>
        <v>0</v>
      </c>
      <c r="J71" s="105">
        <f t="shared" si="45"/>
        <v>17877000</v>
      </c>
      <c r="K71" s="106">
        <f t="shared" si="45"/>
        <v>0</v>
      </c>
      <c r="L71" s="105">
        <f t="shared" si="45"/>
        <v>6842000</v>
      </c>
      <c r="M71" s="106">
        <f t="shared" si="45"/>
        <v>22894394</v>
      </c>
      <c r="N71" s="105">
        <f t="shared" si="45"/>
        <v>0</v>
      </c>
      <c r="O71" s="106">
        <f t="shared" si="45"/>
        <v>0</v>
      </c>
      <c r="P71" s="105">
        <f>$H71      +$J71      +$L71      +$N71</f>
        <v>34303000</v>
      </c>
      <c r="Q71" s="106">
        <f>$I71      +$K71      +$M71      +$O71</f>
        <v>22894394</v>
      </c>
      <c r="R71" s="61">
        <f>IF(($J71      =0),0,((($L71      -$J71      )/$J71      )*100))</f>
        <v>-61.727359176595634</v>
      </c>
      <c r="S71" s="62">
        <f>IF(($K71      =0),0,((($M71      -$K71      )/$K71      )*100))</f>
        <v>0</v>
      </c>
      <c r="T71" s="61">
        <f>IF($E71   =0,0,($P71   /$E71   )*100)</f>
        <v>54.470821754664541</v>
      </c>
      <c r="U71" s="65">
        <f>IF($E71   =0,0,($Q71   /$E71   )*100)</f>
        <v>36.354734418420009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140764000</v>
      </c>
      <c r="C72" s="104">
        <f>SUM(C9:C15,C18:C23,C26:C29,C32,C35:C39,C42:C52,C55:C58,C61:C65,C69)</f>
        <v>5500000</v>
      </c>
      <c r="D72" s="104"/>
      <c r="E72" s="104">
        <f>$B72      +$C72      +$D72</f>
        <v>146264000</v>
      </c>
      <c r="F72" s="105">
        <f t="shared" ref="F72:O72" si="46">SUM(F9:F15,F18:F23,F26:F29,F32,F35:F39,F42:F52,F55:F58,F61:F65,F69)</f>
        <v>146264000</v>
      </c>
      <c r="G72" s="106">
        <f t="shared" si="46"/>
        <v>87379000</v>
      </c>
      <c r="H72" s="105">
        <f t="shared" si="46"/>
        <v>10288000</v>
      </c>
      <c r="I72" s="106">
        <f t="shared" si="46"/>
        <v>0</v>
      </c>
      <c r="J72" s="105">
        <f t="shared" si="46"/>
        <v>23010000</v>
      </c>
      <c r="K72" s="106">
        <f t="shared" si="46"/>
        <v>0</v>
      </c>
      <c r="L72" s="105">
        <f t="shared" si="46"/>
        <v>10228000</v>
      </c>
      <c r="M72" s="106">
        <f t="shared" si="46"/>
        <v>-3211081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43526000</v>
      </c>
      <c r="Q72" s="106">
        <f>$I72      +$K72      +$M72      +$O72</f>
        <v>-3211081</v>
      </c>
      <c r="R72" s="61">
        <f>IF(($J72      =0),0,((($L72      -$J72      )/$J72      )*100))</f>
        <v>-55.549760973489789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49.812884102587581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-3.674888703235331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nZBFLTlnxrAHu+ACkjS1YfwGipCp1JyOd6mLSMCW2UCS6Qt/JIPMbM3Rr0tNDY8w48Qt00quX6RI9N4YSZSG9w==" saltValue="MYYxg8bT5Hbn9WSxg4N5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/>
      <c r="I10" s="94"/>
      <c r="J10" s="93">
        <v>774000</v>
      </c>
      <c r="K10" s="94"/>
      <c r="L10" s="93">
        <v>182000</v>
      </c>
      <c r="M10" s="94"/>
      <c r="N10" s="93"/>
      <c r="O10" s="94"/>
      <c r="P10" s="93">
        <f t="shared" ref="P10:P16" si="1">$H10      +$J10      +$L10      +$N10</f>
        <v>956000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-76.485788113695079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33.543859649122808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0</v>
      </c>
      <c r="I16" s="97">
        <f t="shared" si="7"/>
        <v>0</v>
      </c>
      <c r="J16" s="96">
        <f t="shared" si="7"/>
        <v>774000</v>
      </c>
      <c r="K16" s="97">
        <f t="shared" si="7"/>
        <v>0</v>
      </c>
      <c r="L16" s="96">
        <f t="shared" si="7"/>
        <v>182000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956000</v>
      </c>
      <c r="Q16" s="97">
        <f t="shared" si="2"/>
        <v>0</v>
      </c>
      <c r="R16" s="52">
        <f t="shared" si="3"/>
        <v>-76.485788113695079</v>
      </c>
      <c r="S16" s="53">
        <f t="shared" si="4"/>
        <v>0</v>
      </c>
      <c r="T16" s="52">
        <f>IF((SUM($E9:$E13)+$E15)=0,0,(P16/(SUM($E9:$E13)+$E15)*100))</f>
        <v>33.543859649122808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4020000</v>
      </c>
      <c r="C19" s="92">
        <v>0</v>
      </c>
      <c r="D19" s="92"/>
      <c r="E19" s="92">
        <f t="shared" si="8"/>
        <v>4020000</v>
      </c>
      <c r="F19" s="93">
        <v>4020000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4020000</v>
      </c>
      <c r="C24" s="95">
        <f>SUM(C18:C23)</f>
        <v>0</v>
      </c>
      <c r="D24" s="95"/>
      <c r="E24" s="95">
        <f t="shared" si="8"/>
        <v>4020000</v>
      </c>
      <c r="F24" s="96">
        <f t="shared" ref="F24:O24" si="15">SUM(F18:F23)</f>
        <v>4020000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2596000</v>
      </c>
      <c r="C29" s="92">
        <v>0</v>
      </c>
      <c r="D29" s="92"/>
      <c r="E29" s="92">
        <f>$B29      +$C29      +$D29</f>
        <v>2596000</v>
      </c>
      <c r="F29" s="93">
        <v>2596000</v>
      </c>
      <c r="G29" s="94">
        <v>2596000</v>
      </c>
      <c r="H29" s="93"/>
      <c r="I29" s="94">
        <v>-1817000</v>
      </c>
      <c r="J29" s="93"/>
      <c r="K29" s="94"/>
      <c r="L29" s="93">
        <v>291000</v>
      </c>
      <c r="M29" s="94">
        <v>-779000</v>
      </c>
      <c r="N29" s="93"/>
      <c r="O29" s="94"/>
      <c r="P29" s="93">
        <f>$H29      +$J29      +$L29      +$N29</f>
        <v>291000</v>
      </c>
      <c r="Q29" s="94">
        <f>$I29      +$K29      +$M29      +$O29</f>
        <v>-2596000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11.209553158705701</v>
      </c>
      <c r="U29" s="50">
        <f>IF(($E29      =0),0,(($Q29      /$E29      )*100))</f>
        <v>-100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2596000</v>
      </c>
      <c r="C30" s="95">
        <f>SUM(C26:C29)</f>
        <v>0</v>
      </c>
      <c r="D30" s="95"/>
      <c r="E30" s="95">
        <f>$B30      +$C30      +$D30</f>
        <v>2596000</v>
      </c>
      <c r="F30" s="96">
        <f t="shared" ref="F30:O30" si="16">SUM(F26:F29)</f>
        <v>2596000</v>
      </c>
      <c r="G30" s="97">
        <f t="shared" si="16"/>
        <v>2596000</v>
      </c>
      <c r="H30" s="96">
        <f t="shared" si="16"/>
        <v>0</v>
      </c>
      <c r="I30" s="97">
        <f t="shared" si="16"/>
        <v>-1817000</v>
      </c>
      <c r="J30" s="96">
        <f t="shared" si="16"/>
        <v>0</v>
      </c>
      <c r="K30" s="97">
        <f t="shared" si="16"/>
        <v>0</v>
      </c>
      <c r="L30" s="96">
        <f t="shared" si="16"/>
        <v>291000</v>
      </c>
      <c r="M30" s="97">
        <f t="shared" si="16"/>
        <v>-779000</v>
      </c>
      <c r="N30" s="96">
        <f t="shared" si="16"/>
        <v>0</v>
      </c>
      <c r="O30" s="97">
        <f t="shared" si="16"/>
        <v>0</v>
      </c>
      <c r="P30" s="96">
        <f>$H30      +$J30      +$L30      +$N30</f>
        <v>291000</v>
      </c>
      <c r="Q30" s="97">
        <f>$I30      +$K30      +$M30      +$O30</f>
        <v>-2596000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11.209553158705701</v>
      </c>
      <c r="U30" s="54">
        <f>IF($E30   =0,0,($Q30   /$E30   )*100)</f>
        <v>-100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2140000</v>
      </c>
      <c r="C32" s="92">
        <v>0</v>
      </c>
      <c r="D32" s="92"/>
      <c r="E32" s="92">
        <f>$B32      +$C32      +$D32</f>
        <v>2140000</v>
      </c>
      <c r="F32" s="93">
        <v>2140000</v>
      </c>
      <c r="G32" s="94">
        <v>2140000</v>
      </c>
      <c r="H32" s="93">
        <v>342000</v>
      </c>
      <c r="I32" s="94">
        <v>-535000</v>
      </c>
      <c r="J32" s="93"/>
      <c r="K32" s="94">
        <v>-963000</v>
      </c>
      <c r="L32" s="93"/>
      <c r="M32" s="94">
        <v>314591</v>
      </c>
      <c r="N32" s="93"/>
      <c r="O32" s="94"/>
      <c r="P32" s="93">
        <f>$H32      +$J32      +$L32      +$N32</f>
        <v>342000</v>
      </c>
      <c r="Q32" s="94">
        <f>$I32      +$K32      +$M32      +$O32</f>
        <v>-1183409</v>
      </c>
      <c r="R32" s="48">
        <f>IF(($J32      =0),0,((($L32      -$J32      )/$J32      )*100))</f>
        <v>0</v>
      </c>
      <c r="S32" s="49">
        <f>IF(($K32      =0),0,((($M32      -$K32      )/$K32      )*100))</f>
        <v>-132.66780893042576</v>
      </c>
      <c r="T32" s="48">
        <f>IF(($E32      =0),0,(($P32      /$E32      )*100))</f>
        <v>15.981308411214954</v>
      </c>
      <c r="U32" s="50">
        <f>IF(($E32      =0),0,(($Q32      /$E32      )*100))</f>
        <v>-55.299485981308415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2140000</v>
      </c>
      <c r="C33" s="95">
        <f>C32</f>
        <v>0</v>
      </c>
      <c r="D33" s="95"/>
      <c r="E33" s="95">
        <f>$B33      +$C33      +$D33</f>
        <v>2140000</v>
      </c>
      <c r="F33" s="96">
        <f t="shared" ref="F33:O33" si="17">F32</f>
        <v>2140000</v>
      </c>
      <c r="G33" s="97">
        <f t="shared" si="17"/>
        <v>2140000</v>
      </c>
      <c r="H33" s="96">
        <f t="shared" si="17"/>
        <v>342000</v>
      </c>
      <c r="I33" s="97">
        <f t="shared" si="17"/>
        <v>-535000</v>
      </c>
      <c r="J33" s="96">
        <f t="shared" si="17"/>
        <v>0</v>
      </c>
      <c r="K33" s="97">
        <f t="shared" si="17"/>
        <v>-963000</v>
      </c>
      <c r="L33" s="96">
        <f t="shared" si="17"/>
        <v>0</v>
      </c>
      <c r="M33" s="97">
        <f t="shared" si="17"/>
        <v>314591</v>
      </c>
      <c r="N33" s="96">
        <f t="shared" si="17"/>
        <v>0</v>
      </c>
      <c r="O33" s="97">
        <f t="shared" si="17"/>
        <v>0</v>
      </c>
      <c r="P33" s="96">
        <f>$H33      +$J33      +$L33      +$N33</f>
        <v>342000</v>
      </c>
      <c r="Q33" s="97">
        <f>$I33      +$K33      +$M33      +$O33</f>
        <v>-1183409</v>
      </c>
      <c r="R33" s="52">
        <f>IF(($J33      =0),0,((($L33      -$J33      )/$J33      )*100))</f>
        <v>0</v>
      </c>
      <c r="S33" s="53">
        <f>IF(($K33      =0),0,((($M33      -$K33      )/$K33      )*100))</f>
        <v>-132.66780893042576</v>
      </c>
      <c r="T33" s="52">
        <f>IF($E33   =0,0,($P33   /$E33   )*100)</f>
        <v>15.981308411214954</v>
      </c>
      <c r="U33" s="54">
        <f>IF($E33   =0,0,($Q33   /$E33   )*100)</f>
        <v>-55.299485981308415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90000000</v>
      </c>
      <c r="C44" s="92">
        <v>-35000000</v>
      </c>
      <c r="D44" s="92"/>
      <c r="E44" s="92">
        <f t="shared" si="26"/>
        <v>55000000</v>
      </c>
      <c r="F44" s="93">
        <v>55000000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76529000</v>
      </c>
      <c r="C52" s="92">
        <v>-56278000</v>
      </c>
      <c r="D52" s="92"/>
      <c r="E52" s="92">
        <f t="shared" si="26"/>
        <v>20251000</v>
      </c>
      <c r="F52" s="93">
        <v>20251000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166529000</v>
      </c>
      <c r="C53" s="95">
        <f>SUM(C42:C52)</f>
        <v>-91278000</v>
      </c>
      <c r="D53" s="95"/>
      <c r="E53" s="95">
        <f t="shared" si="26"/>
        <v>75251000</v>
      </c>
      <c r="F53" s="96">
        <f t="shared" ref="F53:O53" si="33">SUM(F42:F52)</f>
        <v>75251000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178135000</v>
      </c>
      <c r="C67" s="104">
        <f>SUM(C9:C15,C18:C23,C26:C29,C32,C35:C39,C42:C52,C55:C58,C61:C65)</f>
        <v>-91278000</v>
      </c>
      <c r="D67" s="104"/>
      <c r="E67" s="104">
        <f t="shared" si="35"/>
        <v>86857000</v>
      </c>
      <c r="F67" s="105">
        <f t="shared" ref="F67:O67" si="43">SUM(F9:F15,F18:F23,F26:F29,F32,F35:F39,F42:F52,F55:F58,F61:F65)</f>
        <v>86857000</v>
      </c>
      <c r="G67" s="106">
        <f t="shared" si="43"/>
        <v>7586000</v>
      </c>
      <c r="H67" s="105">
        <f t="shared" si="43"/>
        <v>342000</v>
      </c>
      <c r="I67" s="106">
        <f t="shared" si="43"/>
        <v>-2352000</v>
      </c>
      <c r="J67" s="105">
        <f t="shared" si="43"/>
        <v>774000</v>
      </c>
      <c r="K67" s="106">
        <f t="shared" si="43"/>
        <v>-963000</v>
      </c>
      <c r="L67" s="105">
        <f t="shared" si="43"/>
        <v>473000</v>
      </c>
      <c r="M67" s="106">
        <f t="shared" si="43"/>
        <v>-464409</v>
      </c>
      <c r="N67" s="105">
        <f t="shared" si="43"/>
        <v>0</v>
      </c>
      <c r="O67" s="106">
        <f t="shared" si="43"/>
        <v>0</v>
      </c>
      <c r="P67" s="105">
        <f t="shared" si="36"/>
        <v>1589000</v>
      </c>
      <c r="Q67" s="106">
        <f t="shared" si="37"/>
        <v>-3779409</v>
      </c>
      <c r="R67" s="61">
        <f t="shared" si="38"/>
        <v>-38.888888888888893</v>
      </c>
      <c r="S67" s="62">
        <f t="shared" si="39"/>
        <v>-51.774766355140187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20.946480358555235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-49.820841022936989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317573000</v>
      </c>
      <c r="C69" s="92">
        <v>0</v>
      </c>
      <c r="D69" s="92"/>
      <c r="E69" s="92">
        <f>$B69      +$C69      +$D69</f>
        <v>317573000</v>
      </c>
      <c r="F69" s="93">
        <v>317573000</v>
      </c>
      <c r="G69" s="94">
        <v>317573000</v>
      </c>
      <c r="H69" s="93">
        <v>73748000</v>
      </c>
      <c r="I69" s="94">
        <v>-147478000</v>
      </c>
      <c r="J69" s="93">
        <v>96768000</v>
      </c>
      <c r="K69" s="94">
        <v>-96768000</v>
      </c>
      <c r="L69" s="93">
        <v>51763000</v>
      </c>
      <c r="M69" s="94">
        <v>-73327000</v>
      </c>
      <c r="N69" s="93"/>
      <c r="O69" s="94"/>
      <c r="P69" s="93">
        <f>$H69      +$J69      +$L69      +$N69</f>
        <v>222279000</v>
      </c>
      <c r="Q69" s="94">
        <f>$I69      +$K69      +$M69      +$O69</f>
        <v>-317573000</v>
      </c>
      <c r="R69" s="48">
        <f>IF(($J69      =0),0,((($L69      -$J69      )/$J69      )*100))</f>
        <v>-46.508143187830683</v>
      </c>
      <c r="S69" s="49">
        <f>IF(($K69      =0),0,((($M69      -$K69      )/$K69      )*100))</f>
        <v>-24.223916997354497</v>
      </c>
      <c r="T69" s="48">
        <f>IF(($E69      =0),0,(($P69      /$E69      )*100))</f>
        <v>69.993040970107657</v>
      </c>
      <c r="U69" s="50">
        <f>IF(($E69      =0),0,(($Q69      /$E69      )*100))</f>
        <v>-100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317573000</v>
      </c>
      <c r="C70" s="101">
        <f>C69</f>
        <v>0</v>
      </c>
      <c r="D70" s="101"/>
      <c r="E70" s="101">
        <f>$B70      +$C70      +$D70</f>
        <v>317573000</v>
      </c>
      <c r="F70" s="102">
        <f t="shared" ref="F70:O70" si="44">F69</f>
        <v>317573000</v>
      </c>
      <c r="G70" s="103">
        <f t="shared" si="44"/>
        <v>317573000</v>
      </c>
      <c r="H70" s="102">
        <f t="shared" si="44"/>
        <v>73748000</v>
      </c>
      <c r="I70" s="103">
        <f t="shared" si="44"/>
        <v>-147478000</v>
      </c>
      <c r="J70" s="102">
        <f t="shared" si="44"/>
        <v>96768000</v>
      </c>
      <c r="K70" s="103">
        <f t="shared" si="44"/>
        <v>-96768000</v>
      </c>
      <c r="L70" s="102">
        <f t="shared" si="44"/>
        <v>51763000</v>
      </c>
      <c r="M70" s="103">
        <f t="shared" si="44"/>
        <v>-73327000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222279000</v>
      </c>
      <c r="Q70" s="103">
        <f>$I70      +$K70      +$M70      +$O70</f>
        <v>-317573000</v>
      </c>
      <c r="R70" s="57">
        <f>IF(($J70      =0),0,((($L70      -$J70      )/$J70      )*100))</f>
        <v>-46.508143187830683</v>
      </c>
      <c r="S70" s="58">
        <f>IF(($K70      =0),0,((($M70      -$K70      )/$K70      )*100))</f>
        <v>-24.223916997354497</v>
      </c>
      <c r="T70" s="57">
        <f>IF($E70   =0,0,($P70   /$E70   )*100)</f>
        <v>69.993040970107657</v>
      </c>
      <c r="U70" s="59">
        <f>IF($E70   =0,0,($Q70   /$E70 )*100)</f>
        <v>-100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317573000</v>
      </c>
      <c r="C71" s="104">
        <f>C69</f>
        <v>0</v>
      </c>
      <c r="D71" s="104"/>
      <c r="E71" s="104">
        <f>$B71      +$C71      +$D71</f>
        <v>317573000</v>
      </c>
      <c r="F71" s="105">
        <f t="shared" ref="F71:O71" si="45">F69</f>
        <v>317573000</v>
      </c>
      <c r="G71" s="106">
        <f t="shared" si="45"/>
        <v>317573000</v>
      </c>
      <c r="H71" s="105">
        <f t="shared" si="45"/>
        <v>73748000</v>
      </c>
      <c r="I71" s="106">
        <f t="shared" si="45"/>
        <v>-147478000</v>
      </c>
      <c r="J71" s="105">
        <f t="shared" si="45"/>
        <v>96768000</v>
      </c>
      <c r="K71" s="106">
        <f t="shared" si="45"/>
        <v>-96768000</v>
      </c>
      <c r="L71" s="105">
        <f t="shared" si="45"/>
        <v>51763000</v>
      </c>
      <c r="M71" s="106">
        <f t="shared" si="45"/>
        <v>-73327000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222279000</v>
      </c>
      <c r="Q71" s="106">
        <f>$I71      +$K71      +$M71      +$O71</f>
        <v>-317573000</v>
      </c>
      <c r="R71" s="61">
        <f>IF(($J71      =0),0,((($L71      -$J71      )/$J71      )*100))</f>
        <v>-46.508143187830683</v>
      </c>
      <c r="S71" s="62">
        <f>IF(($K71      =0),0,((($M71      -$K71      )/$K71      )*100))</f>
        <v>-24.223916997354497</v>
      </c>
      <c r="T71" s="61">
        <f>IF($E71   =0,0,($P71   /$E71   )*100)</f>
        <v>69.993040970107657</v>
      </c>
      <c r="U71" s="65">
        <f>IF($E71   =0,0,($Q71   /$E71   )*100)</f>
        <v>-100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495708000</v>
      </c>
      <c r="C72" s="104">
        <f>SUM(C9:C15,C18:C23,C26:C29,C32,C35:C39,C42:C52,C55:C58,C61:C65,C69)</f>
        <v>-91278000</v>
      </c>
      <c r="D72" s="104"/>
      <c r="E72" s="104">
        <f>$B72      +$C72      +$D72</f>
        <v>404430000</v>
      </c>
      <c r="F72" s="105">
        <f t="shared" ref="F72:O72" si="46">SUM(F9:F15,F18:F23,F26:F29,F32,F35:F39,F42:F52,F55:F58,F61:F65,F69)</f>
        <v>404430000</v>
      </c>
      <c r="G72" s="106">
        <f t="shared" si="46"/>
        <v>325159000</v>
      </c>
      <c r="H72" s="105">
        <f t="shared" si="46"/>
        <v>74090000</v>
      </c>
      <c r="I72" s="106">
        <f t="shared" si="46"/>
        <v>-149830000</v>
      </c>
      <c r="J72" s="105">
        <f t="shared" si="46"/>
        <v>97542000</v>
      </c>
      <c r="K72" s="106">
        <f t="shared" si="46"/>
        <v>-97731000</v>
      </c>
      <c r="L72" s="105">
        <f t="shared" si="46"/>
        <v>52236000</v>
      </c>
      <c r="M72" s="106">
        <f t="shared" si="46"/>
        <v>-73791409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223868000</v>
      </c>
      <c r="Q72" s="106">
        <f>$I72      +$K72      +$M72      +$O72</f>
        <v>-321352409</v>
      </c>
      <c r="R72" s="61">
        <f>IF(($J72      =0),0,((($L72      -$J72      )/$J72      )*100))</f>
        <v>-46.447684074552498</v>
      </c>
      <c r="S72" s="62">
        <f>IF(($K72      =0),0,((($M72      -$K72      )/$K72      )*100))</f>
        <v>-24.495391431582608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68.848778597547664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-98.829313966397976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7kqjPeW76SmV6fAPteVio0SF3TQOyCVVWbp9grKyqnCU7RvVnhFZLtig+qNnbqdYapoawGzKktVmyDZE5fAl9g==" saltValue="TL2LkD0Im/Sh6V+zT0hZ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2100000</v>
      </c>
      <c r="C10" s="92">
        <v>0</v>
      </c>
      <c r="D10" s="92"/>
      <c r="E10" s="92">
        <f t="shared" ref="E10:E16" si="0">$B10      +$C10      +$D10</f>
        <v>2100000</v>
      </c>
      <c r="F10" s="93">
        <v>2100000</v>
      </c>
      <c r="G10" s="94">
        <v>2100000</v>
      </c>
      <c r="H10" s="93"/>
      <c r="I10" s="94"/>
      <c r="J10" s="93">
        <v>134000</v>
      </c>
      <c r="K10" s="94"/>
      <c r="L10" s="93">
        <v>1169000</v>
      </c>
      <c r="M10" s="94"/>
      <c r="N10" s="93"/>
      <c r="O10" s="94"/>
      <c r="P10" s="93">
        <f t="shared" ref="P10:P16" si="1">$H10      +$J10      +$L10      +$N10</f>
        <v>1303000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772.38805970149258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62.047619047619051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2100000</v>
      </c>
      <c r="C16" s="95">
        <f>SUM(C9:C15)</f>
        <v>0</v>
      </c>
      <c r="D16" s="95"/>
      <c r="E16" s="95">
        <f t="shared" si="0"/>
        <v>2100000</v>
      </c>
      <c r="F16" s="96">
        <f t="shared" ref="F16:O16" si="7">SUM(F9:F15)</f>
        <v>2100000</v>
      </c>
      <c r="G16" s="97">
        <f t="shared" si="7"/>
        <v>2100000</v>
      </c>
      <c r="H16" s="96">
        <f t="shared" si="7"/>
        <v>0</v>
      </c>
      <c r="I16" s="97">
        <f t="shared" si="7"/>
        <v>0</v>
      </c>
      <c r="J16" s="96">
        <f t="shared" si="7"/>
        <v>134000</v>
      </c>
      <c r="K16" s="97">
        <f t="shared" si="7"/>
        <v>0</v>
      </c>
      <c r="L16" s="96">
        <f t="shared" si="7"/>
        <v>1169000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1303000</v>
      </c>
      <c r="Q16" s="97">
        <f t="shared" si="2"/>
        <v>0</v>
      </c>
      <c r="R16" s="52">
        <f t="shared" si="3"/>
        <v>772.38805970149258</v>
      </c>
      <c r="S16" s="53">
        <f t="shared" si="4"/>
        <v>0</v>
      </c>
      <c r="T16" s="52">
        <f>IF((SUM($E9:$E13)+$E15)=0,0,(P16/(SUM($E9:$E13)+$E15)*100))</f>
        <v>62.047619047619051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3031000</v>
      </c>
      <c r="C19" s="92">
        <v>0</v>
      </c>
      <c r="D19" s="92"/>
      <c r="E19" s="92">
        <f t="shared" si="8"/>
        <v>3031000</v>
      </c>
      <c r="F19" s="93">
        <v>3031000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3031000</v>
      </c>
      <c r="C24" s="95">
        <f>SUM(C18:C23)</f>
        <v>0</v>
      </c>
      <c r="D24" s="95"/>
      <c r="E24" s="95">
        <f t="shared" si="8"/>
        <v>3031000</v>
      </c>
      <c r="F24" s="96">
        <f t="shared" ref="F24:O24" si="15">SUM(F18:F23)</f>
        <v>3031000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2498000</v>
      </c>
      <c r="C29" s="92">
        <v>0</v>
      </c>
      <c r="D29" s="92"/>
      <c r="E29" s="92">
        <f>$B29      +$C29      +$D29</f>
        <v>2498000</v>
      </c>
      <c r="F29" s="93">
        <v>2498000</v>
      </c>
      <c r="G29" s="94">
        <v>2498000</v>
      </c>
      <c r="H29" s="93"/>
      <c r="I29" s="94"/>
      <c r="J29" s="93">
        <v>366000</v>
      </c>
      <c r="K29" s="94"/>
      <c r="L29" s="93">
        <v>484000</v>
      </c>
      <c r="M29" s="94"/>
      <c r="N29" s="93"/>
      <c r="O29" s="94"/>
      <c r="P29" s="93">
        <f>$H29      +$J29      +$L29      +$N29</f>
        <v>850000</v>
      </c>
      <c r="Q29" s="94">
        <f>$I29      +$K29      +$M29      +$O29</f>
        <v>0</v>
      </c>
      <c r="R29" s="48">
        <f>IF(($J29      =0),0,((($L29      -$J29      )/$J29      )*100))</f>
        <v>32.240437158469945</v>
      </c>
      <c r="S29" s="49">
        <f>IF(($K29      =0),0,((($M29      -$K29      )/$K29      )*100))</f>
        <v>0</v>
      </c>
      <c r="T29" s="48">
        <f>IF(($E29      =0),0,(($P29      /$E29      )*100))</f>
        <v>34.027221777421943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2498000</v>
      </c>
      <c r="C30" s="95">
        <f>SUM(C26:C29)</f>
        <v>0</v>
      </c>
      <c r="D30" s="95"/>
      <c r="E30" s="95">
        <f>$B30      +$C30      +$D30</f>
        <v>2498000</v>
      </c>
      <c r="F30" s="96">
        <f t="shared" ref="F30:O30" si="16">SUM(F26:F29)</f>
        <v>2498000</v>
      </c>
      <c r="G30" s="97">
        <f t="shared" si="16"/>
        <v>2498000</v>
      </c>
      <c r="H30" s="96">
        <f t="shared" si="16"/>
        <v>0</v>
      </c>
      <c r="I30" s="97">
        <f t="shared" si="16"/>
        <v>0</v>
      </c>
      <c r="J30" s="96">
        <f t="shared" si="16"/>
        <v>366000</v>
      </c>
      <c r="K30" s="97">
        <f t="shared" si="16"/>
        <v>0</v>
      </c>
      <c r="L30" s="96">
        <f t="shared" si="16"/>
        <v>484000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850000</v>
      </c>
      <c r="Q30" s="97">
        <f>$I30      +$K30      +$M30      +$O30</f>
        <v>0</v>
      </c>
      <c r="R30" s="52">
        <f>IF(($J30      =0),0,((($L30      -$J30      )/$J30      )*100))</f>
        <v>32.240437158469945</v>
      </c>
      <c r="S30" s="53">
        <f>IF(($K30      =0),0,((($M30      -$K30      )/$K30      )*100))</f>
        <v>0</v>
      </c>
      <c r="T30" s="52">
        <f>IF($E30   =0,0,($P30   /$E30   )*100)</f>
        <v>34.027221777421943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1835000</v>
      </c>
      <c r="C32" s="92">
        <v>0</v>
      </c>
      <c r="D32" s="92"/>
      <c r="E32" s="92">
        <f>$B32      +$C32      +$D32</f>
        <v>1835000</v>
      </c>
      <c r="F32" s="93">
        <v>1835000</v>
      </c>
      <c r="G32" s="94">
        <v>1835000</v>
      </c>
      <c r="H32" s="93"/>
      <c r="I32" s="94"/>
      <c r="J32" s="93">
        <v>668000</v>
      </c>
      <c r="K32" s="94"/>
      <c r="L32" s="93">
        <v>257000</v>
      </c>
      <c r="M32" s="94"/>
      <c r="N32" s="93"/>
      <c r="O32" s="94"/>
      <c r="P32" s="93">
        <f>$H32      +$J32      +$L32      +$N32</f>
        <v>925000</v>
      </c>
      <c r="Q32" s="94">
        <f>$I32      +$K32      +$M32      +$O32</f>
        <v>0</v>
      </c>
      <c r="R32" s="48">
        <f>IF(($J32      =0),0,((($L32      -$J32      )/$J32      )*100))</f>
        <v>-61.526946107784433</v>
      </c>
      <c r="S32" s="49">
        <f>IF(($K32      =0),0,((($M32      -$K32      )/$K32      )*100))</f>
        <v>0</v>
      </c>
      <c r="T32" s="48">
        <f>IF(($E32      =0),0,(($P32      /$E32      )*100))</f>
        <v>50.408719346049047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1835000</v>
      </c>
      <c r="C33" s="95">
        <f>C32</f>
        <v>0</v>
      </c>
      <c r="D33" s="95"/>
      <c r="E33" s="95">
        <f>$B33      +$C33      +$D33</f>
        <v>1835000</v>
      </c>
      <c r="F33" s="96">
        <f t="shared" ref="F33:O33" si="17">F32</f>
        <v>1835000</v>
      </c>
      <c r="G33" s="97">
        <f t="shared" si="17"/>
        <v>1835000</v>
      </c>
      <c r="H33" s="96">
        <f t="shared" si="17"/>
        <v>0</v>
      </c>
      <c r="I33" s="97">
        <f t="shared" si="17"/>
        <v>0</v>
      </c>
      <c r="J33" s="96">
        <f t="shared" si="17"/>
        <v>668000</v>
      </c>
      <c r="K33" s="97">
        <f t="shared" si="17"/>
        <v>0</v>
      </c>
      <c r="L33" s="96">
        <f t="shared" si="17"/>
        <v>257000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925000</v>
      </c>
      <c r="Q33" s="97">
        <f>$I33      +$K33      +$M33      +$O33</f>
        <v>0</v>
      </c>
      <c r="R33" s="52">
        <f>IF(($J33      =0),0,((($L33      -$J33      )/$J33      )*100))</f>
        <v>-61.526946107784433</v>
      </c>
      <c r="S33" s="53">
        <f>IF(($K33      =0),0,((($M33      -$K33      )/$K33      )*100))</f>
        <v>0</v>
      </c>
      <c r="T33" s="52">
        <f>IF($E33   =0,0,($P33   /$E33   )*100)</f>
        <v>50.408719346049047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458318000</v>
      </c>
      <c r="C43" s="92">
        <v>-54183000</v>
      </c>
      <c r="D43" s="92"/>
      <c r="E43" s="92">
        <f t="shared" si="26"/>
        <v>404135000</v>
      </c>
      <c r="F43" s="93">
        <v>404135000</v>
      </c>
      <c r="G43" s="94">
        <v>404135000</v>
      </c>
      <c r="H43" s="93"/>
      <c r="I43" s="94"/>
      <c r="J43" s="93">
        <v>21643000</v>
      </c>
      <c r="K43" s="94"/>
      <c r="L43" s="93">
        <v>35175000</v>
      </c>
      <c r="M43" s="94"/>
      <c r="N43" s="93"/>
      <c r="O43" s="94"/>
      <c r="P43" s="93">
        <f t="shared" si="27"/>
        <v>56818000</v>
      </c>
      <c r="Q43" s="94">
        <f t="shared" si="28"/>
        <v>0</v>
      </c>
      <c r="R43" s="48">
        <f t="shared" si="29"/>
        <v>62.523679711685077</v>
      </c>
      <c r="S43" s="49">
        <f t="shared" si="30"/>
        <v>0</v>
      </c>
      <c r="T43" s="48">
        <f t="shared" si="31"/>
        <v>14.059163398369357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66868000</v>
      </c>
      <c r="C51" s="92">
        <v>-10000000</v>
      </c>
      <c r="D51" s="92"/>
      <c r="E51" s="92">
        <f t="shared" si="26"/>
        <v>56868000</v>
      </c>
      <c r="F51" s="93">
        <v>56868000</v>
      </c>
      <c r="G51" s="94">
        <v>56868000</v>
      </c>
      <c r="H51" s="93"/>
      <c r="I51" s="94"/>
      <c r="J51" s="93"/>
      <c r="K51" s="94"/>
      <c r="L51" s="93">
        <v>12694000</v>
      </c>
      <c r="M51" s="94"/>
      <c r="N51" s="93"/>
      <c r="O51" s="94"/>
      <c r="P51" s="93">
        <f t="shared" si="27"/>
        <v>12694000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22.321868185974537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525186000</v>
      </c>
      <c r="C53" s="95">
        <f>SUM(C42:C52)</f>
        <v>-64183000</v>
      </c>
      <c r="D53" s="95"/>
      <c r="E53" s="95">
        <f t="shared" si="26"/>
        <v>461003000</v>
      </c>
      <c r="F53" s="96">
        <f t="shared" ref="F53:O53" si="33">SUM(F42:F52)</f>
        <v>461003000</v>
      </c>
      <c r="G53" s="97">
        <f t="shared" si="33"/>
        <v>461003000</v>
      </c>
      <c r="H53" s="96">
        <f t="shared" si="33"/>
        <v>0</v>
      </c>
      <c r="I53" s="97">
        <f t="shared" si="33"/>
        <v>0</v>
      </c>
      <c r="J53" s="96">
        <f t="shared" si="33"/>
        <v>21643000</v>
      </c>
      <c r="K53" s="97">
        <f t="shared" si="33"/>
        <v>0</v>
      </c>
      <c r="L53" s="96">
        <f t="shared" si="33"/>
        <v>47869000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69512000</v>
      </c>
      <c r="Q53" s="97">
        <f t="shared" si="28"/>
        <v>0</v>
      </c>
      <c r="R53" s="52">
        <f t="shared" si="29"/>
        <v>121.1754377858892</v>
      </c>
      <c r="S53" s="53">
        <f t="shared" si="30"/>
        <v>0</v>
      </c>
      <c r="T53" s="52">
        <f>IF((+$E43+$E45+$E47+$E48+$E51) =0,0,(P53   /(+$E43+$E45+$E47+$E48+$E51) )*100)</f>
        <v>15.078426821517429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534650000</v>
      </c>
      <c r="C67" s="104">
        <f>SUM(C9:C15,C18:C23,C26:C29,C32,C35:C39,C42:C52,C55:C58,C61:C65)</f>
        <v>-64183000</v>
      </c>
      <c r="D67" s="104"/>
      <c r="E67" s="104">
        <f t="shared" si="35"/>
        <v>470467000</v>
      </c>
      <c r="F67" s="105">
        <f t="shared" ref="F67:O67" si="43">SUM(F9:F15,F18:F23,F26:F29,F32,F35:F39,F42:F52,F55:F58,F61:F65)</f>
        <v>470467000</v>
      </c>
      <c r="G67" s="106">
        <f t="shared" si="43"/>
        <v>467436000</v>
      </c>
      <c r="H67" s="105">
        <f t="shared" si="43"/>
        <v>0</v>
      </c>
      <c r="I67" s="106">
        <f t="shared" si="43"/>
        <v>0</v>
      </c>
      <c r="J67" s="105">
        <f t="shared" si="43"/>
        <v>22811000</v>
      </c>
      <c r="K67" s="106">
        <f t="shared" si="43"/>
        <v>0</v>
      </c>
      <c r="L67" s="105">
        <f t="shared" si="43"/>
        <v>49779000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72590000</v>
      </c>
      <c r="Q67" s="106">
        <f t="shared" si="37"/>
        <v>0</v>
      </c>
      <c r="R67" s="61">
        <f t="shared" si="38"/>
        <v>118.22366402174389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15.52939867703814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146579000</v>
      </c>
      <c r="C69" s="92">
        <v>0</v>
      </c>
      <c r="D69" s="92"/>
      <c r="E69" s="92">
        <f>$B69      +$C69      +$D69</f>
        <v>146579000</v>
      </c>
      <c r="F69" s="93">
        <v>146579000</v>
      </c>
      <c r="G69" s="94">
        <v>146579000</v>
      </c>
      <c r="H69" s="93">
        <v>33707000</v>
      </c>
      <c r="I69" s="94"/>
      <c r="J69" s="93">
        <v>82644000</v>
      </c>
      <c r="K69" s="94"/>
      <c r="L69" s="93">
        <v>15538000</v>
      </c>
      <c r="M69" s="94"/>
      <c r="N69" s="93"/>
      <c r="O69" s="94"/>
      <c r="P69" s="93">
        <f>$H69      +$J69      +$L69      +$N69</f>
        <v>131889000</v>
      </c>
      <c r="Q69" s="94">
        <f>$I69      +$K69      +$M69      +$O69</f>
        <v>0</v>
      </c>
      <c r="R69" s="48">
        <f>IF(($J69      =0),0,((($L69      -$J69      )/$J69      )*100))</f>
        <v>-81.198877111466047</v>
      </c>
      <c r="S69" s="49">
        <f>IF(($K69      =0),0,((($M69      -$K69      )/$K69      )*100))</f>
        <v>0</v>
      </c>
      <c r="T69" s="48">
        <f>IF(($E69      =0),0,(($P69      /$E69      )*100))</f>
        <v>89.978100546462997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146579000</v>
      </c>
      <c r="C70" s="101">
        <f>C69</f>
        <v>0</v>
      </c>
      <c r="D70" s="101"/>
      <c r="E70" s="101">
        <f>$B70      +$C70      +$D70</f>
        <v>146579000</v>
      </c>
      <c r="F70" s="102">
        <f t="shared" ref="F70:O70" si="44">F69</f>
        <v>146579000</v>
      </c>
      <c r="G70" s="103">
        <f t="shared" si="44"/>
        <v>146579000</v>
      </c>
      <c r="H70" s="102">
        <f t="shared" si="44"/>
        <v>33707000</v>
      </c>
      <c r="I70" s="103">
        <f t="shared" si="44"/>
        <v>0</v>
      </c>
      <c r="J70" s="102">
        <f t="shared" si="44"/>
        <v>82644000</v>
      </c>
      <c r="K70" s="103">
        <f t="shared" si="44"/>
        <v>0</v>
      </c>
      <c r="L70" s="102">
        <f t="shared" si="44"/>
        <v>15538000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131889000</v>
      </c>
      <c r="Q70" s="103">
        <f>$I70      +$K70      +$M70      +$O70</f>
        <v>0</v>
      </c>
      <c r="R70" s="57">
        <f>IF(($J70      =0),0,((($L70      -$J70      )/$J70      )*100))</f>
        <v>-81.198877111466047</v>
      </c>
      <c r="S70" s="58">
        <f>IF(($K70      =0),0,((($M70      -$K70      )/$K70      )*100))</f>
        <v>0</v>
      </c>
      <c r="T70" s="57">
        <f>IF($E70   =0,0,($P70   /$E70   )*100)</f>
        <v>89.978100546462997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146579000</v>
      </c>
      <c r="C71" s="104">
        <f>C69</f>
        <v>0</v>
      </c>
      <c r="D71" s="104"/>
      <c r="E71" s="104">
        <f>$B71      +$C71      +$D71</f>
        <v>146579000</v>
      </c>
      <c r="F71" s="105">
        <f t="shared" ref="F71:O71" si="45">F69</f>
        <v>146579000</v>
      </c>
      <c r="G71" s="106">
        <f t="shared" si="45"/>
        <v>146579000</v>
      </c>
      <c r="H71" s="105">
        <f t="shared" si="45"/>
        <v>33707000</v>
      </c>
      <c r="I71" s="106">
        <f t="shared" si="45"/>
        <v>0</v>
      </c>
      <c r="J71" s="105">
        <f t="shared" si="45"/>
        <v>82644000</v>
      </c>
      <c r="K71" s="106">
        <f t="shared" si="45"/>
        <v>0</v>
      </c>
      <c r="L71" s="105">
        <f t="shared" si="45"/>
        <v>15538000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131889000</v>
      </c>
      <c r="Q71" s="106">
        <f>$I71      +$K71      +$M71      +$O71</f>
        <v>0</v>
      </c>
      <c r="R71" s="61">
        <f>IF(($J71      =0),0,((($L71      -$J71      )/$J71      )*100))</f>
        <v>-81.198877111466047</v>
      </c>
      <c r="S71" s="62">
        <f>IF(($K71      =0),0,((($M71      -$K71      )/$K71      )*100))</f>
        <v>0</v>
      </c>
      <c r="T71" s="61">
        <f>IF($E71   =0,0,($P71   /$E71   )*100)</f>
        <v>89.978100546462997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681229000</v>
      </c>
      <c r="C72" s="104">
        <f>SUM(C9:C15,C18:C23,C26:C29,C32,C35:C39,C42:C52,C55:C58,C61:C65,C69)</f>
        <v>-64183000</v>
      </c>
      <c r="D72" s="104"/>
      <c r="E72" s="104">
        <f>$B72      +$C72      +$D72</f>
        <v>617046000</v>
      </c>
      <c r="F72" s="105">
        <f t="shared" ref="F72:O72" si="46">SUM(F9:F15,F18:F23,F26:F29,F32,F35:F39,F42:F52,F55:F58,F61:F65,F69)</f>
        <v>617046000</v>
      </c>
      <c r="G72" s="106">
        <f t="shared" si="46"/>
        <v>614015000</v>
      </c>
      <c r="H72" s="105">
        <f t="shared" si="46"/>
        <v>33707000</v>
      </c>
      <c r="I72" s="106">
        <f t="shared" si="46"/>
        <v>0</v>
      </c>
      <c r="J72" s="105">
        <f t="shared" si="46"/>
        <v>105455000</v>
      </c>
      <c r="K72" s="106">
        <f t="shared" si="46"/>
        <v>0</v>
      </c>
      <c r="L72" s="105">
        <f t="shared" si="46"/>
        <v>65317000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204479000</v>
      </c>
      <c r="Q72" s="106">
        <f>$I72      +$K72      +$M72      +$O72</f>
        <v>0</v>
      </c>
      <c r="R72" s="61">
        <f>IF(($J72      =0),0,((($L72      -$J72      )/$J72      )*100))</f>
        <v>-38.061732492532357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33.301955163961793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3FqG7RAxjlFp9rrYO4LOh+d3rPzKl5lj9ZY0lB+B8VPgKLSIjU6A3x/YKW3vLP+FqW8jMGxiLCdWFdqsAx+fLw==" saltValue="a3Oq+vGhAZjhW8fphtpx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1000000</v>
      </c>
      <c r="C10" s="92">
        <v>0</v>
      </c>
      <c r="D10" s="92"/>
      <c r="E10" s="92">
        <f t="shared" ref="E10:E16" si="0">$B10      +$C10      +$D10</f>
        <v>1000000</v>
      </c>
      <c r="F10" s="93">
        <v>1000000</v>
      </c>
      <c r="G10" s="94">
        <v>1000000</v>
      </c>
      <c r="H10" s="93">
        <v>237000</v>
      </c>
      <c r="I10" s="94"/>
      <c r="J10" s="93">
        <v>127000</v>
      </c>
      <c r="K10" s="94">
        <v>404389</v>
      </c>
      <c r="L10" s="93">
        <v>210000</v>
      </c>
      <c r="M10" s="94"/>
      <c r="N10" s="93"/>
      <c r="O10" s="94"/>
      <c r="P10" s="93">
        <f t="shared" ref="P10:P16" si="1">$H10      +$J10      +$L10      +$N10</f>
        <v>574000</v>
      </c>
      <c r="Q10" s="94">
        <f t="shared" ref="Q10:Q16" si="2">$I10      +$K10      +$M10      +$O10</f>
        <v>404389</v>
      </c>
      <c r="R10" s="48">
        <f t="shared" ref="R10:R16" si="3">IF(($J10      =0),0,((($L10      -$J10      )/$J10      )*100))</f>
        <v>65.354330708661408</v>
      </c>
      <c r="S10" s="49">
        <f t="shared" ref="S10:S16" si="4">IF(($K10      =0),0,((($M10      -$K10      )/$K10      )*100))</f>
        <v>-100</v>
      </c>
      <c r="T10" s="48">
        <f t="shared" ref="T10:T15" si="5">IF(($E10      =0),0,(($P10      /$E10      )*100))</f>
        <v>57.4</v>
      </c>
      <c r="U10" s="50">
        <f t="shared" ref="U10:U15" si="6">IF(($E10      =0),0,(($Q10      /$E10      )*100))</f>
        <v>40.438899999999997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1000000</v>
      </c>
      <c r="C16" s="95">
        <f>SUM(C9:C15)</f>
        <v>0</v>
      </c>
      <c r="D16" s="95"/>
      <c r="E16" s="95">
        <f t="shared" si="0"/>
        <v>1000000</v>
      </c>
      <c r="F16" s="96">
        <f t="shared" ref="F16:O16" si="7">SUM(F9:F15)</f>
        <v>1000000</v>
      </c>
      <c r="G16" s="97">
        <f t="shared" si="7"/>
        <v>1000000</v>
      </c>
      <c r="H16" s="96">
        <f t="shared" si="7"/>
        <v>237000</v>
      </c>
      <c r="I16" s="97">
        <f t="shared" si="7"/>
        <v>0</v>
      </c>
      <c r="J16" s="96">
        <f t="shared" si="7"/>
        <v>127000</v>
      </c>
      <c r="K16" s="97">
        <f t="shared" si="7"/>
        <v>404389</v>
      </c>
      <c r="L16" s="96">
        <f t="shared" si="7"/>
        <v>210000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574000</v>
      </c>
      <c r="Q16" s="97">
        <f t="shared" si="2"/>
        <v>404389</v>
      </c>
      <c r="R16" s="52">
        <f t="shared" si="3"/>
        <v>65.354330708661408</v>
      </c>
      <c r="S16" s="53">
        <f t="shared" si="4"/>
        <v>-100</v>
      </c>
      <c r="T16" s="52">
        <f>IF((SUM($E9:$E13)+$E15)=0,0,(P16/(SUM($E9:$E13)+$E15)*100))</f>
        <v>57.4</v>
      </c>
      <c r="U16" s="54">
        <f>IF((SUM($E9:$E13)+$E15)=0,0,(Q16/(SUM($E9:$E13)+$E15)*100))</f>
        <v>40.438899999999997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2514000</v>
      </c>
      <c r="C29" s="92">
        <v>0</v>
      </c>
      <c r="D29" s="92"/>
      <c r="E29" s="92">
        <f>$B29      +$C29      +$D29</f>
        <v>2514000</v>
      </c>
      <c r="F29" s="93">
        <v>2514000</v>
      </c>
      <c r="G29" s="94">
        <v>2514000</v>
      </c>
      <c r="H29" s="93">
        <v>771000</v>
      </c>
      <c r="I29" s="94"/>
      <c r="J29" s="93">
        <v>663000</v>
      </c>
      <c r="K29" s="94">
        <v>1432963</v>
      </c>
      <c r="L29" s="93">
        <v>725000</v>
      </c>
      <c r="M29" s="94"/>
      <c r="N29" s="93"/>
      <c r="O29" s="94"/>
      <c r="P29" s="93">
        <f>$H29      +$J29      +$L29      +$N29</f>
        <v>2159000</v>
      </c>
      <c r="Q29" s="94">
        <f>$I29      +$K29      +$M29      +$O29</f>
        <v>1432963</v>
      </c>
      <c r="R29" s="48">
        <f>IF(($J29      =0),0,((($L29      -$J29      )/$J29      )*100))</f>
        <v>9.3514328808446461</v>
      </c>
      <c r="S29" s="49">
        <f>IF(($K29      =0),0,((($M29      -$K29      )/$K29      )*100))</f>
        <v>-100</v>
      </c>
      <c r="T29" s="48">
        <f>IF(($E29      =0),0,(($P29      /$E29      )*100))</f>
        <v>85.87907716785999</v>
      </c>
      <c r="U29" s="50">
        <f>IF(($E29      =0),0,(($Q29      /$E29      )*100))</f>
        <v>56.999323786793951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2514000</v>
      </c>
      <c r="C30" s="95">
        <f>SUM(C26:C29)</f>
        <v>0</v>
      </c>
      <c r="D30" s="95"/>
      <c r="E30" s="95">
        <f>$B30      +$C30      +$D30</f>
        <v>2514000</v>
      </c>
      <c r="F30" s="96">
        <f t="shared" ref="F30:O30" si="16">SUM(F26:F29)</f>
        <v>2514000</v>
      </c>
      <c r="G30" s="97">
        <f t="shared" si="16"/>
        <v>2514000</v>
      </c>
      <c r="H30" s="96">
        <f t="shared" si="16"/>
        <v>771000</v>
      </c>
      <c r="I30" s="97">
        <f t="shared" si="16"/>
        <v>0</v>
      </c>
      <c r="J30" s="96">
        <f t="shared" si="16"/>
        <v>663000</v>
      </c>
      <c r="K30" s="97">
        <f t="shared" si="16"/>
        <v>1432963</v>
      </c>
      <c r="L30" s="96">
        <f t="shared" si="16"/>
        <v>725000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2159000</v>
      </c>
      <c r="Q30" s="97">
        <f>$I30      +$K30      +$M30      +$O30</f>
        <v>1432963</v>
      </c>
      <c r="R30" s="52">
        <f>IF(($J30      =0),0,((($L30      -$J30      )/$J30      )*100))</f>
        <v>9.3514328808446461</v>
      </c>
      <c r="S30" s="53">
        <f>IF(($K30      =0),0,((($M30      -$K30      )/$K30      )*100))</f>
        <v>-100</v>
      </c>
      <c r="T30" s="52">
        <f>IF($E30   =0,0,($P30   /$E30   )*100)</f>
        <v>85.87907716785999</v>
      </c>
      <c r="U30" s="54">
        <f>IF($E30   =0,0,($Q30   /$E30   )*100)</f>
        <v>56.999323786793951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2122000</v>
      </c>
      <c r="C32" s="92">
        <v>0</v>
      </c>
      <c r="D32" s="92"/>
      <c r="E32" s="92">
        <f>$B32      +$C32      +$D32</f>
        <v>2122000</v>
      </c>
      <c r="F32" s="93">
        <v>2122000</v>
      </c>
      <c r="G32" s="94">
        <v>2122000</v>
      </c>
      <c r="H32" s="93">
        <v>59000</v>
      </c>
      <c r="I32" s="94"/>
      <c r="J32" s="93">
        <v>1389000</v>
      </c>
      <c r="K32" s="94">
        <v>1206626</v>
      </c>
      <c r="L32" s="93">
        <v>536000</v>
      </c>
      <c r="M32" s="94"/>
      <c r="N32" s="93"/>
      <c r="O32" s="94"/>
      <c r="P32" s="93">
        <f>$H32      +$J32      +$L32      +$N32</f>
        <v>1984000</v>
      </c>
      <c r="Q32" s="94">
        <f>$I32      +$K32      +$M32      +$O32</f>
        <v>1206626</v>
      </c>
      <c r="R32" s="48">
        <f>IF(($J32      =0),0,((($L32      -$J32      )/$J32      )*100))</f>
        <v>-61.411087113030959</v>
      </c>
      <c r="S32" s="49">
        <f>IF(($K32      =0),0,((($M32      -$K32      )/$K32      )*100))</f>
        <v>-100</v>
      </c>
      <c r="T32" s="48">
        <f>IF(($E32      =0),0,(($P32      /$E32      )*100))</f>
        <v>93.496701225259187</v>
      </c>
      <c r="U32" s="50">
        <f>IF(($E32      =0),0,(($Q32      /$E32      )*100))</f>
        <v>56.862676720075399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2122000</v>
      </c>
      <c r="C33" s="95">
        <f>C32</f>
        <v>0</v>
      </c>
      <c r="D33" s="95"/>
      <c r="E33" s="95">
        <f>$B33      +$C33      +$D33</f>
        <v>2122000</v>
      </c>
      <c r="F33" s="96">
        <f t="shared" ref="F33:O33" si="17">F32</f>
        <v>2122000</v>
      </c>
      <c r="G33" s="97">
        <f t="shared" si="17"/>
        <v>2122000</v>
      </c>
      <c r="H33" s="96">
        <f t="shared" si="17"/>
        <v>59000</v>
      </c>
      <c r="I33" s="97">
        <f t="shared" si="17"/>
        <v>0</v>
      </c>
      <c r="J33" s="96">
        <f t="shared" si="17"/>
        <v>1389000</v>
      </c>
      <c r="K33" s="97">
        <f t="shared" si="17"/>
        <v>1206626</v>
      </c>
      <c r="L33" s="96">
        <f t="shared" si="17"/>
        <v>536000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1984000</v>
      </c>
      <c r="Q33" s="97">
        <f>$I33      +$K33      +$M33      +$O33</f>
        <v>1206626</v>
      </c>
      <c r="R33" s="52">
        <f>IF(($J33      =0),0,((($L33      -$J33      )/$J33      )*100))</f>
        <v>-61.411087113030959</v>
      </c>
      <c r="S33" s="53">
        <f>IF(($K33      =0),0,((($M33      -$K33      )/$K33      )*100))</f>
        <v>-100</v>
      </c>
      <c r="T33" s="52">
        <f>IF($E33   =0,0,($P33   /$E33   )*100)</f>
        <v>93.496701225259187</v>
      </c>
      <c r="U33" s="54">
        <f>IF($E33   =0,0,($Q33   /$E33   )*100)</f>
        <v>56.862676720075399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0</v>
      </c>
      <c r="C36" s="92">
        <v>0</v>
      </c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5636000</v>
      </c>
      <c r="C67" s="104">
        <f>SUM(C9:C15,C18:C23,C26:C29,C32,C35:C39,C42:C52,C55:C58,C61:C65)</f>
        <v>0</v>
      </c>
      <c r="D67" s="104"/>
      <c r="E67" s="104">
        <f t="shared" si="35"/>
        <v>5636000</v>
      </c>
      <c r="F67" s="105">
        <f t="shared" ref="F67:O67" si="43">SUM(F9:F15,F18:F23,F26:F29,F32,F35:F39,F42:F52,F55:F58,F61:F65)</f>
        <v>5636000</v>
      </c>
      <c r="G67" s="106">
        <f t="shared" si="43"/>
        <v>5636000</v>
      </c>
      <c r="H67" s="105">
        <f t="shared" si="43"/>
        <v>1067000</v>
      </c>
      <c r="I67" s="106">
        <f t="shared" si="43"/>
        <v>0</v>
      </c>
      <c r="J67" s="105">
        <f t="shared" si="43"/>
        <v>2179000</v>
      </c>
      <c r="K67" s="106">
        <f t="shared" si="43"/>
        <v>3043978</v>
      </c>
      <c r="L67" s="105">
        <f t="shared" si="43"/>
        <v>1471000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4717000</v>
      </c>
      <c r="Q67" s="106">
        <f t="shared" si="37"/>
        <v>3043978</v>
      </c>
      <c r="R67" s="61">
        <f t="shared" si="38"/>
        <v>-32.49196879302432</v>
      </c>
      <c r="S67" s="62">
        <f t="shared" si="39"/>
        <v>-100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83.694109297374013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54.009545777146919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0</v>
      </c>
      <c r="C69" s="92">
        <v>0</v>
      </c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5636000</v>
      </c>
      <c r="C72" s="104">
        <f>SUM(C9:C15,C18:C23,C26:C29,C32,C35:C39,C42:C52,C55:C58,C61:C65,C69)</f>
        <v>0</v>
      </c>
      <c r="D72" s="104"/>
      <c r="E72" s="104">
        <f>$B72      +$C72      +$D72</f>
        <v>5636000</v>
      </c>
      <c r="F72" s="105">
        <f t="shared" ref="F72:O72" si="46">SUM(F9:F15,F18:F23,F26:F29,F32,F35:F39,F42:F52,F55:F58,F61:F65,F69)</f>
        <v>5636000</v>
      </c>
      <c r="G72" s="106">
        <f t="shared" si="46"/>
        <v>5636000</v>
      </c>
      <c r="H72" s="105">
        <f t="shared" si="46"/>
        <v>1067000</v>
      </c>
      <c r="I72" s="106">
        <f t="shared" si="46"/>
        <v>0</v>
      </c>
      <c r="J72" s="105">
        <f t="shared" si="46"/>
        <v>2179000</v>
      </c>
      <c r="K72" s="106">
        <f t="shared" si="46"/>
        <v>3043978</v>
      </c>
      <c r="L72" s="105">
        <f t="shared" si="46"/>
        <v>1471000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4717000</v>
      </c>
      <c r="Q72" s="106">
        <f>$I72      +$K72      +$M72      +$O72</f>
        <v>3043978</v>
      </c>
      <c r="R72" s="61">
        <f>IF(($J72      =0),0,((($L72      -$J72      )/$J72      )*100))</f>
        <v>-32.49196879302432</v>
      </c>
      <c r="S72" s="62">
        <f>IF(($K72      =0),0,((($M72      -$K72      )/$K72      )*100))</f>
        <v>-100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83.694109297374013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54.009545777146919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dk+vVleLgXCa+Vs51PeMMzTyyV3kvwGQLK8E3mjC+baFQvi3ohQMi0artHMzjGOd3ivndrq1HoZPm452FJTLcQ==" saltValue="gJ4XrzEZufRsupoTNCjEu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2850000</v>
      </c>
      <c r="C10" s="92">
        <v>0</v>
      </c>
      <c r="D10" s="92"/>
      <c r="E10" s="92">
        <f t="shared" ref="E10:E16" si="0">$B10      +$C10      +$D10</f>
        <v>2850000</v>
      </c>
      <c r="F10" s="93">
        <v>2850000</v>
      </c>
      <c r="G10" s="94">
        <v>2850000</v>
      </c>
      <c r="H10" s="93">
        <v>90000</v>
      </c>
      <c r="I10" s="94">
        <v>80000</v>
      </c>
      <c r="J10" s="93">
        <v>140000</v>
      </c>
      <c r="K10" s="94">
        <v>130000</v>
      </c>
      <c r="L10" s="93">
        <v>2200000</v>
      </c>
      <c r="M10" s="94">
        <v>2238619</v>
      </c>
      <c r="N10" s="93"/>
      <c r="O10" s="94"/>
      <c r="P10" s="93">
        <f t="shared" ref="P10:P16" si="1">$H10      +$J10      +$L10      +$N10</f>
        <v>2430000</v>
      </c>
      <c r="Q10" s="94">
        <f t="shared" ref="Q10:Q16" si="2">$I10      +$K10      +$M10      +$O10</f>
        <v>2448619</v>
      </c>
      <c r="R10" s="48">
        <f t="shared" ref="R10:R16" si="3">IF(($J10      =0),0,((($L10      -$J10      )/$J10      )*100))</f>
        <v>1471.4285714285713</v>
      </c>
      <c r="S10" s="49">
        <f t="shared" ref="S10:S16" si="4">IF(($K10      =0),0,((($M10      -$K10      )/$K10      )*100))</f>
        <v>1622.0146153846156</v>
      </c>
      <c r="T10" s="48">
        <f t="shared" ref="T10:T15" si="5">IF(($E10      =0),0,(($P10      /$E10      )*100))</f>
        <v>85.263157894736835</v>
      </c>
      <c r="U10" s="50">
        <f t="shared" ref="U10:U15" si="6">IF(($E10      =0),0,(($Q10      /$E10      )*100))</f>
        <v>85.916456140350874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2850000</v>
      </c>
      <c r="C16" s="95">
        <f>SUM(C9:C15)</f>
        <v>0</v>
      </c>
      <c r="D16" s="95"/>
      <c r="E16" s="95">
        <f t="shared" si="0"/>
        <v>2850000</v>
      </c>
      <c r="F16" s="96">
        <f t="shared" ref="F16:O16" si="7">SUM(F9:F15)</f>
        <v>2850000</v>
      </c>
      <c r="G16" s="97">
        <f t="shared" si="7"/>
        <v>2850000</v>
      </c>
      <c r="H16" s="96">
        <f t="shared" si="7"/>
        <v>90000</v>
      </c>
      <c r="I16" s="97">
        <f t="shared" si="7"/>
        <v>80000</v>
      </c>
      <c r="J16" s="96">
        <f t="shared" si="7"/>
        <v>140000</v>
      </c>
      <c r="K16" s="97">
        <f t="shared" si="7"/>
        <v>130000</v>
      </c>
      <c r="L16" s="96">
        <f t="shared" si="7"/>
        <v>2200000</v>
      </c>
      <c r="M16" s="97">
        <f t="shared" si="7"/>
        <v>2238619</v>
      </c>
      <c r="N16" s="96">
        <f t="shared" si="7"/>
        <v>0</v>
      </c>
      <c r="O16" s="97">
        <f t="shared" si="7"/>
        <v>0</v>
      </c>
      <c r="P16" s="96">
        <f t="shared" si="1"/>
        <v>2430000</v>
      </c>
      <c r="Q16" s="97">
        <f t="shared" si="2"/>
        <v>2448619</v>
      </c>
      <c r="R16" s="52">
        <f t="shared" si="3"/>
        <v>1471.4285714285713</v>
      </c>
      <c r="S16" s="53">
        <f t="shared" si="4"/>
        <v>1622.0146153846156</v>
      </c>
      <c r="T16" s="52">
        <f>IF((SUM($E9:$E13)+$E15)=0,0,(P16/(SUM($E9:$E13)+$E15)*100))</f>
        <v>85.263157894736835</v>
      </c>
      <c r="U16" s="54">
        <f>IF((SUM($E9:$E13)+$E15)=0,0,(Q16/(SUM($E9:$E13)+$E15)*100))</f>
        <v>85.916456140350874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2344000</v>
      </c>
      <c r="C32" s="92">
        <v>0</v>
      </c>
      <c r="D32" s="92"/>
      <c r="E32" s="92">
        <f>$B32      +$C32      +$D32</f>
        <v>2344000</v>
      </c>
      <c r="F32" s="93">
        <v>2344000</v>
      </c>
      <c r="G32" s="94">
        <v>2344000</v>
      </c>
      <c r="H32" s="93">
        <v>1329000</v>
      </c>
      <c r="I32" s="94">
        <v>829721</v>
      </c>
      <c r="J32" s="93">
        <v>1006000</v>
      </c>
      <c r="K32" s="94">
        <v>877425</v>
      </c>
      <c r="L32" s="93"/>
      <c r="M32" s="94">
        <v>875761</v>
      </c>
      <c r="N32" s="93"/>
      <c r="O32" s="94"/>
      <c r="P32" s="93">
        <f>$H32      +$J32      +$L32      +$N32</f>
        <v>2335000</v>
      </c>
      <c r="Q32" s="94">
        <f>$I32      +$K32      +$M32      +$O32</f>
        <v>2582907</v>
      </c>
      <c r="R32" s="48">
        <f>IF(($J32      =0),0,((($L32      -$J32      )/$J32      )*100))</f>
        <v>-100</v>
      </c>
      <c r="S32" s="49">
        <f>IF(($K32      =0),0,((($M32      -$K32      )/$K32      )*100))</f>
        <v>-0.18964583867567028</v>
      </c>
      <c r="T32" s="48">
        <f>IF(($E32      =0),0,(($P32      /$E32      )*100))</f>
        <v>99.616040955631405</v>
      </c>
      <c r="U32" s="50">
        <f>IF(($E32      =0),0,(($Q32      /$E32      )*100))</f>
        <v>110.19227815699659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2344000</v>
      </c>
      <c r="C33" s="95">
        <f>C32</f>
        <v>0</v>
      </c>
      <c r="D33" s="95"/>
      <c r="E33" s="95">
        <f>$B33      +$C33      +$D33</f>
        <v>2344000</v>
      </c>
      <c r="F33" s="96">
        <f t="shared" ref="F33:O33" si="17">F32</f>
        <v>2344000</v>
      </c>
      <c r="G33" s="97">
        <f t="shared" si="17"/>
        <v>2344000</v>
      </c>
      <c r="H33" s="96">
        <f t="shared" si="17"/>
        <v>1329000</v>
      </c>
      <c r="I33" s="97">
        <f t="shared" si="17"/>
        <v>829721</v>
      </c>
      <c r="J33" s="96">
        <f t="shared" si="17"/>
        <v>1006000</v>
      </c>
      <c r="K33" s="97">
        <f t="shared" si="17"/>
        <v>877425</v>
      </c>
      <c r="L33" s="96">
        <f t="shared" si="17"/>
        <v>0</v>
      </c>
      <c r="M33" s="97">
        <f t="shared" si="17"/>
        <v>875761</v>
      </c>
      <c r="N33" s="96">
        <f t="shared" si="17"/>
        <v>0</v>
      </c>
      <c r="O33" s="97">
        <f t="shared" si="17"/>
        <v>0</v>
      </c>
      <c r="P33" s="96">
        <f>$H33      +$J33      +$L33      +$N33</f>
        <v>2335000</v>
      </c>
      <c r="Q33" s="97">
        <f>$I33      +$K33      +$M33      +$O33</f>
        <v>2582907</v>
      </c>
      <c r="R33" s="52">
        <f>IF(($J33      =0),0,((($L33      -$J33      )/$J33      )*100))</f>
        <v>-100</v>
      </c>
      <c r="S33" s="53">
        <f>IF(($K33      =0),0,((($M33      -$K33      )/$K33      )*100))</f>
        <v>-0.18964583867567028</v>
      </c>
      <c r="T33" s="52">
        <f>IF($E33   =0,0,($P33   /$E33   )*100)</f>
        <v>99.616040955631405</v>
      </c>
      <c r="U33" s="54">
        <f>IF($E33   =0,0,($Q33   /$E33   )*100)</f>
        <v>110.19227815699659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18183000</v>
      </c>
      <c r="C36" s="92">
        <v>0</v>
      </c>
      <c r="D36" s="92"/>
      <c r="E36" s="92">
        <f t="shared" si="18"/>
        <v>18183000</v>
      </c>
      <c r="F36" s="93">
        <v>18183000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18183000</v>
      </c>
      <c r="C40" s="95">
        <f>SUM(C35:C39)</f>
        <v>0</v>
      </c>
      <c r="D40" s="95"/>
      <c r="E40" s="95">
        <f t="shared" si="18"/>
        <v>18183000</v>
      </c>
      <c r="F40" s="96">
        <f t="shared" ref="F40:O40" si="25">SUM(F35:F39)</f>
        <v>18183000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50000000</v>
      </c>
      <c r="C44" s="92">
        <v>0</v>
      </c>
      <c r="D44" s="92"/>
      <c r="E44" s="92">
        <f t="shared" si="26"/>
        <v>50000000</v>
      </c>
      <c r="F44" s="93">
        <v>50000000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79042000</v>
      </c>
      <c r="C51" s="92">
        <v>0</v>
      </c>
      <c r="D51" s="92"/>
      <c r="E51" s="92">
        <f t="shared" si="26"/>
        <v>79042000</v>
      </c>
      <c r="F51" s="93">
        <v>79042000</v>
      </c>
      <c r="G51" s="94">
        <v>79042000</v>
      </c>
      <c r="H51" s="93">
        <v>5440000</v>
      </c>
      <c r="I51" s="94"/>
      <c r="J51" s="93">
        <v>29560000</v>
      </c>
      <c r="K51" s="94"/>
      <c r="L51" s="93">
        <v>30000000</v>
      </c>
      <c r="M51" s="94">
        <v>68211626</v>
      </c>
      <c r="N51" s="93"/>
      <c r="O51" s="94"/>
      <c r="P51" s="93">
        <f t="shared" si="27"/>
        <v>65000000</v>
      </c>
      <c r="Q51" s="94">
        <f t="shared" si="28"/>
        <v>68211626</v>
      </c>
      <c r="R51" s="48">
        <f t="shared" si="29"/>
        <v>1.4884979702300407</v>
      </c>
      <c r="S51" s="49">
        <f t="shared" si="30"/>
        <v>0</v>
      </c>
      <c r="T51" s="48">
        <f t="shared" si="31"/>
        <v>82.234761266162295</v>
      </c>
      <c r="U51" s="50">
        <f t="shared" si="32"/>
        <v>86.297950456719207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129042000</v>
      </c>
      <c r="C53" s="95">
        <f>SUM(C42:C52)</f>
        <v>0</v>
      </c>
      <c r="D53" s="95"/>
      <c r="E53" s="95">
        <f t="shared" si="26"/>
        <v>129042000</v>
      </c>
      <c r="F53" s="96">
        <f t="shared" ref="F53:O53" si="33">SUM(F42:F52)</f>
        <v>129042000</v>
      </c>
      <c r="G53" s="97">
        <f t="shared" si="33"/>
        <v>79042000</v>
      </c>
      <c r="H53" s="96">
        <f t="shared" si="33"/>
        <v>5440000</v>
      </c>
      <c r="I53" s="97">
        <f t="shared" si="33"/>
        <v>0</v>
      </c>
      <c r="J53" s="96">
        <f t="shared" si="33"/>
        <v>29560000</v>
      </c>
      <c r="K53" s="97">
        <f t="shared" si="33"/>
        <v>0</v>
      </c>
      <c r="L53" s="96">
        <f t="shared" si="33"/>
        <v>30000000</v>
      </c>
      <c r="M53" s="97">
        <f t="shared" si="33"/>
        <v>68211626</v>
      </c>
      <c r="N53" s="96">
        <f t="shared" si="33"/>
        <v>0</v>
      </c>
      <c r="O53" s="97">
        <f t="shared" si="33"/>
        <v>0</v>
      </c>
      <c r="P53" s="96">
        <f t="shared" si="27"/>
        <v>65000000</v>
      </c>
      <c r="Q53" s="97">
        <f t="shared" si="28"/>
        <v>68211626</v>
      </c>
      <c r="R53" s="52">
        <f t="shared" si="29"/>
        <v>1.4884979702300407</v>
      </c>
      <c r="S53" s="53">
        <f t="shared" si="30"/>
        <v>0</v>
      </c>
      <c r="T53" s="52">
        <f>IF((+$E43+$E45+$E47+$E48+$E51) =0,0,(P53   /(+$E43+$E45+$E47+$E48+$E51) )*100)</f>
        <v>82.234761266162295</v>
      </c>
      <c r="U53" s="54">
        <f>IF((+$E43+$E45+$E47+$E48+$E51) =0,0,(Q53   /(+$E43+$E45+$E47+$E48+$E51) )*100)</f>
        <v>86.297950456719207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152419000</v>
      </c>
      <c r="C67" s="104">
        <f>SUM(C9:C15,C18:C23,C26:C29,C32,C35:C39,C42:C52,C55:C58,C61:C65)</f>
        <v>0</v>
      </c>
      <c r="D67" s="104"/>
      <c r="E67" s="104">
        <f t="shared" si="35"/>
        <v>152419000</v>
      </c>
      <c r="F67" s="105">
        <f t="shared" ref="F67:O67" si="43">SUM(F9:F15,F18:F23,F26:F29,F32,F35:F39,F42:F52,F55:F58,F61:F65)</f>
        <v>152419000</v>
      </c>
      <c r="G67" s="106">
        <f t="shared" si="43"/>
        <v>84236000</v>
      </c>
      <c r="H67" s="105">
        <f t="shared" si="43"/>
        <v>6859000</v>
      </c>
      <c r="I67" s="106">
        <f t="shared" si="43"/>
        <v>909721</v>
      </c>
      <c r="J67" s="105">
        <f t="shared" si="43"/>
        <v>30706000</v>
      </c>
      <c r="K67" s="106">
        <f t="shared" si="43"/>
        <v>1007425</v>
      </c>
      <c r="L67" s="105">
        <f t="shared" si="43"/>
        <v>32200000</v>
      </c>
      <c r="M67" s="106">
        <f t="shared" si="43"/>
        <v>71326006</v>
      </c>
      <c r="N67" s="105">
        <f t="shared" si="43"/>
        <v>0</v>
      </c>
      <c r="O67" s="106">
        <f t="shared" si="43"/>
        <v>0</v>
      </c>
      <c r="P67" s="105">
        <f t="shared" si="36"/>
        <v>69765000</v>
      </c>
      <c r="Q67" s="106">
        <f t="shared" si="37"/>
        <v>73243152</v>
      </c>
      <c r="R67" s="61">
        <f t="shared" si="38"/>
        <v>4.8654985996222235</v>
      </c>
      <c r="S67" s="62">
        <f t="shared" si="39"/>
        <v>6980.0313670992882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82.820884182534783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86.949940642955497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121516000</v>
      </c>
      <c r="C69" s="92">
        <v>0</v>
      </c>
      <c r="D69" s="92"/>
      <c r="E69" s="92">
        <f>$B69      +$C69      +$D69</f>
        <v>121516000</v>
      </c>
      <c r="F69" s="93">
        <v>121516000</v>
      </c>
      <c r="G69" s="94">
        <v>121516000</v>
      </c>
      <c r="H69" s="93">
        <v>15826000</v>
      </c>
      <c r="I69" s="94">
        <v>11821407</v>
      </c>
      <c r="J69" s="93">
        <v>66972000</v>
      </c>
      <c r="K69" s="94">
        <v>105414935</v>
      </c>
      <c r="L69" s="93">
        <v>12010000</v>
      </c>
      <c r="M69" s="94">
        <v>-56224992</v>
      </c>
      <c r="N69" s="93"/>
      <c r="O69" s="94"/>
      <c r="P69" s="93">
        <f>$H69      +$J69      +$L69      +$N69</f>
        <v>94808000</v>
      </c>
      <c r="Q69" s="94">
        <f>$I69      +$K69      +$M69      +$O69</f>
        <v>61011350</v>
      </c>
      <c r="R69" s="48">
        <f>IF(($J69      =0),0,((($L69      -$J69      )/$J69      )*100))</f>
        <v>-82.067132532998869</v>
      </c>
      <c r="S69" s="49">
        <f>IF(($K69      =0),0,((($M69      -$K69      )/$K69      )*100))</f>
        <v>-153.33683694819905</v>
      </c>
      <c r="T69" s="48">
        <f>IF(($E69      =0),0,(($P69      /$E69      )*100))</f>
        <v>78.021001349616512</v>
      </c>
      <c r="U69" s="50">
        <f>IF(($E69      =0),0,(($Q69      /$E69      )*100))</f>
        <v>50.208491062905289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121516000</v>
      </c>
      <c r="C70" s="101">
        <f>C69</f>
        <v>0</v>
      </c>
      <c r="D70" s="101"/>
      <c r="E70" s="101">
        <f>$B70      +$C70      +$D70</f>
        <v>121516000</v>
      </c>
      <c r="F70" s="102">
        <f t="shared" ref="F70:O70" si="44">F69</f>
        <v>121516000</v>
      </c>
      <c r="G70" s="103">
        <f t="shared" si="44"/>
        <v>121516000</v>
      </c>
      <c r="H70" s="102">
        <f t="shared" si="44"/>
        <v>15826000</v>
      </c>
      <c r="I70" s="103">
        <f t="shared" si="44"/>
        <v>11821407</v>
      </c>
      <c r="J70" s="102">
        <f t="shared" si="44"/>
        <v>66972000</v>
      </c>
      <c r="K70" s="103">
        <f t="shared" si="44"/>
        <v>105414935</v>
      </c>
      <c r="L70" s="102">
        <f t="shared" si="44"/>
        <v>12010000</v>
      </c>
      <c r="M70" s="103">
        <f t="shared" si="44"/>
        <v>-56224992</v>
      </c>
      <c r="N70" s="102">
        <f t="shared" si="44"/>
        <v>0</v>
      </c>
      <c r="O70" s="103">
        <f t="shared" si="44"/>
        <v>0</v>
      </c>
      <c r="P70" s="102">
        <f>$H70      +$J70      +$L70      +$N70</f>
        <v>94808000</v>
      </c>
      <c r="Q70" s="103">
        <f>$I70      +$K70      +$M70      +$O70</f>
        <v>61011350</v>
      </c>
      <c r="R70" s="57">
        <f>IF(($J70      =0),0,((($L70      -$J70      )/$J70      )*100))</f>
        <v>-82.067132532998869</v>
      </c>
      <c r="S70" s="58">
        <f>IF(($K70      =0),0,((($M70      -$K70      )/$K70      )*100))</f>
        <v>-153.33683694819905</v>
      </c>
      <c r="T70" s="57">
        <f>IF($E70   =0,0,($P70   /$E70   )*100)</f>
        <v>78.021001349616512</v>
      </c>
      <c r="U70" s="59">
        <f>IF($E70   =0,0,($Q70   /$E70 )*100)</f>
        <v>50.208491062905289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121516000</v>
      </c>
      <c r="C71" s="104">
        <f>C69</f>
        <v>0</v>
      </c>
      <c r="D71" s="104"/>
      <c r="E71" s="104">
        <f>$B71      +$C71      +$D71</f>
        <v>121516000</v>
      </c>
      <c r="F71" s="105">
        <f t="shared" ref="F71:O71" si="45">F69</f>
        <v>121516000</v>
      </c>
      <c r="G71" s="106">
        <f t="shared" si="45"/>
        <v>121516000</v>
      </c>
      <c r="H71" s="105">
        <f t="shared" si="45"/>
        <v>15826000</v>
      </c>
      <c r="I71" s="106">
        <f t="shared" si="45"/>
        <v>11821407</v>
      </c>
      <c r="J71" s="105">
        <f t="shared" si="45"/>
        <v>66972000</v>
      </c>
      <c r="K71" s="106">
        <f t="shared" si="45"/>
        <v>105414935</v>
      </c>
      <c r="L71" s="105">
        <f t="shared" si="45"/>
        <v>12010000</v>
      </c>
      <c r="M71" s="106">
        <f t="shared" si="45"/>
        <v>-56224992</v>
      </c>
      <c r="N71" s="105">
        <f t="shared" si="45"/>
        <v>0</v>
      </c>
      <c r="O71" s="106">
        <f t="shared" si="45"/>
        <v>0</v>
      </c>
      <c r="P71" s="105">
        <f>$H71      +$J71      +$L71      +$N71</f>
        <v>94808000</v>
      </c>
      <c r="Q71" s="106">
        <f>$I71      +$K71      +$M71      +$O71</f>
        <v>61011350</v>
      </c>
      <c r="R71" s="61">
        <f>IF(($J71      =0),0,((($L71      -$J71      )/$J71      )*100))</f>
        <v>-82.067132532998869</v>
      </c>
      <c r="S71" s="62">
        <f>IF(($K71      =0),0,((($M71      -$K71      )/$K71      )*100))</f>
        <v>-153.33683694819905</v>
      </c>
      <c r="T71" s="61">
        <f>IF($E71   =0,0,($P71   /$E71   )*100)</f>
        <v>78.021001349616512</v>
      </c>
      <c r="U71" s="65">
        <f>IF($E71   =0,0,($Q71   /$E71   )*100)</f>
        <v>50.208491062905289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273935000</v>
      </c>
      <c r="C72" s="104">
        <f>SUM(C9:C15,C18:C23,C26:C29,C32,C35:C39,C42:C52,C55:C58,C61:C65,C69)</f>
        <v>0</v>
      </c>
      <c r="D72" s="104"/>
      <c r="E72" s="104">
        <f>$B72      +$C72      +$D72</f>
        <v>273935000</v>
      </c>
      <c r="F72" s="105">
        <f t="shared" ref="F72:O72" si="46">SUM(F9:F15,F18:F23,F26:F29,F32,F35:F39,F42:F52,F55:F58,F61:F65,F69)</f>
        <v>273935000</v>
      </c>
      <c r="G72" s="106">
        <f t="shared" si="46"/>
        <v>205752000</v>
      </c>
      <c r="H72" s="105">
        <f t="shared" si="46"/>
        <v>22685000</v>
      </c>
      <c r="I72" s="106">
        <f t="shared" si="46"/>
        <v>12731128</v>
      </c>
      <c r="J72" s="105">
        <f t="shared" si="46"/>
        <v>97678000</v>
      </c>
      <c r="K72" s="106">
        <f t="shared" si="46"/>
        <v>106422360</v>
      </c>
      <c r="L72" s="105">
        <f t="shared" si="46"/>
        <v>44210000</v>
      </c>
      <c r="M72" s="106">
        <f t="shared" si="46"/>
        <v>15101014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164573000</v>
      </c>
      <c r="Q72" s="106">
        <f>$I72      +$K72      +$M72      +$O72</f>
        <v>134254502</v>
      </c>
      <c r="R72" s="61">
        <f>IF(($J72      =0),0,((($L72      -$J72      )/$J72      )*100))</f>
        <v>-54.739040520895188</v>
      </c>
      <c r="S72" s="62">
        <f>IF(($K72      =0),0,((($M72      -$K72      )/$K72      )*100))</f>
        <v>-85.810299640038053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79.986099770597605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65.250642521093354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Vgb4JGnq4hsjUjEoAxzf/GFuDwKcwPBkutgtQGwV+ezmCUyo/rYAGknzxzHuRhfAQxXwNfXbzjQrQTqkhuLUGw==" saltValue="9OJn7aM5thGTQWJVSyjLZ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2800000</v>
      </c>
      <c r="C10" s="92">
        <v>0</v>
      </c>
      <c r="D10" s="92"/>
      <c r="E10" s="92">
        <f t="shared" ref="E10:E16" si="0">$B10      +$C10      +$D10</f>
        <v>2800000</v>
      </c>
      <c r="F10" s="93">
        <v>2800000</v>
      </c>
      <c r="G10" s="94">
        <v>2800000</v>
      </c>
      <c r="H10" s="93">
        <v>187000</v>
      </c>
      <c r="I10" s="94">
        <v>166725</v>
      </c>
      <c r="J10" s="93">
        <v>156000</v>
      </c>
      <c r="K10" s="94">
        <v>123375</v>
      </c>
      <c r="L10" s="93">
        <v>998000</v>
      </c>
      <c r="M10" s="94">
        <v>1048566</v>
      </c>
      <c r="N10" s="93"/>
      <c r="O10" s="94"/>
      <c r="P10" s="93">
        <f t="shared" ref="P10:P16" si="1">$H10      +$J10      +$L10      +$N10</f>
        <v>1341000</v>
      </c>
      <c r="Q10" s="94">
        <f t="shared" ref="Q10:Q16" si="2">$I10      +$K10      +$M10      +$O10</f>
        <v>1338666</v>
      </c>
      <c r="R10" s="48">
        <f t="shared" ref="R10:R16" si="3">IF(($J10      =0),0,((($L10      -$J10      )/$J10      )*100))</f>
        <v>539.74358974358984</v>
      </c>
      <c r="S10" s="49">
        <f t="shared" ref="S10:S16" si="4">IF(($K10      =0),0,((($M10      -$K10      )/$K10      )*100))</f>
        <v>749.90151975683887</v>
      </c>
      <c r="T10" s="48">
        <f t="shared" ref="T10:T15" si="5">IF(($E10      =0),0,(($P10      /$E10      )*100))</f>
        <v>47.892857142857146</v>
      </c>
      <c r="U10" s="50">
        <f t="shared" ref="U10:U15" si="6">IF(($E10      =0),0,(($Q10      /$E10      )*100))</f>
        <v>47.8095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2800000</v>
      </c>
      <c r="C16" s="95">
        <f>SUM(C9:C15)</f>
        <v>0</v>
      </c>
      <c r="D16" s="95"/>
      <c r="E16" s="95">
        <f t="shared" si="0"/>
        <v>2800000</v>
      </c>
      <c r="F16" s="96">
        <f t="shared" ref="F16:O16" si="7">SUM(F9:F15)</f>
        <v>2800000</v>
      </c>
      <c r="G16" s="97">
        <f t="shared" si="7"/>
        <v>2800000</v>
      </c>
      <c r="H16" s="96">
        <f t="shared" si="7"/>
        <v>187000</v>
      </c>
      <c r="I16" s="97">
        <f t="shared" si="7"/>
        <v>166725</v>
      </c>
      <c r="J16" s="96">
        <f t="shared" si="7"/>
        <v>156000</v>
      </c>
      <c r="K16" s="97">
        <f t="shared" si="7"/>
        <v>123375</v>
      </c>
      <c r="L16" s="96">
        <f t="shared" si="7"/>
        <v>998000</v>
      </c>
      <c r="M16" s="97">
        <f t="shared" si="7"/>
        <v>1048566</v>
      </c>
      <c r="N16" s="96">
        <f t="shared" si="7"/>
        <v>0</v>
      </c>
      <c r="O16" s="97">
        <f t="shared" si="7"/>
        <v>0</v>
      </c>
      <c r="P16" s="96">
        <f t="shared" si="1"/>
        <v>1341000</v>
      </c>
      <c r="Q16" s="97">
        <f t="shared" si="2"/>
        <v>1338666</v>
      </c>
      <c r="R16" s="52">
        <f t="shared" si="3"/>
        <v>539.74358974358984</v>
      </c>
      <c r="S16" s="53">
        <f t="shared" si="4"/>
        <v>749.90151975683887</v>
      </c>
      <c r="T16" s="52">
        <f>IF((SUM($E9:$E13)+$E15)=0,0,(P16/(SUM($E9:$E13)+$E15)*100))</f>
        <v>47.892857142857146</v>
      </c>
      <c r="U16" s="54">
        <f>IF((SUM($E9:$E13)+$E15)=0,0,(Q16/(SUM($E9:$E13)+$E15)*100))</f>
        <v>47.8095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1175000</v>
      </c>
      <c r="C32" s="92">
        <v>0</v>
      </c>
      <c r="D32" s="92"/>
      <c r="E32" s="92">
        <f>$B32      +$C32      +$D32</f>
        <v>1175000</v>
      </c>
      <c r="F32" s="93">
        <v>1175000</v>
      </c>
      <c r="G32" s="94">
        <v>1175000</v>
      </c>
      <c r="H32" s="93"/>
      <c r="I32" s="94"/>
      <c r="J32" s="93">
        <v>294000</v>
      </c>
      <c r="K32" s="94">
        <v>294000</v>
      </c>
      <c r="L32" s="93">
        <v>596000</v>
      </c>
      <c r="M32" s="94">
        <v>596400</v>
      </c>
      <c r="N32" s="93"/>
      <c r="O32" s="94"/>
      <c r="P32" s="93">
        <f>$H32      +$J32      +$L32      +$N32</f>
        <v>890000</v>
      </c>
      <c r="Q32" s="94">
        <f>$I32      +$K32      +$M32      +$O32</f>
        <v>890400</v>
      </c>
      <c r="R32" s="48">
        <f>IF(($J32      =0),0,((($L32      -$J32      )/$J32      )*100))</f>
        <v>102.72108843537416</v>
      </c>
      <c r="S32" s="49">
        <f>IF(($K32      =0),0,((($M32      -$K32      )/$K32      )*100))</f>
        <v>102.85714285714285</v>
      </c>
      <c r="T32" s="48">
        <f>IF(($E32      =0),0,(($P32      /$E32      )*100))</f>
        <v>75.744680851063833</v>
      </c>
      <c r="U32" s="50">
        <f>IF(($E32      =0),0,(($Q32      /$E32      )*100))</f>
        <v>75.778723404255317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1175000</v>
      </c>
      <c r="C33" s="95">
        <f>C32</f>
        <v>0</v>
      </c>
      <c r="D33" s="95"/>
      <c r="E33" s="95">
        <f>$B33      +$C33      +$D33</f>
        <v>1175000</v>
      </c>
      <c r="F33" s="96">
        <f t="shared" ref="F33:O33" si="17">F32</f>
        <v>1175000</v>
      </c>
      <c r="G33" s="97">
        <f t="shared" si="17"/>
        <v>1175000</v>
      </c>
      <c r="H33" s="96">
        <f t="shared" si="17"/>
        <v>0</v>
      </c>
      <c r="I33" s="97">
        <f t="shared" si="17"/>
        <v>0</v>
      </c>
      <c r="J33" s="96">
        <f t="shared" si="17"/>
        <v>294000</v>
      </c>
      <c r="K33" s="97">
        <f t="shared" si="17"/>
        <v>294000</v>
      </c>
      <c r="L33" s="96">
        <f t="shared" si="17"/>
        <v>596000</v>
      </c>
      <c r="M33" s="97">
        <f t="shared" si="17"/>
        <v>596400</v>
      </c>
      <c r="N33" s="96">
        <f t="shared" si="17"/>
        <v>0</v>
      </c>
      <c r="O33" s="97">
        <f t="shared" si="17"/>
        <v>0</v>
      </c>
      <c r="P33" s="96">
        <f>$H33      +$J33      +$L33      +$N33</f>
        <v>890000</v>
      </c>
      <c r="Q33" s="97">
        <f>$I33      +$K33      +$M33      +$O33</f>
        <v>890400</v>
      </c>
      <c r="R33" s="52">
        <f>IF(($J33      =0),0,((($L33      -$J33      )/$J33      )*100))</f>
        <v>102.72108843537416</v>
      </c>
      <c r="S33" s="53">
        <f>IF(($K33      =0),0,((($M33      -$K33      )/$K33      )*100))</f>
        <v>102.85714285714285</v>
      </c>
      <c r="T33" s="52">
        <f>IF($E33   =0,0,($P33   /$E33   )*100)</f>
        <v>75.744680851063833</v>
      </c>
      <c r="U33" s="54">
        <f>IF($E33   =0,0,($Q33   /$E33   )*100)</f>
        <v>75.778723404255317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15000000</v>
      </c>
      <c r="C35" s="92">
        <v>-5000000</v>
      </c>
      <c r="D35" s="92"/>
      <c r="E35" s="92">
        <f t="shared" ref="E35:E40" si="18">$B35      +$C35      +$D35</f>
        <v>10000000</v>
      </c>
      <c r="F35" s="93">
        <v>10000000</v>
      </c>
      <c r="G35" s="94">
        <v>10000000</v>
      </c>
      <c r="H35" s="93"/>
      <c r="I35" s="94"/>
      <c r="J35" s="93">
        <v>3908000</v>
      </c>
      <c r="K35" s="94">
        <v>3907702</v>
      </c>
      <c r="L35" s="93">
        <v>5028000</v>
      </c>
      <c r="M35" s="94">
        <v>4507840</v>
      </c>
      <c r="N35" s="93"/>
      <c r="O35" s="94"/>
      <c r="P35" s="93">
        <f t="shared" ref="P35:P40" si="19">$H35      +$J35      +$L35      +$N35</f>
        <v>8936000</v>
      </c>
      <c r="Q35" s="94">
        <f t="shared" ref="Q35:Q40" si="20">$I35      +$K35      +$M35      +$O35</f>
        <v>8415542</v>
      </c>
      <c r="R35" s="48">
        <f t="shared" ref="R35:R40" si="21">IF(($J35      =0),0,((($L35      -$J35      )/$J35      )*100))</f>
        <v>28.65916069600819</v>
      </c>
      <c r="S35" s="49">
        <f t="shared" ref="S35:S40" si="22">IF(($K35      =0),0,((($M35      -$K35      )/$K35      )*100))</f>
        <v>15.357824112483501</v>
      </c>
      <c r="T35" s="48">
        <f t="shared" ref="T35:T39" si="23">IF(($E35      =0),0,(($P35      /$E35      )*100))</f>
        <v>89.36</v>
      </c>
      <c r="U35" s="50">
        <f t="shared" ref="U35:U39" si="24">IF(($E35      =0),0,(($Q35      /$E35      )*100))</f>
        <v>84.155420000000007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51556000</v>
      </c>
      <c r="C36" s="92">
        <v>0</v>
      </c>
      <c r="D36" s="92"/>
      <c r="E36" s="92">
        <f t="shared" si="18"/>
        <v>51556000</v>
      </c>
      <c r="F36" s="93">
        <v>51556000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3500000</v>
      </c>
      <c r="C38" s="92">
        <v>0</v>
      </c>
      <c r="D38" s="92"/>
      <c r="E38" s="92">
        <f t="shared" si="18"/>
        <v>3500000</v>
      </c>
      <c r="F38" s="93">
        <v>3500000</v>
      </c>
      <c r="G38" s="94">
        <v>3500000</v>
      </c>
      <c r="H38" s="93"/>
      <c r="I38" s="94"/>
      <c r="J38" s="93">
        <v>483000</v>
      </c>
      <c r="K38" s="94">
        <v>483000</v>
      </c>
      <c r="L38" s="93">
        <v>2560000</v>
      </c>
      <c r="M38" s="94">
        <v>966000</v>
      </c>
      <c r="N38" s="93"/>
      <c r="O38" s="94"/>
      <c r="P38" s="93">
        <f t="shared" si="19"/>
        <v>3043000</v>
      </c>
      <c r="Q38" s="94">
        <f t="shared" si="20"/>
        <v>1449000</v>
      </c>
      <c r="R38" s="48">
        <f t="shared" si="21"/>
        <v>430.02070393374743</v>
      </c>
      <c r="S38" s="49">
        <f t="shared" si="22"/>
        <v>100</v>
      </c>
      <c r="T38" s="48">
        <f t="shared" si="23"/>
        <v>86.94285714285715</v>
      </c>
      <c r="U38" s="50">
        <f t="shared" si="24"/>
        <v>41.4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70056000</v>
      </c>
      <c r="C40" s="95">
        <f>SUM(C35:C39)</f>
        <v>-5000000</v>
      </c>
      <c r="D40" s="95"/>
      <c r="E40" s="95">
        <f t="shared" si="18"/>
        <v>65056000</v>
      </c>
      <c r="F40" s="96">
        <f t="shared" ref="F40:O40" si="25">SUM(F35:F39)</f>
        <v>65056000</v>
      </c>
      <c r="G40" s="97">
        <f t="shared" si="25"/>
        <v>13500000</v>
      </c>
      <c r="H40" s="96">
        <f t="shared" si="25"/>
        <v>0</v>
      </c>
      <c r="I40" s="97">
        <f t="shared" si="25"/>
        <v>0</v>
      </c>
      <c r="J40" s="96">
        <f t="shared" si="25"/>
        <v>4391000</v>
      </c>
      <c r="K40" s="97">
        <f t="shared" si="25"/>
        <v>4390702</v>
      </c>
      <c r="L40" s="96">
        <f t="shared" si="25"/>
        <v>7588000</v>
      </c>
      <c r="M40" s="97">
        <f t="shared" si="25"/>
        <v>5473840</v>
      </c>
      <c r="N40" s="96">
        <f t="shared" si="25"/>
        <v>0</v>
      </c>
      <c r="O40" s="97">
        <f t="shared" si="25"/>
        <v>0</v>
      </c>
      <c r="P40" s="96">
        <f t="shared" si="19"/>
        <v>11979000</v>
      </c>
      <c r="Q40" s="97">
        <f t="shared" si="20"/>
        <v>9864542</v>
      </c>
      <c r="R40" s="52">
        <f t="shared" si="21"/>
        <v>72.808016397176047</v>
      </c>
      <c r="S40" s="53">
        <f t="shared" si="22"/>
        <v>24.668902603729425</v>
      </c>
      <c r="T40" s="52">
        <f>IF((+$E35+$E38) =0,0,(P40   /(+$E35+$E38) )*100)</f>
        <v>88.733333333333334</v>
      </c>
      <c r="U40" s="54">
        <f>IF((+$E35+$E38) =0,0,(Q40   /(+$E35+$E38) )*100)</f>
        <v>73.070681481481486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155041000</v>
      </c>
      <c r="C44" s="92">
        <v>0</v>
      </c>
      <c r="D44" s="92"/>
      <c r="E44" s="92">
        <f t="shared" si="26"/>
        <v>155041000</v>
      </c>
      <c r="F44" s="93">
        <v>155041000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50000000</v>
      </c>
      <c r="C52" s="92">
        <v>-41500000</v>
      </c>
      <c r="D52" s="92"/>
      <c r="E52" s="92">
        <f t="shared" si="26"/>
        <v>8500000</v>
      </c>
      <c r="F52" s="93">
        <v>8500000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205041000</v>
      </c>
      <c r="C53" s="95">
        <f>SUM(C42:C52)</f>
        <v>-41500000</v>
      </c>
      <c r="D53" s="95"/>
      <c r="E53" s="95">
        <f t="shared" si="26"/>
        <v>163541000</v>
      </c>
      <c r="F53" s="96">
        <f t="shared" ref="F53:O53" si="33">SUM(F42:F52)</f>
        <v>163541000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279072000</v>
      </c>
      <c r="C67" s="104">
        <f>SUM(C9:C15,C18:C23,C26:C29,C32,C35:C39,C42:C52,C55:C58,C61:C65)</f>
        <v>-46500000</v>
      </c>
      <c r="D67" s="104"/>
      <c r="E67" s="104">
        <f t="shared" si="35"/>
        <v>232572000</v>
      </c>
      <c r="F67" s="105">
        <f t="shared" ref="F67:O67" si="43">SUM(F9:F15,F18:F23,F26:F29,F32,F35:F39,F42:F52,F55:F58,F61:F65)</f>
        <v>232572000</v>
      </c>
      <c r="G67" s="106">
        <f t="shared" si="43"/>
        <v>17475000</v>
      </c>
      <c r="H67" s="105">
        <f t="shared" si="43"/>
        <v>187000</v>
      </c>
      <c r="I67" s="106">
        <f t="shared" si="43"/>
        <v>166725</v>
      </c>
      <c r="J67" s="105">
        <f t="shared" si="43"/>
        <v>4841000</v>
      </c>
      <c r="K67" s="106">
        <f t="shared" si="43"/>
        <v>4808077</v>
      </c>
      <c r="L67" s="105">
        <f t="shared" si="43"/>
        <v>9182000</v>
      </c>
      <c r="M67" s="106">
        <f t="shared" si="43"/>
        <v>7118806</v>
      </c>
      <c r="N67" s="105">
        <f t="shared" si="43"/>
        <v>0</v>
      </c>
      <c r="O67" s="106">
        <f t="shared" si="43"/>
        <v>0</v>
      </c>
      <c r="P67" s="105">
        <f t="shared" si="36"/>
        <v>14210000</v>
      </c>
      <c r="Q67" s="106">
        <f t="shared" si="37"/>
        <v>12093608</v>
      </c>
      <c r="R67" s="61">
        <f t="shared" si="38"/>
        <v>89.671555463747154</v>
      </c>
      <c r="S67" s="62">
        <f t="shared" si="39"/>
        <v>48.059317685636067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81.316165951359082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69.205195994277531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298785000</v>
      </c>
      <c r="C69" s="92">
        <v>-4000000</v>
      </c>
      <c r="D69" s="92"/>
      <c r="E69" s="92">
        <f>$B69      +$C69      +$D69</f>
        <v>294785000</v>
      </c>
      <c r="F69" s="93">
        <v>294785000</v>
      </c>
      <c r="G69" s="94">
        <v>294785000</v>
      </c>
      <c r="H69" s="93">
        <v>48474000</v>
      </c>
      <c r="I69" s="94">
        <v>30565225</v>
      </c>
      <c r="J69" s="93">
        <v>100039000</v>
      </c>
      <c r="K69" s="94">
        <v>50933328</v>
      </c>
      <c r="L69" s="93">
        <v>40655000</v>
      </c>
      <c r="M69" s="94">
        <v>55846267</v>
      </c>
      <c r="N69" s="93"/>
      <c r="O69" s="94"/>
      <c r="P69" s="93">
        <f>$H69      +$J69      +$L69      +$N69</f>
        <v>189168000</v>
      </c>
      <c r="Q69" s="94">
        <f>$I69      +$K69      +$M69      +$O69</f>
        <v>137344820</v>
      </c>
      <c r="R69" s="48">
        <f>IF(($J69      =0),0,((($L69      -$J69      )/$J69      )*100))</f>
        <v>-59.360849268785174</v>
      </c>
      <c r="S69" s="49">
        <f>IF(($K69      =0),0,((($M69      -$K69      )/$K69      )*100))</f>
        <v>9.6458236540129487</v>
      </c>
      <c r="T69" s="48">
        <f>IF(($E69      =0),0,(($P69      /$E69      )*100))</f>
        <v>64.171514832844281</v>
      </c>
      <c r="U69" s="50">
        <f>IF(($E69      =0),0,(($Q69      /$E69      )*100))</f>
        <v>46.591522635140862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298785000</v>
      </c>
      <c r="C70" s="101">
        <f>C69</f>
        <v>-4000000</v>
      </c>
      <c r="D70" s="101"/>
      <c r="E70" s="101">
        <f>$B70      +$C70      +$D70</f>
        <v>294785000</v>
      </c>
      <c r="F70" s="102">
        <f t="shared" ref="F70:O70" si="44">F69</f>
        <v>294785000</v>
      </c>
      <c r="G70" s="103">
        <f t="shared" si="44"/>
        <v>294785000</v>
      </c>
      <c r="H70" s="102">
        <f t="shared" si="44"/>
        <v>48474000</v>
      </c>
      <c r="I70" s="103">
        <f t="shared" si="44"/>
        <v>30565225</v>
      </c>
      <c r="J70" s="102">
        <f t="shared" si="44"/>
        <v>100039000</v>
      </c>
      <c r="K70" s="103">
        <f t="shared" si="44"/>
        <v>50933328</v>
      </c>
      <c r="L70" s="102">
        <f t="shared" si="44"/>
        <v>40655000</v>
      </c>
      <c r="M70" s="103">
        <f t="shared" si="44"/>
        <v>55846267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189168000</v>
      </c>
      <c r="Q70" s="103">
        <f>$I70      +$K70      +$M70      +$O70</f>
        <v>137344820</v>
      </c>
      <c r="R70" s="57">
        <f>IF(($J70      =0),0,((($L70      -$J70      )/$J70      )*100))</f>
        <v>-59.360849268785174</v>
      </c>
      <c r="S70" s="58">
        <f>IF(($K70      =0),0,((($M70      -$K70      )/$K70      )*100))</f>
        <v>9.6458236540129487</v>
      </c>
      <c r="T70" s="57">
        <f>IF($E70   =0,0,($P70   /$E70   )*100)</f>
        <v>64.171514832844281</v>
      </c>
      <c r="U70" s="59">
        <f>IF($E70   =0,0,($Q70   /$E70 )*100)</f>
        <v>46.591522635140862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298785000</v>
      </c>
      <c r="C71" s="104">
        <f>C69</f>
        <v>-4000000</v>
      </c>
      <c r="D71" s="104"/>
      <c r="E71" s="104">
        <f>$B71      +$C71      +$D71</f>
        <v>294785000</v>
      </c>
      <c r="F71" s="105">
        <f t="shared" ref="F71:O71" si="45">F69</f>
        <v>294785000</v>
      </c>
      <c r="G71" s="106">
        <f t="shared" si="45"/>
        <v>294785000</v>
      </c>
      <c r="H71" s="105">
        <f t="shared" si="45"/>
        <v>48474000</v>
      </c>
      <c r="I71" s="106">
        <f t="shared" si="45"/>
        <v>30565225</v>
      </c>
      <c r="J71" s="105">
        <f t="shared" si="45"/>
        <v>100039000</v>
      </c>
      <c r="K71" s="106">
        <f t="shared" si="45"/>
        <v>50933328</v>
      </c>
      <c r="L71" s="105">
        <f t="shared" si="45"/>
        <v>40655000</v>
      </c>
      <c r="M71" s="106">
        <f t="shared" si="45"/>
        <v>55846267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189168000</v>
      </c>
      <c r="Q71" s="106">
        <f>$I71      +$K71      +$M71      +$O71</f>
        <v>137344820</v>
      </c>
      <c r="R71" s="61">
        <f>IF(($J71      =0),0,((($L71      -$J71      )/$J71      )*100))</f>
        <v>-59.360849268785174</v>
      </c>
      <c r="S71" s="62">
        <f>IF(($K71      =0),0,((($M71      -$K71      )/$K71      )*100))</f>
        <v>9.6458236540129487</v>
      </c>
      <c r="T71" s="61">
        <f>IF($E71   =0,0,($P71   /$E71   )*100)</f>
        <v>64.171514832844281</v>
      </c>
      <c r="U71" s="65">
        <f>IF($E71   =0,0,($Q71   /$E71   )*100)</f>
        <v>46.591522635140862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577857000</v>
      </c>
      <c r="C72" s="104">
        <f>SUM(C9:C15,C18:C23,C26:C29,C32,C35:C39,C42:C52,C55:C58,C61:C65,C69)</f>
        <v>-50500000</v>
      </c>
      <c r="D72" s="104"/>
      <c r="E72" s="104">
        <f>$B72      +$C72      +$D72</f>
        <v>527357000</v>
      </c>
      <c r="F72" s="105">
        <f t="shared" ref="F72:O72" si="46">SUM(F9:F15,F18:F23,F26:F29,F32,F35:F39,F42:F52,F55:F58,F61:F65,F69)</f>
        <v>527357000</v>
      </c>
      <c r="G72" s="106">
        <f t="shared" si="46"/>
        <v>312260000</v>
      </c>
      <c r="H72" s="105">
        <f t="shared" si="46"/>
        <v>48661000</v>
      </c>
      <c r="I72" s="106">
        <f t="shared" si="46"/>
        <v>30731950</v>
      </c>
      <c r="J72" s="105">
        <f t="shared" si="46"/>
        <v>104880000</v>
      </c>
      <c r="K72" s="106">
        <f t="shared" si="46"/>
        <v>55741405</v>
      </c>
      <c r="L72" s="105">
        <f t="shared" si="46"/>
        <v>49837000</v>
      </c>
      <c r="M72" s="106">
        <f t="shared" si="46"/>
        <v>62965073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203378000</v>
      </c>
      <c r="Q72" s="106">
        <f>$I72      +$K72      +$M72      +$O72</f>
        <v>149438428</v>
      </c>
      <c r="R72" s="61">
        <f>IF(($J72      =0),0,((($L72      -$J72      )/$J72      )*100))</f>
        <v>-52.481884057971016</v>
      </c>
      <c r="S72" s="62">
        <f>IF(($K72      =0),0,((($M72      -$K72      )/$K72      )*100))</f>
        <v>12.959249950732316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65.130980593095501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47.857051175302637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Fg8eJNW6lugRXV30JP/314Qm42DGMTOIz9+1tiShbThJ7MNwpy1+IqVs9zt2rxU0K4KVCJ5ob/ktM4Wh2jZfUw==" saltValue="YQqX8+s4GIdUNIIMfsU93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1650000</v>
      </c>
      <c r="C10" s="92">
        <v>0</v>
      </c>
      <c r="D10" s="92"/>
      <c r="E10" s="92">
        <f t="shared" ref="E10:E16" si="0">$B10      +$C10      +$D10</f>
        <v>1650000</v>
      </c>
      <c r="F10" s="93">
        <v>1650000</v>
      </c>
      <c r="G10" s="94">
        <v>1650000</v>
      </c>
      <c r="H10" s="93">
        <v>142000</v>
      </c>
      <c r="I10" s="94"/>
      <c r="J10" s="93"/>
      <c r="K10" s="94"/>
      <c r="L10" s="93">
        <v>510000</v>
      </c>
      <c r="M10" s="94"/>
      <c r="N10" s="93"/>
      <c r="O10" s="94"/>
      <c r="P10" s="93">
        <f t="shared" ref="P10:P16" si="1">$H10      +$J10      +$L10      +$N10</f>
        <v>652000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39.515151515151516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10000000</v>
      </c>
      <c r="C13" s="92">
        <v>-5816000</v>
      </c>
      <c r="D13" s="92"/>
      <c r="E13" s="92">
        <f t="shared" si="0"/>
        <v>4184000</v>
      </c>
      <c r="F13" s="93">
        <v>4184000</v>
      </c>
      <c r="G13" s="94">
        <v>4184000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100000</v>
      </c>
      <c r="C14" s="92">
        <v>0</v>
      </c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11750000</v>
      </c>
      <c r="C16" s="95">
        <f>SUM(C9:C15)</f>
        <v>-5816000</v>
      </c>
      <c r="D16" s="95"/>
      <c r="E16" s="95">
        <f t="shared" si="0"/>
        <v>5934000</v>
      </c>
      <c r="F16" s="96">
        <f t="shared" ref="F16:O16" si="7">SUM(F9:F15)</f>
        <v>5934000</v>
      </c>
      <c r="G16" s="97">
        <f t="shared" si="7"/>
        <v>5834000</v>
      </c>
      <c r="H16" s="96">
        <f t="shared" si="7"/>
        <v>142000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510000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652000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11.175865615358244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213649000</v>
      </c>
      <c r="C28" s="92">
        <v>0</v>
      </c>
      <c r="D28" s="92"/>
      <c r="E28" s="92">
        <f>$B28      +$C28      +$D28</f>
        <v>213649000</v>
      </c>
      <c r="F28" s="93">
        <v>213649000</v>
      </c>
      <c r="G28" s="94">
        <v>213649000</v>
      </c>
      <c r="H28" s="93">
        <v>19472000</v>
      </c>
      <c r="I28" s="94"/>
      <c r="J28" s="93">
        <v>24976000</v>
      </c>
      <c r="K28" s="94"/>
      <c r="L28" s="93">
        <v>41576000</v>
      </c>
      <c r="M28" s="94">
        <v>42965653</v>
      </c>
      <c r="N28" s="93"/>
      <c r="O28" s="94"/>
      <c r="P28" s="93">
        <f>$H28      +$J28      +$L28      +$N28</f>
        <v>86024000</v>
      </c>
      <c r="Q28" s="94">
        <f>$I28      +$K28      +$M28      +$O28</f>
        <v>42965653</v>
      </c>
      <c r="R28" s="48">
        <f>IF(($J28      =0),0,((($L28      -$J28      )/$J28      )*100))</f>
        <v>66.463805253042921</v>
      </c>
      <c r="S28" s="49">
        <f>IF(($K28      =0),0,((($M28      -$K28      )/$K28      )*100))</f>
        <v>0</v>
      </c>
      <c r="T28" s="48">
        <f>IF(($E28      =0),0,(($P28      /$E28      )*100))</f>
        <v>40.264171608572937</v>
      </c>
      <c r="U28" s="50">
        <f>IF(($E28      =0),0,(($Q28      /$E28      )*100))</f>
        <v>20.1103927469822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213649000</v>
      </c>
      <c r="C30" s="95">
        <f>SUM(C26:C29)</f>
        <v>0</v>
      </c>
      <c r="D30" s="95"/>
      <c r="E30" s="95">
        <f>$B30      +$C30      +$D30</f>
        <v>213649000</v>
      </c>
      <c r="F30" s="96">
        <f t="shared" ref="F30:O30" si="16">SUM(F26:F29)</f>
        <v>213649000</v>
      </c>
      <c r="G30" s="97">
        <f t="shared" si="16"/>
        <v>213649000</v>
      </c>
      <c r="H30" s="96">
        <f t="shared" si="16"/>
        <v>19472000</v>
      </c>
      <c r="I30" s="97">
        <f t="shared" si="16"/>
        <v>0</v>
      </c>
      <c r="J30" s="96">
        <f t="shared" si="16"/>
        <v>24976000</v>
      </c>
      <c r="K30" s="97">
        <f t="shared" si="16"/>
        <v>0</v>
      </c>
      <c r="L30" s="96">
        <f t="shared" si="16"/>
        <v>41576000</v>
      </c>
      <c r="M30" s="97">
        <f t="shared" si="16"/>
        <v>42965653</v>
      </c>
      <c r="N30" s="96">
        <f t="shared" si="16"/>
        <v>0</v>
      </c>
      <c r="O30" s="97">
        <f t="shared" si="16"/>
        <v>0</v>
      </c>
      <c r="P30" s="96">
        <f>$H30      +$J30      +$L30      +$N30</f>
        <v>86024000</v>
      </c>
      <c r="Q30" s="97">
        <f>$I30      +$K30      +$M30      +$O30</f>
        <v>42965653</v>
      </c>
      <c r="R30" s="52">
        <f>IF(($J30      =0),0,((($L30      -$J30      )/$J30      )*100))</f>
        <v>66.463805253042921</v>
      </c>
      <c r="S30" s="53">
        <f>IF(($K30      =0),0,((($M30      -$K30      )/$K30      )*100))</f>
        <v>0</v>
      </c>
      <c r="T30" s="52">
        <f>IF($E30   =0,0,($P30   /$E30   )*100)</f>
        <v>40.264171608572937</v>
      </c>
      <c r="U30" s="54">
        <f>IF($E30   =0,0,($Q30   /$E30   )*100)</f>
        <v>20.1103927469822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6388000</v>
      </c>
      <c r="C32" s="92">
        <v>0</v>
      </c>
      <c r="D32" s="92"/>
      <c r="E32" s="92">
        <f>$B32      +$C32      +$D32</f>
        <v>6388000</v>
      </c>
      <c r="F32" s="93">
        <v>6388000</v>
      </c>
      <c r="G32" s="94">
        <v>6388000</v>
      </c>
      <c r="H32" s="93">
        <v>1219000</v>
      </c>
      <c r="I32" s="94">
        <v>1971115</v>
      </c>
      <c r="J32" s="93">
        <v>1220000</v>
      </c>
      <c r="K32" s="94">
        <v>325858</v>
      </c>
      <c r="L32" s="93">
        <v>1468000</v>
      </c>
      <c r="M32" s="94">
        <v>-117750</v>
      </c>
      <c r="N32" s="93"/>
      <c r="O32" s="94"/>
      <c r="P32" s="93">
        <f>$H32      +$J32      +$L32      +$N32</f>
        <v>3907000</v>
      </c>
      <c r="Q32" s="94">
        <f>$I32      +$K32      +$M32      +$O32</f>
        <v>2179223</v>
      </c>
      <c r="R32" s="48">
        <f>IF(($J32      =0),0,((($L32      -$J32      )/$J32      )*100))</f>
        <v>20.327868852459016</v>
      </c>
      <c r="S32" s="49">
        <f>IF(($K32      =0),0,((($M32      -$K32      )/$K32      )*100))</f>
        <v>-136.13537184908765</v>
      </c>
      <c r="T32" s="48">
        <f>IF(($E32      =0),0,(($P32      /$E32      )*100))</f>
        <v>61.161552911709464</v>
      </c>
      <c r="U32" s="50">
        <f>IF(($E32      =0),0,(($Q32      /$E32      )*100))</f>
        <v>34.114323731997501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6388000</v>
      </c>
      <c r="C33" s="95">
        <f>C32</f>
        <v>0</v>
      </c>
      <c r="D33" s="95"/>
      <c r="E33" s="95">
        <f>$B33      +$C33      +$D33</f>
        <v>6388000</v>
      </c>
      <c r="F33" s="96">
        <f t="shared" ref="F33:O33" si="17">F32</f>
        <v>6388000</v>
      </c>
      <c r="G33" s="97">
        <f t="shared" si="17"/>
        <v>6388000</v>
      </c>
      <c r="H33" s="96">
        <f t="shared" si="17"/>
        <v>1219000</v>
      </c>
      <c r="I33" s="97">
        <f t="shared" si="17"/>
        <v>1971115</v>
      </c>
      <c r="J33" s="96">
        <f t="shared" si="17"/>
        <v>1220000</v>
      </c>
      <c r="K33" s="97">
        <f t="shared" si="17"/>
        <v>325858</v>
      </c>
      <c r="L33" s="96">
        <f t="shared" si="17"/>
        <v>1468000</v>
      </c>
      <c r="M33" s="97">
        <f t="shared" si="17"/>
        <v>-117750</v>
      </c>
      <c r="N33" s="96">
        <f t="shared" si="17"/>
        <v>0</v>
      </c>
      <c r="O33" s="97">
        <f t="shared" si="17"/>
        <v>0</v>
      </c>
      <c r="P33" s="96">
        <f>$H33      +$J33      +$L33      +$N33</f>
        <v>3907000</v>
      </c>
      <c r="Q33" s="97">
        <f>$I33      +$K33      +$M33      +$O33</f>
        <v>2179223</v>
      </c>
      <c r="R33" s="52">
        <f>IF(($J33      =0),0,((($L33      -$J33      )/$J33      )*100))</f>
        <v>20.327868852459016</v>
      </c>
      <c r="S33" s="53">
        <f>IF(($K33      =0),0,((($M33      -$K33      )/$K33      )*100))</f>
        <v>-136.13537184908765</v>
      </c>
      <c r="T33" s="52">
        <f>IF($E33   =0,0,($P33   /$E33   )*100)</f>
        <v>61.161552911709464</v>
      </c>
      <c r="U33" s="54">
        <f>IF($E33   =0,0,($Q33   /$E33   )*100)</f>
        <v>34.114323731997501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15000000</v>
      </c>
      <c r="C35" s="92">
        <v>-7000000</v>
      </c>
      <c r="D35" s="92"/>
      <c r="E35" s="92">
        <f t="shared" ref="E35:E40" si="18">$B35      +$C35      +$D35</f>
        <v>8000000</v>
      </c>
      <c r="F35" s="93">
        <v>8000000</v>
      </c>
      <c r="G35" s="94">
        <v>8000000</v>
      </c>
      <c r="H35" s="93"/>
      <c r="I35" s="94">
        <v>154080</v>
      </c>
      <c r="J35" s="93"/>
      <c r="K35" s="94"/>
      <c r="L35" s="93"/>
      <c r="M35" s="94">
        <v>-5000000</v>
      </c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-4845920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-60.573999999999998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22583000</v>
      </c>
      <c r="C36" s="92">
        <v>0</v>
      </c>
      <c r="D36" s="92"/>
      <c r="E36" s="92">
        <f t="shared" si="18"/>
        <v>22583000</v>
      </c>
      <c r="F36" s="93">
        <v>22583000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4500000</v>
      </c>
      <c r="C38" s="92">
        <v>0</v>
      </c>
      <c r="D38" s="92"/>
      <c r="E38" s="92">
        <f t="shared" si="18"/>
        <v>4500000</v>
      </c>
      <c r="F38" s="93">
        <v>4500000</v>
      </c>
      <c r="G38" s="94">
        <v>4500000</v>
      </c>
      <c r="H38" s="93"/>
      <c r="I38" s="94"/>
      <c r="J38" s="93"/>
      <c r="K38" s="94"/>
      <c r="L38" s="93">
        <v>3533000</v>
      </c>
      <c r="M38" s="94"/>
      <c r="N38" s="93"/>
      <c r="O38" s="94"/>
      <c r="P38" s="93">
        <f t="shared" si="19"/>
        <v>3533000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78.511111111111106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42083000</v>
      </c>
      <c r="C40" s="95">
        <f>SUM(C35:C39)</f>
        <v>-7000000</v>
      </c>
      <c r="D40" s="95"/>
      <c r="E40" s="95">
        <f t="shared" si="18"/>
        <v>35083000</v>
      </c>
      <c r="F40" s="96">
        <f t="shared" ref="F40:O40" si="25">SUM(F35:F39)</f>
        <v>35083000</v>
      </c>
      <c r="G40" s="97">
        <f t="shared" si="25"/>
        <v>12500000</v>
      </c>
      <c r="H40" s="96">
        <f t="shared" si="25"/>
        <v>0</v>
      </c>
      <c r="I40" s="97">
        <f t="shared" si="25"/>
        <v>154080</v>
      </c>
      <c r="J40" s="96">
        <f t="shared" si="25"/>
        <v>0</v>
      </c>
      <c r="K40" s="97">
        <f t="shared" si="25"/>
        <v>0</v>
      </c>
      <c r="L40" s="96">
        <f t="shared" si="25"/>
        <v>3533000</v>
      </c>
      <c r="M40" s="97">
        <f t="shared" si="25"/>
        <v>-5000000</v>
      </c>
      <c r="N40" s="96">
        <f t="shared" si="25"/>
        <v>0</v>
      </c>
      <c r="O40" s="97">
        <f t="shared" si="25"/>
        <v>0</v>
      </c>
      <c r="P40" s="96">
        <f t="shared" si="19"/>
        <v>3533000</v>
      </c>
      <c r="Q40" s="97">
        <f t="shared" si="20"/>
        <v>-4845920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28.263999999999999</v>
      </c>
      <c r="U40" s="54">
        <f>IF((+$E35+$E38) =0,0,(Q40   /(+$E35+$E38) )*100)</f>
        <v>-38.767360000000004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0</v>
      </c>
      <c r="C44" s="92">
        <v>0</v>
      </c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77947000</v>
      </c>
      <c r="C51" s="92">
        <v>-42947000</v>
      </c>
      <c r="D51" s="92"/>
      <c r="E51" s="92">
        <f t="shared" si="26"/>
        <v>35000000</v>
      </c>
      <c r="F51" s="93">
        <v>35000000</v>
      </c>
      <c r="G51" s="94">
        <v>35000000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0</v>
      </c>
      <c r="C52" s="92">
        <v>0</v>
      </c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77947000</v>
      </c>
      <c r="C53" s="95">
        <f>SUM(C42:C52)</f>
        <v>-42947000</v>
      </c>
      <c r="D53" s="95"/>
      <c r="E53" s="95">
        <f t="shared" si="26"/>
        <v>35000000</v>
      </c>
      <c r="F53" s="96">
        <f t="shared" ref="F53:O53" si="33">SUM(F42:F52)</f>
        <v>35000000</v>
      </c>
      <c r="G53" s="97">
        <f t="shared" si="33"/>
        <v>35000000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351817000</v>
      </c>
      <c r="C67" s="104">
        <f>SUM(C9:C15,C18:C23,C26:C29,C32,C35:C39,C42:C52,C55:C58,C61:C65)</f>
        <v>-55763000</v>
      </c>
      <c r="D67" s="104"/>
      <c r="E67" s="104">
        <f t="shared" si="35"/>
        <v>296054000</v>
      </c>
      <c r="F67" s="105">
        <f t="shared" ref="F67:O67" si="43">SUM(F9:F15,F18:F23,F26:F29,F32,F35:F39,F42:F52,F55:F58,F61:F65)</f>
        <v>296054000</v>
      </c>
      <c r="G67" s="106">
        <f t="shared" si="43"/>
        <v>273371000</v>
      </c>
      <c r="H67" s="105">
        <f t="shared" si="43"/>
        <v>20833000</v>
      </c>
      <c r="I67" s="106">
        <f t="shared" si="43"/>
        <v>2125195</v>
      </c>
      <c r="J67" s="105">
        <f t="shared" si="43"/>
        <v>26196000</v>
      </c>
      <c r="K67" s="106">
        <f t="shared" si="43"/>
        <v>325858</v>
      </c>
      <c r="L67" s="105">
        <f t="shared" si="43"/>
        <v>47087000</v>
      </c>
      <c r="M67" s="106">
        <f t="shared" si="43"/>
        <v>37847903</v>
      </c>
      <c r="N67" s="105">
        <f t="shared" si="43"/>
        <v>0</v>
      </c>
      <c r="O67" s="106">
        <f t="shared" si="43"/>
        <v>0</v>
      </c>
      <c r="P67" s="105">
        <f t="shared" si="36"/>
        <v>94116000</v>
      </c>
      <c r="Q67" s="106">
        <f t="shared" si="37"/>
        <v>40298956</v>
      </c>
      <c r="R67" s="61">
        <f t="shared" si="38"/>
        <v>79.748816613223397</v>
      </c>
      <c r="S67" s="62">
        <f t="shared" si="39"/>
        <v>11514.845423466662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34.427938588950546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14.741489038705641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249229000</v>
      </c>
      <c r="C69" s="92">
        <v>0</v>
      </c>
      <c r="D69" s="92"/>
      <c r="E69" s="92">
        <f>$B69      +$C69      +$D69</f>
        <v>249229000</v>
      </c>
      <c r="F69" s="93">
        <v>249229000</v>
      </c>
      <c r="G69" s="94">
        <v>249229000</v>
      </c>
      <c r="H69" s="93">
        <v>32379000</v>
      </c>
      <c r="I69" s="94"/>
      <c r="J69" s="93">
        <v>129907000</v>
      </c>
      <c r="K69" s="94"/>
      <c r="L69" s="93">
        <v>31676000</v>
      </c>
      <c r="M69" s="94">
        <v>75682434</v>
      </c>
      <c r="N69" s="93"/>
      <c r="O69" s="94"/>
      <c r="P69" s="93">
        <f>$H69      +$J69      +$L69      +$N69</f>
        <v>193962000</v>
      </c>
      <c r="Q69" s="94">
        <f>$I69      +$K69      +$M69      +$O69</f>
        <v>75682434</v>
      </c>
      <c r="R69" s="48">
        <f>IF(($J69      =0),0,((($L69      -$J69      )/$J69      )*100))</f>
        <v>-75.616402503329311</v>
      </c>
      <c r="S69" s="49">
        <f>IF(($K69      =0),0,((($M69      -$K69      )/$K69      )*100))</f>
        <v>0</v>
      </c>
      <c r="T69" s="48">
        <f>IF(($E69      =0),0,(($P69      /$E69      )*100))</f>
        <v>77.824811719342463</v>
      </c>
      <c r="U69" s="50">
        <f>IF(($E69      =0),0,(($Q69      /$E69      )*100))</f>
        <v>30.366624269246355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249229000</v>
      </c>
      <c r="C70" s="101">
        <f>C69</f>
        <v>0</v>
      </c>
      <c r="D70" s="101"/>
      <c r="E70" s="101">
        <f>$B70      +$C70      +$D70</f>
        <v>249229000</v>
      </c>
      <c r="F70" s="102">
        <f t="shared" ref="F70:O70" si="44">F69</f>
        <v>249229000</v>
      </c>
      <c r="G70" s="103">
        <f t="shared" si="44"/>
        <v>249229000</v>
      </c>
      <c r="H70" s="102">
        <f t="shared" si="44"/>
        <v>32379000</v>
      </c>
      <c r="I70" s="103">
        <f t="shared" si="44"/>
        <v>0</v>
      </c>
      <c r="J70" s="102">
        <f t="shared" si="44"/>
        <v>129907000</v>
      </c>
      <c r="K70" s="103">
        <f t="shared" si="44"/>
        <v>0</v>
      </c>
      <c r="L70" s="102">
        <f t="shared" si="44"/>
        <v>31676000</v>
      </c>
      <c r="M70" s="103">
        <f t="shared" si="44"/>
        <v>75682434</v>
      </c>
      <c r="N70" s="102">
        <f t="shared" si="44"/>
        <v>0</v>
      </c>
      <c r="O70" s="103">
        <f t="shared" si="44"/>
        <v>0</v>
      </c>
      <c r="P70" s="102">
        <f>$H70      +$J70      +$L70      +$N70</f>
        <v>193962000</v>
      </c>
      <c r="Q70" s="103">
        <f>$I70      +$K70      +$M70      +$O70</f>
        <v>75682434</v>
      </c>
      <c r="R70" s="57">
        <f>IF(($J70      =0),0,((($L70      -$J70      )/$J70      )*100))</f>
        <v>-75.616402503329311</v>
      </c>
      <c r="S70" s="58">
        <f>IF(($K70      =0),0,((($M70      -$K70      )/$K70      )*100))</f>
        <v>0</v>
      </c>
      <c r="T70" s="57">
        <f>IF($E70   =0,0,($P70   /$E70   )*100)</f>
        <v>77.824811719342463</v>
      </c>
      <c r="U70" s="59">
        <f>IF($E70   =0,0,($Q70   /$E70 )*100)</f>
        <v>30.366624269246355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249229000</v>
      </c>
      <c r="C71" s="104">
        <f>C69</f>
        <v>0</v>
      </c>
      <c r="D71" s="104"/>
      <c r="E71" s="104">
        <f>$B71      +$C71      +$D71</f>
        <v>249229000</v>
      </c>
      <c r="F71" s="105">
        <f t="shared" ref="F71:O71" si="45">F69</f>
        <v>249229000</v>
      </c>
      <c r="G71" s="106">
        <f t="shared" si="45"/>
        <v>249229000</v>
      </c>
      <c r="H71" s="105">
        <f t="shared" si="45"/>
        <v>32379000</v>
      </c>
      <c r="I71" s="106">
        <f t="shared" si="45"/>
        <v>0</v>
      </c>
      <c r="J71" s="105">
        <f t="shared" si="45"/>
        <v>129907000</v>
      </c>
      <c r="K71" s="106">
        <f t="shared" si="45"/>
        <v>0</v>
      </c>
      <c r="L71" s="105">
        <f t="shared" si="45"/>
        <v>31676000</v>
      </c>
      <c r="M71" s="106">
        <f t="shared" si="45"/>
        <v>75682434</v>
      </c>
      <c r="N71" s="105">
        <f t="shared" si="45"/>
        <v>0</v>
      </c>
      <c r="O71" s="106">
        <f t="shared" si="45"/>
        <v>0</v>
      </c>
      <c r="P71" s="105">
        <f>$H71      +$J71      +$L71      +$N71</f>
        <v>193962000</v>
      </c>
      <c r="Q71" s="106">
        <f>$I71      +$K71      +$M71      +$O71</f>
        <v>75682434</v>
      </c>
      <c r="R71" s="61">
        <f>IF(($J71      =0),0,((($L71      -$J71      )/$J71      )*100))</f>
        <v>-75.616402503329311</v>
      </c>
      <c r="S71" s="62">
        <f>IF(($K71      =0),0,((($M71      -$K71      )/$K71      )*100))</f>
        <v>0</v>
      </c>
      <c r="T71" s="61">
        <f>IF($E71   =0,0,($P71   /$E71   )*100)</f>
        <v>77.824811719342463</v>
      </c>
      <c r="U71" s="65">
        <f>IF($E71   =0,0,($Q71   /$E71   )*100)</f>
        <v>30.366624269246355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601046000</v>
      </c>
      <c r="C72" s="104">
        <f>SUM(C9:C15,C18:C23,C26:C29,C32,C35:C39,C42:C52,C55:C58,C61:C65,C69)</f>
        <v>-55763000</v>
      </c>
      <c r="D72" s="104"/>
      <c r="E72" s="104">
        <f>$B72      +$C72      +$D72</f>
        <v>545283000</v>
      </c>
      <c r="F72" s="105">
        <f t="shared" ref="F72:O72" si="46">SUM(F9:F15,F18:F23,F26:F29,F32,F35:F39,F42:F52,F55:F58,F61:F65,F69)</f>
        <v>545283000</v>
      </c>
      <c r="G72" s="106">
        <f t="shared" si="46"/>
        <v>522600000</v>
      </c>
      <c r="H72" s="105">
        <f t="shared" si="46"/>
        <v>53212000</v>
      </c>
      <c r="I72" s="106">
        <f t="shared" si="46"/>
        <v>2125195</v>
      </c>
      <c r="J72" s="105">
        <f t="shared" si="46"/>
        <v>156103000</v>
      </c>
      <c r="K72" s="106">
        <f t="shared" si="46"/>
        <v>325858</v>
      </c>
      <c r="L72" s="105">
        <f t="shared" si="46"/>
        <v>78763000</v>
      </c>
      <c r="M72" s="106">
        <f t="shared" si="46"/>
        <v>113530337</v>
      </c>
      <c r="N72" s="105">
        <f t="shared" si="46"/>
        <v>0</v>
      </c>
      <c r="O72" s="106">
        <f t="shared" si="46"/>
        <v>0</v>
      </c>
      <c r="P72" s="105">
        <f>$H72      +$J72      +$L72      +$N72</f>
        <v>288078000</v>
      </c>
      <c r="Q72" s="106">
        <f>$I72      +$K72      +$M72      +$O72</f>
        <v>115981390</v>
      </c>
      <c r="R72" s="61">
        <f>IF(($J72      =0),0,((($L72      -$J72      )/$J72      )*100))</f>
        <v>-49.544211193891215</v>
      </c>
      <c r="S72" s="62">
        <f>IF(($K72      =0),0,((($M72      -$K72      )/$K72      )*100))</f>
        <v>34740.432642439344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55.123995407577496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22.193147722923843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OXaE/JaLwNZYALv6TfTzsbQOSoRme7OXVt/Fg74/UJCk6uQjGTUVcatWqO2EFu/iRgB6sCUNfV2NWaEvJKE+aQ==" saltValue="+ArJJBSkkeSGeXzs/Znds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4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4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4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3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3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2">
        <v>0</v>
      </c>
      <c r="C9" s="92">
        <v>0</v>
      </c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IF(($J9       =0),0,((($L9       -$J9       )/$J9       )*100))</f>
        <v>0</v>
      </c>
      <c r="S9" s="49">
        <f>IF(($K9       =0),0,((($M9       -$K9       )/$K9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>
        <v>0</v>
      </c>
    </row>
    <row r="10" spans="1:23" ht="13" customHeight="1" x14ac:dyDescent="0.3">
      <c r="A10" s="47" t="s">
        <v>36</v>
      </c>
      <c r="B10" s="92">
        <v>3100000</v>
      </c>
      <c r="C10" s="92">
        <v>0</v>
      </c>
      <c r="D10" s="92"/>
      <c r="E10" s="92">
        <f t="shared" ref="E10:E16" si="0">$B10      +$C10      +$D10</f>
        <v>3100000</v>
      </c>
      <c r="F10" s="93">
        <v>3100000</v>
      </c>
      <c r="G10" s="94">
        <v>3100000</v>
      </c>
      <c r="H10" s="93">
        <v>1592000</v>
      </c>
      <c r="I10" s="94"/>
      <c r="J10" s="93"/>
      <c r="K10" s="94"/>
      <c r="L10" s="93">
        <v>74000</v>
      </c>
      <c r="M10" s="94"/>
      <c r="N10" s="93"/>
      <c r="O10" s="94"/>
      <c r="P10" s="93">
        <f t="shared" ref="P10:P16" si="1">$H10      +$J10      +$L10      +$N10</f>
        <v>1666000</v>
      </c>
      <c r="Q10" s="94">
        <f t="shared" ref="Q10:Q16" si="2">$I10      +$K10      +$M10      +$O10</f>
        <v>0</v>
      </c>
      <c r="R10" s="48">
        <f t="shared" ref="R10:R16" si="3">IF(($J10      =0),0,((($L10      -$J10      )/$J10      )*100))</f>
        <v>0</v>
      </c>
      <c r="S10" s="49">
        <f t="shared" ref="S10:S16" si="4">IF(($K10      =0),0,((($M10      -$K10      )/$K10      )*100))</f>
        <v>0</v>
      </c>
      <c r="T10" s="48">
        <f t="shared" ref="T10:T15" si="5">IF(($E10      =0),0,(($P10      /$E10      )*100))</f>
        <v>53.741935483870975</v>
      </c>
      <c r="U10" s="50">
        <f t="shared" ref="U10:U15" si="6">IF(($E10      =0),0,(($Q10      /$E10      )*100))</f>
        <v>0</v>
      </c>
      <c r="V10" s="93">
        <v>0</v>
      </c>
      <c r="W10" s="94">
        <v>0</v>
      </c>
    </row>
    <row r="11" spans="1:23" ht="13" customHeight="1" x14ac:dyDescent="0.3">
      <c r="A11" s="47" t="s">
        <v>37</v>
      </c>
      <c r="B11" s="92">
        <v>0</v>
      </c>
      <c r="C11" s="92">
        <v>0</v>
      </c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>
        <v>0</v>
      </c>
    </row>
    <row r="12" spans="1:23" ht="13" customHeight="1" x14ac:dyDescent="0.3">
      <c r="A12" s="47" t="s">
        <v>38</v>
      </c>
      <c r="B12" s="92">
        <v>0</v>
      </c>
      <c r="C12" s="92">
        <v>0</v>
      </c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>
        <v>0</v>
      </c>
    </row>
    <row r="13" spans="1:23" ht="13" customHeight="1" x14ac:dyDescent="0.3">
      <c r="A13" s="47" t="s">
        <v>39</v>
      </c>
      <c r="B13" s="92">
        <v>0</v>
      </c>
      <c r="C13" s="92">
        <v>0</v>
      </c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>
        <v>0</v>
      </c>
    </row>
    <row r="14" spans="1:23" ht="13" customHeight="1" x14ac:dyDescent="0.3">
      <c r="A14" s="47" t="s">
        <v>40</v>
      </c>
      <c r="B14" s="92">
        <v>0</v>
      </c>
      <c r="C14" s="92">
        <v>0</v>
      </c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>
        <v>0</v>
      </c>
    </row>
    <row r="15" spans="1:23" ht="13" customHeight="1" x14ac:dyDescent="0.3">
      <c r="A15" s="47" t="s">
        <v>41</v>
      </c>
      <c r="B15" s="92">
        <v>0</v>
      </c>
      <c r="C15" s="92">
        <v>0</v>
      </c>
      <c r="D15" s="92"/>
      <c r="E15" s="92">
        <f t="shared" si="0"/>
        <v>0</v>
      </c>
      <c r="F15" s="93">
        <v>0</v>
      </c>
      <c r="G15" s="94">
        <v>0</v>
      </c>
      <c r="H15" s="93"/>
      <c r="I15" s="94"/>
      <c r="J15" s="93"/>
      <c r="K15" s="94"/>
      <c r="L15" s="93"/>
      <c r="M15" s="94"/>
      <c r="N15" s="93"/>
      <c r="O15" s="94"/>
      <c r="P15" s="93">
        <f t="shared" si="1"/>
        <v>0</v>
      </c>
      <c r="Q15" s="94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3">
        <v>0</v>
      </c>
      <c r="W15" s="94">
        <v>0</v>
      </c>
    </row>
    <row r="16" spans="1:23" ht="13" customHeight="1" x14ac:dyDescent="0.3">
      <c r="A16" s="51" t="s">
        <v>42</v>
      </c>
      <c r="B16" s="95">
        <f>SUM(B9:B15)</f>
        <v>3100000</v>
      </c>
      <c r="C16" s="95">
        <f>SUM(C9:C15)</f>
        <v>0</v>
      </c>
      <c r="D16" s="95"/>
      <c r="E16" s="95">
        <f t="shared" si="0"/>
        <v>3100000</v>
      </c>
      <c r="F16" s="96">
        <f t="shared" ref="F16:O16" si="7">SUM(F9:F15)</f>
        <v>3100000</v>
      </c>
      <c r="G16" s="97">
        <f t="shared" si="7"/>
        <v>3100000</v>
      </c>
      <c r="H16" s="96">
        <f t="shared" si="7"/>
        <v>1592000</v>
      </c>
      <c r="I16" s="97">
        <f t="shared" si="7"/>
        <v>0</v>
      </c>
      <c r="J16" s="96">
        <f t="shared" si="7"/>
        <v>0</v>
      </c>
      <c r="K16" s="97">
        <f t="shared" si="7"/>
        <v>0</v>
      </c>
      <c r="L16" s="96">
        <f t="shared" si="7"/>
        <v>74000</v>
      </c>
      <c r="M16" s="97">
        <f t="shared" si="7"/>
        <v>0</v>
      </c>
      <c r="N16" s="96">
        <f t="shared" si="7"/>
        <v>0</v>
      </c>
      <c r="O16" s="97">
        <f t="shared" si="7"/>
        <v>0</v>
      </c>
      <c r="P16" s="96">
        <f t="shared" si="1"/>
        <v>1666000</v>
      </c>
      <c r="Q16" s="97">
        <f t="shared" si="2"/>
        <v>0</v>
      </c>
      <c r="R16" s="52">
        <f t="shared" si="3"/>
        <v>0</v>
      </c>
      <c r="S16" s="53">
        <f t="shared" si="4"/>
        <v>0</v>
      </c>
      <c r="T16" s="52">
        <f>IF((SUM($E9:$E13)+$E15)=0,0,(P16/(SUM($E9:$E13)+$E15)*100))</f>
        <v>53.741935483870975</v>
      </c>
      <c r="U16" s="54">
        <f>IF((SUM($E9:$E13)+$E15)=0,0,(Q16/(SUM($E9:$E13)+$E15)*100))</f>
        <v>0</v>
      </c>
      <c r="V16" s="96">
        <f>SUM(V9:V15)</f>
        <v>0</v>
      </c>
      <c r="W16" s="97">
        <f>SUM(W9:W15)</f>
        <v>0</v>
      </c>
    </row>
    <row r="17" spans="1:23" ht="13" customHeight="1" x14ac:dyDescent="0.3">
      <c r="A17" s="40" t="s">
        <v>43</v>
      </c>
      <c r="B17" s="98" t="s">
        <v>1</v>
      </c>
      <c r="C17" s="98"/>
      <c r="D17" s="98"/>
      <c r="E17" s="98"/>
      <c r="F17" s="99"/>
      <c r="G17" s="100"/>
      <c r="H17" s="99"/>
      <c r="I17" s="100"/>
      <c r="J17" s="99"/>
      <c r="K17" s="100"/>
      <c r="L17" s="99"/>
      <c r="M17" s="100"/>
      <c r="N17" s="99"/>
      <c r="O17" s="100"/>
      <c r="P17" s="99"/>
      <c r="Q17" s="100"/>
      <c r="R17" s="44"/>
      <c r="S17" s="45"/>
      <c r="T17" s="44"/>
      <c r="U17" s="46"/>
      <c r="V17" s="99"/>
      <c r="W17" s="100"/>
    </row>
    <row r="18" spans="1:23" ht="13" customHeight="1" x14ac:dyDescent="0.3">
      <c r="A18" s="47" t="s">
        <v>44</v>
      </c>
      <c r="B18" s="92">
        <v>0</v>
      </c>
      <c r="C18" s="92">
        <v>0</v>
      </c>
      <c r="D18" s="92"/>
      <c r="E18" s="92">
        <f t="shared" ref="E18:E24" si="8">$B18      +$C18      +$D18</f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ref="P18:P24" si="9">$H18      +$J18      +$L18      +$N18</f>
        <v>0</v>
      </c>
      <c r="Q18" s="94">
        <f t="shared" ref="Q18:Q24" si="10">$I18      +$K18      +$M18      +$O18</f>
        <v>0</v>
      </c>
      <c r="R18" s="48">
        <f t="shared" ref="R18:R24" si="11">IF(($J18      =0),0,((($L18      -$J18      )/$J18      )*100))</f>
        <v>0</v>
      </c>
      <c r="S18" s="49">
        <f t="shared" ref="S18:S24" si="12">IF(($K18      =0),0,((($M18      -$K18      )/$K18      )*100))</f>
        <v>0</v>
      </c>
      <c r="T18" s="48">
        <f t="shared" ref="T18:T23" si="13">IF(($E18      =0),0,(($P18      /$E18      )*100))</f>
        <v>0</v>
      </c>
      <c r="U18" s="50">
        <f t="shared" ref="U18:U23" si="14">IF(($E18      =0),0,(($Q18      /$E18      )*100))</f>
        <v>0</v>
      </c>
      <c r="V18" s="93">
        <v>0</v>
      </c>
      <c r="W18" s="94">
        <v>0</v>
      </c>
    </row>
    <row r="19" spans="1:23" ht="13" customHeight="1" x14ac:dyDescent="0.3">
      <c r="A19" s="47" t="s">
        <v>45</v>
      </c>
      <c r="B19" s="92">
        <v>0</v>
      </c>
      <c r="C19" s="92">
        <v>0</v>
      </c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>
        <v>0</v>
      </c>
    </row>
    <row r="20" spans="1:23" ht="13" customHeight="1" x14ac:dyDescent="0.3">
      <c r="A20" s="47" t="s">
        <v>46</v>
      </c>
      <c r="B20" s="92">
        <v>0</v>
      </c>
      <c r="C20" s="92">
        <v>0</v>
      </c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47</v>
      </c>
    </row>
    <row r="21" spans="1:23" ht="13" customHeight="1" x14ac:dyDescent="0.3">
      <c r="A21" s="47" t="s">
        <v>48</v>
      </c>
      <c r="B21" s="92">
        <v>0</v>
      </c>
      <c r="C21" s="92">
        <v>0</v>
      </c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>
        <v>0</v>
      </c>
    </row>
    <row r="22" spans="1:23" ht="13" customHeight="1" x14ac:dyDescent="0.3">
      <c r="A22" s="47" t="s">
        <v>49</v>
      </c>
      <c r="B22" s="92">
        <v>0</v>
      </c>
      <c r="C22" s="92">
        <v>0</v>
      </c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47</v>
      </c>
    </row>
    <row r="23" spans="1:23" ht="13" customHeight="1" x14ac:dyDescent="0.3">
      <c r="A23" s="47" t="s">
        <v>50</v>
      </c>
      <c r="B23" s="92">
        <v>0</v>
      </c>
      <c r="C23" s="92">
        <v>0</v>
      </c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47</v>
      </c>
    </row>
    <row r="24" spans="1:23" ht="13" customHeight="1" x14ac:dyDescent="0.3">
      <c r="A24" s="51" t="s">
        <v>42</v>
      </c>
      <c r="B24" s="95">
        <f>SUM(B18:B23)</f>
        <v>0</v>
      </c>
      <c r="C24" s="95">
        <f>SUM(C18:C23)</f>
        <v>0</v>
      </c>
      <c r="D24" s="95"/>
      <c r="E24" s="95">
        <f t="shared" si="8"/>
        <v>0</v>
      </c>
      <c r="F24" s="96">
        <f t="shared" ref="F24:O24" si="15">SUM(F18:F23)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SUM(V18:V23)</f>
        <v>0</v>
      </c>
      <c r="W24" s="97">
        <f>SUM(W18:W23)</f>
        <v>0</v>
      </c>
    </row>
    <row r="25" spans="1:23" ht="13" customHeight="1" x14ac:dyDescent="0.3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3" customHeight="1" x14ac:dyDescent="0.3">
      <c r="A26" s="47" t="s">
        <v>52</v>
      </c>
      <c r="B26" s="92">
        <v>0</v>
      </c>
      <c r="C26" s="92">
        <v>0</v>
      </c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IF(($J26      =0),0,((($L26      -$J26      )/$J26      )*100))</f>
        <v>0</v>
      </c>
      <c r="S26" s="49">
        <f>IF(($K26      =0),0,((($M26      -$K26      )/$K26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47</v>
      </c>
    </row>
    <row r="27" spans="1:23" ht="13" customHeight="1" x14ac:dyDescent="0.3">
      <c r="A27" s="47" t="s">
        <v>53</v>
      </c>
      <c r="B27" s="92">
        <v>0</v>
      </c>
      <c r="C27" s="92">
        <v>0</v>
      </c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IF(($J27      =0),0,((($L27      -$J27      )/$J27      )*100))</f>
        <v>0</v>
      </c>
      <c r="S27" s="49">
        <f>IF(($K27      =0),0,((($M27      -$K27      )/$K27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47</v>
      </c>
    </row>
    <row r="28" spans="1:23" ht="13" customHeight="1" x14ac:dyDescent="0.3">
      <c r="A28" s="47" t="s">
        <v>54</v>
      </c>
      <c r="B28" s="92">
        <v>0</v>
      </c>
      <c r="C28" s="92">
        <v>0</v>
      </c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IF(($J28      =0),0,((($L28      -$J28      )/$J28      )*100))</f>
        <v>0</v>
      </c>
      <c r="S28" s="49">
        <f>IF(($K28      =0),0,((($M28      -$K28      )/$K28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>
        <v>0</v>
      </c>
    </row>
    <row r="29" spans="1:23" ht="13" customHeight="1" x14ac:dyDescent="0.3">
      <c r="A29" s="47" t="s">
        <v>55</v>
      </c>
      <c r="B29" s="92">
        <v>0</v>
      </c>
      <c r="C29" s="92">
        <v>0</v>
      </c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IF(($J29      =0),0,((($L29      -$J29      )/$J29      )*100))</f>
        <v>0</v>
      </c>
      <c r="S29" s="49">
        <f>IF(($K29      =0),0,((($M29      -$K29      )/$K29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>
        <v>0</v>
      </c>
    </row>
    <row r="30" spans="1:23" ht="13" customHeight="1" x14ac:dyDescent="0.3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IF(($J30      =0),0,((($L30      -$J30      )/$J30      )*100))</f>
        <v>0</v>
      </c>
      <c r="S30" s="53">
        <f>IF(($K30      =0),0,((($M30      -$K30      )/$K30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>
        <f>SUM(W26:W29)</f>
        <v>0</v>
      </c>
    </row>
    <row r="31" spans="1:23" ht="13" customHeight="1" x14ac:dyDescent="0.3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3" customHeight="1" x14ac:dyDescent="0.3">
      <c r="A32" s="47" t="s">
        <v>57</v>
      </c>
      <c r="B32" s="92">
        <v>980000</v>
      </c>
      <c r="C32" s="92">
        <v>0</v>
      </c>
      <c r="D32" s="92"/>
      <c r="E32" s="92">
        <f>$B32      +$C32      +$D32</f>
        <v>980000</v>
      </c>
      <c r="F32" s="93">
        <v>980000</v>
      </c>
      <c r="G32" s="94">
        <v>980000</v>
      </c>
      <c r="H32" s="93">
        <v>190000</v>
      </c>
      <c r="I32" s="94"/>
      <c r="J32" s="93">
        <v>233000</v>
      </c>
      <c r="K32" s="94"/>
      <c r="L32" s="93">
        <v>234000</v>
      </c>
      <c r="M32" s="94"/>
      <c r="N32" s="93"/>
      <c r="O32" s="94"/>
      <c r="P32" s="93">
        <f>$H32      +$J32      +$L32      +$N32</f>
        <v>657000</v>
      </c>
      <c r="Q32" s="94">
        <f>$I32      +$K32      +$M32      +$O32</f>
        <v>0</v>
      </c>
      <c r="R32" s="48">
        <f>IF(($J32      =0),0,((($L32      -$J32      )/$J32      )*100))</f>
        <v>0.42918454935622319</v>
      </c>
      <c r="S32" s="49">
        <f>IF(($K32      =0),0,((($M32      -$K32      )/$K32      )*100))</f>
        <v>0</v>
      </c>
      <c r="T32" s="48">
        <f>IF(($E32      =0),0,(($P32      /$E32      )*100))</f>
        <v>67.040816326530617</v>
      </c>
      <c r="U32" s="50">
        <f>IF(($E32      =0),0,(($Q32      /$E32      )*100))</f>
        <v>0</v>
      </c>
      <c r="V32" s="93">
        <v>0</v>
      </c>
      <c r="W32" s="94">
        <v>0</v>
      </c>
    </row>
    <row r="33" spans="1:23" ht="13" customHeight="1" x14ac:dyDescent="0.3">
      <c r="A33" s="51" t="s">
        <v>42</v>
      </c>
      <c r="B33" s="95">
        <f>B32</f>
        <v>980000</v>
      </c>
      <c r="C33" s="95">
        <f>C32</f>
        <v>0</v>
      </c>
      <c r="D33" s="95"/>
      <c r="E33" s="95">
        <f>$B33      +$C33      +$D33</f>
        <v>980000</v>
      </c>
      <c r="F33" s="96">
        <f t="shared" ref="F33:O33" si="17">F32</f>
        <v>980000</v>
      </c>
      <c r="G33" s="97">
        <f t="shared" si="17"/>
        <v>980000</v>
      </c>
      <c r="H33" s="96">
        <f t="shared" si="17"/>
        <v>190000</v>
      </c>
      <c r="I33" s="97">
        <f t="shared" si="17"/>
        <v>0</v>
      </c>
      <c r="J33" s="96">
        <f t="shared" si="17"/>
        <v>233000</v>
      </c>
      <c r="K33" s="97">
        <f t="shared" si="17"/>
        <v>0</v>
      </c>
      <c r="L33" s="96">
        <f t="shared" si="17"/>
        <v>234000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657000</v>
      </c>
      <c r="Q33" s="97">
        <f>$I33      +$K33      +$M33      +$O33</f>
        <v>0</v>
      </c>
      <c r="R33" s="52">
        <f>IF(($J33      =0),0,((($L33      -$J33      )/$J33      )*100))</f>
        <v>0.42918454935622319</v>
      </c>
      <c r="S33" s="53">
        <f>IF(($K33      =0),0,((($M33      -$K33      )/$K33      )*100))</f>
        <v>0</v>
      </c>
      <c r="T33" s="52">
        <f>IF($E33   =0,0,($P33   /$E33   )*100)</f>
        <v>67.040816326530617</v>
      </c>
      <c r="U33" s="54">
        <f>IF($E33   =0,0,($Q33   /$E33   )*100)</f>
        <v>0</v>
      </c>
      <c r="V33" s="96">
        <f>V32</f>
        <v>0</v>
      </c>
      <c r="W33" s="97">
        <f>W32</f>
        <v>0</v>
      </c>
    </row>
    <row r="34" spans="1:23" ht="13" customHeight="1" x14ac:dyDescent="0.3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3" customHeight="1" x14ac:dyDescent="0.3">
      <c r="A35" s="47" t="s">
        <v>59</v>
      </c>
      <c r="B35" s="92">
        <v>0</v>
      </c>
      <c r="C35" s="92">
        <v>0</v>
      </c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IF(($J35      =0),0,((($L35      -$J35      )/$J35      )*100))</f>
        <v>0</v>
      </c>
      <c r="S35" s="49">
        <f t="shared" ref="S35:S40" si="22">IF(($K35      =0),0,((($M35      -$K35      )/$K35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>
        <v>0</v>
      </c>
    </row>
    <row r="36" spans="1:23" ht="13" customHeight="1" x14ac:dyDescent="0.3">
      <c r="A36" s="47" t="s">
        <v>60</v>
      </c>
      <c r="B36" s="92">
        <v>444000</v>
      </c>
      <c r="C36" s="92">
        <v>0</v>
      </c>
      <c r="D36" s="92"/>
      <c r="E36" s="92">
        <f t="shared" si="18"/>
        <v>444000</v>
      </c>
      <c r="F36" s="93">
        <v>444000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>
        <v>0</v>
      </c>
    </row>
    <row r="37" spans="1:23" ht="13" customHeight="1" x14ac:dyDescent="0.3">
      <c r="A37" s="47" t="s">
        <v>61</v>
      </c>
      <c r="B37" s="92">
        <v>0</v>
      </c>
      <c r="C37" s="92">
        <v>0</v>
      </c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47</v>
      </c>
    </row>
    <row r="38" spans="1:23" ht="13" customHeight="1" x14ac:dyDescent="0.3">
      <c r="A38" s="47" t="s">
        <v>62</v>
      </c>
      <c r="B38" s="92">
        <v>0</v>
      </c>
      <c r="C38" s="92">
        <v>0</v>
      </c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>
        <v>0</v>
      </c>
    </row>
    <row r="39" spans="1:23" ht="13" customHeight="1" x14ac:dyDescent="0.3">
      <c r="A39" s="47" t="s">
        <v>63</v>
      </c>
      <c r="B39" s="92">
        <v>0</v>
      </c>
      <c r="C39" s="92">
        <v>0</v>
      </c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47</v>
      </c>
    </row>
    <row r="40" spans="1:23" ht="13" customHeight="1" x14ac:dyDescent="0.3">
      <c r="A40" s="51" t="s">
        <v>42</v>
      </c>
      <c r="B40" s="95">
        <f>SUM(B35:B39)</f>
        <v>444000</v>
      </c>
      <c r="C40" s="95">
        <f>SUM(C35:C39)</f>
        <v>0</v>
      </c>
      <c r="D40" s="95"/>
      <c r="E40" s="95">
        <f t="shared" si="18"/>
        <v>444000</v>
      </c>
      <c r="F40" s="96">
        <f t="shared" ref="F40:O40" si="25">SUM(F35:F39)</f>
        <v>444000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>
        <f>SUM(W35:W39)</f>
        <v>0</v>
      </c>
    </row>
    <row r="41" spans="1:23" ht="13" customHeight="1" x14ac:dyDescent="0.3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3" customHeight="1" x14ac:dyDescent="0.3">
      <c r="A42" s="47" t="s">
        <v>65</v>
      </c>
      <c r="B42" s="92">
        <v>0</v>
      </c>
      <c r="C42" s="92">
        <v>0</v>
      </c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IF(($J42      =0),0,((($L42      -$J42      )/$J42      )*100))</f>
        <v>0</v>
      </c>
      <c r="S42" s="49">
        <f t="shared" ref="S42:S53" si="30">IF(($K42      =0),0,((($M42      -$K42      )/$K42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47</v>
      </c>
    </row>
    <row r="43" spans="1:23" ht="13" customHeight="1" x14ac:dyDescent="0.3">
      <c r="A43" s="47" t="s">
        <v>66</v>
      </c>
      <c r="B43" s="92">
        <v>0</v>
      </c>
      <c r="C43" s="92">
        <v>0</v>
      </c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>
        <v>0</v>
      </c>
    </row>
    <row r="44" spans="1:23" ht="13" customHeight="1" x14ac:dyDescent="0.3">
      <c r="A44" s="47" t="s">
        <v>67</v>
      </c>
      <c r="B44" s="92">
        <v>3000000</v>
      </c>
      <c r="C44" s="92">
        <v>22000000</v>
      </c>
      <c r="D44" s="92"/>
      <c r="E44" s="92">
        <f t="shared" si="26"/>
        <v>25000000</v>
      </c>
      <c r="F44" s="93">
        <v>25000000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>
        <v>0</v>
      </c>
    </row>
    <row r="45" spans="1:23" ht="13" customHeight="1" x14ac:dyDescent="0.3">
      <c r="A45" s="47" t="s">
        <v>68</v>
      </c>
      <c r="B45" s="92">
        <v>0</v>
      </c>
      <c r="C45" s="92">
        <v>0</v>
      </c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47</v>
      </c>
    </row>
    <row r="46" spans="1:23" ht="13" customHeight="1" x14ac:dyDescent="0.3">
      <c r="A46" s="47" t="s">
        <v>69</v>
      </c>
      <c r="B46" s="92">
        <v>0</v>
      </c>
      <c r="C46" s="92">
        <v>0</v>
      </c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47</v>
      </c>
    </row>
    <row r="47" spans="1:23" ht="13" hidden="1" customHeight="1" x14ac:dyDescent="0.3">
      <c r="A47" s="47" t="s">
        <v>70</v>
      </c>
      <c r="B47" s="92">
        <v>0</v>
      </c>
      <c r="C47" s="92">
        <v>0</v>
      </c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47</v>
      </c>
    </row>
    <row r="48" spans="1:23" ht="13" customHeight="1" x14ac:dyDescent="0.3">
      <c r="A48" s="47" t="s">
        <v>71</v>
      </c>
      <c r="B48" s="92">
        <v>0</v>
      </c>
      <c r="C48" s="92">
        <v>0</v>
      </c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47</v>
      </c>
    </row>
    <row r="49" spans="1:23" ht="13" customHeight="1" x14ac:dyDescent="0.3">
      <c r="A49" s="47" t="s">
        <v>72</v>
      </c>
      <c r="B49" s="92">
        <v>0</v>
      </c>
      <c r="C49" s="92">
        <v>0</v>
      </c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47</v>
      </c>
    </row>
    <row r="50" spans="1:23" ht="13" customHeight="1" x14ac:dyDescent="0.3">
      <c r="A50" s="47" t="s">
        <v>73</v>
      </c>
      <c r="B50" s="92">
        <v>0</v>
      </c>
      <c r="C50" s="92">
        <v>0</v>
      </c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47</v>
      </c>
    </row>
    <row r="51" spans="1:23" ht="13" customHeight="1" x14ac:dyDescent="0.3">
      <c r="A51" s="47" t="s">
        <v>74</v>
      </c>
      <c r="B51" s="92">
        <v>0</v>
      </c>
      <c r="C51" s="92">
        <v>0</v>
      </c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>
        <v>0</v>
      </c>
    </row>
    <row r="52" spans="1:23" ht="13" customHeight="1" x14ac:dyDescent="0.3">
      <c r="A52" s="47" t="s">
        <v>75</v>
      </c>
      <c r="B52" s="92">
        <v>40000000</v>
      </c>
      <c r="C52" s="92">
        <v>-21500000</v>
      </c>
      <c r="D52" s="92"/>
      <c r="E52" s="92">
        <f t="shared" si="26"/>
        <v>18500000</v>
      </c>
      <c r="F52" s="93">
        <v>18500000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>
        <v>0</v>
      </c>
    </row>
    <row r="53" spans="1:23" ht="13" customHeight="1" x14ac:dyDescent="0.3">
      <c r="A53" s="51" t="s">
        <v>42</v>
      </c>
      <c r="B53" s="95">
        <f>SUM(B42:B52)</f>
        <v>43000000</v>
      </c>
      <c r="C53" s="95">
        <f>SUM(C42:C52)</f>
        <v>500000</v>
      </c>
      <c r="D53" s="95"/>
      <c r="E53" s="95">
        <f t="shared" si="26"/>
        <v>43500000</v>
      </c>
      <c r="F53" s="96">
        <f t="shared" ref="F53:O53" si="33">SUM(F42:F52)</f>
        <v>43500000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>
        <f>SUM(W42:W52)</f>
        <v>0</v>
      </c>
    </row>
    <row r="54" spans="1:23" ht="13" customHeight="1" x14ac:dyDescent="0.3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3" customHeight="1" x14ac:dyDescent="0.3">
      <c r="A55" s="55" t="s">
        <v>77</v>
      </c>
      <c r="B55" s="92">
        <v>0</v>
      </c>
      <c r="C55" s="92">
        <v>0</v>
      </c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IF(($J55      =0),0,((($L55      -$J55      )/$J55      )*100))</f>
        <v>0</v>
      </c>
      <c r="S55" s="49">
        <f>IF(($K55      =0),0,((($M55      -$K55      )/$K55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47</v>
      </c>
    </row>
    <row r="56" spans="1:23" ht="13" customHeight="1" x14ac:dyDescent="0.3">
      <c r="A56" s="55" t="s">
        <v>78</v>
      </c>
      <c r="B56" s="92">
        <v>0</v>
      </c>
      <c r="C56" s="92">
        <v>0</v>
      </c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IF(($J56      =0),0,((($L56      -$J56      )/$J56      )*100))</f>
        <v>0</v>
      </c>
      <c r="S56" s="49">
        <f>IF(($K56      =0),0,((($M56      -$K56      )/$K56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47</v>
      </c>
    </row>
    <row r="57" spans="1:23" ht="13" hidden="1" customHeight="1" x14ac:dyDescent="0.3">
      <c r="A57" s="55" t="s">
        <v>79</v>
      </c>
      <c r="B57" s="92">
        <v>0</v>
      </c>
      <c r="C57" s="92">
        <v>0</v>
      </c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IF(($J57      =0),0,((($L57      -$J57      )/$J57      )*100))</f>
        <v>0</v>
      </c>
      <c r="S57" s="49">
        <f>IF(($K57      =0),0,((($M57      -$K57      )/$K57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47</v>
      </c>
    </row>
    <row r="58" spans="1:23" ht="13" hidden="1" customHeight="1" x14ac:dyDescent="0.3">
      <c r="A58" s="47" t="s">
        <v>80</v>
      </c>
      <c r="B58" s="92">
        <v>0</v>
      </c>
      <c r="C58" s="92">
        <v>0</v>
      </c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IF(($J58      =0),0,((($L58      -$J58      )/$J58      )*100))</f>
        <v>0</v>
      </c>
      <c r="S58" s="49">
        <f>IF(($K58      =0),0,((($M58      -$K58      )/$K58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47</v>
      </c>
    </row>
    <row r="59" spans="1:23" ht="13" customHeight="1" x14ac:dyDescent="0.3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IF(($J59      =0),0,((($L59      -$J59      )/$J59      )*100))</f>
        <v>0</v>
      </c>
      <c r="S59" s="58">
        <f>IF(($K59      =0),0,((($M59      -$K59      )/$K59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47</v>
      </c>
    </row>
    <row r="60" spans="1:23" ht="13" customHeight="1" x14ac:dyDescent="0.3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3" customHeight="1" x14ac:dyDescent="0.3">
      <c r="A61" s="47" t="s">
        <v>82</v>
      </c>
      <c r="B61" s="92">
        <v>0</v>
      </c>
      <c r="C61" s="92">
        <v>0</v>
      </c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IF(($J61      =0),0,((($L61      -$J61      )/$J61      )*100))</f>
        <v>0</v>
      </c>
      <c r="S61" s="49">
        <f t="shared" ref="S61:S67" si="39">IF(($K61      =0),0,((($M61      -$K61      )/$K61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47</v>
      </c>
    </row>
    <row r="62" spans="1:23" ht="13" customHeight="1" x14ac:dyDescent="0.3">
      <c r="A62" s="47" t="s">
        <v>83</v>
      </c>
      <c r="B62" s="92">
        <v>0</v>
      </c>
      <c r="C62" s="92">
        <v>0</v>
      </c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47</v>
      </c>
    </row>
    <row r="63" spans="1:23" ht="13" customHeight="1" x14ac:dyDescent="0.3">
      <c r="A63" s="47" t="s">
        <v>84</v>
      </c>
      <c r="B63" s="92">
        <v>0</v>
      </c>
      <c r="C63" s="92">
        <v>0</v>
      </c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47</v>
      </c>
    </row>
    <row r="64" spans="1:23" ht="13" customHeight="1" x14ac:dyDescent="0.3">
      <c r="A64" s="47" t="s">
        <v>85</v>
      </c>
      <c r="B64" s="92">
        <v>0</v>
      </c>
      <c r="C64" s="92">
        <v>0</v>
      </c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>
        <v>0</v>
      </c>
    </row>
    <row r="65" spans="1:23" ht="13" customHeight="1" x14ac:dyDescent="0.3">
      <c r="A65" s="47" t="s">
        <v>86</v>
      </c>
      <c r="B65" s="92">
        <v>0</v>
      </c>
      <c r="C65" s="92">
        <v>0</v>
      </c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>
        <v>0</v>
      </c>
    </row>
    <row r="66" spans="1:23" ht="13" customHeight="1" x14ac:dyDescent="0.3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>
        <f>SUM(W61:W65)</f>
        <v>0</v>
      </c>
    </row>
    <row r="67" spans="1:23" ht="13" customHeight="1" x14ac:dyDescent="0.3">
      <c r="A67" s="60" t="s">
        <v>87</v>
      </c>
      <c r="B67" s="104">
        <f>SUM(B9:B15,B18:B23,B26:B29,B32,B35:B39,B42:B52,B55:B58,B61:B65)</f>
        <v>47524000</v>
      </c>
      <c r="C67" s="104">
        <f>SUM(C9:C15,C18:C23,C26:C29,C32,C35:C39,C42:C52,C55:C58,C61:C65)</f>
        <v>500000</v>
      </c>
      <c r="D67" s="104"/>
      <c r="E67" s="104">
        <f t="shared" si="35"/>
        <v>48024000</v>
      </c>
      <c r="F67" s="105">
        <f t="shared" ref="F67:O67" si="43">SUM(F9:F15,F18:F23,F26:F29,F32,F35:F39,F42:F52,F55:F58,F61:F65)</f>
        <v>48024000</v>
      </c>
      <c r="G67" s="106">
        <f t="shared" si="43"/>
        <v>4080000</v>
      </c>
      <c r="H67" s="105">
        <f t="shared" si="43"/>
        <v>1782000</v>
      </c>
      <c r="I67" s="106">
        <f t="shared" si="43"/>
        <v>0</v>
      </c>
      <c r="J67" s="105">
        <f t="shared" si="43"/>
        <v>233000</v>
      </c>
      <c r="K67" s="106">
        <f t="shared" si="43"/>
        <v>0</v>
      </c>
      <c r="L67" s="105">
        <f t="shared" si="43"/>
        <v>308000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2323000</v>
      </c>
      <c r="Q67" s="106">
        <f t="shared" si="37"/>
        <v>0</v>
      </c>
      <c r="R67" s="61">
        <f t="shared" si="38"/>
        <v>32.188841201716741</v>
      </c>
      <c r="S67" s="62">
        <f t="shared" si="39"/>
        <v>0</v>
      </c>
      <c r="T67" s="61">
        <f>IF((+$E9+$E10+$E11+$E12+$E13+$E15+$E18+$E20+$E21+$E22+$E26+$E27+$E28+$E29+$E32+$E35+$E38+$E43+$E45+$E47+$E48+$E51+$E55+$E56+$E57+$E58+$E61+$E63+$E64+$E65)=0,0,(P67/(+$E9+$E10+$E11+$E12+$E13+$E15+$E18+$E20+$E21+$E22+$E26+$E27+$E28+$E29+$E32+$E35+$E38+$E43+$E45+$E47+$E48+$E51+$E55+$E56+$E57+$E58+$E61+$E63+$E64+$E65)*100))</f>
        <v>56.936274509803923</v>
      </c>
      <c r="U67" s="61">
        <f>IF((+$E9+$E10+$E11+$E12+$E13+$E15+$E18+$E20+$E21+$E22+$E26+$E27+$E28+$E29+$E32+$E35+$E38+$E43+$E45+$E47+$E48+$E51+$E55+$E56+$E57+$E58+$E61+$E63+$E64+$E65)=0,0,(Q67/(+$E9+$E10+$E11+$E12+$E13+$E15+$E18+$E20+$E21+$E22+$E26+$E27+$E28+$E29+$E32+$E35+$E38+$E43+$E45+$E47+$E48+$E51+$E55+$E56+$E57+$E58+$E61+$E63+$E64+$E65)*100))</f>
        <v>0</v>
      </c>
      <c r="V67" s="105">
        <f>SUM(V9:V15,V18:V23,V26:V29,V32,V35:V39,V42:V52,V55:V58,V61:V65)</f>
        <v>0</v>
      </c>
      <c r="W67" s="106">
        <f>SUM(W9:W15,W18:W23,W26:W29,W32,W35:W39,W42:W52,W55:W58,W61:W65)</f>
        <v>0</v>
      </c>
    </row>
    <row r="68" spans="1:23" ht="13" customHeight="1" x14ac:dyDescent="0.3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3" customHeight="1" x14ac:dyDescent="0.3">
      <c r="A69" s="63" t="s">
        <v>88</v>
      </c>
      <c r="B69" s="92">
        <v>27126000</v>
      </c>
      <c r="C69" s="92">
        <v>-3000000</v>
      </c>
      <c r="D69" s="92"/>
      <c r="E69" s="92">
        <f>$B69      +$C69      +$D69</f>
        <v>24126000</v>
      </c>
      <c r="F69" s="93">
        <v>24126000</v>
      </c>
      <c r="G69" s="94">
        <v>24126000</v>
      </c>
      <c r="H69" s="93"/>
      <c r="I69" s="94"/>
      <c r="J69" s="93"/>
      <c r="K69" s="94"/>
      <c r="L69" s="93">
        <v>6987000</v>
      </c>
      <c r="M69" s="94"/>
      <c r="N69" s="93"/>
      <c r="O69" s="94"/>
      <c r="P69" s="93">
        <f>$H69      +$J69      +$L69      +$N69</f>
        <v>6987000</v>
      </c>
      <c r="Q69" s="94">
        <f>$I69      +$K69      +$M69      +$O69</f>
        <v>0</v>
      </c>
      <c r="R69" s="48">
        <f>IF(($J69      =0),0,((($L69      -$J69      )/$J69      )*100))</f>
        <v>0</v>
      </c>
      <c r="S69" s="49">
        <f>IF(($K69      =0),0,((($M69      -$K69      )/$K69      )*100))</f>
        <v>0</v>
      </c>
      <c r="T69" s="48">
        <f>IF(($E69      =0),0,(($P69      /$E69      )*100))</f>
        <v>28.960457597612532</v>
      </c>
      <c r="U69" s="50">
        <f>IF(($E69      =0),0,(($Q69      /$E69      )*100))</f>
        <v>0</v>
      </c>
      <c r="V69" s="93">
        <v>0</v>
      </c>
      <c r="W69" s="94">
        <v>0</v>
      </c>
    </row>
    <row r="70" spans="1:23" ht="13" customHeight="1" x14ac:dyDescent="0.3">
      <c r="A70" s="56" t="s">
        <v>42</v>
      </c>
      <c r="B70" s="101">
        <f>B69</f>
        <v>27126000</v>
      </c>
      <c r="C70" s="101">
        <f>C69</f>
        <v>-3000000</v>
      </c>
      <c r="D70" s="101"/>
      <c r="E70" s="101">
        <f>$B70      +$C70      +$D70</f>
        <v>24126000</v>
      </c>
      <c r="F70" s="102">
        <f t="shared" ref="F70:O70" si="44">F69</f>
        <v>24126000</v>
      </c>
      <c r="G70" s="103">
        <f t="shared" si="44"/>
        <v>24126000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6987000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6987000</v>
      </c>
      <c r="Q70" s="103">
        <f>$I70      +$K70      +$M70      +$O70</f>
        <v>0</v>
      </c>
      <c r="R70" s="57">
        <f>IF(($J70      =0),0,((($L70      -$J70      )/$J70      )*100))</f>
        <v>0</v>
      </c>
      <c r="S70" s="58">
        <f>IF(($K70      =0),0,((($M70      -$K70      )/$K70      )*100))</f>
        <v>0</v>
      </c>
      <c r="T70" s="57">
        <f>IF($E70   =0,0,($P70   /$E70   )*100)</f>
        <v>28.960457597612532</v>
      </c>
      <c r="U70" s="59">
        <f>IF($E70   =0,0,($Q70   /$E70 )*100)</f>
        <v>0</v>
      </c>
      <c r="V70" s="102">
        <f>V69</f>
        <v>0</v>
      </c>
      <c r="W70" s="103">
        <f>W69</f>
        <v>0</v>
      </c>
    </row>
    <row r="71" spans="1:23" ht="13" customHeight="1" x14ac:dyDescent="0.3">
      <c r="A71" s="60" t="s">
        <v>87</v>
      </c>
      <c r="B71" s="104">
        <f>B69</f>
        <v>27126000</v>
      </c>
      <c r="C71" s="104">
        <f>C69</f>
        <v>-3000000</v>
      </c>
      <c r="D71" s="104"/>
      <c r="E71" s="104">
        <f>$B71      +$C71      +$D71</f>
        <v>24126000</v>
      </c>
      <c r="F71" s="105">
        <f t="shared" ref="F71:O71" si="45">F69</f>
        <v>24126000</v>
      </c>
      <c r="G71" s="106">
        <f t="shared" si="45"/>
        <v>24126000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6987000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6987000</v>
      </c>
      <c r="Q71" s="106">
        <f>$I71      +$K71      +$M71      +$O71</f>
        <v>0</v>
      </c>
      <c r="R71" s="61">
        <f>IF(($J71      =0),0,((($L71      -$J71      )/$J71      )*100))</f>
        <v>0</v>
      </c>
      <c r="S71" s="62">
        <f>IF(($K71      =0),0,((($M71      -$K71      )/$K71      )*100))</f>
        <v>0</v>
      </c>
      <c r="T71" s="61">
        <f>IF($E71   =0,0,($P71   /$E71   )*100)</f>
        <v>28.960457597612532</v>
      </c>
      <c r="U71" s="65">
        <f>IF($E71   =0,0,($Q71   /$E71   )*100)</f>
        <v>0</v>
      </c>
      <c r="V71" s="105">
        <f>V69</f>
        <v>0</v>
      </c>
      <c r="W71" s="106">
        <f>W69</f>
        <v>0</v>
      </c>
    </row>
    <row r="72" spans="1:23" ht="13" customHeight="1" thickBot="1" x14ac:dyDescent="0.35">
      <c r="A72" s="60" t="s">
        <v>89</v>
      </c>
      <c r="B72" s="104">
        <f>SUM(B9:B15,B18:B23,B26:B29,B32,B35:B39,B42:B52,B55:B58,B61:B65,B69)</f>
        <v>74650000</v>
      </c>
      <c r="C72" s="104">
        <f>SUM(C9:C15,C18:C23,C26:C29,C32,C35:C39,C42:C52,C55:C58,C61:C65,C69)</f>
        <v>-2500000</v>
      </c>
      <c r="D72" s="104"/>
      <c r="E72" s="104">
        <f>$B72      +$C72      +$D72</f>
        <v>72150000</v>
      </c>
      <c r="F72" s="105">
        <f t="shared" ref="F72:O72" si="46">SUM(F9:F15,F18:F23,F26:F29,F32,F35:F39,F42:F52,F55:F58,F61:F65,F69)</f>
        <v>72150000</v>
      </c>
      <c r="G72" s="106">
        <f t="shared" si="46"/>
        <v>28206000</v>
      </c>
      <c r="H72" s="105">
        <f t="shared" si="46"/>
        <v>1782000</v>
      </c>
      <c r="I72" s="106">
        <f t="shared" si="46"/>
        <v>0</v>
      </c>
      <c r="J72" s="105">
        <f t="shared" si="46"/>
        <v>233000</v>
      </c>
      <c r="K72" s="106">
        <f t="shared" si="46"/>
        <v>0</v>
      </c>
      <c r="L72" s="105">
        <f t="shared" si="46"/>
        <v>7295000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9310000</v>
      </c>
      <c r="Q72" s="106">
        <f>$I72      +$K72      +$M72      +$O72</f>
        <v>0</v>
      </c>
      <c r="R72" s="61">
        <f>IF(($J72      =0),0,((($L72      -$J72      )/$J72      )*100))</f>
        <v>3030.9012875536482</v>
      </c>
      <c r="S72" s="62">
        <f>IF(($K72      =0),0,((($M72      -$K72      )/$K72      )*100))</f>
        <v>0</v>
      </c>
      <c r="T72" s="61">
        <f>IF((+$E9+$E10+$E11+$E12+$E13+$E15+$E18+$E20+$E21+$E22+$E26+$E27+$E28+$E29+$E32+$E35+$E38+$E43+$E45+$E47+$E48+$E51+$E55+$E56+$E57+$E58+$E61++$E63+$E64+$E65+$E69)=0,0,(P72/(+$E9+$E10+$E11+$E12+$E13+$E15+$E18+$E20+$E21+$E22+$E26+$E27+$E28+$E29+$E32+$E35+$E38+$E43+$E45+$E47+$E48+$E51+$E55+$E56+$E57+$E58+$E61+$E63+$E64+$E65+$E69)*100))</f>
        <v>33.007161596823373</v>
      </c>
      <c r="U72" s="65">
        <f>IF((+$E9+$E10+$E11+$E12+$E13+$E18+$E20+$E21+$E22+$E26+$E27+$E28+$E29+$E32+$E35+$E38+$E43+$E45+$E47+$E48+$E51+$E55+$E56+$E57+$E58+$E61+$E63+$E65+$E69)=0,0,(Q72/(+$E9+$E10+$E11+$E12+$E13+$E18+$E20+$E21+$E22+$E26+$E27+$E28+$E29+$E32+$E35+$E38+$E43+$E45+$E47+$E48+$E51+$E55+$E56+$E57+$E58+$E61+$E63+$E65+$E69)*100))</f>
        <v>0</v>
      </c>
      <c r="V72" s="105">
        <f>SUM(V9:V15,V18:V23,V26:V29,V32,V35:V39,V42:V52,V55:V58,V61:V65,V69)</f>
        <v>0</v>
      </c>
      <c r="W72" s="106">
        <f>SUM(W9:W15,W18:W23,W26:W29,W32,W35:W39,W42:W52,W55:W58,W61:W65,W69)</f>
        <v>0</v>
      </c>
    </row>
    <row r="73" spans="1:23" ht="13" thickTop="1" x14ac:dyDescent="0.25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5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52.5" x14ac:dyDescent="0.25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5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5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5">
      <c r="A78" s="7" t="s">
        <v>133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5">
      <c r="A79" s="10" t="s">
        <v>134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5">
      <c r="A80" s="13" t="s">
        <v>135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5">
      <c r="A81" s="13" t="s">
        <v>136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5">
      <c r="A82" s="13" t="s">
        <v>137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5">
      <c r="A83" s="13" t="s">
        <v>138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5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5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5">
      <c r="A86" s="88" t="s">
        <v>102</v>
      </c>
      <c r="B86" s="118">
        <v>0</v>
      </c>
      <c r="C86" s="118">
        <v>0</v>
      </c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IF(($J86      =0),0,((($L86      -$J86      )/$J86      )*100))</f>
        <v>0</v>
      </c>
      <c r="S86" s="90">
        <f t="shared" ref="S86:S93" si="52">IF(($K86      =0),0,((($M86      -$K86      )/$K86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5">
      <c r="A87" s="91" t="s">
        <v>103</v>
      </c>
      <c r="B87" s="113">
        <v>0</v>
      </c>
      <c r="C87" s="113">
        <v>0</v>
      </c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5">
      <c r="A88" s="91" t="s">
        <v>104</v>
      </c>
      <c r="B88" s="113">
        <v>0</v>
      </c>
      <c r="C88" s="113">
        <v>0</v>
      </c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5">
      <c r="A89" s="91" t="s">
        <v>105</v>
      </c>
      <c r="B89" s="113">
        <v>0</v>
      </c>
      <c r="C89" s="113">
        <v>0</v>
      </c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5">
      <c r="A90" s="91" t="s">
        <v>106</v>
      </c>
      <c r="B90" s="113">
        <v>0</v>
      </c>
      <c r="C90" s="113">
        <v>0</v>
      </c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5">
      <c r="A91" s="91" t="s">
        <v>107</v>
      </c>
      <c r="B91" s="113">
        <v>0</v>
      </c>
      <c r="C91" s="113">
        <v>0</v>
      </c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5">
      <c r="A92" s="91" t="s">
        <v>108</v>
      </c>
      <c r="B92" s="113">
        <v>0</v>
      </c>
      <c r="C92" s="113">
        <v>0</v>
      </c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5">
      <c r="A93" s="91" t="s">
        <v>109</v>
      </c>
      <c r="B93" s="113">
        <v>0</v>
      </c>
      <c r="C93" s="113">
        <v>0</v>
      </c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5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1" hidden="1" x14ac:dyDescent="0.25">
      <c r="A95" s="19" t="s">
        <v>139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5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5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5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5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5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5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5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5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5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5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5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5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5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5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5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5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5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5">
      <c r="A113" s="26" t="s">
        <v>140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5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5">
      <c r="A115" s="29" t="s">
        <v>141</v>
      </c>
    </row>
    <row r="116" spans="1:23" x14ac:dyDescent="0.25">
      <c r="A116" s="29" t="s">
        <v>142</v>
      </c>
    </row>
    <row r="117" spans="1:23" ht="13" x14ac:dyDescent="0.3">
      <c r="A117" s="29" t="s">
        <v>143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ht="13" x14ac:dyDescent="0.3">
      <c r="A118" s="29" t="s">
        <v>144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ht="13" x14ac:dyDescent="0.3">
      <c r="A119" s="29" t="s">
        <v>145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5">
      <c r="A120" s="29" t="s">
        <v>146</v>
      </c>
    </row>
    <row r="123" spans="1:23" ht="13" x14ac:dyDescent="0.3">
      <c r="A123" s="30"/>
      <c r="G123" s="30"/>
      <c r="W123" s="30"/>
    </row>
    <row r="124" spans="1:23" ht="13" x14ac:dyDescent="0.3">
      <c r="A124" s="30"/>
      <c r="G124" s="30"/>
      <c r="W124" s="30"/>
    </row>
    <row r="125" spans="1:23" ht="13" x14ac:dyDescent="0.3">
      <c r="A125" s="30"/>
      <c r="G125" s="30"/>
      <c r="W125" s="30"/>
    </row>
  </sheetData>
  <sheetProtection algorithmName="SHA-512" hashValue="CR5tj5LBiytplAQ7pdyjK9RKdAXcoE37w6Gd9MIwpOoEnctS+CQwerqebrfsTArK71XTQikkwwSsJgKq+qENAQ==" saltValue="v2mNbwTRVAHoAUJTZO4zl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EFF11-776A-431A-99DD-B04233093920}"/>
</file>

<file path=customXml/itemProps2.xml><?xml version="1.0" encoding="utf-8"?>
<ds:datastoreItem xmlns:ds="http://schemas.openxmlformats.org/officeDocument/2006/customXml" ds:itemID="{A63A3A9A-FBBD-495F-90E4-C0A630C91E5C}"/>
</file>

<file path=customXml/itemProps3.xml><?xml version="1.0" encoding="utf-8"?>
<ds:datastoreItem xmlns:ds="http://schemas.openxmlformats.org/officeDocument/2006/customXml" ds:itemID="{DF73EE09-A13F-422E-9E69-1BB2103714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Summary</vt:lpstr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Lawrence Gqesha</dc:creator>
  <cp:lastModifiedBy>Lawrence Gqesha</cp:lastModifiedBy>
  <dcterms:created xsi:type="dcterms:W3CDTF">2022-05-06T19:08:32Z</dcterms:created>
  <dcterms:modified xsi:type="dcterms:W3CDTF">2022-05-06T19:09:47Z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