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3. Q3\04. Final\"/>
    </mc:Choice>
  </mc:AlternateContent>
  <xr:revisionPtr revIDLastSave="0" documentId="8_{59F2118F-ED0E-4153-8C17-7AAD4FAABAA7}" xr6:coauthVersionLast="47" xr6:coauthVersionMax="47" xr10:uidLastSave="{00000000-0000-0000-0000-000000000000}"/>
  <workbookProtection workbookAlgorithmName="SHA-512" workbookHashValue="8mQsymQXTekAy1IcIdtuG/ueUasaKAbeQqxCyPQdN5lmIaYoPq1pu6husVZtxlEUU0ncI+2R6HFf9QlCMPo0FA==" workbookSaltValue="hOta6hA4CysLiDArO3Uc5w==" workbookSpinCount="100000" lockStructure="1"/>
  <bookViews>
    <workbookView xWindow="-110" yWindow="-110" windowWidth="19420" windowHeight="10420" xr2:uid="{00000000-000D-0000-FFFF-FFFF00000000}"/>
  </bookViews>
  <sheets>
    <sheet name="Summary" sheetId="1" r:id="rId1"/>
    <sheet name="CPT" sheetId="2" r:id="rId2"/>
    <sheet name="DC1" sheetId="3" r:id="rId3"/>
    <sheet name="DC2" sheetId="4" r:id="rId4"/>
    <sheet name="DC3" sheetId="5" r:id="rId5"/>
    <sheet name="DC4" sheetId="6" r:id="rId6"/>
    <sheet name="DC5" sheetId="7" r:id="rId7"/>
    <sheet name="WC011" sheetId="8" r:id="rId8"/>
    <sheet name="WC012" sheetId="9" r:id="rId9"/>
    <sheet name="WC013" sheetId="10" r:id="rId10"/>
    <sheet name="WC014" sheetId="11" r:id="rId11"/>
    <sheet name="WC015" sheetId="12" r:id="rId12"/>
    <sheet name="WC022" sheetId="13" r:id="rId13"/>
    <sheet name="WC023" sheetId="14" r:id="rId14"/>
    <sheet name="WC024" sheetId="15" r:id="rId15"/>
    <sheet name="WC025" sheetId="16" r:id="rId16"/>
    <sheet name="WC026" sheetId="17" r:id="rId17"/>
    <sheet name="WC031" sheetId="18" r:id="rId18"/>
    <sheet name="WC032" sheetId="19" r:id="rId19"/>
    <sheet name="WC033" sheetId="20" r:id="rId20"/>
    <sheet name="WC034" sheetId="21" r:id="rId21"/>
    <sheet name="WC041" sheetId="22" r:id="rId22"/>
    <sheet name="WC042" sheetId="23" r:id="rId23"/>
    <sheet name="WC043" sheetId="24" r:id="rId24"/>
    <sheet name="WC044" sheetId="25" r:id="rId25"/>
    <sheet name="WC045" sheetId="26" r:id="rId26"/>
    <sheet name="WC047" sheetId="27" r:id="rId27"/>
    <sheet name="WC048" sheetId="28" r:id="rId28"/>
    <sheet name="WC051" sheetId="29" r:id="rId29"/>
    <sheet name="WC052" sheetId="30" r:id="rId30"/>
    <sheet name="WC053" sheetId="31" r:id="rId31"/>
  </sheets>
  <definedNames>
    <definedName name="_xlnm.Print_Area" localSheetId="1">CPT!$A$1:$X$127</definedName>
    <definedName name="_xlnm.Print_Area" localSheetId="2">'DC1'!$A$1:$X$127</definedName>
    <definedName name="_xlnm.Print_Area" localSheetId="3">'DC2'!$A$1:$X$127</definedName>
    <definedName name="_xlnm.Print_Area" localSheetId="4">'DC3'!$A$1:$X$127</definedName>
    <definedName name="_xlnm.Print_Area" localSheetId="5">'DC4'!$A$1:$X$127</definedName>
    <definedName name="_xlnm.Print_Area" localSheetId="6">'DC5'!$A$1:$X$127</definedName>
    <definedName name="_xlnm.Print_Area" localSheetId="0">Summary!$A$1:$X$127</definedName>
    <definedName name="_xlnm.Print_Area" localSheetId="7">'WC011'!$A$1:$X$127</definedName>
    <definedName name="_xlnm.Print_Area" localSheetId="8">'WC012'!$A$1:$X$127</definedName>
    <definedName name="_xlnm.Print_Area" localSheetId="9">'WC013'!$A$1:$X$127</definedName>
    <definedName name="_xlnm.Print_Area" localSheetId="10">'WC014'!$A$1:$X$127</definedName>
    <definedName name="_xlnm.Print_Area" localSheetId="11">'WC015'!$A$1:$X$127</definedName>
    <definedName name="_xlnm.Print_Area" localSheetId="12">'WC022'!$A$1:$X$127</definedName>
    <definedName name="_xlnm.Print_Area" localSheetId="13">'WC023'!$A$1:$X$127</definedName>
    <definedName name="_xlnm.Print_Area" localSheetId="14">'WC024'!$A$1:$X$127</definedName>
    <definedName name="_xlnm.Print_Area" localSheetId="15">'WC025'!$A$1:$X$127</definedName>
    <definedName name="_xlnm.Print_Area" localSheetId="16">'WC026'!$A$1:$X$127</definedName>
    <definedName name="_xlnm.Print_Area" localSheetId="17">'WC031'!$A$1:$X$127</definedName>
    <definedName name="_xlnm.Print_Area" localSheetId="18">'WC032'!$A$1:$X$127</definedName>
    <definedName name="_xlnm.Print_Area" localSheetId="19">'WC033'!$A$1:$X$127</definedName>
    <definedName name="_xlnm.Print_Area" localSheetId="20">'WC034'!$A$1:$X$127</definedName>
    <definedName name="_xlnm.Print_Area" localSheetId="21">'WC041'!$A$1:$X$127</definedName>
    <definedName name="_xlnm.Print_Area" localSheetId="22">'WC042'!$A$1:$X$127</definedName>
    <definedName name="_xlnm.Print_Area" localSheetId="23">'WC043'!$A$1:$X$127</definedName>
    <definedName name="_xlnm.Print_Area" localSheetId="24">'WC044'!$A$1:$X$127</definedName>
    <definedName name="_xlnm.Print_Area" localSheetId="25">'WC045'!$A$1:$X$127</definedName>
    <definedName name="_xlnm.Print_Area" localSheetId="26">'WC047'!$A$1:$X$127</definedName>
    <definedName name="_xlnm.Print_Area" localSheetId="27">'WC048'!$A$1:$X$127</definedName>
    <definedName name="_xlnm.Print_Area" localSheetId="28">'WC051'!$A$1:$X$127</definedName>
    <definedName name="_xlnm.Print_Area" localSheetId="29">'WC052'!$A$1:$X$127</definedName>
    <definedName name="_xlnm.Print_Area" localSheetId="30">'WC053'!$A$1:$X$127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U99" i="2" s="1"/>
  <c r="S98" i="2"/>
  <c r="R98" i="2"/>
  <c r="E98" i="2"/>
  <c r="U98" i="2" s="1"/>
  <c r="S97" i="2"/>
  <c r="R97" i="2"/>
  <c r="E97" i="2"/>
  <c r="U97" i="2" s="1"/>
  <c r="S96" i="2"/>
  <c r="R96" i="2"/>
  <c r="E96" i="2"/>
  <c r="U96" i="2" s="1"/>
  <c r="W95" i="2"/>
  <c r="W112" i="2" s="1"/>
  <c r="V95" i="2"/>
  <c r="V112" i="2" s="1"/>
  <c r="M95" i="2"/>
  <c r="M112" i="2" s="1"/>
  <c r="S112" i="2" s="1"/>
  <c r="L95" i="2"/>
  <c r="L112" i="2" s="1"/>
  <c r="R112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T104" i="3" s="1"/>
  <c r="S103" i="3"/>
  <c r="R103" i="3"/>
  <c r="E103" i="3"/>
  <c r="U103" i="3" s="1"/>
  <c r="S102" i="3"/>
  <c r="R102" i="3"/>
  <c r="E102" i="3"/>
  <c r="U102" i="3" s="1"/>
  <c r="T101" i="3"/>
  <c r="S101" i="3"/>
  <c r="R101" i="3"/>
  <c r="E101" i="3"/>
  <c r="U101" i="3" s="1"/>
  <c r="S100" i="3"/>
  <c r="R100" i="3"/>
  <c r="E100" i="3"/>
  <c r="T100" i="3" s="1"/>
  <c r="T99" i="3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S96" i="3"/>
  <c r="R96" i="3"/>
  <c r="E96" i="3"/>
  <c r="U96" i="3" s="1"/>
  <c r="W95" i="3"/>
  <c r="W112" i="3" s="1"/>
  <c r="V95" i="3"/>
  <c r="V112" i="3" s="1"/>
  <c r="M95" i="3"/>
  <c r="M112" i="3" s="1"/>
  <c r="S112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S109" i="4"/>
  <c r="R109" i="4"/>
  <c r="E109" i="4"/>
  <c r="T109" i="4" s="1"/>
  <c r="S108" i="4"/>
  <c r="R108" i="4"/>
  <c r="E108" i="4"/>
  <c r="U108" i="4" s="1"/>
  <c r="S107" i="4"/>
  <c r="R107" i="4"/>
  <c r="E107" i="4"/>
  <c r="T107" i="4" s="1"/>
  <c r="S106" i="4"/>
  <c r="R106" i="4"/>
  <c r="E106" i="4"/>
  <c r="U106" i="4" s="1"/>
  <c r="S105" i="4"/>
  <c r="R105" i="4"/>
  <c r="E105" i="4"/>
  <c r="T105" i="4" s="1"/>
  <c r="S104" i="4"/>
  <c r="R104" i="4"/>
  <c r="E104" i="4"/>
  <c r="U104" i="4" s="1"/>
  <c r="S103" i="4"/>
  <c r="R103" i="4"/>
  <c r="E103" i="4"/>
  <c r="T103" i="4" s="1"/>
  <c r="S102" i="4"/>
  <c r="R102" i="4"/>
  <c r="E102" i="4"/>
  <c r="U102" i="4" s="1"/>
  <c r="S101" i="4"/>
  <c r="R101" i="4"/>
  <c r="E101" i="4"/>
  <c r="T101" i="4" s="1"/>
  <c r="S100" i="4"/>
  <c r="R100" i="4"/>
  <c r="E100" i="4"/>
  <c r="U100" i="4" s="1"/>
  <c r="S99" i="4"/>
  <c r="R99" i="4"/>
  <c r="E99" i="4"/>
  <c r="T99" i="4" s="1"/>
  <c r="S98" i="4"/>
  <c r="R98" i="4"/>
  <c r="E98" i="4"/>
  <c r="U98" i="4" s="1"/>
  <c r="S97" i="4"/>
  <c r="R97" i="4"/>
  <c r="E97" i="4"/>
  <c r="T97" i="4" s="1"/>
  <c r="S96" i="4"/>
  <c r="R96" i="4"/>
  <c r="E96" i="4"/>
  <c r="U96" i="4" s="1"/>
  <c r="W95" i="4"/>
  <c r="W112" i="4" s="1"/>
  <c r="V95" i="4"/>
  <c r="V112" i="4" s="1"/>
  <c r="M95" i="4"/>
  <c r="M112" i="4" s="1"/>
  <c r="S112" i="4" s="1"/>
  <c r="L95" i="4"/>
  <c r="R95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T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S109" i="5"/>
  <c r="R109" i="5"/>
  <c r="E109" i="5"/>
  <c r="U109" i="5" s="1"/>
  <c r="S108" i="5"/>
  <c r="R108" i="5"/>
  <c r="E108" i="5"/>
  <c r="T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U105" i="5" s="1"/>
  <c r="S104" i="5"/>
  <c r="R104" i="5"/>
  <c r="E104" i="5"/>
  <c r="T104" i="5" s="1"/>
  <c r="S103" i="5"/>
  <c r="R103" i="5"/>
  <c r="E103" i="5"/>
  <c r="U103" i="5" s="1"/>
  <c r="S102" i="5"/>
  <c r="R102" i="5"/>
  <c r="E102" i="5"/>
  <c r="T102" i="5" s="1"/>
  <c r="S101" i="5"/>
  <c r="R101" i="5"/>
  <c r="E101" i="5"/>
  <c r="U101" i="5" s="1"/>
  <c r="S100" i="5"/>
  <c r="R100" i="5"/>
  <c r="E100" i="5"/>
  <c r="T100" i="5" s="1"/>
  <c r="S99" i="5"/>
  <c r="R99" i="5"/>
  <c r="E99" i="5"/>
  <c r="U99" i="5" s="1"/>
  <c r="S98" i="5"/>
  <c r="R98" i="5"/>
  <c r="E98" i="5"/>
  <c r="T98" i="5" s="1"/>
  <c r="S97" i="5"/>
  <c r="R97" i="5"/>
  <c r="E97" i="5"/>
  <c r="U97" i="5" s="1"/>
  <c r="S96" i="5"/>
  <c r="R96" i="5"/>
  <c r="E96" i="5"/>
  <c r="U96" i="5" s="1"/>
  <c r="W95" i="5"/>
  <c r="W112" i="5" s="1"/>
  <c r="V95" i="5"/>
  <c r="V112" i="5" s="1"/>
  <c r="M95" i="5"/>
  <c r="S95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T109" i="6" s="1"/>
  <c r="T108" i="6"/>
  <c r="S108" i="6"/>
  <c r="R108" i="6"/>
  <c r="E108" i="6"/>
  <c r="U108" i="6" s="1"/>
  <c r="S107" i="6"/>
  <c r="R107" i="6"/>
  <c r="E107" i="6"/>
  <c r="T107" i="6" s="1"/>
  <c r="S106" i="6"/>
  <c r="R106" i="6"/>
  <c r="E106" i="6"/>
  <c r="U106" i="6" s="1"/>
  <c r="S105" i="6"/>
  <c r="R105" i="6"/>
  <c r="E105" i="6"/>
  <c r="T105" i="6" s="1"/>
  <c r="S104" i="6"/>
  <c r="R104" i="6"/>
  <c r="E104" i="6"/>
  <c r="U104" i="6" s="1"/>
  <c r="S103" i="6"/>
  <c r="R103" i="6"/>
  <c r="E103" i="6"/>
  <c r="T103" i="6" s="1"/>
  <c r="S102" i="6"/>
  <c r="R102" i="6"/>
  <c r="E102" i="6"/>
  <c r="U102" i="6" s="1"/>
  <c r="S101" i="6"/>
  <c r="R101" i="6"/>
  <c r="E101" i="6"/>
  <c r="T101" i="6" s="1"/>
  <c r="S100" i="6"/>
  <c r="R100" i="6"/>
  <c r="E100" i="6"/>
  <c r="U100" i="6" s="1"/>
  <c r="S99" i="6"/>
  <c r="R99" i="6"/>
  <c r="E99" i="6"/>
  <c r="T99" i="6" s="1"/>
  <c r="S98" i="6"/>
  <c r="R98" i="6"/>
  <c r="E98" i="6"/>
  <c r="U98" i="6" s="1"/>
  <c r="S97" i="6"/>
  <c r="R97" i="6"/>
  <c r="E97" i="6"/>
  <c r="T97" i="6" s="1"/>
  <c r="S96" i="6"/>
  <c r="R96" i="6"/>
  <c r="E96" i="6"/>
  <c r="U96" i="6" s="1"/>
  <c r="W95" i="6"/>
  <c r="W112" i="6" s="1"/>
  <c r="V95" i="6"/>
  <c r="V112" i="6" s="1"/>
  <c r="M95" i="6"/>
  <c r="M112" i="6" s="1"/>
  <c r="S112" i="6" s="1"/>
  <c r="L95" i="6"/>
  <c r="L112" i="6" s="1"/>
  <c r="R112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T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T110" i="7" s="1"/>
  <c r="S109" i="7"/>
  <c r="R109" i="7"/>
  <c r="E109" i="7"/>
  <c r="U109" i="7" s="1"/>
  <c r="S108" i="7"/>
  <c r="R108" i="7"/>
  <c r="E108" i="7"/>
  <c r="U108" i="7" s="1"/>
  <c r="S107" i="7"/>
  <c r="R107" i="7"/>
  <c r="E107" i="7"/>
  <c r="U107" i="7" s="1"/>
  <c r="S106" i="7"/>
  <c r="R106" i="7"/>
  <c r="E106" i="7"/>
  <c r="T106" i="7" s="1"/>
  <c r="S105" i="7"/>
  <c r="R105" i="7"/>
  <c r="E105" i="7"/>
  <c r="U105" i="7" s="1"/>
  <c r="S104" i="7"/>
  <c r="R104" i="7"/>
  <c r="E104" i="7"/>
  <c r="U104" i="7" s="1"/>
  <c r="T103" i="7"/>
  <c r="S103" i="7"/>
  <c r="R103" i="7"/>
  <c r="E103" i="7"/>
  <c r="U103" i="7" s="1"/>
  <c r="S102" i="7"/>
  <c r="R102" i="7"/>
  <c r="E102" i="7"/>
  <c r="T102" i="7" s="1"/>
  <c r="T101" i="7"/>
  <c r="S101" i="7"/>
  <c r="R101" i="7"/>
  <c r="E101" i="7"/>
  <c r="U101" i="7" s="1"/>
  <c r="S100" i="7"/>
  <c r="R100" i="7"/>
  <c r="E100" i="7"/>
  <c r="U100" i="7" s="1"/>
  <c r="S99" i="7"/>
  <c r="R99" i="7"/>
  <c r="E99" i="7"/>
  <c r="U99" i="7" s="1"/>
  <c r="S98" i="7"/>
  <c r="R98" i="7"/>
  <c r="E98" i="7"/>
  <c r="T98" i="7" s="1"/>
  <c r="S97" i="7"/>
  <c r="R97" i="7"/>
  <c r="E97" i="7"/>
  <c r="U97" i="7" s="1"/>
  <c r="S96" i="7"/>
  <c r="R96" i="7"/>
  <c r="E96" i="7"/>
  <c r="W95" i="7"/>
  <c r="W112" i="7" s="1"/>
  <c r="V95" i="7"/>
  <c r="V112" i="7" s="1"/>
  <c r="M95" i="7"/>
  <c r="M112" i="7" s="1"/>
  <c r="S112" i="7" s="1"/>
  <c r="L95" i="7"/>
  <c r="L112" i="7" s="1"/>
  <c r="R112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U109" i="8" s="1"/>
  <c r="S108" i="8"/>
  <c r="R108" i="8"/>
  <c r="E108" i="8"/>
  <c r="U108" i="8" s="1"/>
  <c r="S107" i="8"/>
  <c r="R107" i="8"/>
  <c r="E107" i="8"/>
  <c r="U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U104" i="8" s="1"/>
  <c r="S103" i="8"/>
  <c r="R103" i="8"/>
  <c r="E103" i="8"/>
  <c r="U103" i="8" s="1"/>
  <c r="S102" i="8"/>
  <c r="R102" i="8"/>
  <c r="E102" i="8"/>
  <c r="U102" i="8" s="1"/>
  <c r="S101" i="8"/>
  <c r="R101" i="8"/>
  <c r="E101" i="8"/>
  <c r="U101" i="8" s="1"/>
  <c r="S100" i="8"/>
  <c r="R100" i="8"/>
  <c r="E100" i="8"/>
  <c r="U100" i="8" s="1"/>
  <c r="S99" i="8"/>
  <c r="R99" i="8"/>
  <c r="E99" i="8"/>
  <c r="U99" i="8" s="1"/>
  <c r="S98" i="8"/>
  <c r="R98" i="8"/>
  <c r="E98" i="8"/>
  <c r="U98" i="8" s="1"/>
  <c r="S97" i="8"/>
  <c r="R97" i="8"/>
  <c r="E97" i="8"/>
  <c r="U97" i="8" s="1"/>
  <c r="S96" i="8"/>
  <c r="R96" i="8"/>
  <c r="E96" i="8"/>
  <c r="U96" i="8" s="1"/>
  <c r="W95" i="8"/>
  <c r="W112" i="8" s="1"/>
  <c r="V95" i="8"/>
  <c r="V112" i="8" s="1"/>
  <c r="M95" i="8"/>
  <c r="M112" i="8" s="1"/>
  <c r="S112" i="8" s="1"/>
  <c r="L95" i="8"/>
  <c r="L112" i="8" s="1"/>
  <c r="R112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U109" i="9" s="1"/>
  <c r="S108" i="9"/>
  <c r="R108" i="9"/>
  <c r="E108" i="9"/>
  <c r="U108" i="9" s="1"/>
  <c r="S107" i="9"/>
  <c r="R107" i="9"/>
  <c r="E107" i="9"/>
  <c r="U107" i="9" s="1"/>
  <c r="S106" i="9"/>
  <c r="R106" i="9"/>
  <c r="E106" i="9"/>
  <c r="U106" i="9" s="1"/>
  <c r="S105" i="9"/>
  <c r="R105" i="9"/>
  <c r="E105" i="9"/>
  <c r="U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U102" i="9" s="1"/>
  <c r="S101" i="9"/>
  <c r="R101" i="9"/>
  <c r="E101" i="9"/>
  <c r="U101" i="9" s="1"/>
  <c r="S100" i="9"/>
  <c r="R100" i="9"/>
  <c r="E100" i="9"/>
  <c r="U100" i="9" s="1"/>
  <c r="S99" i="9"/>
  <c r="R99" i="9"/>
  <c r="E99" i="9"/>
  <c r="U99" i="9" s="1"/>
  <c r="S98" i="9"/>
  <c r="R98" i="9"/>
  <c r="E98" i="9"/>
  <c r="U98" i="9" s="1"/>
  <c r="S97" i="9"/>
  <c r="R97" i="9"/>
  <c r="E97" i="9"/>
  <c r="U97" i="9" s="1"/>
  <c r="S96" i="9"/>
  <c r="R96" i="9"/>
  <c r="E96" i="9"/>
  <c r="U96" i="9" s="1"/>
  <c r="W95" i="9"/>
  <c r="W112" i="9" s="1"/>
  <c r="V95" i="9"/>
  <c r="V112" i="9" s="1"/>
  <c r="M95" i="9"/>
  <c r="L95" i="9"/>
  <c r="R95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U110" i="10" s="1"/>
  <c r="S109" i="10"/>
  <c r="R109" i="10"/>
  <c r="E109" i="10"/>
  <c r="T109" i="10" s="1"/>
  <c r="S108" i="10"/>
  <c r="R108" i="10"/>
  <c r="E108" i="10"/>
  <c r="U108" i="10" s="1"/>
  <c r="S107" i="10"/>
  <c r="R107" i="10"/>
  <c r="E107" i="10"/>
  <c r="U107" i="10" s="1"/>
  <c r="T106" i="10"/>
  <c r="S106" i="10"/>
  <c r="R106" i="10"/>
  <c r="E106" i="10"/>
  <c r="U106" i="10" s="1"/>
  <c r="S105" i="10"/>
  <c r="R105" i="10"/>
  <c r="E105" i="10"/>
  <c r="T105" i="10" s="1"/>
  <c r="S104" i="10"/>
  <c r="R104" i="10"/>
  <c r="E104" i="10"/>
  <c r="U104" i="10" s="1"/>
  <c r="S103" i="10"/>
  <c r="R103" i="10"/>
  <c r="E103" i="10"/>
  <c r="U103" i="10" s="1"/>
  <c r="S102" i="10"/>
  <c r="R102" i="10"/>
  <c r="E102" i="10"/>
  <c r="U102" i="10" s="1"/>
  <c r="S101" i="10"/>
  <c r="R101" i="10"/>
  <c r="E101" i="10"/>
  <c r="T101" i="10" s="1"/>
  <c r="S100" i="10"/>
  <c r="R100" i="10"/>
  <c r="E100" i="10"/>
  <c r="U100" i="10" s="1"/>
  <c r="S99" i="10"/>
  <c r="R99" i="10"/>
  <c r="E99" i="10"/>
  <c r="U99" i="10" s="1"/>
  <c r="S98" i="10"/>
  <c r="R98" i="10"/>
  <c r="E98" i="10"/>
  <c r="U98" i="10" s="1"/>
  <c r="S97" i="10"/>
  <c r="R97" i="10"/>
  <c r="E97" i="10"/>
  <c r="T97" i="10" s="1"/>
  <c r="S96" i="10"/>
  <c r="R96" i="10"/>
  <c r="E96" i="10"/>
  <c r="U96" i="10" s="1"/>
  <c r="W95" i="10"/>
  <c r="W112" i="10" s="1"/>
  <c r="V95" i="10"/>
  <c r="V112" i="10" s="1"/>
  <c r="M95" i="10"/>
  <c r="L95" i="10"/>
  <c r="R95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U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T110" i="11" s="1"/>
  <c r="S109" i="11"/>
  <c r="R109" i="11"/>
  <c r="E109" i="11"/>
  <c r="U109" i="11" s="1"/>
  <c r="S108" i="11"/>
  <c r="R108" i="11"/>
  <c r="E108" i="11"/>
  <c r="U108" i="11" s="1"/>
  <c r="S107" i="11"/>
  <c r="R107" i="11"/>
  <c r="E107" i="11"/>
  <c r="S106" i="11"/>
  <c r="R106" i="11"/>
  <c r="E106" i="11"/>
  <c r="T106" i="11" s="1"/>
  <c r="S105" i="11"/>
  <c r="R105" i="11"/>
  <c r="E105" i="11"/>
  <c r="U105" i="11" s="1"/>
  <c r="S104" i="11"/>
  <c r="R104" i="11"/>
  <c r="E104" i="11"/>
  <c r="T104" i="11" s="1"/>
  <c r="S103" i="11"/>
  <c r="R103" i="11"/>
  <c r="E103" i="11"/>
  <c r="U103" i="11" s="1"/>
  <c r="S102" i="11"/>
  <c r="R102" i="11"/>
  <c r="E102" i="11"/>
  <c r="T102" i="11" s="1"/>
  <c r="S101" i="11"/>
  <c r="R101" i="11"/>
  <c r="E101" i="11"/>
  <c r="U101" i="11" s="1"/>
  <c r="S100" i="11"/>
  <c r="R100" i="11"/>
  <c r="E100" i="11"/>
  <c r="T100" i="11" s="1"/>
  <c r="T99" i="11"/>
  <c r="S99" i="11"/>
  <c r="R99" i="11"/>
  <c r="E99" i="11"/>
  <c r="U99" i="11" s="1"/>
  <c r="S98" i="11"/>
  <c r="R98" i="11"/>
  <c r="E98" i="11"/>
  <c r="T98" i="11" s="1"/>
  <c r="S97" i="11"/>
  <c r="R97" i="11"/>
  <c r="E97" i="11"/>
  <c r="U97" i="11" s="1"/>
  <c r="S96" i="11"/>
  <c r="R96" i="11"/>
  <c r="E96" i="11"/>
  <c r="U96" i="11" s="1"/>
  <c r="W95" i="11"/>
  <c r="W112" i="11" s="1"/>
  <c r="V95" i="11"/>
  <c r="V112" i="11" s="1"/>
  <c r="M95" i="11"/>
  <c r="S95" i="11" s="1"/>
  <c r="L95" i="11"/>
  <c r="L112" i="11" s="1"/>
  <c r="R112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10" i="12" s="1"/>
  <c r="S109" i="12"/>
  <c r="R109" i="12"/>
  <c r="E109" i="12"/>
  <c r="T109" i="12" s="1"/>
  <c r="S108" i="12"/>
  <c r="R108" i="12"/>
  <c r="E108" i="12"/>
  <c r="U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T105" i="12" s="1"/>
  <c r="S104" i="12"/>
  <c r="R104" i="12"/>
  <c r="E104" i="12"/>
  <c r="U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T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T97" i="12" s="1"/>
  <c r="S96" i="12"/>
  <c r="R96" i="12"/>
  <c r="E96" i="12"/>
  <c r="U96" i="12" s="1"/>
  <c r="W95" i="12"/>
  <c r="W112" i="12" s="1"/>
  <c r="V95" i="12"/>
  <c r="V112" i="12" s="1"/>
  <c r="M95" i="12"/>
  <c r="M112" i="12" s="1"/>
  <c r="S112" i="12" s="1"/>
  <c r="L95" i="12"/>
  <c r="L112" i="12" s="1"/>
  <c r="R112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U110" i="13" s="1"/>
  <c r="S109" i="13"/>
  <c r="R109" i="13"/>
  <c r="E109" i="13"/>
  <c r="U109" i="13" s="1"/>
  <c r="S108" i="13"/>
  <c r="R108" i="13"/>
  <c r="E108" i="13"/>
  <c r="U108" i="13" s="1"/>
  <c r="S107" i="13"/>
  <c r="R107" i="13"/>
  <c r="E107" i="13"/>
  <c r="U107" i="13" s="1"/>
  <c r="S106" i="13"/>
  <c r="R106" i="13"/>
  <c r="E106" i="13"/>
  <c r="U106" i="13" s="1"/>
  <c r="S105" i="13"/>
  <c r="R105" i="13"/>
  <c r="E105" i="13"/>
  <c r="U105" i="13" s="1"/>
  <c r="S104" i="13"/>
  <c r="R104" i="13"/>
  <c r="E104" i="13"/>
  <c r="U104" i="13" s="1"/>
  <c r="T103" i="13"/>
  <c r="S103" i="13"/>
  <c r="R103" i="13"/>
  <c r="E103" i="13"/>
  <c r="U103" i="13" s="1"/>
  <c r="S102" i="13"/>
  <c r="R102" i="13"/>
  <c r="E102" i="13"/>
  <c r="U102" i="13" s="1"/>
  <c r="S101" i="13"/>
  <c r="R101" i="13"/>
  <c r="E101" i="13"/>
  <c r="U101" i="13" s="1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S97" i="13"/>
  <c r="R97" i="13"/>
  <c r="E97" i="13"/>
  <c r="U97" i="13" s="1"/>
  <c r="S96" i="13"/>
  <c r="R96" i="13"/>
  <c r="E96" i="13"/>
  <c r="U96" i="13" s="1"/>
  <c r="W95" i="13"/>
  <c r="W112" i="13" s="1"/>
  <c r="V95" i="13"/>
  <c r="V112" i="13" s="1"/>
  <c r="M95" i="13"/>
  <c r="M112" i="13" s="1"/>
  <c r="S112" i="13" s="1"/>
  <c r="L95" i="13"/>
  <c r="R95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U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U106" i="14" s="1"/>
  <c r="S105" i="14"/>
  <c r="R105" i="14"/>
  <c r="E105" i="14"/>
  <c r="U105" i="14" s="1"/>
  <c r="T104" i="14"/>
  <c r="S104" i="14"/>
  <c r="R104" i="14"/>
  <c r="E104" i="14"/>
  <c r="U104" i="14" s="1"/>
  <c r="S103" i="14"/>
  <c r="R103" i="14"/>
  <c r="E103" i="14"/>
  <c r="U103" i="14" s="1"/>
  <c r="S102" i="14"/>
  <c r="R102" i="14"/>
  <c r="E102" i="14"/>
  <c r="U102" i="14" s="1"/>
  <c r="S101" i="14"/>
  <c r="R101" i="14"/>
  <c r="E101" i="14"/>
  <c r="U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U98" i="14" s="1"/>
  <c r="S97" i="14"/>
  <c r="R97" i="14"/>
  <c r="E97" i="14"/>
  <c r="U97" i="14" s="1"/>
  <c r="S96" i="14"/>
  <c r="R96" i="14"/>
  <c r="E96" i="14"/>
  <c r="U96" i="14" s="1"/>
  <c r="W95" i="14"/>
  <c r="W112" i="14" s="1"/>
  <c r="V95" i="14"/>
  <c r="V112" i="14" s="1"/>
  <c r="M95" i="14"/>
  <c r="S95" i="14" s="1"/>
  <c r="L95" i="14"/>
  <c r="R95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S113" i="15"/>
  <c r="Q113" i="15"/>
  <c r="P113" i="15"/>
  <c r="O113" i="15"/>
  <c r="N113" i="15"/>
  <c r="M113" i="15"/>
  <c r="L113" i="15"/>
  <c r="R113" i="15" s="1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U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U107" i="15" s="1"/>
  <c r="S106" i="15"/>
  <c r="R106" i="15"/>
  <c r="E106" i="15"/>
  <c r="U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S102" i="15"/>
  <c r="R102" i="15"/>
  <c r="E102" i="15"/>
  <c r="U102" i="15" s="1"/>
  <c r="S101" i="15"/>
  <c r="R101" i="15"/>
  <c r="E101" i="15"/>
  <c r="U101" i="15" s="1"/>
  <c r="S100" i="15"/>
  <c r="R100" i="15"/>
  <c r="E100" i="15"/>
  <c r="U100" i="15" s="1"/>
  <c r="S99" i="15"/>
  <c r="R99" i="15"/>
  <c r="E99" i="15"/>
  <c r="U99" i="15" s="1"/>
  <c r="S98" i="15"/>
  <c r="R98" i="15"/>
  <c r="E98" i="15"/>
  <c r="U98" i="15" s="1"/>
  <c r="S97" i="15"/>
  <c r="R97" i="15"/>
  <c r="E97" i="15"/>
  <c r="U97" i="15" s="1"/>
  <c r="S96" i="15"/>
  <c r="R96" i="15"/>
  <c r="E96" i="15"/>
  <c r="W95" i="15"/>
  <c r="W112" i="15" s="1"/>
  <c r="V95" i="15"/>
  <c r="V112" i="15" s="1"/>
  <c r="M95" i="15"/>
  <c r="M112" i="15" s="1"/>
  <c r="S112" i="15" s="1"/>
  <c r="L95" i="15"/>
  <c r="L112" i="15" s="1"/>
  <c r="R112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U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S109" i="16"/>
  <c r="R109" i="16"/>
  <c r="E109" i="16"/>
  <c r="U109" i="16" s="1"/>
  <c r="S108" i="16"/>
  <c r="R108" i="16"/>
  <c r="E108" i="16"/>
  <c r="U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U104" i="16" s="1"/>
  <c r="S103" i="16"/>
  <c r="R103" i="16"/>
  <c r="E103" i="16"/>
  <c r="U103" i="16" s="1"/>
  <c r="T102" i="16"/>
  <c r="S102" i="16"/>
  <c r="R102" i="16"/>
  <c r="E102" i="16"/>
  <c r="U102" i="16" s="1"/>
  <c r="S101" i="16"/>
  <c r="R101" i="16"/>
  <c r="E101" i="16"/>
  <c r="U101" i="16" s="1"/>
  <c r="S100" i="16"/>
  <c r="R100" i="16"/>
  <c r="E100" i="16"/>
  <c r="S99" i="16"/>
  <c r="R99" i="16"/>
  <c r="E99" i="16"/>
  <c r="U99" i="16" s="1"/>
  <c r="S98" i="16"/>
  <c r="R98" i="16"/>
  <c r="E98" i="16"/>
  <c r="U98" i="16" s="1"/>
  <c r="S97" i="16"/>
  <c r="R97" i="16"/>
  <c r="E97" i="16"/>
  <c r="U97" i="16" s="1"/>
  <c r="S96" i="16"/>
  <c r="R96" i="16"/>
  <c r="E96" i="16"/>
  <c r="W95" i="16"/>
  <c r="W112" i="16" s="1"/>
  <c r="V95" i="16"/>
  <c r="V112" i="16" s="1"/>
  <c r="M95" i="16"/>
  <c r="M112" i="16" s="1"/>
  <c r="S112" i="16" s="1"/>
  <c r="L95" i="16"/>
  <c r="R95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S109" i="17"/>
  <c r="R109" i="17"/>
  <c r="E109" i="17"/>
  <c r="U109" i="17" s="1"/>
  <c r="S108" i="17"/>
  <c r="R108" i="17"/>
  <c r="E108" i="17"/>
  <c r="U108" i="17" s="1"/>
  <c r="S107" i="17"/>
  <c r="R107" i="17"/>
  <c r="E107" i="17"/>
  <c r="U107" i="17" s="1"/>
  <c r="S106" i="17"/>
  <c r="R106" i="17"/>
  <c r="E106" i="17"/>
  <c r="U106" i="17" s="1"/>
  <c r="S105" i="17"/>
  <c r="R105" i="17"/>
  <c r="E105" i="17"/>
  <c r="U105" i="17" s="1"/>
  <c r="S104" i="17"/>
  <c r="R104" i="17"/>
  <c r="E104" i="17"/>
  <c r="T103" i="17"/>
  <c r="S103" i="17"/>
  <c r="R103" i="17"/>
  <c r="E103" i="17"/>
  <c r="U103" i="17" s="1"/>
  <c r="S102" i="17"/>
  <c r="R102" i="17"/>
  <c r="E102" i="17"/>
  <c r="U102" i="17" s="1"/>
  <c r="S101" i="17"/>
  <c r="R101" i="17"/>
  <c r="E101" i="17"/>
  <c r="U101" i="17" s="1"/>
  <c r="S100" i="17"/>
  <c r="R100" i="17"/>
  <c r="E100" i="17"/>
  <c r="T100" i="17" s="1"/>
  <c r="S99" i="17"/>
  <c r="R99" i="17"/>
  <c r="E99" i="17"/>
  <c r="U99" i="17" s="1"/>
  <c r="S98" i="17"/>
  <c r="R98" i="17"/>
  <c r="E98" i="17"/>
  <c r="U98" i="17" s="1"/>
  <c r="S97" i="17"/>
  <c r="R97" i="17"/>
  <c r="E97" i="17"/>
  <c r="U97" i="17" s="1"/>
  <c r="S96" i="17"/>
  <c r="R96" i="17"/>
  <c r="E96" i="17"/>
  <c r="U96" i="17" s="1"/>
  <c r="W95" i="17"/>
  <c r="W112" i="17" s="1"/>
  <c r="V95" i="17"/>
  <c r="V112" i="17" s="1"/>
  <c r="M95" i="17"/>
  <c r="S95" i="17" s="1"/>
  <c r="L95" i="17"/>
  <c r="L112" i="17" s="1"/>
  <c r="R112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U110" i="18" s="1"/>
  <c r="S109" i="18"/>
  <c r="R109" i="18"/>
  <c r="E109" i="18"/>
  <c r="U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U105" i="18" s="1"/>
  <c r="S104" i="18"/>
  <c r="R104" i="18"/>
  <c r="E104" i="18"/>
  <c r="U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U101" i="18" s="1"/>
  <c r="S100" i="18"/>
  <c r="R100" i="18"/>
  <c r="E100" i="18"/>
  <c r="U100" i="18" s="1"/>
  <c r="S99" i="18"/>
  <c r="R99" i="18"/>
  <c r="E99" i="18"/>
  <c r="U99" i="18" s="1"/>
  <c r="S98" i="18"/>
  <c r="R98" i="18"/>
  <c r="E98" i="18"/>
  <c r="U98" i="18" s="1"/>
  <c r="S97" i="18"/>
  <c r="R97" i="18"/>
  <c r="E97" i="18"/>
  <c r="U97" i="18" s="1"/>
  <c r="S96" i="18"/>
  <c r="R96" i="18"/>
  <c r="E96" i="18"/>
  <c r="W95" i="18"/>
  <c r="W112" i="18" s="1"/>
  <c r="V95" i="18"/>
  <c r="V112" i="18" s="1"/>
  <c r="M95" i="18"/>
  <c r="M112" i="18" s="1"/>
  <c r="S112" i="18" s="1"/>
  <c r="L95" i="18"/>
  <c r="L112" i="18" s="1"/>
  <c r="R112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U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T107" i="19" s="1"/>
  <c r="S106" i="19"/>
  <c r="R106" i="19"/>
  <c r="E106" i="19"/>
  <c r="U106" i="19" s="1"/>
  <c r="S105" i="19"/>
  <c r="R105" i="19"/>
  <c r="E105" i="19"/>
  <c r="U105" i="19" s="1"/>
  <c r="S104" i="19"/>
  <c r="R104" i="19"/>
  <c r="E104" i="19"/>
  <c r="U104" i="19" s="1"/>
  <c r="S103" i="19"/>
  <c r="R103" i="19"/>
  <c r="E103" i="19"/>
  <c r="T103" i="19" s="1"/>
  <c r="S102" i="19"/>
  <c r="R102" i="19"/>
  <c r="E102" i="19"/>
  <c r="U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T99" i="19" s="1"/>
  <c r="S98" i="19"/>
  <c r="R98" i="19"/>
  <c r="E98" i="19"/>
  <c r="U98" i="19" s="1"/>
  <c r="S97" i="19"/>
  <c r="R97" i="19"/>
  <c r="E97" i="19"/>
  <c r="U97" i="19" s="1"/>
  <c r="S96" i="19"/>
  <c r="R96" i="19"/>
  <c r="E96" i="19"/>
  <c r="U96" i="19" s="1"/>
  <c r="W95" i="19"/>
  <c r="W112" i="19" s="1"/>
  <c r="V95" i="19"/>
  <c r="V112" i="19" s="1"/>
  <c r="M95" i="19"/>
  <c r="M112" i="19" s="1"/>
  <c r="S112" i="19" s="1"/>
  <c r="L95" i="19"/>
  <c r="R95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S113" i="20"/>
  <c r="Q113" i="20"/>
  <c r="P113" i="20"/>
  <c r="O113" i="20"/>
  <c r="N113" i="20"/>
  <c r="M113" i="20"/>
  <c r="L113" i="20"/>
  <c r="R113" i="20" s="1"/>
  <c r="K113" i="20"/>
  <c r="J113" i="20"/>
  <c r="I113" i="20"/>
  <c r="H113" i="20"/>
  <c r="G113" i="20"/>
  <c r="F113" i="20"/>
  <c r="E113" i="20"/>
  <c r="T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U110" i="20" s="1"/>
  <c r="S109" i="20"/>
  <c r="R109" i="20"/>
  <c r="E109" i="20"/>
  <c r="U109" i="20" s="1"/>
  <c r="S108" i="20"/>
  <c r="R108" i="20"/>
  <c r="E108" i="20"/>
  <c r="T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U105" i="20" s="1"/>
  <c r="S104" i="20"/>
  <c r="R104" i="20"/>
  <c r="E104" i="20"/>
  <c r="T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U101" i="20" s="1"/>
  <c r="S100" i="20"/>
  <c r="R100" i="20"/>
  <c r="E100" i="20"/>
  <c r="T100" i="20" s="1"/>
  <c r="S99" i="20"/>
  <c r="R99" i="20"/>
  <c r="E99" i="20"/>
  <c r="U99" i="20" s="1"/>
  <c r="S98" i="20"/>
  <c r="R98" i="20"/>
  <c r="E98" i="20"/>
  <c r="U98" i="20" s="1"/>
  <c r="S97" i="20"/>
  <c r="R97" i="20"/>
  <c r="E97" i="20"/>
  <c r="U97" i="20" s="1"/>
  <c r="S96" i="20"/>
  <c r="R96" i="20"/>
  <c r="E96" i="20"/>
  <c r="T96" i="20" s="1"/>
  <c r="W95" i="20"/>
  <c r="W112" i="20" s="1"/>
  <c r="V95" i="20"/>
  <c r="V112" i="20" s="1"/>
  <c r="M95" i="20"/>
  <c r="S95" i="20" s="1"/>
  <c r="L95" i="20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U110" i="21" s="1"/>
  <c r="S109" i="21"/>
  <c r="R109" i="21"/>
  <c r="E109" i="21"/>
  <c r="T109" i="21" s="1"/>
  <c r="S108" i="21"/>
  <c r="R108" i="21"/>
  <c r="E108" i="21"/>
  <c r="U108" i="21" s="1"/>
  <c r="S107" i="21"/>
  <c r="R107" i="21"/>
  <c r="E107" i="21"/>
  <c r="U107" i="21" s="1"/>
  <c r="S106" i="21"/>
  <c r="R106" i="21"/>
  <c r="E106" i="21"/>
  <c r="U106" i="21" s="1"/>
  <c r="S105" i="21"/>
  <c r="R105" i="21"/>
  <c r="E105" i="21"/>
  <c r="T105" i="21" s="1"/>
  <c r="S104" i="21"/>
  <c r="R104" i="21"/>
  <c r="E104" i="21"/>
  <c r="U104" i="21" s="1"/>
  <c r="S103" i="21"/>
  <c r="R103" i="21"/>
  <c r="E103" i="21"/>
  <c r="U103" i="21" s="1"/>
  <c r="S102" i="21"/>
  <c r="R102" i="21"/>
  <c r="E102" i="21"/>
  <c r="U102" i="21" s="1"/>
  <c r="S101" i="21"/>
  <c r="R101" i="21"/>
  <c r="E101" i="21"/>
  <c r="T101" i="21" s="1"/>
  <c r="S100" i="21"/>
  <c r="R100" i="21"/>
  <c r="E100" i="21"/>
  <c r="U100" i="21" s="1"/>
  <c r="S99" i="21"/>
  <c r="R99" i="21"/>
  <c r="E99" i="21"/>
  <c r="U99" i="21" s="1"/>
  <c r="S98" i="21"/>
  <c r="R98" i="21"/>
  <c r="E98" i="21"/>
  <c r="U98" i="21" s="1"/>
  <c r="S97" i="21"/>
  <c r="R97" i="21"/>
  <c r="E97" i="21"/>
  <c r="T97" i="21" s="1"/>
  <c r="S96" i="21"/>
  <c r="R96" i="21"/>
  <c r="E96" i="21"/>
  <c r="U96" i="21" s="1"/>
  <c r="W95" i="21"/>
  <c r="W112" i="21" s="1"/>
  <c r="V95" i="21"/>
  <c r="V112" i="21" s="1"/>
  <c r="M95" i="21"/>
  <c r="M112" i="21" s="1"/>
  <c r="S112" i="21" s="1"/>
  <c r="L95" i="21"/>
  <c r="L112" i="21" s="1"/>
  <c r="R112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U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T110" i="22" s="1"/>
  <c r="S109" i="22"/>
  <c r="R109" i="22"/>
  <c r="E109" i="22"/>
  <c r="U109" i="22" s="1"/>
  <c r="S108" i="22"/>
  <c r="R108" i="22"/>
  <c r="E108" i="22"/>
  <c r="U108" i="22" s="1"/>
  <c r="S107" i="22"/>
  <c r="R107" i="22"/>
  <c r="E107" i="22"/>
  <c r="U107" i="22" s="1"/>
  <c r="S106" i="22"/>
  <c r="R106" i="22"/>
  <c r="E106" i="22"/>
  <c r="T106" i="22" s="1"/>
  <c r="S105" i="22"/>
  <c r="R105" i="22"/>
  <c r="E105" i="22"/>
  <c r="U105" i="22" s="1"/>
  <c r="S104" i="22"/>
  <c r="R104" i="22"/>
  <c r="E104" i="22"/>
  <c r="U104" i="22" s="1"/>
  <c r="S103" i="22"/>
  <c r="R103" i="22"/>
  <c r="E103" i="22"/>
  <c r="U103" i="22" s="1"/>
  <c r="S102" i="22"/>
  <c r="R102" i="22"/>
  <c r="E102" i="22"/>
  <c r="T102" i="22" s="1"/>
  <c r="S101" i="22"/>
  <c r="R101" i="22"/>
  <c r="E101" i="22"/>
  <c r="U101" i="22" s="1"/>
  <c r="S100" i="22"/>
  <c r="R100" i="22"/>
  <c r="E100" i="22"/>
  <c r="U100" i="22" s="1"/>
  <c r="S99" i="22"/>
  <c r="R99" i="22"/>
  <c r="E99" i="22"/>
  <c r="U99" i="22" s="1"/>
  <c r="S98" i="22"/>
  <c r="R98" i="22"/>
  <c r="E98" i="22"/>
  <c r="T98" i="22" s="1"/>
  <c r="S97" i="22"/>
  <c r="R97" i="22"/>
  <c r="E97" i="22"/>
  <c r="U97" i="22" s="1"/>
  <c r="S96" i="22"/>
  <c r="R96" i="22"/>
  <c r="E96" i="22"/>
  <c r="W95" i="22"/>
  <c r="W112" i="22" s="1"/>
  <c r="V95" i="22"/>
  <c r="V112" i="22" s="1"/>
  <c r="M95" i="22"/>
  <c r="M112" i="22" s="1"/>
  <c r="S112" i="22" s="1"/>
  <c r="L95" i="22"/>
  <c r="L112" i="22" s="1"/>
  <c r="R112" i="22" s="1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R113" i="23"/>
  <c r="Q113" i="23"/>
  <c r="P113" i="23"/>
  <c r="O113" i="23"/>
  <c r="N113" i="23"/>
  <c r="M113" i="23"/>
  <c r="S113" i="23" s="1"/>
  <c r="L113" i="23"/>
  <c r="K113" i="23"/>
  <c r="J113" i="23"/>
  <c r="I113" i="23"/>
  <c r="H113" i="23"/>
  <c r="G113" i="23"/>
  <c r="F113" i="23"/>
  <c r="E113" i="23"/>
  <c r="U113" i="23" s="1"/>
  <c r="D113" i="23"/>
  <c r="C113" i="23"/>
  <c r="B113" i="23"/>
  <c r="Q112" i="23"/>
  <c r="P112" i="23"/>
  <c r="O112" i="23"/>
  <c r="N112" i="23"/>
  <c r="U111" i="23"/>
  <c r="T111" i="23"/>
  <c r="S111" i="23"/>
  <c r="R111" i="23"/>
  <c r="S110" i="23"/>
  <c r="R110" i="23"/>
  <c r="E110" i="23"/>
  <c r="U110" i="23" s="1"/>
  <c r="S109" i="23"/>
  <c r="R109" i="23"/>
  <c r="E109" i="23"/>
  <c r="U109" i="23" s="1"/>
  <c r="S108" i="23"/>
  <c r="R108" i="23"/>
  <c r="E108" i="23"/>
  <c r="U108" i="23" s="1"/>
  <c r="S107" i="23"/>
  <c r="R107" i="23"/>
  <c r="E107" i="23"/>
  <c r="T107" i="23" s="1"/>
  <c r="S106" i="23"/>
  <c r="R106" i="23"/>
  <c r="E106" i="23"/>
  <c r="U106" i="23" s="1"/>
  <c r="S105" i="23"/>
  <c r="R105" i="23"/>
  <c r="E105" i="23"/>
  <c r="U105" i="23" s="1"/>
  <c r="S104" i="23"/>
  <c r="R104" i="23"/>
  <c r="E104" i="23"/>
  <c r="U104" i="23" s="1"/>
  <c r="S103" i="23"/>
  <c r="R103" i="23"/>
  <c r="E103" i="23"/>
  <c r="T103" i="23" s="1"/>
  <c r="S102" i="23"/>
  <c r="R102" i="23"/>
  <c r="E102" i="23"/>
  <c r="U102" i="23" s="1"/>
  <c r="S101" i="23"/>
  <c r="R101" i="23"/>
  <c r="E101" i="23"/>
  <c r="U101" i="23" s="1"/>
  <c r="S100" i="23"/>
  <c r="R100" i="23"/>
  <c r="E100" i="23"/>
  <c r="U100" i="23" s="1"/>
  <c r="S99" i="23"/>
  <c r="R99" i="23"/>
  <c r="E99" i="23"/>
  <c r="T99" i="23" s="1"/>
  <c r="S98" i="23"/>
  <c r="R98" i="23"/>
  <c r="E98" i="23"/>
  <c r="U98" i="23" s="1"/>
  <c r="S97" i="23"/>
  <c r="R97" i="23"/>
  <c r="E97" i="23"/>
  <c r="S96" i="23"/>
  <c r="R96" i="23"/>
  <c r="E96" i="23"/>
  <c r="U96" i="23" s="1"/>
  <c r="W95" i="23"/>
  <c r="W112" i="23" s="1"/>
  <c r="V95" i="23"/>
  <c r="V112" i="23" s="1"/>
  <c r="M95" i="23"/>
  <c r="L95" i="23"/>
  <c r="R95" i="23" s="1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24"/>
  <c r="V113" i="24"/>
  <c r="Q113" i="24"/>
  <c r="P113" i="24"/>
  <c r="O113" i="24"/>
  <c r="N113" i="24"/>
  <c r="M113" i="24"/>
  <c r="S113" i="24" s="1"/>
  <c r="L113" i="24"/>
  <c r="R113" i="24" s="1"/>
  <c r="K113" i="24"/>
  <c r="J113" i="24"/>
  <c r="I113" i="24"/>
  <c r="H113" i="24"/>
  <c r="G113" i="24"/>
  <c r="F113" i="24"/>
  <c r="E113" i="24"/>
  <c r="T113" i="24" s="1"/>
  <c r="D113" i="24"/>
  <c r="C113" i="24"/>
  <c r="B113" i="24"/>
  <c r="Q112" i="24"/>
  <c r="P112" i="24"/>
  <c r="O112" i="24"/>
  <c r="N112" i="24"/>
  <c r="U111" i="24"/>
  <c r="T111" i="24"/>
  <c r="S111" i="24"/>
  <c r="R111" i="24"/>
  <c r="S110" i="24"/>
  <c r="R110" i="24"/>
  <c r="E110" i="24"/>
  <c r="T110" i="24" s="1"/>
  <c r="S109" i="24"/>
  <c r="R109" i="24"/>
  <c r="E109" i="24"/>
  <c r="U109" i="24" s="1"/>
  <c r="S108" i="24"/>
  <c r="R108" i="24"/>
  <c r="E108" i="24"/>
  <c r="U108" i="24" s="1"/>
  <c r="S107" i="24"/>
  <c r="R107" i="24"/>
  <c r="E107" i="24"/>
  <c r="U107" i="24" s="1"/>
  <c r="S106" i="24"/>
  <c r="R106" i="24"/>
  <c r="E106" i="24"/>
  <c r="T106" i="24" s="1"/>
  <c r="S105" i="24"/>
  <c r="R105" i="24"/>
  <c r="E105" i="24"/>
  <c r="U105" i="24" s="1"/>
  <c r="S104" i="24"/>
  <c r="R104" i="24"/>
  <c r="E104" i="24"/>
  <c r="U104" i="24" s="1"/>
  <c r="S103" i="24"/>
  <c r="R103" i="24"/>
  <c r="E103" i="24"/>
  <c r="U103" i="24" s="1"/>
  <c r="S102" i="24"/>
  <c r="R102" i="24"/>
  <c r="E102" i="24"/>
  <c r="T102" i="24" s="1"/>
  <c r="S101" i="24"/>
  <c r="R101" i="24"/>
  <c r="E101" i="24"/>
  <c r="U101" i="24" s="1"/>
  <c r="S100" i="24"/>
  <c r="R100" i="24"/>
  <c r="E100" i="24"/>
  <c r="U100" i="24" s="1"/>
  <c r="S99" i="24"/>
  <c r="R99" i="24"/>
  <c r="E99" i="24"/>
  <c r="U99" i="24" s="1"/>
  <c r="S98" i="24"/>
  <c r="R98" i="24"/>
  <c r="E98" i="24"/>
  <c r="T98" i="24" s="1"/>
  <c r="S97" i="24"/>
  <c r="R97" i="24"/>
  <c r="E97" i="24"/>
  <c r="U97" i="24" s="1"/>
  <c r="S96" i="24"/>
  <c r="R96" i="24"/>
  <c r="E96" i="24"/>
  <c r="W95" i="24"/>
  <c r="W112" i="24" s="1"/>
  <c r="V95" i="24"/>
  <c r="V112" i="24" s="1"/>
  <c r="M95" i="24"/>
  <c r="M112" i="24" s="1"/>
  <c r="S112" i="24" s="1"/>
  <c r="L95" i="24"/>
  <c r="L112" i="24" s="1"/>
  <c r="R112" i="24" s="1"/>
  <c r="K95" i="24"/>
  <c r="K112" i="24" s="1"/>
  <c r="J95" i="24"/>
  <c r="J112" i="24" s="1"/>
  <c r="I95" i="24"/>
  <c r="I112" i="24" s="1"/>
  <c r="H95" i="24"/>
  <c r="H112" i="24" s="1"/>
  <c r="G95" i="24"/>
  <c r="G112" i="24" s="1"/>
  <c r="F95" i="24"/>
  <c r="F112" i="24" s="1"/>
  <c r="D95" i="24"/>
  <c r="D112" i="24" s="1"/>
  <c r="C95" i="24"/>
  <c r="C112" i="24" s="1"/>
  <c r="B95" i="24"/>
  <c r="B112" i="24" s="1"/>
  <c r="W113" i="25"/>
  <c r="V113" i="25"/>
  <c r="Q113" i="25"/>
  <c r="P113" i="25"/>
  <c r="O113" i="25"/>
  <c r="N113" i="25"/>
  <c r="M113" i="25"/>
  <c r="S113" i="25" s="1"/>
  <c r="L113" i="25"/>
  <c r="R113" i="25" s="1"/>
  <c r="K113" i="25"/>
  <c r="J113" i="25"/>
  <c r="I113" i="25"/>
  <c r="H113" i="25"/>
  <c r="G113" i="25"/>
  <c r="F113" i="25"/>
  <c r="E113" i="25"/>
  <c r="U113" i="25" s="1"/>
  <c r="D113" i="25"/>
  <c r="C113" i="25"/>
  <c r="B113" i="25"/>
  <c r="Q112" i="25"/>
  <c r="P112" i="25"/>
  <c r="O112" i="25"/>
  <c r="N112" i="25"/>
  <c r="U111" i="25"/>
  <c r="T111" i="25"/>
  <c r="S111" i="25"/>
  <c r="R111" i="25"/>
  <c r="S110" i="25"/>
  <c r="R110" i="25"/>
  <c r="E110" i="25"/>
  <c r="U110" i="25" s="1"/>
  <c r="S109" i="25"/>
  <c r="R109" i="25"/>
  <c r="E109" i="25"/>
  <c r="S108" i="25"/>
  <c r="R108" i="25"/>
  <c r="E108" i="25"/>
  <c r="U108" i="25" s="1"/>
  <c r="S107" i="25"/>
  <c r="R107" i="25"/>
  <c r="E107" i="25"/>
  <c r="T107" i="25" s="1"/>
  <c r="S106" i="25"/>
  <c r="R106" i="25"/>
  <c r="E106" i="25"/>
  <c r="U106" i="25" s="1"/>
  <c r="S105" i="25"/>
  <c r="R105" i="25"/>
  <c r="E105" i="25"/>
  <c r="U105" i="25" s="1"/>
  <c r="S104" i="25"/>
  <c r="R104" i="25"/>
  <c r="E104" i="25"/>
  <c r="U104" i="25" s="1"/>
  <c r="S103" i="25"/>
  <c r="R103" i="25"/>
  <c r="E103" i="25"/>
  <c r="T103" i="25" s="1"/>
  <c r="S102" i="25"/>
  <c r="R102" i="25"/>
  <c r="E102" i="25"/>
  <c r="U102" i="25" s="1"/>
  <c r="S101" i="25"/>
  <c r="R101" i="25"/>
  <c r="E101" i="25"/>
  <c r="U101" i="25" s="1"/>
  <c r="S100" i="25"/>
  <c r="R100" i="25"/>
  <c r="E100" i="25"/>
  <c r="U100" i="25" s="1"/>
  <c r="S99" i="25"/>
  <c r="R99" i="25"/>
  <c r="E99" i="25"/>
  <c r="T99" i="25" s="1"/>
  <c r="S98" i="25"/>
  <c r="R98" i="25"/>
  <c r="E98" i="25"/>
  <c r="U98" i="25" s="1"/>
  <c r="S97" i="25"/>
  <c r="R97" i="25"/>
  <c r="E97" i="25"/>
  <c r="U97" i="25" s="1"/>
  <c r="S96" i="25"/>
  <c r="R96" i="25"/>
  <c r="E96" i="25"/>
  <c r="W95" i="25"/>
  <c r="W112" i="25" s="1"/>
  <c r="V95" i="25"/>
  <c r="V112" i="25" s="1"/>
  <c r="M95" i="25"/>
  <c r="M112" i="25" s="1"/>
  <c r="S112" i="25" s="1"/>
  <c r="L95" i="25"/>
  <c r="R95" i="25" s="1"/>
  <c r="K95" i="25"/>
  <c r="K112" i="25" s="1"/>
  <c r="J95" i="25"/>
  <c r="J112" i="25" s="1"/>
  <c r="I95" i="25"/>
  <c r="I112" i="25" s="1"/>
  <c r="H95" i="25"/>
  <c r="H112" i="25" s="1"/>
  <c r="G95" i="25"/>
  <c r="G112" i="25" s="1"/>
  <c r="F95" i="25"/>
  <c r="F112" i="25" s="1"/>
  <c r="D95" i="25"/>
  <c r="D112" i="25" s="1"/>
  <c r="C95" i="25"/>
  <c r="C112" i="25" s="1"/>
  <c r="B95" i="25"/>
  <c r="B112" i="25" s="1"/>
  <c r="W113" i="26"/>
  <c r="V113" i="26"/>
  <c r="Q113" i="26"/>
  <c r="P113" i="26"/>
  <c r="O113" i="26"/>
  <c r="N113" i="26"/>
  <c r="M113" i="26"/>
  <c r="S113" i="26" s="1"/>
  <c r="L113" i="26"/>
  <c r="R113" i="26" s="1"/>
  <c r="K113" i="26"/>
  <c r="J113" i="26"/>
  <c r="I113" i="26"/>
  <c r="H113" i="26"/>
  <c r="G113" i="26"/>
  <c r="F113" i="26"/>
  <c r="E113" i="26"/>
  <c r="T113" i="26" s="1"/>
  <c r="D113" i="26"/>
  <c r="C113" i="26"/>
  <c r="B113" i="26"/>
  <c r="Q112" i="26"/>
  <c r="P112" i="26"/>
  <c r="O112" i="26"/>
  <c r="N112" i="26"/>
  <c r="U111" i="26"/>
  <c r="T111" i="26"/>
  <c r="S111" i="26"/>
  <c r="R111" i="26"/>
  <c r="S110" i="26"/>
  <c r="R110" i="26"/>
  <c r="E110" i="26"/>
  <c r="U110" i="26" s="1"/>
  <c r="S109" i="26"/>
  <c r="R109" i="26"/>
  <c r="E109" i="26"/>
  <c r="U109" i="26" s="1"/>
  <c r="S108" i="26"/>
  <c r="R108" i="26"/>
  <c r="E108" i="26"/>
  <c r="T108" i="26" s="1"/>
  <c r="S107" i="26"/>
  <c r="R107" i="26"/>
  <c r="E107" i="26"/>
  <c r="U107" i="26" s="1"/>
  <c r="S106" i="26"/>
  <c r="R106" i="26"/>
  <c r="E106" i="26"/>
  <c r="U106" i="26" s="1"/>
  <c r="S105" i="26"/>
  <c r="R105" i="26"/>
  <c r="E105" i="26"/>
  <c r="U105" i="26" s="1"/>
  <c r="S104" i="26"/>
  <c r="R104" i="26"/>
  <c r="E104" i="26"/>
  <c r="T104" i="26" s="1"/>
  <c r="S103" i="26"/>
  <c r="R103" i="26"/>
  <c r="E103" i="26"/>
  <c r="U103" i="26" s="1"/>
  <c r="S102" i="26"/>
  <c r="R102" i="26"/>
  <c r="E102" i="26"/>
  <c r="U102" i="26" s="1"/>
  <c r="S101" i="26"/>
  <c r="R101" i="26"/>
  <c r="E101" i="26"/>
  <c r="U101" i="26" s="1"/>
  <c r="S100" i="26"/>
  <c r="R100" i="26"/>
  <c r="E100" i="26"/>
  <c r="T100" i="26" s="1"/>
  <c r="S99" i="26"/>
  <c r="R99" i="26"/>
  <c r="E99" i="26"/>
  <c r="U99" i="26" s="1"/>
  <c r="S98" i="26"/>
  <c r="R98" i="26"/>
  <c r="E98" i="26"/>
  <c r="U98" i="26" s="1"/>
  <c r="S97" i="26"/>
  <c r="R97" i="26"/>
  <c r="E97" i="26"/>
  <c r="U97" i="26" s="1"/>
  <c r="S96" i="26"/>
  <c r="R96" i="26"/>
  <c r="E96" i="26"/>
  <c r="T96" i="26" s="1"/>
  <c r="W95" i="26"/>
  <c r="W112" i="26" s="1"/>
  <c r="V95" i="26"/>
  <c r="V112" i="26" s="1"/>
  <c r="M95" i="26"/>
  <c r="S95" i="26" s="1"/>
  <c r="L95" i="26"/>
  <c r="L112" i="26" s="1"/>
  <c r="R112" i="26" s="1"/>
  <c r="K95" i="26"/>
  <c r="K112" i="26" s="1"/>
  <c r="J95" i="26"/>
  <c r="J112" i="26" s="1"/>
  <c r="I95" i="26"/>
  <c r="I112" i="26" s="1"/>
  <c r="H95" i="26"/>
  <c r="H112" i="26" s="1"/>
  <c r="G95" i="26"/>
  <c r="G112" i="26" s="1"/>
  <c r="F95" i="26"/>
  <c r="F112" i="26" s="1"/>
  <c r="D95" i="26"/>
  <c r="D112" i="26" s="1"/>
  <c r="C95" i="26"/>
  <c r="C112" i="26" s="1"/>
  <c r="B95" i="26"/>
  <c r="B112" i="26" s="1"/>
  <c r="W113" i="27"/>
  <c r="V113" i="27"/>
  <c r="Q113" i="27"/>
  <c r="P113" i="27"/>
  <c r="O113" i="27"/>
  <c r="N113" i="27"/>
  <c r="M113" i="27"/>
  <c r="S113" i="27" s="1"/>
  <c r="L113" i="27"/>
  <c r="R113" i="27" s="1"/>
  <c r="K113" i="27"/>
  <c r="J113" i="27"/>
  <c r="I113" i="27"/>
  <c r="H113" i="27"/>
  <c r="G113" i="27"/>
  <c r="F113" i="27"/>
  <c r="E113" i="27"/>
  <c r="U113" i="27" s="1"/>
  <c r="D113" i="27"/>
  <c r="C113" i="27"/>
  <c r="B113" i="27"/>
  <c r="Q112" i="27"/>
  <c r="P112" i="27"/>
  <c r="O112" i="27"/>
  <c r="N112" i="27"/>
  <c r="U111" i="27"/>
  <c r="T111" i="27"/>
  <c r="S111" i="27"/>
  <c r="R111" i="27"/>
  <c r="S110" i="27"/>
  <c r="R110" i="27"/>
  <c r="E110" i="27"/>
  <c r="U110" i="27" s="1"/>
  <c r="S109" i="27"/>
  <c r="R109" i="27"/>
  <c r="E109" i="27"/>
  <c r="T109" i="27" s="1"/>
  <c r="S108" i="27"/>
  <c r="R108" i="27"/>
  <c r="E108" i="27"/>
  <c r="U108" i="27" s="1"/>
  <c r="S107" i="27"/>
  <c r="R107" i="27"/>
  <c r="E107" i="27"/>
  <c r="U107" i="27" s="1"/>
  <c r="S106" i="27"/>
  <c r="R106" i="27"/>
  <c r="E106" i="27"/>
  <c r="U106" i="27" s="1"/>
  <c r="S105" i="27"/>
  <c r="R105" i="27"/>
  <c r="E105" i="27"/>
  <c r="T105" i="27" s="1"/>
  <c r="S104" i="27"/>
  <c r="R104" i="27"/>
  <c r="E104" i="27"/>
  <c r="U104" i="27" s="1"/>
  <c r="S103" i="27"/>
  <c r="R103" i="27"/>
  <c r="E103" i="27"/>
  <c r="U103" i="27" s="1"/>
  <c r="S102" i="27"/>
  <c r="R102" i="27"/>
  <c r="E102" i="27"/>
  <c r="U102" i="27" s="1"/>
  <c r="S101" i="27"/>
  <c r="R101" i="27"/>
  <c r="E101" i="27"/>
  <c r="T101" i="27" s="1"/>
  <c r="S100" i="27"/>
  <c r="R100" i="27"/>
  <c r="E100" i="27"/>
  <c r="U100" i="27" s="1"/>
  <c r="S99" i="27"/>
  <c r="R99" i="27"/>
  <c r="E99" i="27"/>
  <c r="U99" i="27" s="1"/>
  <c r="S98" i="27"/>
  <c r="R98" i="27"/>
  <c r="E98" i="27"/>
  <c r="U98" i="27" s="1"/>
  <c r="S97" i="27"/>
  <c r="R97" i="27"/>
  <c r="E97" i="27"/>
  <c r="T97" i="27" s="1"/>
  <c r="T96" i="27"/>
  <c r="S96" i="27"/>
  <c r="R96" i="27"/>
  <c r="E96" i="27"/>
  <c r="U96" i="27" s="1"/>
  <c r="W95" i="27"/>
  <c r="W112" i="27" s="1"/>
  <c r="V95" i="27"/>
  <c r="V112" i="27" s="1"/>
  <c r="M95" i="27"/>
  <c r="M112" i="27" s="1"/>
  <c r="S112" i="27" s="1"/>
  <c r="L95" i="27"/>
  <c r="R95" i="27" s="1"/>
  <c r="K95" i="27"/>
  <c r="K112" i="27" s="1"/>
  <c r="J95" i="27"/>
  <c r="J112" i="27" s="1"/>
  <c r="I95" i="27"/>
  <c r="I112" i="27" s="1"/>
  <c r="H95" i="27"/>
  <c r="H112" i="27" s="1"/>
  <c r="G95" i="27"/>
  <c r="G112" i="27" s="1"/>
  <c r="F95" i="27"/>
  <c r="F112" i="27" s="1"/>
  <c r="D95" i="27"/>
  <c r="D112" i="27" s="1"/>
  <c r="C95" i="27"/>
  <c r="C112" i="27" s="1"/>
  <c r="B95" i="27"/>
  <c r="B112" i="27" s="1"/>
  <c r="W113" i="28"/>
  <c r="V113" i="28"/>
  <c r="Q113" i="28"/>
  <c r="P113" i="28"/>
  <c r="O113" i="28"/>
  <c r="N113" i="28"/>
  <c r="M113" i="28"/>
  <c r="S113" i="28" s="1"/>
  <c r="L113" i="28"/>
  <c r="R113" i="28" s="1"/>
  <c r="K113" i="28"/>
  <c r="J113" i="28"/>
  <c r="I113" i="28"/>
  <c r="H113" i="28"/>
  <c r="G113" i="28"/>
  <c r="F113" i="28"/>
  <c r="E113" i="28"/>
  <c r="U113" i="28" s="1"/>
  <c r="D113" i="28"/>
  <c r="C113" i="28"/>
  <c r="B113" i="28"/>
  <c r="Q112" i="28"/>
  <c r="P112" i="28"/>
  <c r="O112" i="28"/>
  <c r="N112" i="28"/>
  <c r="U111" i="28"/>
  <c r="T111" i="28"/>
  <c r="S111" i="28"/>
  <c r="R111" i="28"/>
  <c r="S110" i="28"/>
  <c r="R110" i="28"/>
  <c r="E110" i="28"/>
  <c r="T110" i="28" s="1"/>
  <c r="S109" i="28"/>
  <c r="R109" i="28"/>
  <c r="E109" i="28"/>
  <c r="U109" i="28" s="1"/>
  <c r="S108" i="28"/>
  <c r="R108" i="28"/>
  <c r="E108" i="28"/>
  <c r="U108" i="28" s="1"/>
  <c r="S107" i="28"/>
  <c r="R107" i="28"/>
  <c r="E107" i="28"/>
  <c r="U107" i="28" s="1"/>
  <c r="S106" i="28"/>
  <c r="R106" i="28"/>
  <c r="E106" i="28"/>
  <c r="T106" i="28" s="1"/>
  <c r="S105" i="28"/>
  <c r="R105" i="28"/>
  <c r="E105" i="28"/>
  <c r="U105" i="28" s="1"/>
  <c r="S104" i="28"/>
  <c r="R104" i="28"/>
  <c r="E104" i="28"/>
  <c r="U104" i="28" s="1"/>
  <c r="S103" i="28"/>
  <c r="R103" i="28"/>
  <c r="E103" i="28"/>
  <c r="U103" i="28" s="1"/>
  <c r="S102" i="28"/>
  <c r="R102" i="28"/>
  <c r="E102" i="28"/>
  <c r="T102" i="28" s="1"/>
  <c r="S101" i="28"/>
  <c r="R101" i="28"/>
  <c r="E101" i="28"/>
  <c r="U101" i="28" s="1"/>
  <c r="S100" i="28"/>
  <c r="R100" i="28"/>
  <c r="E100" i="28"/>
  <c r="U100" i="28" s="1"/>
  <c r="S99" i="28"/>
  <c r="R99" i="28"/>
  <c r="E99" i="28"/>
  <c r="U99" i="28" s="1"/>
  <c r="S98" i="28"/>
  <c r="R98" i="28"/>
  <c r="E98" i="28"/>
  <c r="T98" i="28" s="1"/>
  <c r="S97" i="28"/>
  <c r="R97" i="28"/>
  <c r="E97" i="28"/>
  <c r="U97" i="28" s="1"/>
  <c r="S96" i="28"/>
  <c r="R96" i="28"/>
  <c r="E96" i="28"/>
  <c r="W95" i="28"/>
  <c r="W112" i="28" s="1"/>
  <c r="V95" i="28"/>
  <c r="V112" i="28" s="1"/>
  <c r="M95" i="28"/>
  <c r="M112" i="28" s="1"/>
  <c r="S112" i="28" s="1"/>
  <c r="L95" i="28"/>
  <c r="L112" i="28" s="1"/>
  <c r="R112" i="28" s="1"/>
  <c r="K95" i="28"/>
  <c r="K112" i="28" s="1"/>
  <c r="J95" i="28"/>
  <c r="J112" i="28" s="1"/>
  <c r="I95" i="28"/>
  <c r="I112" i="28" s="1"/>
  <c r="H95" i="28"/>
  <c r="H112" i="28" s="1"/>
  <c r="G95" i="28"/>
  <c r="G112" i="28" s="1"/>
  <c r="F95" i="28"/>
  <c r="F112" i="28" s="1"/>
  <c r="D95" i="28"/>
  <c r="D112" i="28" s="1"/>
  <c r="C95" i="28"/>
  <c r="C112" i="28" s="1"/>
  <c r="B95" i="28"/>
  <c r="B112" i="28" s="1"/>
  <c r="W113" i="29"/>
  <c r="V113" i="29"/>
  <c r="Q113" i="29"/>
  <c r="P113" i="29"/>
  <c r="O113" i="29"/>
  <c r="N113" i="29"/>
  <c r="M113" i="29"/>
  <c r="S113" i="29" s="1"/>
  <c r="L113" i="29"/>
  <c r="R113" i="29" s="1"/>
  <c r="K113" i="29"/>
  <c r="J113" i="29"/>
  <c r="I113" i="29"/>
  <c r="H113" i="29"/>
  <c r="G113" i="29"/>
  <c r="F113" i="29"/>
  <c r="E113" i="29"/>
  <c r="U113" i="29" s="1"/>
  <c r="D113" i="29"/>
  <c r="C113" i="29"/>
  <c r="B113" i="29"/>
  <c r="Q112" i="29"/>
  <c r="P112" i="29"/>
  <c r="O112" i="29"/>
  <c r="N112" i="29"/>
  <c r="U111" i="29"/>
  <c r="T111" i="29"/>
  <c r="S111" i="29"/>
  <c r="R111" i="29"/>
  <c r="S110" i="29"/>
  <c r="R110" i="29"/>
  <c r="E110" i="29"/>
  <c r="U110" i="29" s="1"/>
  <c r="S109" i="29"/>
  <c r="R109" i="29"/>
  <c r="E109" i="29"/>
  <c r="U109" i="29" s="1"/>
  <c r="S108" i="29"/>
  <c r="R108" i="29"/>
  <c r="E108" i="29"/>
  <c r="U108" i="29" s="1"/>
  <c r="S107" i="29"/>
  <c r="R107" i="29"/>
  <c r="E107" i="29"/>
  <c r="T107" i="29" s="1"/>
  <c r="S106" i="29"/>
  <c r="R106" i="29"/>
  <c r="E106" i="29"/>
  <c r="U106" i="29" s="1"/>
  <c r="S105" i="29"/>
  <c r="R105" i="29"/>
  <c r="E105" i="29"/>
  <c r="U105" i="29" s="1"/>
  <c r="S104" i="29"/>
  <c r="R104" i="29"/>
  <c r="E104" i="29"/>
  <c r="U104" i="29" s="1"/>
  <c r="S103" i="29"/>
  <c r="R103" i="29"/>
  <c r="E103" i="29"/>
  <c r="T103" i="29" s="1"/>
  <c r="S102" i="29"/>
  <c r="R102" i="29"/>
  <c r="E102" i="29"/>
  <c r="U102" i="29" s="1"/>
  <c r="S101" i="29"/>
  <c r="R101" i="29"/>
  <c r="E101" i="29"/>
  <c r="U101" i="29" s="1"/>
  <c r="S100" i="29"/>
  <c r="R100" i="29"/>
  <c r="E100" i="29"/>
  <c r="U100" i="29" s="1"/>
  <c r="S99" i="29"/>
  <c r="R99" i="29"/>
  <c r="E99" i="29"/>
  <c r="T99" i="29" s="1"/>
  <c r="S98" i="29"/>
  <c r="R98" i="29"/>
  <c r="E98" i="29"/>
  <c r="U98" i="29" s="1"/>
  <c r="S97" i="29"/>
  <c r="R97" i="29"/>
  <c r="E97" i="29"/>
  <c r="U97" i="29" s="1"/>
  <c r="S96" i="29"/>
  <c r="R96" i="29"/>
  <c r="E96" i="29"/>
  <c r="U96" i="29" s="1"/>
  <c r="W95" i="29"/>
  <c r="W112" i="29" s="1"/>
  <c r="V95" i="29"/>
  <c r="V112" i="29" s="1"/>
  <c r="M95" i="29"/>
  <c r="M112" i="29" s="1"/>
  <c r="S112" i="29" s="1"/>
  <c r="L95" i="29"/>
  <c r="R95" i="29" s="1"/>
  <c r="K95" i="29"/>
  <c r="K112" i="29" s="1"/>
  <c r="J95" i="29"/>
  <c r="J112" i="29" s="1"/>
  <c r="I95" i="29"/>
  <c r="I112" i="29" s="1"/>
  <c r="H95" i="29"/>
  <c r="H112" i="29" s="1"/>
  <c r="G95" i="29"/>
  <c r="G112" i="29" s="1"/>
  <c r="F95" i="29"/>
  <c r="F112" i="29" s="1"/>
  <c r="D95" i="29"/>
  <c r="D112" i="29" s="1"/>
  <c r="C95" i="29"/>
  <c r="C112" i="29" s="1"/>
  <c r="B95" i="29"/>
  <c r="B112" i="29" s="1"/>
  <c r="W113" i="30"/>
  <c r="V113" i="30"/>
  <c r="Q113" i="30"/>
  <c r="P113" i="30"/>
  <c r="O113" i="30"/>
  <c r="N113" i="30"/>
  <c r="M113" i="30"/>
  <c r="S113" i="30" s="1"/>
  <c r="L113" i="30"/>
  <c r="R113" i="30" s="1"/>
  <c r="K113" i="30"/>
  <c r="J113" i="30"/>
  <c r="I113" i="30"/>
  <c r="H113" i="30"/>
  <c r="G113" i="30"/>
  <c r="F113" i="30"/>
  <c r="E113" i="30"/>
  <c r="T113" i="30" s="1"/>
  <c r="D113" i="30"/>
  <c r="C113" i="30"/>
  <c r="B113" i="30"/>
  <c r="Q112" i="30"/>
  <c r="P112" i="30"/>
  <c r="O112" i="30"/>
  <c r="N112" i="30"/>
  <c r="U111" i="30"/>
  <c r="T111" i="30"/>
  <c r="S111" i="30"/>
  <c r="R111" i="30"/>
  <c r="S110" i="30"/>
  <c r="R110" i="30"/>
  <c r="E110" i="30"/>
  <c r="U110" i="30" s="1"/>
  <c r="S109" i="30"/>
  <c r="R109" i="30"/>
  <c r="E109" i="30"/>
  <c r="U109" i="30" s="1"/>
  <c r="S108" i="30"/>
  <c r="R108" i="30"/>
  <c r="E108" i="30"/>
  <c r="T108" i="30" s="1"/>
  <c r="S107" i="30"/>
  <c r="R107" i="30"/>
  <c r="E107" i="30"/>
  <c r="U107" i="30" s="1"/>
  <c r="S106" i="30"/>
  <c r="R106" i="30"/>
  <c r="E106" i="30"/>
  <c r="U106" i="30" s="1"/>
  <c r="S105" i="30"/>
  <c r="R105" i="30"/>
  <c r="E105" i="30"/>
  <c r="U105" i="30" s="1"/>
  <c r="S104" i="30"/>
  <c r="R104" i="30"/>
  <c r="E104" i="30"/>
  <c r="T104" i="30" s="1"/>
  <c r="S103" i="30"/>
  <c r="R103" i="30"/>
  <c r="E103" i="30"/>
  <c r="U103" i="30" s="1"/>
  <c r="S102" i="30"/>
  <c r="R102" i="30"/>
  <c r="E102" i="30"/>
  <c r="U102" i="30" s="1"/>
  <c r="S101" i="30"/>
  <c r="R101" i="30"/>
  <c r="E101" i="30"/>
  <c r="U101" i="30" s="1"/>
  <c r="S100" i="30"/>
  <c r="R100" i="30"/>
  <c r="E100" i="30"/>
  <c r="T100" i="30" s="1"/>
  <c r="S99" i="30"/>
  <c r="R99" i="30"/>
  <c r="E99" i="30"/>
  <c r="U99" i="30" s="1"/>
  <c r="S98" i="30"/>
  <c r="R98" i="30"/>
  <c r="E98" i="30"/>
  <c r="U98" i="30" s="1"/>
  <c r="S97" i="30"/>
  <c r="R97" i="30"/>
  <c r="E97" i="30"/>
  <c r="U97" i="30" s="1"/>
  <c r="S96" i="30"/>
  <c r="R96" i="30"/>
  <c r="E96" i="30"/>
  <c r="T96" i="30" s="1"/>
  <c r="W95" i="30"/>
  <c r="W112" i="30" s="1"/>
  <c r="V95" i="30"/>
  <c r="V112" i="30" s="1"/>
  <c r="M95" i="30"/>
  <c r="S95" i="30" s="1"/>
  <c r="L95" i="30"/>
  <c r="R95" i="30" s="1"/>
  <c r="K95" i="30"/>
  <c r="K112" i="30" s="1"/>
  <c r="J95" i="30"/>
  <c r="J112" i="30" s="1"/>
  <c r="I95" i="30"/>
  <c r="I112" i="30" s="1"/>
  <c r="H95" i="30"/>
  <c r="H112" i="30" s="1"/>
  <c r="G95" i="30"/>
  <c r="G112" i="30" s="1"/>
  <c r="F95" i="30"/>
  <c r="F112" i="30" s="1"/>
  <c r="D95" i="30"/>
  <c r="D112" i="30" s="1"/>
  <c r="C95" i="30"/>
  <c r="C112" i="30" s="1"/>
  <c r="B95" i="30"/>
  <c r="B112" i="30" s="1"/>
  <c r="W113" i="31"/>
  <c r="V113" i="31"/>
  <c r="Q113" i="31"/>
  <c r="P113" i="31"/>
  <c r="O113" i="31"/>
  <c r="N113" i="31"/>
  <c r="M113" i="31"/>
  <c r="S113" i="31" s="1"/>
  <c r="L113" i="31"/>
  <c r="R113" i="31" s="1"/>
  <c r="K113" i="31"/>
  <c r="J113" i="31"/>
  <c r="I113" i="31"/>
  <c r="H113" i="31"/>
  <c r="G113" i="31"/>
  <c r="F113" i="31"/>
  <c r="E113" i="31"/>
  <c r="U113" i="31" s="1"/>
  <c r="D113" i="31"/>
  <c r="C113" i="31"/>
  <c r="B113" i="31"/>
  <c r="Q112" i="31"/>
  <c r="P112" i="31"/>
  <c r="O112" i="31"/>
  <c r="N112" i="31"/>
  <c r="U111" i="31"/>
  <c r="T111" i="31"/>
  <c r="S111" i="31"/>
  <c r="R111" i="31"/>
  <c r="S110" i="31"/>
  <c r="R110" i="31"/>
  <c r="E110" i="31"/>
  <c r="U110" i="31" s="1"/>
  <c r="S109" i="31"/>
  <c r="R109" i="31"/>
  <c r="E109" i="31"/>
  <c r="T109" i="31" s="1"/>
  <c r="S108" i="31"/>
  <c r="R108" i="31"/>
  <c r="E108" i="31"/>
  <c r="U108" i="31" s="1"/>
  <c r="S107" i="31"/>
  <c r="R107" i="31"/>
  <c r="E107" i="31"/>
  <c r="U107" i="31" s="1"/>
  <c r="S106" i="31"/>
  <c r="R106" i="31"/>
  <c r="E106" i="31"/>
  <c r="U106" i="31" s="1"/>
  <c r="S105" i="31"/>
  <c r="R105" i="31"/>
  <c r="E105" i="31"/>
  <c r="T105" i="31" s="1"/>
  <c r="S104" i="31"/>
  <c r="R104" i="31"/>
  <c r="E104" i="31"/>
  <c r="U104" i="31" s="1"/>
  <c r="S103" i="31"/>
  <c r="R103" i="31"/>
  <c r="E103" i="31"/>
  <c r="U103" i="31" s="1"/>
  <c r="S102" i="31"/>
  <c r="R102" i="31"/>
  <c r="E102" i="31"/>
  <c r="U102" i="31" s="1"/>
  <c r="S101" i="31"/>
  <c r="R101" i="31"/>
  <c r="E101" i="31"/>
  <c r="T101" i="31" s="1"/>
  <c r="S100" i="31"/>
  <c r="R100" i="31"/>
  <c r="E100" i="31"/>
  <c r="U100" i="31" s="1"/>
  <c r="S99" i="31"/>
  <c r="R99" i="31"/>
  <c r="E99" i="31"/>
  <c r="U99" i="31" s="1"/>
  <c r="S98" i="31"/>
  <c r="R98" i="31"/>
  <c r="E98" i="31"/>
  <c r="U98" i="31" s="1"/>
  <c r="S97" i="31"/>
  <c r="R97" i="31"/>
  <c r="E97" i="31"/>
  <c r="T97" i="31" s="1"/>
  <c r="S96" i="31"/>
  <c r="R96" i="31"/>
  <c r="E96" i="31"/>
  <c r="U96" i="31" s="1"/>
  <c r="W95" i="31"/>
  <c r="W112" i="31" s="1"/>
  <c r="V95" i="31"/>
  <c r="V112" i="31" s="1"/>
  <c r="M95" i="31"/>
  <c r="S95" i="31" s="1"/>
  <c r="L95" i="31"/>
  <c r="L112" i="31" s="1"/>
  <c r="R112" i="31" s="1"/>
  <c r="K95" i="31"/>
  <c r="K112" i="31" s="1"/>
  <c r="J95" i="31"/>
  <c r="J112" i="31" s="1"/>
  <c r="I95" i="31"/>
  <c r="I112" i="31" s="1"/>
  <c r="H95" i="31"/>
  <c r="H112" i="31" s="1"/>
  <c r="G95" i="31"/>
  <c r="G112" i="31" s="1"/>
  <c r="F95" i="31"/>
  <c r="F112" i="31" s="1"/>
  <c r="D95" i="31"/>
  <c r="D112" i="31" s="1"/>
  <c r="C95" i="31"/>
  <c r="C112" i="31" s="1"/>
  <c r="B95" i="31"/>
  <c r="B112" i="31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T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T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T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T98" i="1" s="1"/>
  <c r="S97" i="1"/>
  <c r="R97" i="1"/>
  <c r="E97" i="1"/>
  <c r="U97" i="1" s="1"/>
  <c r="S96" i="1"/>
  <c r="R96" i="1"/>
  <c r="E96" i="1"/>
  <c r="W95" i="1"/>
  <c r="W112" i="1" s="1"/>
  <c r="V95" i="1"/>
  <c r="V112" i="1" s="1"/>
  <c r="M95" i="1"/>
  <c r="S95" i="1" s="1"/>
  <c r="L95" i="1"/>
  <c r="L112" i="1" s="1"/>
  <c r="R112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E79" i="2" s="1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79" i="8" s="1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79" i="14" s="1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E79" i="16" s="1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79" i="18" s="1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82" i="22"/>
  <c r="E79" i="22" s="1"/>
  <c r="E81" i="22"/>
  <c r="E80" i="22"/>
  <c r="W79" i="22"/>
  <c r="V79" i="22"/>
  <c r="M79" i="22"/>
  <c r="L79" i="22"/>
  <c r="K79" i="22"/>
  <c r="J79" i="22"/>
  <c r="I79" i="22"/>
  <c r="H79" i="22"/>
  <c r="G79" i="22"/>
  <c r="F79" i="22"/>
  <c r="D79" i="22"/>
  <c r="C79" i="22"/>
  <c r="B79" i="22"/>
  <c r="A76" i="22"/>
  <c r="E83" i="23"/>
  <c r="E82" i="23"/>
  <c r="E81" i="23"/>
  <c r="E79" i="23" s="1"/>
  <c r="E80" i="23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24"/>
  <c r="E82" i="24"/>
  <c r="E81" i="24"/>
  <c r="E80" i="24"/>
  <c r="E79" i="24" s="1"/>
  <c r="W79" i="24"/>
  <c r="V79" i="24"/>
  <c r="M79" i="24"/>
  <c r="L79" i="24"/>
  <c r="K79" i="24"/>
  <c r="J79" i="24"/>
  <c r="I79" i="24"/>
  <c r="H79" i="24"/>
  <c r="G79" i="24"/>
  <c r="F79" i="24"/>
  <c r="D79" i="24"/>
  <c r="C79" i="24"/>
  <c r="B79" i="24"/>
  <c r="A76" i="24"/>
  <c r="E83" i="25"/>
  <c r="E82" i="25"/>
  <c r="E81" i="25"/>
  <c r="E80" i="25"/>
  <c r="W79" i="25"/>
  <c r="V79" i="25"/>
  <c r="M79" i="25"/>
  <c r="L79" i="25"/>
  <c r="K79" i="25"/>
  <c r="J79" i="25"/>
  <c r="I79" i="25"/>
  <c r="H79" i="25"/>
  <c r="G79" i="25"/>
  <c r="F79" i="25"/>
  <c r="D79" i="25"/>
  <c r="C79" i="25"/>
  <c r="B79" i="25"/>
  <c r="A76" i="25"/>
  <c r="E83" i="26"/>
  <c r="E82" i="26"/>
  <c r="E81" i="26"/>
  <c r="E79" i="26" s="1"/>
  <c r="E80" i="26"/>
  <c r="W79" i="26"/>
  <c r="V79" i="26"/>
  <c r="M79" i="26"/>
  <c r="L79" i="26"/>
  <c r="K79" i="26"/>
  <c r="J79" i="26"/>
  <c r="I79" i="26"/>
  <c r="H79" i="26"/>
  <c r="G79" i="26"/>
  <c r="F79" i="26"/>
  <c r="D79" i="26"/>
  <c r="C79" i="26"/>
  <c r="B79" i="26"/>
  <c r="A76" i="26"/>
  <c r="E83" i="27"/>
  <c r="E82" i="27"/>
  <c r="E81" i="27"/>
  <c r="E80" i="27"/>
  <c r="W79" i="27"/>
  <c r="V79" i="27"/>
  <c r="M79" i="27"/>
  <c r="L79" i="27"/>
  <c r="K79" i="27"/>
  <c r="J79" i="27"/>
  <c r="I79" i="27"/>
  <c r="H79" i="27"/>
  <c r="G79" i="27"/>
  <c r="F79" i="27"/>
  <c r="D79" i="27"/>
  <c r="C79" i="27"/>
  <c r="B79" i="27"/>
  <c r="A76" i="27"/>
  <c r="E83" i="28"/>
  <c r="E82" i="28"/>
  <c r="E81" i="28"/>
  <c r="E80" i="28"/>
  <c r="W79" i="28"/>
  <c r="V79" i="28"/>
  <c r="M79" i="28"/>
  <c r="L79" i="28"/>
  <c r="K79" i="28"/>
  <c r="J79" i="28"/>
  <c r="I79" i="28"/>
  <c r="H79" i="28"/>
  <c r="G79" i="28"/>
  <c r="F79" i="28"/>
  <c r="D79" i="28"/>
  <c r="C79" i="28"/>
  <c r="B79" i="28"/>
  <c r="A76" i="28"/>
  <c r="E83" i="29"/>
  <c r="E82" i="29"/>
  <c r="E81" i="29"/>
  <c r="E80" i="29"/>
  <c r="W79" i="29"/>
  <c r="V79" i="29"/>
  <c r="M79" i="29"/>
  <c r="L79" i="29"/>
  <c r="K79" i="29"/>
  <c r="J79" i="29"/>
  <c r="I79" i="29"/>
  <c r="H79" i="29"/>
  <c r="G79" i="29"/>
  <c r="F79" i="29"/>
  <c r="D79" i="29"/>
  <c r="C79" i="29"/>
  <c r="B79" i="29"/>
  <c r="A76" i="29"/>
  <c r="E83" i="30"/>
  <c r="E82" i="30"/>
  <c r="E81" i="30"/>
  <c r="E79" i="30" s="1"/>
  <c r="E80" i="30"/>
  <c r="W79" i="30"/>
  <c r="V79" i="30"/>
  <c r="M79" i="30"/>
  <c r="L79" i="30"/>
  <c r="K79" i="30"/>
  <c r="J79" i="30"/>
  <c r="I79" i="30"/>
  <c r="H79" i="30"/>
  <c r="G79" i="30"/>
  <c r="F79" i="30"/>
  <c r="D79" i="30"/>
  <c r="C79" i="30"/>
  <c r="B79" i="30"/>
  <c r="A76" i="30"/>
  <c r="E83" i="31"/>
  <c r="E82" i="31"/>
  <c r="E81" i="31"/>
  <c r="E80" i="31"/>
  <c r="W79" i="31"/>
  <c r="V79" i="31"/>
  <c r="M79" i="31"/>
  <c r="L79" i="31"/>
  <c r="K79" i="31"/>
  <c r="J79" i="31"/>
  <c r="I79" i="31"/>
  <c r="H79" i="31"/>
  <c r="G79" i="31"/>
  <c r="F79" i="31"/>
  <c r="E79" i="31"/>
  <c r="D79" i="31"/>
  <c r="C79" i="31"/>
  <c r="B79" i="31"/>
  <c r="A76" i="31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31"/>
  <c r="R93" i="31"/>
  <c r="Q93" i="31"/>
  <c r="P93" i="31"/>
  <c r="E93" i="31"/>
  <c r="U93" i="31" s="1"/>
  <c r="S92" i="31"/>
  <c r="R92" i="31"/>
  <c r="Q92" i="31"/>
  <c r="P92" i="31"/>
  <c r="E92" i="31"/>
  <c r="T92" i="31" s="1"/>
  <c r="S91" i="31"/>
  <c r="R91" i="31"/>
  <c r="Q91" i="31"/>
  <c r="P91" i="31"/>
  <c r="E91" i="31"/>
  <c r="U91" i="31" s="1"/>
  <c r="S90" i="31"/>
  <c r="R90" i="31"/>
  <c r="Q90" i="31"/>
  <c r="P90" i="31"/>
  <c r="E90" i="31"/>
  <c r="U90" i="31" s="1"/>
  <c r="S89" i="31"/>
  <c r="R89" i="31"/>
  <c r="Q89" i="31"/>
  <c r="P89" i="31"/>
  <c r="E89" i="31"/>
  <c r="U89" i="31" s="1"/>
  <c r="S88" i="31"/>
  <c r="R88" i="31"/>
  <c r="Q88" i="31"/>
  <c r="P88" i="31"/>
  <c r="E88" i="31"/>
  <c r="T88" i="31" s="1"/>
  <c r="S87" i="31"/>
  <c r="R87" i="31"/>
  <c r="Q87" i="31"/>
  <c r="P87" i="31"/>
  <c r="E87" i="31"/>
  <c r="U87" i="31" s="1"/>
  <c r="S86" i="31"/>
  <c r="R86" i="31"/>
  <c r="Q86" i="31"/>
  <c r="P86" i="31"/>
  <c r="E86" i="31"/>
  <c r="U86" i="31" s="1"/>
  <c r="W72" i="31"/>
  <c r="V72" i="31"/>
  <c r="O72" i="31"/>
  <c r="N72" i="31"/>
  <c r="M72" i="31"/>
  <c r="L72" i="31"/>
  <c r="K72" i="31"/>
  <c r="J72" i="31"/>
  <c r="I72" i="31"/>
  <c r="H72" i="31"/>
  <c r="P72" i="31" s="1"/>
  <c r="G72" i="31"/>
  <c r="F72" i="31"/>
  <c r="C72" i="31"/>
  <c r="B72" i="31"/>
  <c r="E72" i="31" s="1"/>
  <c r="W71" i="31"/>
  <c r="V71" i="31"/>
  <c r="O71" i="31"/>
  <c r="N71" i="31"/>
  <c r="M71" i="31"/>
  <c r="L71" i="31"/>
  <c r="K71" i="31"/>
  <c r="J71" i="31"/>
  <c r="R71" i="31" s="1"/>
  <c r="I71" i="31"/>
  <c r="H71" i="31"/>
  <c r="G71" i="31"/>
  <c r="F71" i="31"/>
  <c r="C71" i="31"/>
  <c r="B71" i="31"/>
  <c r="W70" i="31"/>
  <c r="V70" i="31"/>
  <c r="O70" i="31"/>
  <c r="N70" i="31"/>
  <c r="M70" i="31"/>
  <c r="L70" i="31"/>
  <c r="K70" i="31"/>
  <c r="S70" i="31" s="1"/>
  <c r="J70" i="31"/>
  <c r="R70" i="31" s="1"/>
  <c r="I70" i="31"/>
  <c r="H70" i="31"/>
  <c r="P70" i="31" s="1"/>
  <c r="G70" i="31"/>
  <c r="F70" i="31"/>
  <c r="C70" i="31"/>
  <c r="B70" i="31"/>
  <c r="E70" i="31" s="1"/>
  <c r="S69" i="31"/>
  <c r="R69" i="31"/>
  <c r="Q69" i="31"/>
  <c r="P69" i="31"/>
  <c r="E69" i="31"/>
  <c r="W67" i="31"/>
  <c r="V67" i="31"/>
  <c r="O67" i="31"/>
  <c r="N67" i="31"/>
  <c r="M67" i="31"/>
  <c r="L67" i="31"/>
  <c r="K67" i="31"/>
  <c r="J67" i="31"/>
  <c r="I67" i="31"/>
  <c r="H67" i="31"/>
  <c r="G67" i="31"/>
  <c r="F67" i="31"/>
  <c r="C67" i="31"/>
  <c r="B67" i="31"/>
  <c r="E67" i="31" s="1"/>
  <c r="W66" i="31"/>
  <c r="V66" i="31"/>
  <c r="O66" i="31"/>
  <c r="N66" i="31"/>
  <c r="M66" i="31"/>
  <c r="L66" i="31"/>
  <c r="K66" i="31"/>
  <c r="S66" i="31" s="1"/>
  <c r="J66" i="31"/>
  <c r="R66" i="31" s="1"/>
  <c r="I66" i="31"/>
  <c r="H66" i="31"/>
  <c r="G66" i="31"/>
  <c r="F66" i="31"/>
  <c r="C66" i="31"/>
  <c r="B66" i="31"/>
  <c r="S65" i="31"/>
  <c r="R65" i="31"/>
  <c r="Q65" i="31"/>
  <c r="P65" i="31"/>
  <c r="E65" i="31"/>
  <c r="U65" i="31" s="1"/>
  <c r="T64" i="31"/>
  <c r="S64" i="31"/>
  <c r="R64" i="31"/>
  <c r="Q64" i="31"/>
  <c r="P64" i="31"/>
  <c r="E64" i="31"/>
  <c r="U64" i="31" s="1"/>
  <c r="S63" i="31"/>
  <c r="R63" i="31"/>
  <c r="Q63" i="31"/>
  <c r="P63" i="31"/>
  <c r="E63" i="31"/>
  <c r="U63" i="31" s="1"/>
  <c r="S62" i="31"/>
  <c r="R62" i="31"/>
  <c r="Q62" i="31"/>
  <c r="P62" i="31"/>
  <c r="E62" i="31"/>
  <c r="T62" i="31" s="1"/>
  <c r="S61" i="31"/>
  <c r="R61" i="31"/>
  <c r="Q61" i="31"/>
  <c r="P61" i="31"/>
  <c r="E61" i="31"/>
  <c r="U61" i="31" s="1"/>
  <c r="V59" i="31"/>
  <c r="O59" i="31"/>
  <c r="N59" i="31"/>
  <c r="M59" i="31"/>
  <c r="L59" i="31"/>
  <c r="K59" i="31"/>
  <c r="S59" i="31" s="1"/>
  <c r="J59" i="31"/>
  <c r="R59" i="31" s="1"/>
  <c r="I59" i="31"/>
  <c r="Q59" i="31" s="1"/>
  <c r="H59" i="31"/>
  <c r="G59" i="31"/>
  <c r="F59" i="31"/>
  <c r="C59" i="31"/>
  <c r="B59" i="31"/>
  <c r="E59" i="31" s="1"/>
  <c r="S58" i="31"/>
  <c r="R58" i="31"/>
  <c r="Q58" i="31"/>
  <c r="P58" i="31"/>
  <c r="E58" i="31"/>
  <c r="T58" i="31" s="1"/>
  <c r="S57" i="31"/>
  <c r="R57" i="31"/>
  <c r="Q57" i="31"/>
  <c r="P57" i="31"/>
  <c r="E57" i="31"/>
  <c r="U57" i="31" s="1"/>
  <c r="S56" i="31"/>
  <c r="R56" i="31"/>
  <c r="Q56" i="31"/>
  <c r="P56" i="31"/>
  <c r="E56" i="31"/>
  <c r="S55" i="31"/>
  <c r="R55" i="31"/>
  <c r="Q55" i="31"/>
  <c r="P55" i="31"/>
  <c r="E55" i="31"/>
  <c r="U55" i="31" s="1"/>
  <c r="W53" i="31"/>
  <c r="V53" i="31"/>
  <c r="O53" i="31"/>
  <c r="N53" i="31"/>
  <c r="M53" i="31"/>
  <c r="L53" i="31"/>
  <c r="K53" i="31"/>
  <c r="S53" i="31" s="1"/>
  <c r="J53" i="31"/>
  <c r="R53" i="31" s="1"/>
  <c r="I53" i="31"/>
  <c r="H53" i="31"/>
  <c r="G53" i="31"/>
  <c r="F53" i="31"/>
  <c r="C53" i="31"/>
  <c r="B53" i="31"/>
  <c r="E53" i="31" s="1"/>
  <c r="S52" i="31"/>
  <c r="R52" i="31"/>
  <c r="Q52" i="31"/>
  <c r="P52" i="31"/>
  <c r="E52" i="31"/>
  <c r="U52" i="31" s="1"/>
  <c r="S51" i="31"/>
  <c r="R51" i="31"/>
  <c r="Q51" i="31"/>
  <c r="P51" i="31"/>
  <c r="E51" i="31"/>
  <c r="U51" i="31" s="1"/>
  <c r="S50" i="31"/>
  <c r="R50" i="31"/>
  <c r="Q50" i="31"/>
  <c r="P50" i="31"/>
  <c r="E50" i="31"/>
  <c r="U50" i="31" s="1"/>
  <c r="S49" i="31"/>
  <c r="R49" i="31"/>
  <c r="Q49" i="31"/>
  <c r="P49" i="31"/>
  <c r="E49" i="31"/>
  <c r="T49" i="31" s="1"/>
  <c r="S48" i="31"/>
  <c r="R48" i="31"/>
  <c r="Q48" i="31"/>
  <c r="P48" i="31"/>
  <c r="E48" i="31"/>
  <c r="U48" i="31" s="1"/>
  <c r="S47" i="31"/>
  <c r="R47" i="31"/>
  <c r="Q47" i="31"/>
  <c r="P47" i="31"/>
  <c r="E47" i="31"/>
  <c r="T47" i="31" s="1"/>
  <c r="S46" i="31"/>
  <c r="R46" i="31"/>
  <c r="Q46" i="31"/>
  <c r="P46" i="31"/>
  <c r="E46" i="31"/>
  <c r="U46" i="31" s="1"/>
  <c r="S45" i="31"/>
  <c r="R45" i="31"/>
  <c r="Q45" i="31"/>
  <c r="P45" i="31"/>
  <c r="E45" i="31"/>
  <c r="T45" i="31" s="1"/>
  <c r="S44" i="31"/>
  <c r="R44" i="31"/>
  <c r="Q44" i="31"/>
  <c r="P44" i="31"/>
  <c r="E44" i="31"/>
  <c r="U44" i="31" s="1"/>
  <c r="S43" i="31"/>
  <c r="R43" i="31"/>
  <c r="Q43" i="31"/>
  <c r="P43" i="31"/>
  <c r="E43" i="31"/>
  <c r="U43" i="31" s="1"/>
  <c r="T42" i="31"/>
  <c r="S42" i="31"/>
  <c r="R42" i="31"/>
  <c r="Q42" i="31"/>
  <c r="P42" i="31"/>
  <c r="E42" i="31"/>
  <c r="U42" i="31" s="1"/>
  <c r="W40" i="31"/>
  <c r="V40" i="31"/>
  <c r="O40" i="31"/>
  <c r="N40" i="31"/>
  <c r="M40" i="31"/>
  <c r="L40" i="31"/>
  <c r="K40" i="31"/>
  <c r="S40" i="31" s="1"/>
  <c r="J40" i="31"/>
  <c r="R40" i="31" s="1"/>
  <c r="I40" i="31"/>
  <c r="H40" i="31"/>
  <c r="G40" i="31"/>
  <c r="F40" i="31"/>
  <c r="C40" i="31"/>
  <c r="B40" i="31"/>
  <c r="E40" i="31" s="1"/>
  <c r="S39" i="31"/>
  <c r="R39" i="31"/>
  <c r="Q39" i="31"/>
  <c r="P39" i="31"/>
  <c r="E39" i="31"/>
  <c r="U39" i="31" s="1"/>
  <c r="U38" i="31"/>
  <c r="S38" i="31"/>
  <c r="R38" i="31"/>
  <c r="Q38" i="31"/>
  <c r="P38" i="31"/>
  <c r="E38" i="31"/>
  <c r="T38" i="31" s="1"/>
  <c r="T37" i="31"/>
  <c r="S37" i="31"/>
  <c r="R37" i="31"/>
  <c r="Q37" i="31"/>
  <c r="P37" i="31"/>
  <c r="E37" i="31"/>
  <c r="U37" i="31" s="1"/>
  <c r="S36" i="31"/>
  <c r="R36" i="31"/>
  <c r="Q36" i="31"/>
  <c r="P36" i="31"/>
  <c r="E36" i="31"/>
  <c r="T36" i="31" s="1"/>
  <c r="S35" i="31"/>
  <c r="R35" i="31"/>
  <c r="Q35" i="31"/>
  <c r="U35" i="31" s="1"/>
  <c r="P35" i="31"/>
  <c r="E35" i="31"/>
  <c r="T35" i="31" s="1"/>
  <c r="W33" i="31"/>
  <c r="V33" i="31"/>
  <c r="O33" i="31"/>
  <c r="N33" i="31"/>
  <c r="M33" i="31"/>
  <c r="L33" i="31"/>
  <c r="K33" i="31"/>
  <c r="J33" i="31"/>
  <c r="I33" i="31"/>
  <c r="H33" i="31"/>
  <c r="G33" i="31"/>
  <c r="F33" i="31"/>
  <c r="C33" i="31"/>
  <c r="E33" i="31" s="1"/>
  <c r="B33" i="31"/>
  <c r="S32" i="31"/>
  <c r="R32" i="31"/>
  <c r="Q32" i="31"/>
  <c r="P32" i="31"/>
  <c r="E32" i="31"/>
  <c r="U32" i="31" s="1"/>
  <c r="W30" i="31"/>
  <c r="V30" i="31"/>
  <c r="O30" i="31"/>
  <c r="N30" i="31"/>
  <c r="M30" i="31"/>
  <c r="L30" i="31"/>
  <c r="K30" i="31"/>
  <c r="S30" i="31" s="1"/>
  <c r="J30" i="31"/>
  <c r="R30" i="31" s="1"/>
  <c r="I30" i="31"/>
  <c r="H30" i="31"/>
  <c r="P30" i="31" s="1"/>
  <c r="G30" i="31"/>
  <c r="F30" i="31"/>
  <c r="C30" i="31"/>
  <c r="B30" i="31"/>
  <c r="U29" i="31"/>
  <c r="S29" i="31"/>
  <c r="R29" i="31"/>
  <c r="Q29" i="31"/>
  <c r="P29" i="31"/>
  <c r="E29" i="31"/>
  <c r="T29" i="31" s="1"/>
  <c r="U28" i="31"/>
  <c r="S28" i="31"/>
  <c r="R28" i="31"/>
  <c r="Q28" i="31"/>
  <c r="P28" i="31"/>
  <c r="E28" i="31"/>
  <c r="T28" i="31" s="1"/>
  <c r="S27" i="31"/>
  <c r="R27" i="31"/>
  <c r="Q27" i="31"/>
  <c r="P27" i="31"/>
  <c r="E27" i="31"/>
  <c r="U27" i="31" s="1"/>
  <c r="S26" i="31"/>
  <c r="R26" i="31"/>
  <c r="Q26" i="31"/>
  <c r="P26" i="31"/>
  <c r="E26" i="31"/>
  <c r="T26" i="31" s="1"/>
  <c r="W24" i="31"/>
  <c r="V24" i="31"/>
  <c r="O24" i="31"/>
  <c r="N24" i="31"/>
  <c r="M24" i="31"/>
  <c r="L24" i="31"/>
  <c r="K24" i="31"/>
  <c r="S24" i="31" s="1"/>
  <c r="J24" i="31"/>
  <c r="R24" i="31" s="1"/>
  <c r="I24" i="31"/>
  <c r="H24" i="31"/>
  <c r="G24" i="31"/>
  <c r="F24" i="31"/>
  <c r="C24" i="31"/>
  <c r="B24" i="31"/>
  <c r="E24" i="31" s="1"/>
  <c r="U23" i="31"/>
  <c r="T23" i="31"/>
  <c r="S23" i="31"/>
  <c r="R23" i="31"/>
  <c r="Q23" i="31"/>
  <c r="P23" i="31"/>
  <c r="E23" i="31"/>
  <c r="S22" i="31"/>
  <c r="R22" i="31"/>
  <c r="Q22" i="31"/>
  <c r="P22" i="31"/>
  <c r="E22" i="31"/>
  <c r="U22" i="31" s="1"/>
  <c r="S21" i="31"/>
  <c r="R21" i="31"/>
  <c r="Q21" i="31"/>
  <c r="P21" i="31"/>
  <c r="E21" i="31"/>
  <c r="T21" i="31" s="1"/>
  <c r="U20" i="31"/>
  <c r="S20" i="31"/>
  <c r="R20" i="31"/>
  <c r="Q20" i="31"/>
  <c r="P20" i="31"/>
  <c r="E20" i="31"/>
  <c r="T20" i="31" s="1"/>
  <c r="U19" i="31"/>
  <c r="T19" i="31"/>
  <c r="S19" i="31"/>
  <c r="R19" i="31"/>
  <c r="Q19" i="31"/>
  <c r="P19" i="31"/>
  <c r="E19" i="31"/>
  <c r="S18" i="31"/>
  <c r="R18" i="31"/>
  <c r="Q18" i="31"/>
  <c r="P18" i="31"/>
  <c r="E18" i="31"/>
  <c r="U18" i="31" s="1"/>
  <c r="W16" i="31"/>
  <c r="V16" i="31"/>
  <c r="O16" i="31"/>
  <c r="N16" i="31"/>
  <c r="M16" i="31"/>
  <c r="L16" i="31"/>
  <c r="K16" i="31"/>
  <c r="S16" i="31" s="1"/>
  <c r="J16" i="31"/>
  <c r="I16" i="31"/>
  <c r="Q16" i="31" s="1"/>
  <c r="H16" i="31"/>
  <c r="G16" i="31"/>
  <c r="F16" i="31"/>
  <c r="C16" i="31"/>
  <c r="B16" i="31"/>
  <c r="E16" i="31" s="1"/>
  <c r="U15" i="31"/>
  <c r="S15" i="31"/>
  <c r="R15" i="31"/>
  <c r="Q15" i="31"/>
  <c r="P15" i="31"/>
  <c r="E15" i="31"/>
  <c r="T15" i="31" s="1"/>
  <c r="U14" i="31"/>
  <c r="T14" i="31"/>
  <c r="S14" i="31"/>
  <c r="R14" i="31"/>
  <c r="Q14" i="31"/>
  <c r="P14" i="31"/>
  <c r="E14" i="31"/>
  <c r="S13" i="31"/>
  <c r="R13" i="31"/>
  <c r="Q13" i="31"/>
  <c r="P13" i="31"/>
  <c r="E13" i="31"/>
  <c r="U13" i="31" s="1"/>
  <c r="S12" i="31"/>
  <c r="R12" i="31"/>
  <c r="Q12" i="31"/>
  <c r="P12" i="31"/>
  <c r="E12" i="31"/>
  <c r="U12" i="31" s="1"/>
  <c r="U11" i="31"/>
  <c r="T11" i="31"/>
  <c r="S11" i="31"/>
  <c r="R11" i="31"/>
  <c r="Q11" i="31"/>
  <c r="P11" i="31"/>
  <c r="E11" i="31"/>
  <c r="S10" i="31"/>
  <c r="R10" i="31"/>
  <c r="Q10" i="31"/>
  <c r="U10" i="31" s="1"/>
  <c r="P10" i="31"/>
  <c r="T10" i="31" s="1"/>
  <c r="E10" i="31"/>
  <c r="S9" i="31"/>
  <c r="R9" i="31"/>
  <c r="Q9" i="31"/>
  <c r="P9" i="31"/>
  <c r="E9" i="31"/>
  <c r="S93" i="30"/>
  <c r="R93" i="30"/>
  <c r="Q93" i="30"/>
  <c r="P93" i="30"/>
  <c r="E93" i="30"/>
  <c r="T93" i="30" s="1"/>
  <c r="T92" i="30"/>
  <c r="S92" i="30"/>
  <c r="R92" i="30"/>
  <c r="Q92" i="30"/>
  <c r="P92" i="30"/>
  <c r="E92" i="30"/>
  <c r="U92" i="30" s="1"/>
  <c r="S91" i="30"/>
  <c r="R91" i="30"/>
  <c r="Q91" i="30"/>
  <c r="P91" i="30"/>
  <c r="E91" i="30"/>
  <c r="U91" i="30" s="1"/>
  <c r="S90" i="30"/>
  <c r="R90" i="30"/>
  <c r="Q90" i="30"/>
  <c r="P90" i="30"/>
  <c r="E90" i="30"/>
  <c r="U90" i="30" s="1"/>
  <c r="S89" i="30"/>
  <c r="R89" i="30"/>
  <c r="Q89" i="30"/>
  <c r="P89" i="30"/>
  <c r="E89" i="30"/>
  <c r="T89" i="30" s="1"/>
  <c r="T88" i="30"/>
  <c r="S88" i="30"/>
  <c r="R88" i="30"/>
  <c r="Q88" i="30"/>
  <c r="P88" i="30"/>
  <c r="E88" i="30"/>
  <c r="U88" i="30" s="1"/>
  <c r="S87" i="30"/>
  <c r="R87" i="30"/>
  <c r="Q87" i="30"/>
  <c r="P87" i="30"/>
  <c r="E87" i="30"/>
  <c r="S86" i="30"/>
  <c r="R86" i="30"/>
  <c r="Q86" i="30"/>
  <c r="P86" i="30"/>
  <c r="E86" i="30"/>
  <c r="U86" i="30" s="1"/>
  <c r="W72" i="30"/>
  <c r="V72" i="30"/>
  <c r="O72" i="30"/>
  <c r="N72" i="30"/>
  <c r="M72" i="30"/>
  <c r="L72" i="30"/>
  <c r="K72" i="30"/>
  <c r="J72" i="30"/>
  <c r="R72" i="30" s="1"/>
  <c r="I72" i="30"/>
  <c r="H72" i="30"/>
  <c r="G72" i="30"/>
  <c r="F72" i="30"/>
  <c r="C72" i="30"/>
  <c r="B72" i="30"/>
  <c r="W71" i="30"/>
  <c r="V71" i="30"/>
  <c r="O71" i="30"/>
  <c r="N71" i="30"/>
  <c r="M71" i="30"/>
  <c r="L71" i="30"/>
  <c r="K71" i="30"/>
  <c r="J71" i="30"/>
  <c r="R71" i="30" s="1"/>
  <c r="I71" i="30"/>
  <c r="H71" i="30"/>
  <c r="G71" i="30"/>
  <c r="F71" i="30"/>
  <c r="E71" i="30"/>
  <c r="C71" i="30"/>
  <c r="B71" i="30"/>
  <c r="W70" i="30"/>
  <c r="V70" i="30"/>
  <c r="O70" i="30"/>
  <c r="N70" i="30"/>
  <c r="M70" i="30"/>
  <c r="L70" i="30"/>
  <c r="K70" i="30"/>
  <c r="S70" i="30" s="1"/>
  <c r="J70" i="30"/>
  <c r="I70" i="30"/>
  <c r="Q70" i="30" s="1"/>
  <c r="H70" i="30"/>
  <c r="G70" i="30"/>
  <c r="F70" i="30"/>
  <c r="C70" i="30"/>
  <c r="B70" i="30"/>
  <c r="S69" i="30"/>
  <c r="R69" i="30"/>
  <c r="Q69" i="30"/>
  <c r="P69" i="30"/>
  <c r="E69" i="30"/>
  <c r="W67" i="30"/>
  <c r="V67" i="30"/>
  <c r="O67" i="30"/>
  <c r="N67" i="30"/>
  <c r="M67" i="30"/>
  <c r="L67" i="30"/>
  <c r="K67" i="30"/>
  <c r="J67" i="30"/>
  <c r="I67" i="30"/>
  <c r="H67" i="30"/>
  <c r="G67" i="30"/>
  <c r="F67" i="30"/>
  <c r="C67" i="30"/>
  <c r="B67" i="30"/>
  <c r="W66" i="30"/>
  <c r="V66" i="30"/>
  <c r="O66" i="30"/>
  <c r="N66" i="30"/>
  <c r="M66" i="30"/>
  <c r="L66" i="30"/>
  <c r="K66" i="30"/>
  <c r="S66" i="30" s="1"/>
  <c r="J66" i="30"/>
  <c r="R66" i="30" s="1"/>
  <c r="I66" i="30"/>
  <c r="H66" i="30"/>
  <c r="G66" i="30"/>
  <c r="F66" i="30"/>
  <c r="C66" i="30"/>
  <c r="B66" i="30"/>
  <c r="S65" i="30"/>
  <c r="R65" i="30"/>
  <c r="Q65" i="30"/>
  <c r="P65" i="30"/>
  <c r="E65" i="30"/>
  <c r="T65" i="30" s="1"/>
  <c r="S64" i="30"/>
  <c r="R64" i="30"/>
  <c r="Q64" i="30"/>
  <c r="P64" i="30"/>
  <c r="E64" i="30"/>
  <c r="U64" i="30" s="1"/>
  <c r="S63" i="30"/>
  <c r="R63" i="30"/>
  <c r="Q63" i="30"/>
  <c r="P63" i="30"/>
  <c r="E63" i="30"/>
  <c r="T63" i="30" s="1"/>
  <c r="S62" i="30"/>
  <c r="R62" i="30"/>
  <c r="Q62" i="30"/>
  <c r="P62" i="30"/>
  <c r="E62" i="30"/>
  <c r="U62" i="30" s="1"/>
  <c r="U61" i="30"/>
  <c r="S61" i="30"/>
  <c r="R61" i="30"/>
  <c r="Q61" i="30"/>
  <c r="P61" i="30"/>
  <c r="E61" i="30"/>
  <c r="V59" i="30"/>
  <c r="O59" i="30"/>
  <c r="N59" i="30"/>
  <c r="M59" i="30"/>
  <c r="L59" i="30"/>
  <c r="K59" i="30"/>
  <c r="S59" i="30" s="1"/>
  <c r="J59" i="30"/>
  <c r="R59" i="30" s="1"/>
  <c r="I59" i="30"/>
  <c r="H59" i="30"/>
  <c r="G59" i="30"/>
  <c r="F59" i="30"/>
  <c r="C59" i="30"/>
  <c r="B59" i="30"/>
  <c r="S58" i="30"/>
  <c r="R58" i="30"/>
  <c r="Q58" i="30"/>
  <c r="P58" i="30"/>
  <c r="E58" i="30"/>
  <c r="U58" i="30" s="1"/>
  <c r="S57" i="30"/>
  <c r="R57" i="30"/>
  <c r="Q57" i="30"/>
  <c r="P57" i="30"/>
  <c r="E57" i="30"/>
  <c r="U57" i="30" s="1"/>
  <c r="S56" i="30"/>
  <c r="R56" i="30"/>
  <c r="Q56" i="30"/>
  <c r="P56" i="30"/>
  <c r="E56" i="30"/>
  <c r="U56" i="30" s="1"/>
  <c r="S55" i="30"/>
  <c r="R55" i="30"/>
  <c r="Q55" i="30"/>
  <c r="P55" i="30"/>
  <c r="E55" i="30"/>
  <c r="T55" i="30" s="1"/>
  <c r="W53" i="30"/>
  <c r="V53" i="30"/>
  <c r="O53" i="30"/>
  <c r="N53" i="30"/>
  <c r="M53" i="30"/>
  <c r="L53" i="30"/>
  <c r="K53" i="30"/>
  <c r="S53" i="30" s="1"/>
  <c r="J53" i="30"/>
  <c r="R53" i="30" s="1"/>
  <c r="I53" i="30"/>
  <c r="Q53" i="30" s="1"/>
  <c r="H53" i="30"/>
  <c r="G53" i="30"/>
  <c r="F53" i="30"/>
  <c r="C53" i="30"/>
  <c r="B53" i="30"/>
  <c r="S52" i="30"/>
  <c r="R52" i="30"/>
  <c r="Q52" i="30"/>
  <c r="P52" i="30"/>
  <c r="E52" i="30"/>
  <c r="U52" i="30" s="1"/>
  <c r="S51" i="30"/>
  <c r="R51" i="30"/>
  <c r="Q51" i="30"/>
  <c r="P51" i="30"/>
  <c r="E51" i="30"/>
  <c r="U51" i="30" s="1"/>
  <c r="S50" i="30"/>
  <c r="R50" i="30"/>
  <c r="Q50" i="30"/>
  <c r="P50" i="30"/>
  <c r="E50" i="30"/>
  <c r="T50" i="30" s="1"/>
  <c r="S49" i="30"/>
  <c r="R49" i="30"/>
  <c r="Q49" i="30"/>
  <c r="P49" i="30"/>
  <c r="E49" i="30"/>
  <c r="U49" i="30" s="1"/>
  <c r="S48" i="30"/>
  <c r="R48" i="30"/>
  <c r="Q48" i="30"/>
  <c r="P48" i="30"/>
  <c r="E48" i="30"/>
  <c r="U48" i="30" s="1"/>
  <c r="S47" i="30"/>
  <c r="R47" i="30"/>
  <c r="Q47" i="30"/>
  <c r="P47" i="30"/>
  <c r="E47" i="30"/>
  <c r="U47" i="30" s="1"/>
  <c r="S46" i="30"/>
  <c r="R46" i="30"/>
  <c r="Q46" i="30"/>
  <c r="P46" i="30"/>
  <c r="E46" i="30"/>
  <c r="T46" i="30" s="1"/>
  <c r="S45" i="30"/>
  <c r="R45" i="30"/>
  <c r="Q45" i="30"/>
  <c r="P45" i="30"/>
  <c r="E45" i="30"/>
  <c r="U45" i="30" s="1"/>
  <c r="S44" i="30"/>
  <c r="R44" i="30"/>
  <c r="Q44" i="30"/>
  <c r="P44" i="30"/>
  <c r="E44" i="30"/>
  <c r="U44" i="30" s="1"/>
  <c r="S43" i="30"/>
  <c r="R43" i="30"/>
  <c r="Q43" i="30"/>
  <c r="P43" i="30"/>
  <c r="E43" i="30"/>
  <c r="S42" i="30"/>
  <c r="R42" i="30"/>
  <c r="Q42" i="30"/>
  <c r="P42" i="30"/>
  <c r="E42" i="30"/>
  <c r="T42" i="30" s="1"/>
  <c r="W40" i="30"/>
  <c r="V40" i="30"/>
  <c r="O40" i="30"/>
  <c r="N40" i="30"/>
  <c r="M40" i="30"/>
  <c r="L40" i="30"/>
  <c r="K40" i="30"/>
  <c r="S40" i="30" s="1"/>
  <c r="J40" i="30"/>
  <c r="R40" i="30" s="1"/>
  <c r="I40" i="30"/>
  <c r="H40" i="30"/>
  <c r="P40" i="30" s="1"/>
  <c r="G40" i="30"/>
  <c r="F40" i="30"/>
  <c r="C40" i="30"/>
  <c r="E40" i="30" s="1"/>
  <c r="B40" i="30"/>
  <c r="S39" i="30"/>
  <c r="R39" i="30"/>
  <c r="Q39" i="30"/>
  <c r="P39" i="30"/>
  <c r="E39" i="30"/>
  <c r="U39" i="30" s="1"/>
  <c r="S38" i="30"/>
  <c r="R38" i="30"/>
  <c r="Q38" i="30"/>
  <c r="P38" i="30"/>
  <c r="E38" i="30"/>
  <c r="U38" i="30" s="1"/>
  <c r="S37" i="30"/>
  <c r="R37" i="30"/>
  <c r="Q37" i="30"/>
  <c r="P37" i="30"/>
  <c r="E37" i="30"/>
  <c r="T37" i="30" s="1"/>
  <c r="S36" i="30"/>
  <c r="R36" i="30"/>
  <c r="Q36" i="30"/>
  <c r="P36" i="30"/>
  <c r="E36" i="30"/>
  <c r="U36" i="30" s="1"/>
  <c r="S35" i="30"/>
  <c r="R35" i="30"/>
  <c r="Q35" i="30"/>
  <c r="P35" i="30"/>
  <c r="E35" i="30"/>
  <c r="W33" i="30"/>
  <c r="V33" i="30"/>
  <c r="O33" i="30"/>
  <c r="N33" i="30"/>
  <c r="M33" i="30"/>
  <c r="L33" i="30"/>
  <c r="K33" i="30"/>
  <c r="S33" i="30" s="1"/>
  <c r="J33" i="30"/>
  <c r="R33" i="30" s="1"/>
  <c r="I33" i="30"/>
  <c r="Q33" i="30" s="1"/>
  <c r="H33" i="30"/>
  <c r="P33" i="30" s="1"/>
  <c r="G33" i="30"/>
  <c r="F33" i="30"/>
  <c r="C33" i="30"/>
  <c r="B33" i="30"/>
  <c r="E33" i="30" s="1"/>
  <c r="S32" i="30"/>
  <c r="R32" i="30"/>
  <c r="Q32" i="30"/>
  <c r="P32" i="30"/>
  <c r="E32" i="30"/>
  <c r="W30" i="30"/>
  <c r="V30" i="30"/>
  <c r="O30" i="30"/>
  <c r="N30" i="30"/>
  <c r="M30" i="30"/>
  <c r="L30" i="30"/>
  <c r="K30" i="30"/>
  <c r="S30" i="30" s="1"/>
  <c r="J30" i="30"/>
  <c r="R30" i="30" s="1"/>
  <c r="I30" i="30"/>
  <c r="H30" i="30"/>
  <c r="G30" i="30"/>
  <c r="F30" i="30"/>
  <c r="C30" i="30"/>
  <c r="E30" i="30" s="1"/>
  <c r="B30" i="30"/>
  <c r="S29" i="30"/>
  <c r="R29" i="30"/>
  <c r="Q29" i="30"/>
  <c r="P29" i="30"/>
  <c r="E29" i="30"/>
  <c r="U29" i="30" s="1"/>
  <c r="S28" i="30"/>
  <c r="R28" i="30"/>
  <c r="Q28" i="30"/>
  <c r="P28" i="30"/>
  <c r="E28" i="30"/>
  <c r="U28" i="30" s="1"/>
  <c r="S27" i="30"/>
  <c r="R27" i="30"/>
  <c r="Q27" i="30"/>
  <c r="P27" i="30"/>
  <c r="E27" i="30"/>
  <c r="T27" i="30" s="1"/>
  <c r="S26" i="30"/>
  <c r="R26" i="30"/>
  <c r="Q26" i="30"/>
  <c r="P26" i="30"/>
  <c r="E26" i="30"/>
  <c r="U26" i="30" s="1"/>
  <c r="W24" i="30"/>
  <c r="V24" i="30"/>
  <c r="O24" i="30"/>
  <c r="N24" i="30"/>
  <c r="M24" i="30"/>
  <c r="L24" i="30"/>
  <c r="K24" i="30"/>
  <c r="S24" i="30" s="1"/>
  <c r="J24" i="30"/>
  <c r="R24" i="30" s="1"/>
  <c r="I24" i="30"/>
  <c r="H24" i="30"/>
  <c r="G24" i="30"/>
  <c r="F24" i="30"/>
  <c r="C24" i="30"/>
  <c r="B24" i="30"/>
  <c r="E24" i="30" s="1"/>
  <c r="S23" i="30"/>
  <c r="R23" i="30"/>
  <c r="Q23" i="30"/>
  <c r="P23" i="30"/>
  <c r="E23" i="30"/>
  <c r="S22" i="30"/>
  <c r="R22" i="30"/>
  <c r="Q22" i="30"/>
  <c r="P22" i="30"/>
  <c r="E22" i="30"/>
  <c r="T22" i="30" s="1"/>
  <c r="T21" i="30"/>
  <c r="S21" i="30"/>
  <c r="R21" i="30"/>
  <c r="Q21" i="30"/>
  <c r="P21" i="30"/>
  <c r="E21" i="30"/>
  <c r="U21" i="30" s="1"/>
  <c r="S20" i="30"/>
  <c r="R20" i="30"/>
  <c r="Q20" i="30"/>
  <c r="P20" i="30"/>
  <c r="E20" i="30"/>
  <c r="U20" i="30" s="1"/>
  <c r="S19" i="30"/>
  <c r="R19" i="30"/>
  <c r="Q19" i="30"/>
  <c r="P19" i="30"/>
  <c r="E19" i="30"/>
  <c r="U19" i="30" s="1"/>
  <c r="S18" i="30"/>
  <c r="R18" i="30"/>
  <c r="Q18" i="30"/>
  <c r="P18" i="30"/>
  <c r="E18" i="30"/>
  <c r="T18" i="30" s="1"/>
  <c r="W16" i="30"/>
  <c r="V16" i="30"/>
  <c r="O16" i="30"/>
  <c r="N16" i="30"/>
  <c r="M16" i="30"/>
  <c r="L16" i="30"/>
  <c r="K16" i="30"/>
  <c r="S16" i="30" s="1"/>
  <c r="J16" i="30"/>
  <c r="R16" i="30" s="1"/>
  <c r="I16" i="30"/>
  <c r="H16" i="30"/>
  <c r="P16" i="30" s="1"/>
  <c r="G16" i="30"/>
  <c r="F16" i="30"/>
  <c r="C16" i="30"/>
  <c r="B16" i="30"/>
  <c r="S15" i="30"/>
  <c r="R15" i="30"/>
  <c r="Q15" i="30"/>
  <c r="P15" i="30"/>
  <c r="E15" i="30"/>
  <c r="U15" i="30" s="1"/>
  <c r="S14" i="30"/>
  <c r="R14" i="30"/>
  <c r="Q14" i="30"/>
  <c r="P14" i="30"/>
  <c r="E14" i="30"/>
  <c r="U14" i="30" s="1"/>
  <c r="S13" i="30"/>
  <c r="R13" i="30"/>
  <c r="Q13" i="30"/>
  <c r="P13" i="30"/>
  <c r="E13" i="30"/>
  <c r="T13" i="30" s="1"/>
  <c r="T12" i="30"/>
  <c r="S12" i="30"/>
  <c r="R12" i="30"/>
  <c r="Q12" i="30"/>
  <c r="P12" i="30"/>
  <c r="E12" i="30"/>
  <c r="U12" i="30" s="1"/>
  <c r="S11" i="30"/>
  <c r="R11" i="30"/>
  <c r="Q11" i="30"/>
  <c r="P11" i="30"/>
  <c r="E11" i="30"/>
  <c r="U11" i="30" s="1"/>
  <c r="S10" i="30"/>
  <c r="R10" i="30"/>
  <c r="Q10" i="30"/>
  <c r="P10" i="30"/>
  <c r="T10" i="30" s="1"/>
  <c r="E10" i="30"/>
  <c r="U10" i="30" s="1"/>
  <c r="S9" i="30"/>
  <c r="R9" i="30"/>
  <c r="Q9" i="30"/>
  <c r="P9" i="30"/>
  <c r="E9" i="30"/>
  <c r="U9" i="30" s="1"/>
  <c r="S93" i="29"/>
  <c r="R93" i="29"/>
  <c r="Q93" i="29"/>
  <c r="P93" i="29"/>
  <c r="E93" i="29"/>
  <c r="U93" i="29" s="1"/>
  <c r="S92" i="29"/>
  <c r="R92" i="29"/>
  <c r="Q92" i="29"/>
  <c r="P92" i="29"/>
  <c r="E92" i="29"/>
  <c r="U92" i="29" s="1"/>
  <c r="T91" i="29"/>
  <c r="S91" i="29"/>
  <c r="R91" i="29"/>
  <c r="Q91" i="29"/>
  <c r="P91" i="29"/>
  <c r="E91" i="29"/>
  <c r="U91" i="29" s="1"/>
  <c r="S90" i="29"/>
  <c r="R90" i="29"/>
  <c r="Q90" i="29"/>
  <c r="P90" i="29"/>
  <c r="E90" i="29"/>
  <c r="T90" i="29" s="1"/>
  <c r="S89" i="29"/>
  <c r="R89" i="29"/>
  <c r="Q89" i="29"/>
  <c r="P89" i="29"/>
  <c r="E89" i="29"/>
  <c r="S88" i="29"/>
  <c r="R88" i="29"/>
  <c r="Q88" i="29"/>
  <c r="P88" i="29"/>
  <c r="E88" i="29"/>
  <c r="U88" i="29" s="1"/>
  <c r="S87" i="29"/>
  <c r="R87" i="29"/>
  <c r="Q87" i="29"/>
  <c r="P87" i="29"/>
  <c r="E87" i="29"/>
  <c r="U87" i="29" s="1"/>
  <c r="S86" i="29"/>
  <c r="R86" i="29"/>
  <c r="Q86" i="29"/>
  <c r="P86" i="29"/>
  <c r="E86" i="29"/>
  <c r="W72" i="29"/>
  <c r="V72" i="29"/>
  <c r="O72" i="29"/>
  <c r="N72" i="29"/>
  <c r="M72" i="29"/>
  <c r="L72" i="29"/>
  <c r="K72" i="29"/>
  <c r="S72" i="29" s="1"/>
  <c r="J72" i="29"/>
  <c r="I72" i="29"/>
  <c r="H72" i="29"/>
  <c r="G72" i="29"/>
  <c r="F72" i="29"/>
  <c r="C72" i="29"/>
  <c r="B72" i="29"/>
  <c r="E72" i="29" s="1"/>
  <c r="W71" i="29"/>
  <c r="V71" i="29"/>
  <c r="O71" i="29"/>
  <c r="N71" i="29"/>
  <c r="M71" i="29"/>
  <c r="L71" i="29"/>
  <c r="K71" i="29"/>
  <c r="S71" i="29" s="1"/>
  <c r="J71" i="29"/>
  <c r="R71" i="29" s="1"/>
  <c r="I71" i="29"/>
  <c r="H71" i="29"/>
  <c r="G71" i="29"/>
  <c r="F71" i="29"/>
  <c r="C71" i="29"/>
  <c r="B71" i="29"/>
  <c r="E71" i="29" s="1"/>
  <c r="W70" i="29"/>
  <c r="V70" i="29"/>
  <c r="O70" i="29"/>
  <c r="N70" i="29"/>
  <c r="M70" i="29"/>
  <c r="L70" i="29"/>
  <c r="K70" i="29"/>
  <c r="J70" i="29"/>
  <c r="R70" i="29" s="1"/>
  <c r="I70" i="29"/>
  <c r="H70" i="29"/>
  <c r="P70" i="29" s="1"/>
  <c r="G70" i="29"/>
  <c r="F70" i="29"/>
  <c r="E70" i="29"/>
  <c r="C70" i="29"/>
  <c r="B70" i="29"/>
  <c r="S69" i="29"/>
  <c r="R69" i="29"/>
  <c r="Q69" i="29"/>
  <c r="U69" i="29" s="1"/>
  <c r="P69" i="29"/>
  <c r="E69" i="29"/>
  <c r="W67" i="29"/>
  <c r="V67" i="29"/>
  <c r="O67" i="29"/>
  <c r="N67" i="29"/>
  <c r="M67" i="29"/>
  <c r="L67" i="29"/>
  <c r="K67" i="29"/>
  <c r="J67" i="29"/>
  <c r="I67" i="29"/>
  <c r="H67" i="29"/>
  <c r="G67" i="29"/>
  <c r="F67" i="29"/>
  <c r="C67" i="29"/>
  <c r="B67" i="29"/>
  <c r="E67" i="29" s="1"/>
  <c r="W66" i="29"/>
  <c r="V66" i="29"/>
  <c r="O66" i="29"/>
  <c r="N66" i="29"/>
  <c r="M66" i="29"/>
  <c r="L66" i="29"/>
  <c r="K66" i="29"/>
  <c r="S66" i="29" s="1"/>
  <c r="J66" i="29"/>
  <c r="R66" i="29" s="1"/>
  <c r="I66" i="29"/>
  <c r="H66" i="29"/>
  <c r="G66" i="29"/>
  <c r="F66" i="29"/>
  <c r="C66" i="29"/>
  <c r="B66" i="29"/>
  <c r="E66" i="29" s="1"/>
  <c r="U65" i="29"/>
  <c r="S65" i="29"/>
  <c r="R65" i="29"/>
  <c r="Q65" i="29"/>
  <c r="P65" i="29"/>
  <c r="E65" i="29"/>
  <c r="T65" i="29" s="1"/>
  <c r="S64" i="29"/>
  <c r="R64" i="29"/>
  <c r="Q64" i="29"/>
  <c r="P64" i="29"/>
  <c r="E64" i="29"/>
  <c r="S63" i="29"/>
  <c r="R63" i="29"/>
  <c r="Q63" i="29"/>
  <c r="P63" i="29"/>
  <c r="E63" i="29"/>
  <c r="U63" i="29" s="1"/>
  <c r="S62" i="29"/>
  <c r="R62" i="29"/>
  <c r="Q62" i="29"/>
  <c r="P62" i="29"/>
  <c r="E62" i="29"/>
  <c r="U62" i="29" s="1"/>
  <c r="S61" i="29"/>
  <c r="R61" i="29"/>
  <c r="Q61" i="29"/>
  <c r="P61" i="29"/>
  <c r="E61" i="29"/>
  <c r="U61" i="29" s="1"/>
  <c r="V59" i="29"/>
  <c r="O59" i="29"/>
  <c r="N59" i="29"/>
  <c r="M59" i="29"/>
  <c r="L59" i="29"/>
  <c r="K59" i="29"/>
  <c r="S59" i="29" s="1"/>
  <c r="J59" i="29"/>
  <c r="R59" i="29" s="1"/>
  <c r="I59" i="29"/>
  <c r="H59" i="29"/>
  <c r="P59" i="29" s="1"/>
  <c r="G59" i="29"/>
  <c r="F59" i="29"/>
  <c r="C59" i="29"/>
  <c r="B59" i="29"/>
  <c r="S58" i="29"/>
  <c r="R58" i="29"/>
  <c r="Q58" i="29"/>
  <c r="P58" i="29"/>
  <c r="E58" i="29"/>
  <c r="U58" i="29" s="1"/>
  <c r="S57" i="29"/>
  <c r="R57" i="29"/>
  <c r="Q57" i="29"/>
  <c r="P57" i="29"/>
  <c r="E57" i="29"/>
  <c r="T57" i="29" s="1"/>
  <c r="U56" i="29"/>
  <c r="S56" i="29"/>
  <c r="R56" i="29"/>
  <c r="Q56" i="29"/>
  <c r="P56" i="29"/>
  <c r="E56" i="29"/>
  <c r="T56" i="29" s="1"/>
  <c r="S55" i="29"/>
  <c r="R55" i="29"/>
  <c r="Q55" i="29"/>
  <c r="P55" i="29"/>
  <c r="E55" i="29"/>
  <c r="U55" i="29" s="1"/>
  <c r="W53" i="29"/>
  <c r="V53" i="29"/>
  <c r="O53" i="29"/>
  <c r="N53" i="29"/>
  <c r="M53" i="29"/>
  <c r="L53" i="29"/>
  <c r="K53" i="29"/>
  <c r="J53" i="29"/>
  <c r="I53" i="29"/>
  <c r="H53" i="29"/>
  <c r="G53" i="29"/>
  <c r="F53" i="29"/>
  <c r="C53" i="29"/>
  <c r="B53" i="29"/>
  <c r="S52" i="29"/>
  <c r="R52" i="29"/>
  <c r="Q52" i="29"/>
  <c r="P52" i="29"/>
  <c r="E52" i="29"/>
  <c r="T52" i="29" s="1"/>
  <c r="S51" i="29"/>
  <c r="R51" i="29"/>
  <c r="Q51" i="29"/>
  <c r="U51" i="29" s="1"/>
  <c r="P51" i="29"/>
  <c r="E51" i="29"/>
  <c r="S50" i="29"/>
  <c r="R50" i="29"/>
  <c r="Q50" i="29"/>
  <c r="P50" i="29"/>
  <c r="E50" i="29"/>
  <c r="U50" i="29" s="1"/>
  <c r="S49" i="29"/>
  <c r="R49" i="29"/>
  <c r="Q49" i="29"/>
  <c r="P49" i="29"/>
  <c r="E49" i="29"/>
  <c r="U49" i="29" s="1"/>
  <c r="U48" i="29"/>
  <c r="S48" i="29"/>
  <c r="R48" i="29"/>
  <c r="Q48" i="29"/>
  <c r="P48" i="29"/>
  <c r="E48" i="29"/>
  <c r="T48" i="29" s="1"/>
  <c r="S47" i="29"/>
  <c r="R47" i="29"/>
  <c r="Q47" i="29"/>
  <c r="P47" i="29"/>
  <c r="E47" i="29"/>
  <c r="U47" i="29" s="1"/>
  <c r="S46" i="29"/>
  <c r="R46" i="29"/>
  <c r="Q46" i="29"/>
  <c r="P46" i="29"/>
  <c r="E46" i="29"/>
  <c r="U46" i="29" s="1"/>
  <c r="S45" i="29"/>
  <c r="R45" i="29"/>
  <c r="Q45" i="29"/>
  <c r="P45" i="29"/>
  <c r="E45" i="29"/>
  <c r="U45" i="29" s="1"/>
  <c r="S44" i="29"/>
  <c r="R44" i="29"/>
  <c r="Q44" i="29"/>
  <c r="P44" i="29"/>
  <c r="E44" i="29"/>
  <c r="T44" i="29" s="1"/>
  <c r="S43" i="29"/>
  <c r="R43" i="29"/>
  <c r="Q43" i="29"/>
  <c r="P43" i="29"/>
  <c r="E43" i="29"/>
  <c r="T43" i="29" s="1"/>
  <c r="S42" i="29"/>
  <c r="R42" i="29"/>
  <c r="Q42" i="29"/>
  <c r="P42" i="29"/>
  <c r="E42" i="29"/>
  <c r="U42" i="29" s="1"/>
  <c r="W40" i="29"/>
  <c r="V40" i="29"/>
  <c r="O40" i="29"/>
  <c r="N40" i="29"/>
  <c r="M40" i="29"/>
  <c r="L40" i="29"/>
  <c r="K40" i="29"/>
  <c r="S40" i="29" s="1"/>
  <c r="J40" i="29"/>
  <c r="R40" i="29" s="1"/>
  <c r="I40" i="29"/>
  <c r="Q40" i="29" s="1"/>
  <c r="H40" i="29"/>
  <c r="G40" i="29"/>
  <c r="F40" i="29"/>
  <c r="C40" i="29"/>
  <c r="B40" i="29"/>
  <c r="E40" i="29" s="1"/>
  <c r="S39" i="29"/>
  <c r="R39" i="29"/>
  <c r="Q39" i="29"/>
  <c r="P39" i="29"/>
  <c r="E39" i="29"/>
  <c r="T39" i="29" s="1"/>
  <c r="S38" i="29"/>
  <c r="R38" i="29"/>
  <c r="Q38" i="29"/>
  <c r="P38" i="29"/>
  <c r="E38" i="29"/>
  <c r="T38" i="29" s="1"/>
  <c r="S37" i="29"/>
  <c r="R37" i="29"/>
  <c r="Q37" i="29"/>
  <c r="P37" i="29"/>
  <c r="E37" i="29"/>
  <c r="U37" i="29" s="1"/>
  <c r="S36" i="29"/>
  <c r="R36" i="29"/>
  <c r="Q36" i="29"/>
  <c r="P36" i="29"/>
  <c r="E36" i="29"/>
  <c r="U36" i="29" s="1"/>
  <c r="S35" i="29"/>
  <c r="R35" i="29"/>
  <c r="Q35" i="29"/>
  <c r="P35" i="29"/>
  <c r="E35" i="29"/>
  <c r="U35" i="29" s="1"/>
  <c r="W33" i="29"/>
  <c r="V33" i="29"/>
  <c r="O33" i="29"/>
  <c r="N33" i="29"/>
  <c r="M33" i="29"/>
  <c r="L33" i="29"/>
  <c r="K33" i="29"/>
  <c r="S33" i="29" s="1"/>
  <c r="J33" i="29"/>
  <c r="I33" i="29"/>
  <c r="H33" i="29"/>
  <c r="G33" i="29"/>
  <c r="F33" i="29"/>
  <c r="C33" i="29"/>
  <c r="B33" i="29"/>
  <c r="S32" i="29"/>
  <c r="R32" i="29"/>
  <c r="Q32" i="29"/>
  <c r="P32" i="29"/>
  <c r="E32" i="29"/>
  <c r="W30" i="29"/>
  <c r="V30" i="29"/>
  <c r="O30" i="29"/>
  <c r="N30" i="29"/>
  <c r="M30" i="29"/>
  <c r="L30" i="29"/>
  <c r="K30" i="29"/>
  <c r="S30" i="29" s="1"/>
  <c r="J30" i="29"/>
  <c r="R30" i="29" s="1"/>
  <c r="I30" i="29"/>
  <c r="H30" i="29"/>
  <c r="G30" i="29"/>
  <c r="F30" i="29"/>
  <c r="C30" i="29"/>
  <c r="B30" i="29"/>
  <c r="E30" i="29" s="1"/>
  <c r="S29" i="29"/>
  <c r="R29" i="29"/>
  <c r="Q29" i="29"/>
  <c r="P29" i="29"/>
  <c r="E29" i="29"/>
  <c r="U29" i="29" s="1"/>
  <c r="S28" i="29"/>
  <c r="R28" i="29"/>
  <c r="Q28" i="29"/>
  <c r="P28" i="29"/>
  <c r="E28" i="29"/>
  <c r="T28" i="29" s="1"/>
  <c r="S27" i="29"/>
  <c r="R27" i="29"/>
  <c r="Q27" i="29"/>
  <c r="P27" i="29"/>
  <c r="E27" i="29"/>
  <c r="U27" i="29" s="1"/>
  <c r="S26" i="29"/>
  <c r="R26" i="29"/>
  <c r="Q26" i="29"/>
  <c r="P26" i="29"/>
  <c r="E26" i="29"/>
  <c r="U26" i="29" s="1"/>
  <c r="W24" i="29"/>
  <c r="V24" i="29"/>
  <c r="O24" i="29"/>
  <c r="N24" i="29"/>
  <c r="M24" i="29"/>
  <c r="L24" i="29"/>
  <c r="K24" i="29"/>
  <c r="S24" i="29" s="1"/>
  <c r="J24" i="29"/>
  <c r="R24" i="29" s="1"/>
  <c r="I24" i="29"/>
  <c r="Q24" i="29" s="1"/>
  <c r="H24" i="29"/>
  <c r="P24" i="29" s="1"/>
  <c r="G24" i="29"/>
  <c r="F24" i="29"/>
  <c r="C24" i="29"/>
  <c r="B24" i="29"/>
  <c r="E24" i="29" s="1"/>
  <c r="S23" i="29"/>
  <c r="R23" i="29"/>
  <c r="Q23" i="29"/>
  <c r="P23" i="29"/>
  <c r="E23" i="29"/>
  <c r="T23" i="29" s="1"/>
  <c r="S22" i="29"/>
  <c r="R22" i="29"/>
  <c r="Q22" i="29"/>
  <c r="P22" i="29"/>
  <c r="E22" i="29"/>
  <c r="U22" i="29" s="1"/>
  <c r="S21" i="29"/>
  <c r="R21" i="29"/>
  <c r="Q21" i="29"/>
  <c r="P21" i="29"/>
  <c r="E21" i="29"/>
  <c r="U21" i="29" s="1"/>
  <c r="S20" i="29"/>
  <c r="R20" i="29"/>
  <c r="Q20" i="29"/>
  <c r="P20" i="29"/>
  <c r="E20" i="29"/>
  <c r="U20" i="29" s="1"/>
  <c r="S19" i="29"/>
  <c r="R19" i="29"/>
  <c r="Q19" i="29"/>
  <c r="P19" i="29"/>
  <c r="E19" i="29"/>
  <c r="T19" i="29" s="1"/>
  <c r="S18" i="29"/>
  <c r="R18" i="29"/>
  <c r="Q18" i="29"/>
  <c r="P18" i="29"/>
  <c r="E18" i="29"/>
  <c r="U18" i="29" s="1"/>
  <c r="W16" i="29"/>
  <c r="V16" i="29"/>
  <c r="O16" i="29"/>
  <c r="N16" i="29"/>
  <c r="M16" i="29"/>
  <c r="L16" i="29"/>
  <c r="K16" i="29"/>
  <c r="J16" i="29"/>
  <c r="I16" i="29"/>
  <c r="H16" i="29"/>
  <c r="G16" i="29"/>
  <c r="F16" i="29"/>
  <c r="C16" i="29"/>
  <c r="B16" i="29"/>
  <c r="S15" i="29"/>
  <c r="R15" i="29"/>
  <c r="Q15" i="29"/>
  <c r="P15" i="29"/>
  <c r="E15" i="29"/>
  <c r="U15" i="29" s="1"/>
  <c r="S14" i="29"/>
  <c r="R14" i="29"/>
  <c r="Q14" i="29"/>
  <c r="P14" i="29"/>
  <c r="E14" i="29"/>
  <c r="T14" i="29" s="1"/>
  <c r="S13" i="29"/>
  <c r="R13" i="29"/>
  <c r="Q13" i="29"/>
  <c r="P13" i="29"/>
  <c r="E13" i="29"/>
  <c r="U13" i="29" s="1"/>
  <c r="S12" i="29"/>
  <c r="R12" i="29"/>
  <c r="Q12" i="29"/>
  <c r="P12" i="29"/>
  <c r="E12" i="29"/>
  <c r="U12" i="29" s="1"/>
  <c r="U11" i="29"/>
  <c r="T11" i="29"/>
  <c r="S11" i="29"/>
  <c r="R11" i="29"/>
  <c r="Q11" i="29"/>
  <c r="P11" i="29"/>
  <c r="E11" i="29"/>
  <c r="S10" i="29"/>
  <c r="R10" i="29"/>
  <c r="Q10" i="29"/>
  <c r="P10" i="29"/>
  <c r="E10" i="29"/>
  <c r="T10" i="29" s="1"/>
  <c r="S9" i="29"/>
  <c r="R9" i="29"/>
  <c r="Q9" i="29"/>
  <c r="P9" i="29"/>
  <c r="E9" i="29"/>
  <c r="U9" i="29" s="1"/>
  <c r="S93" i="28"/>
  <c r="R93" i="28"/>
  <c r="Q93" i="28"/>
  <c r="P93" i="28"/>
  <c r="E93" i="28"/>
  <c r="U93" i="28" s="1"/>
  <c r="S92" i="28"/>
  <c r="R92" i="28"/>
  <c r="Q92" i="28"/>
  <c r="P92" i="28"/>
  <c r="E92" i="28"/>
  <c r="T92" i="28" s="1"/>
  <c r="S91" i="28"/>
  <c r="R91" i="28"/>
  <c r="Q91" i="28"/>
  <c r="P91" i="28"/>
  <c r="E91" i="28"/>
  <c r="T91" i="28" s="1"/>
  <c r="S90" i="28"/>
  <c r="R90" i="28"/>
  <c r="Q90" i="28"/>
  <c r="P90" i="28"/>
  <c r="E90" i="28"/>
  <c r="U90" i="28" s="1"/>
  <c r="S89" i="28"/>
  <c r="R89" i="28"/>
  <c r="Q89" i="28"/>
  <c r="P89" i="28"/>
  <c r="E89" i="28"/>
  <c r="U89" i="28" s="1"/>
  <c r="S88" i="28"/>
  <c r="R88" i="28"/>
  <c r="Q88" i="28"/>
  <c r="P88" i="28"/>
  <c r="E88" i="28"/>
  <c r="U88" i="28" s="1"/>
  <c r="S87" i="28"/>
  <c r="R87" i="28"/>
  <c r="Q87" i="28"/>
  <c r="P87" i="28"/>
  <c r="E87" i="28"/>
  <c r="T87" i="28" s="1"/>
  <c r="S86" i="28"/>
  <c r="R86" i="28"/>
  <c r="Q86" i="28"/>
  <c r="P86" i="28"/>
  <c r="E86" i="28"/>
  <c r="U86" i="28" s="1"/>
  <c r="W72" i="28"/>
  <c r="V72" i="28"/>
  <c r="O72" i="28"/>
  <c r="N72" i="28"/>
  <c r="M72" i="28"/>
  <c r="L72" i="28"/>
  <c r="K72" i="28"/>
  <c r="S72" i="28" s="1"/>
  <c r="J72" i="28"/>
  <c r="I72" i="28"/>
  <c r="H72" i="28"/>
  <c r="G72" i="28"/>
  <c r="F72" i="28"/>
  <c r="C72" i="28"/>
  <c r="B72" i="28"/>
  <c r="W71" i="28"/>
  <c r="V71" i="28"/>
  <c r="O71" i="28"/>
  <c r="N71" i="28"/>
  <c r="M71" i="28"/>
  <c r="L71" i="28"/>
  <c r="K71" i="28"/>
  <c r="S71" i="28" s="1"/>
  <c r="J71" i="28"/>
  <c r="R71" i="28" s="1"/>
  <c r="I71" i="28"/>
  <c r="Q71" i="28" s="1"/>
  <c r="H71" i="28"/>
  <c r="G71" i="28"/>
  <c r="F71" i="28"/>
  <c r="C71" i="28"/>
  <c r="B71" i="28"/>
  <c r="E71" i="28" s="1"/>
  <c r="W70" i="28"/>
  <c r="V70" i="28"/>
  <c r="O70" i="28"/>
  <c r="N70" i="28"/>
  <c r="M70" i="28"/>
  <c r="L70" i="28"/>
  <c r="K70" i="28"/>
  <c r="J70" i="28"/>
  <c r="R70" i="28" s="1"/>
  <c r="I70" i="28"/>
  <c r="Q70" i="28" s="1"/>
  <c r="H70" i="28"/>
  <c r="P70" i="28" s="1"/>
  <c r="G70" i="28"/>
  <c r="F70" i="28"/>
  <c r="E70" i="28"/>
  <c r="C70" i="28"/>
  <c r="B70" i="28"/>
  <c r="S69" i="28"/>
  <c r="R69" i="28"/>
  <c r="Q69" i="28"/>
  <c r="P69" i="28"/>
  <c r="E69" i="28"/>
  <c r="W67" i="28"/>
  <c r="V67" i="28"/>
  <c r="O67" i="28"/>
  <c r="N67" i="28"/>
  <c r="M67" i="28"/>
  <c r="L67" i="28"/>
  <c r="K67" i="28"/>
  <c r="J67" i="28"/>
  <c r="I67" i="28"/>
  <c r="H67" i="28"/>
  <c r="G67" i="28"/>
  <c r="F67" i="28"/>
  <c r="C67" i="28"/>
  <c r="B67" i="28"/>
  <c r="W66" i="28"/>
  <c r="V66" i="28"/>
  <c r="O66" i="28"/>
  <c r="N66" i="28"/>
  <c r="M66" i="28"/>
  <c r="L66" i="28"/>
  <c r="K66" i="28"/>
  <c r="S66" i="28" s="1"/>
  <c r="J66" i="28"/>
  <c r="R66" i="28" s="1"/>
  <c r="I66" i="28"/>
  <c r="H66" i="28"/>
  <c r="G66" i="28"/>
  <c r="F66" i="28"/>
  <c r="C66" i="28"/>
  <c r="B66" i="28"/>
  <c r="E66" i="28" s="1"/>
  <c r="S65" i="28"/>
  <c r="R65" i="28"/>
  <c r="Q65" i="28"/>
  <c r="P65" i="28"/>
  <c r="E65" i="28"/>
  <c r="T65" i="28" s="1"/>
  <c r="S64" i="28"/>
  <c r="R64" i="28"/>
  <c r="Q64" i="28"/>
  <c r="P64" i="28"/>
  <c r="E64" i="28"/>
  <c r="U64" i="28" s="1"/>
  <c r="S63" i="28"/>
  <c r="R63" i="28"/>
  <c r="Q63" i="28"/>
  <c r="P63" i="28"/>
  <c r="E63" i="28"/>
  <c r="U63" i="28" s="1"/>
  <c r="S62" i="28"/>
  <c r="R62" i="28"/>
  <c r="Q62" i="28"/>
  <c r="P62" i="28"/>
  <c r="E62" i="28"/>
  <c r="U62" i="28" s="1"/>
  <c r="S61" i="28"/>
  <c r="R61" i="28"/>
  <c r="Q61" i="28"/>
  <c r="P61" i="28"/>
  <c r="E61" i="28"/>
  <c r="U61" i="28" s="1"/>
  <c r="V59" i="28"/>
  <c r="O59" i="28"/>
  <c r="N59" i="28"/>
  <c r="M59" i="28"/>
  <c r="L59" i="28"/>
  <c r="K59" i="28"/>
  <c r="S59" i="28" s="1"/>
  <c r="J59" i="28"/>
  <c r="R59" i="28" s="1"/>
  <c r="I59" i="28"/>
  <c r="H59" i="28"/>
  <c r="G59" i="28"/>
  <c r="F59" i="28"/>
  <c r="C59" i="28"/>
  <c r="B59" i="28"/>
  <c r="S58" i="28"/>
  <c r="R58" i="28"/>
  <c r="Q58" i="28"/>
  <c r="P58" i="28"/>
  <c r="E58" i="28"/>
  <c r="U58" i="28" s="1"/>
  <c r="T57" i="28"/>
  <c r="S57" i="28"/>
  <c r="R57" i="28"/>
  <c r="Q57" i="28"/>
  <c r="P57" i="28"/>
  <c r="E57" i="28"/>
  <c r="U57" i="28" s="1"/>
  <c r="S56" i="28"/>
  <c r="R56" i="28"/>
  <c r="Q56" i="28"/>
  <c r="P56" i="28"/>
  <c r="E56" i="28"/>
  <c r="U56" i="28" s="1"/>
  <c r="S55" i="28"/>
  <c r="R55" i="28"/>
  <c r="Q55" i="28"/>
  <c r="P55" i="28"/>
  <c r="E55" i="28"/>
  <c r="U55" i="28" s="1"/>
  <c r="W53" i="28"/>
  <c r="V53" i="28"/>
  <c r="O53" i="28"/>
  <c r="N53" i="28"/>
  <c r="M53" i="28"/>
  <c r="L53" i="28"/>
  <c r="K53" i="28"/>
  <c r="J53" i="28"/>
  <c r="I53" i="28"/>
  <c r="H53" i="28"/>
  <c r="G53" i="28"/>
  <c r="F53" i="28"/>
  <c r="C53" i="28"/>
  <c r="B53" i="28"/>
  <c r="E53" i="28" s="1"/>
  <c r="S52" i="28"/>
  <c r="R52" i="28"/>
  <c r="Q52" i="28"/>
  <c r="P52" i="28"/>
  <c r="E52" i="28"/>
  <c r="U52" i="28" s="1"/>
  <c r="S51" i="28"/>
  <c r="R51" i="28"/>
  <c r="Q51" i="28"/>
  <c r="P51" i="28"/>
  <c r="E51" i="28"/>
  <c r="S50" i="28"/>
  <c r="R50" i="28"/>
  <c r="Q50" i="28"/>
  <c r="P50" i="28"/>
  <c r="E50" i="28"/>
  <c r="U50" i="28" s="1"/>
  <c r="S49" i="28"/>
  <c r="R49" i="28"/>
  <c r="Q49" i="28"/>
  <c r="P49" i="28"/>
  <c r="E49" i="28"/>
  <c r="T49" i="28" s="1"/>
  <c r="U48" i="28"/>
  <c r="T48" i="28"/>
  <c r="S48" i="28"/>
  <c r="R48" i="28"/>
  <c r="Q48" i="28"/>
  <c r="P48" i="28"/>
  <c r="E48" i="28"/>
  <c r="S47" i="28"/>
  <c r="R47" i="28"/>
  <c r="Q47" i="28"/>
  <c r="P47" i="28"/>
  <c r="E47" i="28"/>
  <c r="U47" i="28" s="1"/>
  <c r="S46" i="28"/>
  <c r="R46" i="28"/>
  <c r="Q46" i="28"/>
  <c r="P46" i="28"/>
  <c r="E46" i="28"/>
  <c r="U46" i="28" s="1"/>
  <c r="U45" i="28"/>
  <c r="S45" i="28"/>
  <c r="R45" i="28"/>
  <c r="Q45" i="28"/>
  <c r="P45" i="28"/>
  <c r="E45" i="28"/>
  <c r="T45" i="28" s="1"/>
  <c r="U44" i="28"/>
  <c r="T44" i="28"/>
  <c r="S44" i="28"/>
  <c r="R44" i="28"/>
  <c r="Q44" i="28"/>
  <c r="P44" i="28"/>
  <c r="E44" i="28"/>
  <c r="S43" i="28"/>
  <c r="R43" i="28"/>
  <c r="Q43" i="28"/>
  <c r="P43" i="28"/>
  <c r="E43" i="28"/>
  <c r="U43" i="28" s="1"/>
  <c r="S42" i="28"/>
  <c r="R42" i="28"/>
  <c r="Q42" i="28"/>
  <c r="P42" i="28"/>
  <c r="E42" i="28"/>
  <c r="U42" i="28" s="1"/>
  <c r="W40" i="28"/>
  <c r="V40" i="28"/>
  <c r="O40" i="28"/>
  <c r="N40" i="28"/>
  <c r="M40" i="28"/>
  <c r="L40" i="28"/>
  <c r="K40" i="28"/>
  <c r="S40" i="28" s="1"/>
  <c r="J40" i="28"/>
  <c r="R40" i="28" s="1"/>
  <c r="I40" i="28"/>
  <c r="Q40" i="28" s="1"/>
  <c r="H40" i="28"/>
  <c r="G40" i="28"/>
  <c r="F40" i="28"/>
  <c r="E40" i="28"/>
  <c r="C40" i="28"/>
  <c r="B40" i="28"/>
  <c r="U39" i="28"/>
  <c r="T39" i="28"/>
  <c r="S39" i="28"/>
  <c r="R39" i="28"/>
  <c r="Q39" i="28"/>
  <c r="P39" i="28"/>
  <c r="E39" i="28"/>
  <c r="S38" i="28"/>
  <c r="R38" i="28"/>
  <c r="Q38" i="28"/>
  <c r="P38" i="28"/>
  <c r="E38" i="28"/>
  <c r="U38" i="28" s="1"/>
  <c r="S37" i="28"/>
  <c r="R37" i="28"/>
  <c r="Q37" i="28"/>
  <c r="P37" i="28"/>
  <c r="E37" i="28"/>
  <c r="U37" i="28" s="1"/>
  <c r="U36" i="28"/>
  <c r="S36" i="28"/>
  <c r="R36" i="28"/>
  <c r="Q36" i="28"/>
  <c r="P36" i="28"/>
  <c r="E36" i="28"/>
  <c r="T36" i="28" s="1"/>
  <c r="T35" i="28"/>
  <c r="S35" i="28"/>
  <c r="R35" i="28"/>
  <c r="Q35" i="28"/>
  <c r="P35" i="28"/>
  <c r="E35" i="28"/>
  <c r="U35" i="28" s="1"/>
  <c r="W33" i="28"/>
  <c r="V33" i="28"/>
  <c r="O33" i="28"/>
  <c r="N33" i="28"/>
  <c r="M33" i="28"/>
  <c r="L33" i="28"/>
  <c r="K33" i="28"/>
  <c r="S33" i="28" s="1"/>
  <c r="J33" i="28"/>
  <c r="R33" i="28" s="1"/>
  <c r="I33" i="28"/>
  <c r="H33" i="28"/>
  <c r="G33" i="28"/>
  <c r="F33" i="28"/>
  <c r="C33" i="28"/>
  <c r="B33" i="28"/>
  <c r="S32" i="28"/>
  <c r="R32" i="28"/>
  <c r="Q32" i="28"/>
  <c r="P32" i="28"/>
  <c r="E32" i="28"/>
  <c r="U32" i="28" s="1"/>
  <c r="W30" i="28"/>
  <c r="V30" i="28"/>
  <c r="O30" i="28"/>
  <c r="N30" i="28"/>
  <c r="M30" i="28"/>
  <c r="L30" i="28"/>
  <c r="K30" i="28"/>
  <c r="S30" i="28" s="1"/>
  <c r="J30" i="28"/>
  <c r="R30" i="28" s="1"/>
  <c r="I30" i="28"/>
  <c r="Q30" i="28" s="1"/>
  <c r="H30" i="28"/>
  <c r="G30" i="28"/>
  <c r="F30" i="28"/>
  <c r="E30" i="28"/>
  <c r="C30" i="28"/>
  <c r="B30" i="28"/>
  <c r="T29" i="28"/>
  <c r="S29" i="28"/>
  <c r="R29" i="28"/>
  <c r="Q29" i="28"/>
  <c r="P29" i="28"/>
  <c r="E29" i="28"/>
  <c r="U29" i="28" s="1"/>
  <c r="S28" i="28"/>
  <c r="R28" i="28"/>
  <c r="Q28" i="28"/>
  <c r="P28" i="28"/>
  <c r="E28" i="28"/>
  <c r="U28" i="28" s="1"/>
  <c r="S27" i="28"/>
  <c r="R27" i="28"/>
  <c r="Q27" i="28"/>
  <c r="P27" i="28"/>
  <c r="E27" i="28"/>
  <c r="U27" i="28" s="1"/>
  <c r="U26" i="28"/>
  <c r="S26" i="28"/>
  <c r="R26" i="28"/>
  <c r="Q26" i="28"/>
  <c r="P26" i="28"/>
  <c r="E26" i="28"/>
  <c r="T26" i="28" s="1"/>
  <c r="W24" i="28"/>
  <c r="V24" i="28"/>
  <c r="O24" i="28"/>
  <c r="N24" i="28"/>
  <c r="M24" i="28"/>
  <c r="L24" i="28"/>
  <c r="K24" i="28"/>
  <c r="S24" i="28" s="1"/>
  <c r="J24" i="28"/>
  <c r="R24" i="28" s="1"/>
  <c r="I24" i="28"/>
  <c r="H24" i="28"/>
  <c r="G24" i="28"/>
  <c r="F24" i="28"/>
  <c r="C24" i="28"/>
  <c r="B24" i="28"/>
  <c r="S23" i="28"/>
  <c r="R23" i="28"/>
  <c r="Q23" i="28"/>
  <c r="P23" i="28"/>
  <c r="E23" i="28"/>
  <c r="U23" i="28" s="1"/>
  <c r="S22" i="28"/>
  <c r="R22" i="28"/>
  <c r="Q22" i="28"/>
  <c r="P22" i="28"/>
  <c r="E22" i="28"/>
  <c r="U22" i="28" s="1"/>
  <c r="S21" i="28"/>
  <c r="R21" i="28"/>
  <c r="Q21" i="28"/>
  <c r="P21" i="28"/>
  <c r="E21" i="28"/>
  <c r="U21" i="28" s="1"/>
  <c r="S20" i="28"/>
  <c r="R20" i="28"/>
  <c r="Q20" i="28"/>
  <c r="P20" i="28"/>
  <c r="E20" i="28"/>
  <c r="T20" i="28" s="1"/>
  <c r="S19" i="28"/>
  <c r="R19" i="28"/>
  <c r="Q19" i="28"/>
  <c r="P19" i="28"/>
  <c r="E19" i="28"/>
  <c r="U19" i="28" s="1"/>
  <c r="S18" i="28"/>
  <c r="R18" i="28"/>
  <c r="Q18" i="28"/>
  <c r="P18" i="28"/>
  <c r="E18" i="28"/>
  <c r="U18" i="28" s="1"/>
  <c r="W16" i="28"/>
  <c r="V16" i="28"/>
  <c r="O16" i="28"/>
  <c r="N16" i="28"/>
  <c r="M16" i="28"/>
  <c r="L16" i="28"/>
  <c r="K16" i="28"/>
  <c r="S16" i="28" s="1"/>
  <c r="J16" i="28"/>
  <c r="R16" i="28" s="1"/>
  <c r="I16" i="28"/>
  <c r="H16" i="28"/>
  <c r="G16" i="28"/>
  <c r="F16" i="28"/>
  <c r="C16" i="28"/>
  <c r="B16" i="28"/>
  <c r="S15" i="28"/>
  <c r="R15" i="28"/>
  <c r="Q15" i="28"/>
  <c r="P15" i="28"/>
  <c r="E15" i="28"/>
  <c r="T15" i="28" s="1"/>
  <c r="S14" i="28"/>
  <c r="R14" i="28"/>
  <c r="Q14" i="28"/>
  <c r="P14" i="28"/>
  <c r="E14" i="28"/>
  <c r="U14" i="28" s="1"/>
  <c r="S13" i="28"/>
  <c r="R13" i="28"/>
  <c r="Q13" i="28"/>
  <c r="P13" i="28"/>
  <c r="E13" i="28"/>
  <c r="S12" i="28"/>
  <c r="R12" i="28"/>
  <c r="Q12" i="28"/>
  <c r="P12" i="28"/>
  <c r="E12" i="28"/>
  <c r="U12" i="28" s="1"/>
  <c r="S11" i="28"/>
  <c r="R11" i="28"/>
  <c r="Q11" i="28"/>
  <c r="P11" i="28"/>
  <c r="E11" i="28"/>
  <c r="T11" i="28" s="1"/>
  <c r="S10" i="28"/>
  <c r="R10" i="28"/>
  <c r="Q10" i="28"/>
  <c r="P10" i="28"/>
  <c r="E10" i="28"/>
  <c r="S9" i="28"/>
  <c r="R9" i="28"/>
  <c r="Q9" i="28"/>
  <c r="P9" i="28"/>
  <c r="E9" i="28"/>
  <c r="S93" i="27"/>
  <c r="R93" i="27"/>
  <c r="Q93" i="27"/>
  <c r="P93" i="27"/>
  <c r="E93" i="27"/>
  <c r="U93" i="27" s="1"/>
  <c r="S92" i="27"/>
  <c r="R92" i="27"/>
  <c r="Q92" i="27"/>
  <c r="P92" i="27"/>
  <c r="E92" i="27"/>
  <c r="T92" i="27" s="1"/>
  <c r="S91" i="27"/>
  <c r="R91" i="27"/>
  <c r="Q91" i="27"/>
  <c r="P91" i="27"/>
  <c r="E91" i="27"/>
  <c r="U91" i="27" s="1"/>
  <c r="S90" i="27"/>
  <c r="R90" i="27"/>
  <c r="Q90" i="27"/>
  <c r="P90" i="27"/>
  <c r="E90" i="27"/>
  <c r="U90" i="27" s="1"/>
  <c r="S89" i="27"/>
  <c r="R89" i="27"/>
  <c r="Q89" i="27"/>
  <c r="P89" i="27"/>
  <c r="E89" i="27"/>
  <c r="U89" i="27" s="1"/>
  <c r="S88" i="27"/>
  <c r="R88" i="27"/>
  <c r="Q88" i="27"/>
  <c r="P88" i="27"/>
  <c r="E88" i="27"/>
  <c r="T88" i="27" s="1"/>
  <c r="S87" i="27"/>
  <c r="R87" i="27"/>
  <c r="Q87" i="27"/>
  <c r="P87" i="27"/>
  <c r="E87" i="27"/>
  <c r="U87" i="27" s="1"/>
  <c r="S86" i="27"/>
  <c r="R86" i="27"/>
  <c r="Q86" i="27"/>
  <c r="P86" i="27"/>
  <c r="E86" i="27"/>
  <c r="U86" i="27" s="1"/>
  <c r="W72" i="27"/>
  <c r="V72" i="27"/>
  <c r="O72" i="27"/>
  <c r="N72" i="27"/>
  <c r="M72" i="27"/>
  <c r="L72" i="27"/>
  <c r="K72" i="27"/>
  <c r="S72" i="27" s="1"/>
  <c r="J72" i="27"/>
  <c r="R72" i="27" s="1"/>
  <c r="I72" i="27"/>
  <c r="H72" i="27"/>
  <c r="G72" i="27"/>
  <c r="F72" i="27"/>
  <c r="C72" i="27"/>
  <c r="B72" i="27"/>
  <c r="W71" i="27"/>
  <c r="V71" i="27"/>
  <c r="O71" i="27"/>
  <c r="N71" i="27"/>
  <c r="M71" i="27"/>
  <c r="L71" i="27"/>
  <c r="K71" i="27"/>
  <c r="S71" i="27" s="1"/>
  <c r="J71" i="27"/>
  <c r="R71" i="27" s="1"/>
  <c r="I71" i="27"/>
  <c r="Q71" i="27" s="1"/>
  <c r="H71" i="27"/>
  <c r="G71" i="27"/>
  <c r="F71" i="27"/>
  <c r="C71" i="27"/>
  <c r="B71" i="27"/>
  <c r="E71" i="27" s="1"/>
  <c r="W70" i="27"/>
  <c r="V70" i="27"/>
  <c r="O70" i="27"/>
  <c r="N70" i="27"/>
  <c r="M70" i="27"/>
  <c r="L70" i="27"/>
  <c r="K70" i="27"/>
  <c r="S70" i="27" s="1"/>
  <c r="J70" i="27"/>
  <c r="I70" i="27"/>
  <c r="Q70" i="27" s="1"/>
  <c r="H70" i="27"/>
  <c r="G70" i="27"/>
  <c r="F70" i="27"/>
  <c r="C70" i="27"/>
  <c r="B70" i="27"/>
  <c r="E70" i="27" s="1"/>
  <c r="S69" i="27"/>
  <c r="R69" i="27"/>
  <c r="Q69" i="27"/>
  <c r="P69" i="27"/>
  <c r="E69" i="27"/>
  <c r="U69" i="27" s="1"/>
  <c r="W67" i="27"/>
  <c r="V67" i="27"/>
  <c r="O67" i="27"/>
  <c r="N67" i="27"/>
  <c r="M67" i="27"/>
  <c r="L67" i="27"/>
  <c r="K67" i="27"/>
  <c r="S67" i="27" s="1"/>
  <c r="J67" i="27"/>
  <c r="R67" i="27" s="1"/>
  <c r="I67" i="27"/>
  <c r="H67" i="27"/>
  <c r="G67" i="27"/>
  <c r="F67" i="27"/>
  <c r="C67" i="27"/>
  <c r="B67" i="27"/>
  <c r="W66" i="27"/>
  <c r="V66" i="27"/>
  <c r="O66" i="27"/>
  <c r="N66" i="27"/>
  <c r="M66" i="27"/>
  <c r="L66" i="27"/>
  <c r="K66" i="27"/>
  <c r="S66" i="27" s="1"/>
  <c r="J66" i="27"/>
  <c r="R66" i="27" s="1"/>
  <c r="I66" i="27"/>
  <c r="Q66" i="27" s="1"/>
  <c r="H66" i="27"/>
  <c r="G66" i="27"/>
  <c r="F66" i="27"/>
  <c r="C66" i="27"/>
  <c r="B66" i="27"/>
  <c r="E66" i="27" s="1"/>
  <c r="S65" i="27"/>
  <c r="R65" i="27"/>
  <c r="Q65" i="27"/>
  <c r="P65" i="27"/>
  <c r="E65" i="27"/>
  <c r="U65" i="27" s="1"/>
  <c r="S64" i="27"/>
  <c r="R64" i="27"/>
  <c r="Q64" i="27"/>
  <c r="P64" i="27"/>
  <c r="E64" i="27"/>
  <c r="U64" i="27" s="1"/>
  <c r="S63" i="27"/>
  <c r="R63" i="27"/>
  <c r="Q63" i="27"/>
  <c r="P63" i="27"/>
  <c r="E63" i="27"/>
  <c r="U63" i="27" s="1"/>
  <c r="S62" i="27"/>
  <c r="R62" i="27"/>
  <c r="Q62" i="27"/>
  <c r="P62" i="27"/>
  <c r="E62" i="27"/>
  <c r="T62" i="27" s="1"/>
  <c r="S61" i="27"/>
  <c r="R61" i="27"/>
  <c r="Q61" i="27"/>
  <c r="P61" i="27"/>
  <c r="E61" i="27"/>
  <c r="U61" i="27" s="1"/>
  <c r="V59" i="27"/>
  <c r="O59" i="27"/>
  <c r="N59" i="27"/>
  <c r="M59" i="27"/>
  <c r="L59" i="27"/>
  <c r="K59" i="27"/>
  <c r="S59" i="27" s="1"/>
  <c r="J59" i="27"/>
  <c r="R59" i="27" s="1"/>
  <c r="I59" i="27"/>
  <c r="H59" i="27"/>
  <c r="P59" i="27" s="1"/>
  <c r="G59" i="27"/>
  <c r="F59" i="27"/>
  <c r="C59" i="27"/>
  <c r="B59" i="27"/>
  <c r="S58" i="27"/>
  <c r="R58" i="27"/>
  <c r="Q58" i="27"/>
  <c r="P58" i="27"/>
  <c r="E58" i="27"/>
  <c r="T58" i="27" s="1"/>
  <c r="S57" i="27"/>
  <c r="R57" i="27"/>
  <c r="Q57" i="27"/>
  <c r="P57" i="27"/>
  <c r="E57" i="27"/>
  <c r="U57" i="27" s="1"/>
  <c r="S56" i="27"/>
  <c r="R56" i="27"/>
  <c r="Q56" i="27"/>
  <c r="P56" i="27"/>
  <c r="E56" i="27"/>
  <c r="U56" i="27" s="1"/>
  <c r="S55" i="27"/>
  <c r="R55" i="27"/>
  <c r="Q55" i="27"/>
  <c r="P55" i="27"/>
  <c r="E55" i="27"/>
  <c r="U55" i="27" s="1"/>
  <c r="W53" i="27"/>
  <c r="V53" i="27"/>
  <c r="O53" i="27"/>
  <c r="N53" i="27"/>
  <c r="M53" i="27"/>
  <c r="L53" i="27"/>
  <c r="K53" i="27"/>
  <c r="S53" i="27" s="1"/>
  <c r="J53" i="27"/>
  <c r="R53" i="27" s="1"/>
  <c r="I53" i="27"/>
  <c r="H53" i="27"/>
  <c r="G53" i="27"/>
  <c r="F53" i="27"/>
  <c r="C53" i="27"/>
  <c r="B53" i="27"/>
  <c r="E53" i="27" s="1"/>
  <c r="S52" i="27"/>
  <c r="R52" i="27"/>
  <c r="Q52" i="27"/>
  <c r="P52" i="27"/>
  <c r="E52" i="27"/>
  <c r="U52" i="27" s="1"/>
  <c r="S51" i="27"/>
  <c r="R51" i="27"/>
  <c r="Q51" i="27"/>
  <c r="P51" i="27"/>
  <c r="E51" i="27"/>
  <c r="U51" i="27" s="1"/>
  <c r="S50" i="27"/>
  <c r="R50" i="27"/>
  <c r="Q50" i="27"/>
  <c r="P50" i="27"/>
  <c r="E50" i="27"/>
  <c r="U50" i="27" s="1"/>
  <c r="U49" i="27"/>
  <c r="S49" i="27"/>
  <c r="R49" i="27"/>
  <c r="Q49" i="27"/>
  <c r="P49" i="27"/>
  <c r="E49" i="27"/>
  <c r="T49" i="27" s="1"/>
  <c r="T48" i="27"/>
  <c r="S48" i="27"/>
  <c r="R48" i="27"/>
  <c r="Q48" i="27"/>
  <c r="P48" i="27"/>
  <c r="E48" i="27"/>
  <c r="U48" i="27" s="1"/>
  <c r="S47" i="27"/>
  <c r="R47" i="27"/>
  <c r="Q47" i="27"/>
  <c r="P47" i="27"/>
  <c r="E47" i="27"/>
  <c r="U47" i="27" s="1"/>
  <c r="S46" i="27"/>
  <c r="R46" i="27"/>
  <c r="Q46" i="27"/>
  <c r="P46" i="27"/>
  <c r="E46" i="27"/>
  <c r="U46" i="27" s="1"/>
  <c r="U45" i="27"/>
  <c r="S45" i="27"/>
  <c r="R45" i="27"/>
  <c r="Q45" i="27"/>
  <c r="P45" i="27"/>
  <c r="E45" i="27"/>
  <c r="T45" i="27" s="1"/>
  <c r="T44" i="27"/>
  <c r="S44" i="27"/>
  <c r="R44" i="27"/>
  <c r="Q44" i="27"/>
  <c r="P44" i="27"/>
  <c r="E44" i="27"/>
  <c r="U44" i="27" s="1"/>
  <c r="S43" i="27"/>
  <c r="R43" i="27"/>
  <c r="Q43" i="27"/>
  <c r="P43" i="27"/>
  <c r="E43" i="27"/>
  <c r="S42" i="27"/>
  <c r="R42" i="27"/>
  <c r="Q42" i="27"/>
  <c r="P42" i="27"/>
  <c r="E42" i="27"/>
  <c r="U42" i="27" s="1"/>
  <c r="W40" i="27"/>
  <c r="V40" i="27"/>
  <c r="O40" i="27"/>
  <c r="N40" i="27"/>
  <c r="M40" i="27"/>
  <c r="L40" i="27"/>
  <c r="K40" i="27"/>
  <c r="S40" i="27" s="1"/>
  <c r="J40" i="27"/>
  <c r="I40" i="27"/>
  <c r="H40" i="27"/>
  <c r="G40" i="27"/>
  <c r="F40" i="27"/>
  <c r="C40" i="27"/>
  <c r="B40" i="27"/>
  <c r="E40" i="27" s="1"/>
  <c r="S39" i="27"/>
  <c r="R39" i="27"/>
  <c r="Q39" i="27"/>
  <c r="P39" i="27"/>
  <c r="E39" i="27"/>
  <c r="U39" i="27" s="1"/>
  <c r="S38" i="27"/>
  <c r="R38" i="27"/>
  <c r="Q38" i="27"/>
  <c r="P38" i="27"/>
  <c r="E38" i="27"/>
  <c r="U38" i="27" s="1"/>
  <c r="S37" i="27"/>
  <c r="R37" i="27"/>
  <c r="Q37" i="27"/>
  <c r="P37" i="27"/>
  <c r="E37" i="27"/>
  <c r="U37" i="27" s="1"/>
  <c r="S36" i="27"/>
  <c r="R36" i="27"/>
  <c r="Q36" i="27"/>
  <c r="P36" i="27"/>
  <c r="E36" i="27"/>
  <c r="T36" i="27" s="1"/>
  <c r="S35" i="27"/>
  <c r="R35" i="27"/>
  <c r="Q35" i="27"/>
  <c r="P35" i="27"/>
  <c r="T35" i="27" s="1"/>
  <c r="E35" i="27"/>
  <c r="U35" i="27" s="1"/>
  <c r="W33" i="27"/>
  <c r="V33" i="27"/>
  <c r="O33" i="27"/>
  <c r="N33" i="27"/>
  <c r="M33" i="27"/>
  <c r="L33" i="27"/>
  <c r="K33" i="27"/>
  <c r="S33" i="27" s="1"/>
  <c r="J33" i="27"/>
  <c r="R33" i="27" s="1"/>
  <c r="I33" i="27"/>
  <c r="H33" i="27"/>
  <c r="G33" i="27"/>
  <c r="F33" i="27"/>
  <c r="C33" i="27"/>
  <c r="B33" i="27"/>
  <c r="S32" i="27"/>
  <c r="R32" i="27"/>
  <c r="Q32" i="27"/>
  <c r="P32" i="27"/>
  <c r="E32" i="27"/>
  <c r="U32" i="27" s="1"/>
  <c r="W30" i="27"/>
  <c r="V30" i="27"/>
  <c r="O30" i="27"/>
  <c r="N30" i="27"/>
  <c r="M30" i="27"/>
  <c r="L30" i="27"/>
  <c r="K30" i="27"/>
  <c r="S30" i="27" s="1"/>
  <c r="J30" i="27"/>
  <c r="R30" i="27" s="1"/>
  <c r="I30" i="27"/>
  <c r="H30" i="27"/>
  <c r="P30" i="27" s="1"/>
  <c r="G30" i="27"/>
  <c r="F30" i="27"/>
  <c r="E30" i="27"/>
  <c r="C30" i="27"/>
  <c r="B30" i="27"/>
  <c r="T29" i="27"/>
  <c r="S29" i="27"/>
  <c r="R29" i="27"/>
  <c r="Q29" i="27"/>
  <c r="P29" i="27"/>
  <c r="E29" i="27"/>
  <c r="U29" i="27" s="1"/>
  <c r="S28" i="27"/>
  <c r="R28" i="27"/>
  <c r="Q28" i="27"/>
  <c r="P28" i="27"/>
  <c r="E28" i="27"/>
  <c r="U28" i="27" s="1"/>
  <c r="S27" i="27"/>
  <c r="R27" i="27"/>
  <c r="Q27" i="27"/>
  <c r="P27" i="27"/>
  <c r="E27" i="27"/>
  <c r="U27" i="27" s="1"/>
  <c r="S26" i="27"/>
  <c r="R26" i="27"/>
  <c r="Q26" i="27"/>
  <c r="P26" i="27"/>
  <c r="E26" i="27"/>
  <c r="T26" i="27" s="1"/>
  <c r="W24" i="27"/>
  <c r="V24" i="27"/>
  <c r="O24" i="27"/>
  <c r="N24" i="27"/>
  <c r="M24" i="27"/>
  <c r="L24" i="27"/>
  <c r="K24" i="27"/>
  <c r="S24" i="27" s="1"/>
  <c r="J24" i="27"/>
  <c r="R24" i="27" s="1"/>
  <c r="I24" i="27"/>
  <c r="H24" i="27"/>
  <c r="G24" i="27"/>
  <c r="F24" i="27"/>
  <c r="C24" i="27"/>
  <c r="E24" i="27" s="1"/>
  <c r="B24" i="27"/>
  <c r="S23" i="27"/>
  <c r="R23" i="27"/>
  <c r="Q23" i="27"/>
  <c r="P23" i="27"/>
  <c r="E23" i="27"/>
  <c r="U23" i="27" s="1"/>
  <c r="S22" i="27"/>
  <c r="R22" i="27"/>
  <c r="Q22" i="27"/>
  <c r="P22" i="27"/>
  <c r="E22" i="27"/>
  <c r="U22" i="27" s="1"/>
  <c r="S21" i="27"/>
  <c r="R21" i="27"/>
  <c r="Q21" i="27"/>
  <c r="P21" i="27"/>
  <c r="E21" i="27"/>
  <c r="T21" i="27" s="1"/>
  <c r="S20" i="27"/>
  <c r="R20" i="27"/>
  <c r="Q20" i="27"/>
  <c r="P20" i="27"/>
  <c r="E20" i="27"/>
  <c r="U20" i="27" s="1"/>
  <c r="S19" i="27"/>
  <c r="R19" i="27"/>
  <c r="Q19" i="27"/>
  <c r="P19" i="27"/>
  <c r="E19" i="27"/>
  <c r="U19" i="27" s="1"/>
  <c r="S18" i="27"/>
  <c r="R18" i="27"/>
  <c r="Q18" i="27"/>
  <c r="P18" i="27"/>
  <c r="E18" i="27"/>
  <c r="U18" i="27" s="1"/>
  <c r="W16" i="27"/>
  <c r="V16" i="27"/>
  <c r="O16" i="27"/>
  <c r="N16" i="27"/>
  <c r="M16" i="27"/>
  <c r="L16" i="27"/>
  <c r="K16" i="27"/>
  <c r="S16" i="27" s="1"/>
  <c r="J16" i="27"/>
  <c r="R16" i="27" s="1"/>
  <c r="I16" i="27"/>
  <c r="H16" i="27"/>
  <c r="P16" i="27" s="1"/>
  <c r="G16" i="27"/>
  <c r="F16" i="27"/>
  <c r="C16" i="27"/>
  <c r="B16" i="27"/>
  <c r="E16" i="27" s="1"/>
  <c r="T15" i="27"/>
  <c r="S15" i="27"/>
  <c r="R15" i="27"/>
  <c r="Q15" i="27"/>
  <c r="P15" i="27"/>
  <c r="E15" i="27"/>
  <c r="U15" i="27" s="1"/>
  <c r="S14" i="27"/>
  <c r="R14" i="27"/>
  <c r="Q14" i="27"/>
  <c r="P14" i="27"/>
  <c r="E14" i="27"/>
  <c r="U14" i="27" s="1"/>
  <c r="S13" i="27"/>
  <c r="R13" i="27"/>
  <c r="Q13" i="27"/>
  <c r="P13" i="27"/>
  <c r="E13" i="27"/>
  <c r="U13" i="27" s="1"/>
  <c r="U12" i="27"/>
  <c r="S12" i="27"/>
  <c r="R12" i="27"/>
  <c r="Q12" i="27"/>
  <c r="P12" i="27"/>
  <c r="E12" i="27"/>
  <c r="T12" i="27" s="1"/>
  <c r="S11" i="27"/>
  <c r="R11" i="27"/>
  <c r="Q11" i="27"/>
  <c r="P11" i="27"/>
  <c r="E11" i="27"/>
  <c r="U11" i="27" s="1"/>
  <c r="S10" i="27"/>
  <c r="R10" i="27"/>
  <c r="Q10" i="27"/>
  <c r="P10" i="27"/>
  <c r="E10" i="27"/>
  <c r="U10" i="27" s="1"/>
  <c r="S9" i="27"/>
  <c r="R9" i="27"/>
  <c r="Q9" i="27"/>
  <c r="P9" i="27"/>
  <c r="E9" i="27"/>
  <c r="S93" i="26"/>
  <c r="R93" i="26"/>
  <c r="Q93" i="26"/>
  <c r="P93" i="26"/>
  <c r="E93" i="26"/>
  <c r="T93" i="26" s="1"/>
  <c r="S92" i="26"/>
  <c r="R92" i="26"/>
  <c r="Q92" i="26"/>
  <c r="P92" i="26"/>
  <c r="E92" i="26"/>
  <c r="S91" i="26"/>
  <c r="R91" i="26"/>
  <c r="Q91" i="26"/>
  <c r="P91" i="26"/>
  <c r="E91" i="26"/>
  <c r="U91" i="26" s="1"/>
  <c r="S90" i="26"/>
  <c r="R90" i="26"/>
  <c r="Q90" i="26"/>
  <c r="P90" i="26"/>
  <c r="E90" i="26"/>
  <c r="U90" i="26" s="1"/>
  <c r="S89" i="26"/>
  <c r="R89" i="26"/>
  <c r="Q89" i="26"/>
  <c r="P89" i="26"/>
  <c r="E89" i="26"/>
  <c r="S88" i="26"/>
  <c r="R88" i="26"/>
  <c r="Q88" i="26"/>
  <c r="P88" i="26"/>
  <c r="E88" i="26"/>
  <c r="U88" i="26" s="1"/>
  <c r="S87" i="26"/>
  <c r="R87" i="26"/>
  <c r="Q87" i="26"/>
  <c r="P87" i="26"/>
  <c r="E87" i="26"/>
  <c r="U87" i="26" s="1"/>
  <c r="S86" i="26"/>
  <c r="R86" i="26"/>
  <c r="Q86" i="26"/>
  <c r="P86" i="26"/>
  <c r="E86" i="26"/>
  <c r="U86" i="26" s="1"/>
  <c r="W72" i="26"/>
  <c r="V72" i="26"/>
  <c r="O72" i="26"/>
  <c r="N72" i="26"/>
  <c r="M72" i="26"/>
  <c r="L72" i="26"/>
  <c r="K72" i="26"/>
  <c r="J72" i="26"/>
  <c r="R72" i="26" s="1"/>
  <c r="I72" i="26"/>
  <c r="H72" i="26"/>
  <c r="G72" i="26"/>
  <c r="F72" i="26"/>
  <c r="C72" i="26"/>
  <c r="B72" i="26"/>
  <c r="E72" i="26" s="1"/>
  <c r="W71" i="26"/>
  <c r="V71" i="26"/>
  <c r="O71" i="26"/>
  <c r="N71" i="26"/>
  <c r="M71" i="26"/>
  <c r="L71" i="26"/>
  <c r="K71" i="26"/>
  <c r="S71" i="26" s="1"/>
  <c r="J71" i="26"/>
  <c r="R71" i="26" s="1"/>
  <c r="I71" i="26"/>
  <c r="Q71" i="26" s="1"/>
  <c r="H71" i="26"/>
  <c r="P71" i="26" s="1"/>
  <c r="G71" i="26"/>
  <c r="F71" i="26"/>
  <c r="C71" i="26"/>
  <c r="B71" i="26"/>
  <c r="W70" i="26"/>
  <c r="V70" i="26"/>
  <c r="O70" i="26"/>
  <c r="N70" i="26"/>
  <c r="M70" i="26"/>
  <c r="L70" i="26"/>
  <c r="K70" i="26"/>
  <c r="S70" i="26" s="1"/>
  <c r="J70" i="26"/>
  <c r="R70" i="26" s="1"/>
  <c r="I70" i="26"/>
  <c r="Q70" i="26" s="1"/>
  <c r="H70" i="26"/>
  <c r="G70" i="26"/>
  <c r="F70" i="26"/>
  <c r="C70" i="26"/>
  <c r="B70" i="26"/>
  <c r="E70" i="26" s="1"/>
  <c r="S69" i="26"/>
  <c r="R69" i="26"/>
  <c r="Q69" i="26"/>
  <c r="P69" i="26"/>
  <c r="T69" i="26" s="1"/>
  <c r="E69" i="26"/>
  <c r="W67" i="26"/>
  <c r="V67" i="26"/>
  <c r="O67" i="26"/>
  <c r="N67" i="26"/>
  <c r="M67" i="26"/>
  <c r="L67" i="26"/>
  <c r="K67" i="26"/>
  <c r="J67" i="26"/>
  <c r="I67" i="26"/>
  <c r="Q67" i="26" s="1"/>
  <c r="H67" i="26"/>
  <c r="G67" i="26"/>
  <c r="F67" i="26"/>
  <c r="C67" i="26"/>
  <c r="B67" i="26"/>
  <c r="W66" i="26"/>
  <c r="V66" i="26"/>
  <c r="S66" i="26"/>
  <c r="O66" i="26"/>
  <c r="N66" i="26"/>
  <c r="M66" i="26"/>
  <c r="L66" i="26"/>
  <c r="K66" i="26"/>
  <c r="J66" i="26"/>
  <c r="R66" i="26" s="1"/>
  <c r="I66" i="26"/>
  <c r="H66" i="26"/>
  <c r="P66" i="26" s="1"/>
  <c r="G66" i="26"/>
  <c r="F66" i="26"/>
  <c r="C66" i="26"/>
  <c r="B66" i="26"/>
  <c r="E66" i="26" s="1"/>
  <c r="U65" i="26"/>
  <c r="T65" i="26"/>
  <c r="S65" i="26"/>
  <c r="R65" i="26"/>
  <c r="Q65" i="26"/>
  <c r="P65" i="26"/>
  <c r="E65" i="26"/>
  <c r="T64" i="26"/>
  <c r="S64" i="26"/>
  <c r="R64" i="26"/>
  <c r="Q64" i="26"/>
  <c r="P64" i="26"/>
  <c r="E64" i="26"/>
  <c r="U64" i="26" s="1"/>
  <c r="S63" i="26"/>
  <c r="R63" i="26"/>
  <c r="Q63" i="26"/>
  <c r="P63" i="26"/>
  <c r="E63" i="26"/>
  <c r="T63" i="26" s="1"/>
  <c r="U62" i="26"/>
  <c r="S62" i="26"/>
  <c r="R62" i="26"/>
  <c r="Q62" i="26"/>
  <c r="P62" i="26"/>
  <c r="E62" i="26"/>
  <c r="T62" i="26" s="1"/>
  <c r="U61" i="26"/>
  <c r="T61" i="26"/>
  <c r="S61" i="26"/>
  <c r="R61" i="26"/>
  <c r="Q61" i="26"/>
  <c r="P61" i="26"/>
  <c r="E61" i="26"/>
  <c r="V59" i="26"/>
  <c r="O59" i="26"/>
  <c r="N59" i="26"/>
  <c r="M59" i="26"/>
  <c r="L59" i="26"/>
  <c r="K59" i="26"/>
  <c r="S59" i="26" s="1"/>
  <c r="J59" i="26"/>
  <c r="R59" i="26" s="1"/>
  <c r="I59" i="26"/>
  <c r="H59" i="26"/>
  <c r="G59" i="26"/>
  <c r="F59" i="26"/>
  <c r="C59" i="26"/>
  <c r="B59" i="26"/>
  <c r="S58" i="26"/>
  <c r="R58" i="26"/>
  <c r="Q58" i="26"/>
  <c r="P58" i="26"/>
  <c r="E58" i="26"/>
  <c r="T58" i="26" s="1"/>
  <c r="T57" i="26"/>
  <c r="S57" i="26"/>
  <c r="R57" i="26"/>
  <c r="Q57" i="26"/>
  <c r="P57" i="26"/>
  <c r="E57" i="26"/>
  <c r="U57" i="26" s="1"/>
  <c r="T56" i="26"/>
  <c r="S56" i="26"/>
  <c r="R56" i="26"/>
  <c r="Q56" i="26"/>
  <c r="P56" i="26"/>
  <c r="E56" i="26"/>
  <c r="U56" i="26" s="1"/>
  <c r="S55" i="26"/>
  <c r="R55" i="26"/>
  <c r="Q55" i="26"/>
  <c r="P55" i="26"/>
  <c r="E55" i="26"/>
  <c r="T55" i="26" s="1"/>
  <c r="W53" i="26"/>
  <c r="V53" i="26"/>
  <c r="O53" i="26"/>
  <c r="N53" i="26"/>
  <c r="M53" i="26"/>
  <c r="L53" i="26"/>
  <c r="K53" i="26"/>
  <c r="S53" i="26" s="1"/>
  <c r="J53" i="26"/>
  <c r="R53" i="26" s="1"/>
  <c r="I53" i="26"/>
  <c r="H53" i="26"/>
  <c r="G53" i="26"/>
  <c r="F53" i="26"/>
  <c r="C53" i="26"/>
  <c r="B53" i="26"/>
  <c r="E53" i="26" s="1"/>
  <c r="T52" i="26"/>
  <c r="S52" i="26"/>
  <c r="R52" i="26"/>
  <c r="Q52" i="26"/>
  <c r="P52" i="26"/>
  <c r="E52" i="26"/>
  <c r="U52" i="26" s="1"/>
  <c r="T51" i="26"/>
  <c r="S51" i="26"/>
  <c r="R51" i="26"/>
  <c r="Q51" i="26"/>
  <c r="P51" i="26"/>
  <c r="E51" i="26"/>
  <c r="U51" i="26" s="1"/>
  <c r="S50" i="26"/>
  <c r="R50" i="26"/>
  <c r="Q50" i="26"/>
  <c r="P50" i="26"/>
  <c r="E50" i="26"/>
  <c r="T50" i="26" s="1"/>
  <c r="S49" i="26"/>
  <c r="R49" i="26"/>
  <c r="Q49" i="26"/>
  <c r="P49" i="26"/>
  <c r="E49" i="26"/>
  <c r="T48" i="26"/>
  <c r="S48" i="26"/>
  <c r="R48" i="26"/>
  <c r="Q48" i="26"/>
  <c r="P48" i="26"/>
  <c r="E48" i="26"/>
  <c r="U48" i="26" s="1"/>
  <c r="S47" i="26"/>
  <c r="R47" i="26"/>
  <c r="Q47" i="26"/>
  <c r="P47" i="26"/>
  <c r="E47" i="26"/>
  <c r="U47" i="26" s="1"/>
  <c r="S46" i="26"/>
  <c r="R46" i="26"/>
  <c r="Q46" i="26"/>
  <c r="P46" i="26"/>
  <c r="E46" i="26"/>
  <c r="T46" i="26" s="1"/>
  <c r="U45" i="26"/>
  <c r="S45" i="26"/>
  <c r="R45" i="26"/>
  <c r="Q45" i="26"/>
  <c r="P45" i="26"/>
  <c r="E45" i="26"/>
  <c r="T45" i="26" s="1"/>
  <c r="U44" i="26"/>
  <c r="S44" i="26"/>
  <c r="R44" i="26"/>
  <c r="Q44" i="26"/>
  <c r="P44" i="26"/>
  <c r="E44" i="26"/>
  <c r="T44" i="26" s="1"/>
  <c r="T43" i="26"/>
  <c r="S43" i="26"/>
  <c r="R43" i="26"/>
  <c r="Q43" i="26"/>
  <c r="P43" i="26"/>
  <c r="E43" i="26"/>
  <c r="S42" i="26"/>
  <c r="R42" i="26"/>
  <c r="Q42" i="26"/>
  <c r="P42" i="26"/>
  <c r="E42" i="26"/>
  <c r="T42" i="26" s="1"/>
  <c r="W40" i="26"/>
  <c r="V40" i="26"/>
  <c r="O40" i="26"/>
  <c r="N40" i="26"/>
  <c r="M40" i="26"/>
  <c r="L40" i="26"/>
  <c r="K40" i="26"/>
  <c r="S40" i="26" s="1"/>
  <c r="J40" i="26"/>
  <c r="R40" i="26" s="1"/>
  <c r="I40" i="26"/>
  <c r="H40" i="26"/>
  <c r="G40" i="26"/>
  <c r="F40" i="26"/>
  <c r="C40" i="26"/>
  <c r="B40" i="26"/>
  <c r="E40" i="26" s="1"/>
  <c r="T39" i="26"/>
  <c r="S39" i="26"/>
  <c r="R39" i="26"/>
  <c r="Q39" i="26"/>
  <c r="P39" i="26"/>
  <c r="E39" i="26"/>
  <c r="U39" i="26" s="1"/>
  <c r="T38" i="26"/>
  <c r="S38" i="26"/>
  <c r="R38" i="26"/>
  <c r="Q38" i="26"/>
  <c r="P38" i="26"/>
  <c r="E38" i="26"/>
  <c r="U38" i="26" s="1"/>
  <c r="S37" i="26"/>
  <c r="R37" i="26"/>
  <c r="Q37" i="26"/>
  <c r="P37" i="26"/>
  <c r="E37" i="26"/>
  <c r="T37" i="26" s="1"/>
  <c r="S36" i="26"/>
  <c r="R36" i="26"/>
  <c r="Q36" i="26"/>
  <c r="P36" i="26"/>
  <c r="E36" i="26"/>
  <c r="S35" i="26"/>
  <c r="R35" i="26"/>
  <c r="Q35" i="26"/>
  <c r="U35" i="26" s="1"/>
  <c r="P35" i="26"/>
  <c r="T35" i="26" s="1"/>
  <c r="E35" i="26"/>
  <c r="W33" i="26"/>
  <c r="V33" i="26"/>
  <c r="O33" i="26"/>
  <c r="N33" i="26"/>
  <c r="M33" i="26"/>
  <c r="L33" i="26"/>
  <c r="K33" i="26"/>
  <c r="J33" i="26"/>
  <c r="I33" i="26"/>
  <c r="H33" i="26"/>
  <c r="P33" i="26" s="1"/>
  <c r="G33" i="26"/>
  <c r="F33" i="26"/>
  <c r="C33" i="26"/>
  <c r="B33" i="26"/>
  <c r="S32" i="26"/>
  <c r="R32" i="26"/>
  <c r="Q32" i="26"/>
  <c r="P32" i="26"/>
  <c r="E32" i="26"/>
  <c r="T32" i="26" s="1"/>
  <c r="W30" i="26"/>
  <c r="V30" i="26"/>
  <c r="O30" i="26"/>
  <c r="N30" i="26"/>
  <c r="M30" i="26"/>
  <c r="L30" i="26"/>
  <c r="K30" i="26"/>
  <c r="S30" i="26" s="1"/>
  <c r="J30" i="26"/>
  <c r="R30" i="26" s="1"/>
  <c r="I30" i="26"/>
  <c r="H30" i="26"/>
  <c r="P30" i="26" s="1"/>
  <c r="G30" i="26"/>
  <c r="F30" i="26"/>
  <c r="C30" i="26"/>
  <c r="B30" i="26"/>
  <c r="E30" i="26" s="1"/>
  <c r="U29" i="26"/>
  <c r="S29" i="26"/>
  <c r="R29" i="26"/>
  <c r="Q29" i="26"/>
  <c r="P29" i="26"/>
  <c r="E29" i="26"/>
  <c r="T29" i="26" s="1"/>
  <c r="T28" i="26"/>
  <c r="S28" i="26"/>
  <c r="R28" i="26"/>
  <c r="Q28" i="26"/>
  <c r="P28" i="26"/>
  <c r="E28" i="26"/>
  <c r="U28" i="26" s="1"/>
  <c r="S27" i="26"/>
  <c r="R27" i="26"/>
  <c r="Q27" i="26"/>
  <c r="P27" i="26"/>
  <c r="E27" i="26"/>
  <c r="T27" i="26" s="1"/>
  <c r="U26" i="26"/>
  <c r="S26" i="26"/>
  <c r="R26" i="26"/>
  <c r="Q26" i="26"/>
  <c r="P26" i="26"/>
  <c r="E26" i="26"/>
  <c r="T26" i="26" s="1"/>
  <c r="W24" i="26"/>
  <c r="V24" i="26"/>
  <c r="O24" i="26"/>
  <c r="N24" i="26"/>
  <c r="M24" i="26"/>
  <c r="L24" i="26"/>
  <c r="K24" i="26"/>
  <c r="S24" i="26" s="1"/>
  <c r="J24" i="26"/>
  <c r="R24" i="26" s="1"/>
  <c r="I24" i="26"/>
  <c r="H24" i="26"/>
  <c r="G24" i="26"/>
  <c r="F24" i="26"/>
  <c r="E24" i="26"/>
  <c r="C24" i="26"/>
  <c r="B24" i="26"/>
  <c r="T23" i="26"/>
  <c r="S23" i="26"/>
  <c r="R23" i="26"/>
  <c r="Q23" i="26"/>
  <c r="P23" i="26"/>
  <c r="E23" i="26"/>
  <c r="U23" i="26" s="1"/>
  <c r="S22" i="26"/>
  <c r="R22" i="26"/>
  <c r="Q22" i="26"/>
  <c r="P22" i="26"/>
  <c r="E22" i="26"/>
  <c r="T22" i="26" s="1"/>
  <c r="U21" i="26"/>
  <c r="S21" i="26"/>
  <c r="R21" i="26"/>
  <c r="Q21" i="26"/>
  <c r="P21" i="26"/>
  <c r="E21" i="26"/>
  <c r="T21" i="26" s="1"/>
  <c r="S20" i="26"/>
  <c r="R20" i="26"/>
  <c r="Q20" i="26"/>
  <c r="U20" i="26" s="1"/>
  <c r="P20" i="26"/>
  <c r="E20" i="26"/>
  <c r="S19" i="26"/>
  <c r="R19" i="26"/>
  <c r="Q19" i="26"/>
  <c r="P19" i="26"/>
  <c r="E19" i="26"/>
  <c r="S18" i="26"/>
  <c r="R18" i="26"/>
  <c r="Q18" i="26"/>
  <c r="P18" i="26"/>
  <c r="E18" i="26"/>
  <c r="T18" i="26" s="1"/>
  <c r="W16" i="26"/>
  <c r="V16" i="26"/>
  <c r="O16" i="26"/>
  <c r="N16" i="26"/>
  <c r="M16" i="26"/>
  <c r="L16" i="26"/>
  <c r="K16" i="26"/>
  <c r="J16" i="26"/>
  <c r="R16" i="26" s="1"/>
  <c r="I16" i="26"/>
  <c r="Q16" i="26" s="1"/>
  <c r="H16" i="26"/>
  <c r="G16" i="26"/>
  <c r="F16" i="26"/>
  <c r="C16" i="26"/>
  <c r="B16" i="26"/>
  <c r="E16" i="26" s="1"/>
  <c r="U15" i="26"/>
  <c r="T15" i="26"/>
  <c r="S15" i="26"/>
  <c r="R15" i="26"/>
  <c r="Q15" i="26"/>
  <c r="P15" i="26"/>
  <c r="E15" i="26"/>
  <c r="T14" i="26"/>
  <c r="S14" i="26"/>
  <c r="R14" i="26"/>
  <c r="Q14" i="26"/>
  <c r="P14" i="26"/>
  <c r="E14" i="26"/>
  <c r="U14" i="26" s="1"/>
  <c r="S13" i="26"/>
  <c r="R13" i="26"/>
  <c r="Q13" i="26"/>
  <c r="P13" i="26"/>
  <c r="E13" i="26"/>
  <c r="T13" i="26" s="1"/>
  <c r="S12" i="26"/>
  <c r="R12" i="26"/>
  <c r="Q12" i="26"/>
  <c r="P12" i="26"/>
  <c r="E12" i="26"/>
  <c r="T12" i="26" s="1"/>
  <c r="U11" i="26"/>
  <c r="T11" i="26"/>
  <c r="S11" i="26"/>
  <c r="R11" i="26"/>
  <c r="Q11" i="26"/>
  <c r="P11" i="26"/>
  <c r="E11" i="26"/>
  <c r="S10" i="26"/>
  <c r="R10" i="26"/>
  <c r="Q10" i="26"/>
  <c r="P10" i="26"/>
  <c r="E10" i="26"/>
  <c r="S9" i="26"/>
  <c r="R9" i="26"/>
  <c r="Q9" i="26"/>
  <c r="P9" i="26"/>
  <c r="E9" i="26"/>
  <c r="U9" i="26" s="1"/>
  <c r="U93" i="25"/>
  <c r="S93" i="25"/>
  <c r="R93" i="25"/>
  <c r="Q93" i="25"/>
  <c r="P93" i="25"/>
  <c r="E93" i="25"/>
  <c r="T93" i="25" s="1"/>
  <c r="T92" i="25"/>
  <c r="S92" i="25"/>
  <c r="R92" i="25"/>
  <c r="Q92" i="25"/>
  <c r="P92" i="25"/>
  <c r="E92" i="25"/>
  <c r="U92" i="25" s="1"/>
  <c r="S91" i="25"/>
  <c r="R91" i="25"/>
  <c r="Q91" i="25"/>
  <c r="P91" i="25"/>
  <c r="E91" i="25"/>
  <c r="S90" i="25"/>
  <c r="R90" i="25"/>
  <c r="Q90" i="25"/>
  <c r="P90" i="25"/>
  <c r="E90" i="25"/>
  <c r="T90" i="25" s="1"/>
  <c r="U89" i="25"/>
  <c r="S89" i="25"/>
  <c r="R89" i="25"/>
  <c r="Q89" i="25"/>
  <c r="P89" i="25"/>
  <c r="E89" i="25"/>
  <c r="T89" i="25" s="1"/>
  <c r="T88" i="25"/>
  <c r="S88" i="25"/>
  <c r="R88" i="25"/>
  <c r="Q88" i="25"/>
  <c r="P88" i="25"/>
  <c r="E88" i="25"/>
  <c r="U88" i="25" s="1"/>
  <c r="S87" i="25"/>
  <c r="R87" i="25"/>
  <c r="Q87" i="25"/>
  <c r="P87" i="25"/>
  <c r="E87" i="25"/>
  <c r="S86" i="25"/>
  <c r="R86" i="25"/>
  <c r="Q86" i="25"/>
  <c r="P86" i="25"/>
  <c r="E86" i="25"/>
  <c r="T86" i="25" s="1"/>
  <c r="W72" i="25"/>
  <c r="V72" i="25"/>
  <c r="O72" i="25"/>
  <c r="N72" i="25"/>
  <c r="M72" i="25"/>
  <c r="L72" i="25"/>
  <c r="K72" i="25"/>
  <c r="S72" i="25" s="1"/>
  <c r="J72" i="25"/>
  <c r="R72" i="25" s="1"/>
  <c r="I72" i="25"/>
  <c r="H72" i="25"/>
  <c r="G72" i="25"/>
  <c r="F72" i="25"/>
  <c r="C72" i="25"/>
  <c r="B72" i="25"/>
  <c r="W71" i="25"/>
  <c r="V71" i="25"/>
  <c r="O71" i="25"/>
  <c r="N71" i="25"/>
  <c r="M71" i="25"/>
  <c r="L71" i="25"/>
  <c r="K71" i="25"/>
  <c r="J71" i="25"/>
  <c r="R71" i="25" s="1"/>
  <c r="I71" i="25"/>
  <c r="H71" i="25"/>
  <c r="P71" i="25" s="1"/>
  <c r="G71" i="25"/>
  <c r="F71" i="25"/>
  <c r="E71" i="25"/>
  <c r="C71" i="25"/>
  <c r="B71" i="25"/>
  <c r="W70" i="25"/>
  <c r="V70" i="25"/>
  <c r="O70" i="25"/>
  <c r="N70" i="25"/>
  <c r="M70" i="25"/>
  <c r="L70" i="25"/>
  <c r="K70" i="25"/>
  <c r="J70" i="25"/>
  <c r="I70" i="25"/>
  <c r="H70" i="25"/>
  <c r="G70" i="25"/>
  <c r="F70" i="25"/>
  <c r="C70" i="25"/>
  <c r="B70" i="25"/>
  <c r="E70" i="25" s="1"/>
  <c r="S69" i="25"/>
  <c r="R69" i="25"/>
  <c r="Q69" i="25"/>
  <c r="P69" i="25"/>
  <c r="E69" i="25"/>
  <c r="T69" i="25" s="1"/>
  <c r="W67" i="25"/>
  <c r="V67" i="25"/>
  <c r="O67" i="25"/>
  <c r="N67" i="25"/>
  <c r="M67" i="25"/>
  <c r="L67" i="25"/>
  <c r="K67" i="25"/>
  <c r="S67" i="25" s="1"/>
  <c r="J67" i="25"/>
  <c r="I67" i="25"/>
  <c r="H67" i="25"/>
  <c r="G67" i="25"/>
  <c r="F67" i="25"/>
  <c r="C67" i="25"/>
  <c r="B67" i="25"/>
  <c r="W66" i="25"/>
  <c r="V66" i="25"/>
  <c r="O66" i="25"/>
  <c r="N66" i="25"/>
  <c r="M66" i="25"/>
  <c r="L66" i="25"/>
  <c r="K66" i="25"/>
  <c r="S66" i="25" s="1"/>
  <c r="J66" i="25"/>
  <c r="R66" i="25" s="1"/>
  <c r="I66" i="25"/>
  <c r="H66" i="25"/>
  <c r="P66" i="25" s="1"/>
  <c r="G66" i="25"/>
  <c r="F66" i="25"/>
  <c r="E66" i="25"/>
  <c r="C66" i="25"/>
  <c r="B66" i="25"/>
  <c r="S65" i="25"/>
  <c r="R65" i="25"/>
  <c r="Q65" i="25"/>
  <c r="P65" i="25"/>
  <c r="E65" i="25"/>
  <c r="S64" i="25"/>
  <c r="R64" i="25"/>
  <c r="Q64" i="25"/>
  <c r="P64" i="25"/>
  <c r="E64" i="25"/>
  <c r="T64" i="25" s="1"/>
  <c r="U63" i="25"/>
  <c r="S63" i="25"/>
  <c r="R63" i="25"/>
  <c r="Q63" i="25"/>
  <c r="P63" i="25"/>
  <c r="E63" i="25"/>
  <c r="T63" i="25" s="1"/>
  <c r="T62" i="25"/>
  <c r="S62" i="25"/>
  <c r="R62" i="25"/>
  <c r="Q62" i="25"/>
  <c r="P62" i="25"/>
  <c r="E62" i="25"/>
  <c r="U62" i="25" s="1"/>
  <c r="S61" i="25"/>
  <c r="R61" i="25"/>
  <c r="Q61" i="25"/>
  <c r="P61" i="25"/>
  <c r="E61" i="25"/>
  <c r="T61" i="25" s="1"/>
  <c r="V59" i="25"/>
  <c r="O59" i="25"/>
  <c r="N59" i="25"/>
  <c r="M59" i="25"/>
  <c r="L59" i="25"/>
  <c r="K59" i="25"/>
  <c r="S59" i="25" s="1"/>
  <c r="J59" i="25"/>
  <c r="R59" i="25" s="1"/>
  <c r="I59" i="25"/>
  <c r="H59" i="25"/>
  <c r="G59" i="25"/>
  <c r="F59" i="25"/>
  <c r="C59" i="25"/>
  <c r="B59" i="25"/>
  <c r="E59" i="25" s="1"/>
  <c r="U58" i="25"/>
  <c r="S58" i="25"/>
  <c r="R58" i="25"/>
  <c r="Q58" i="25"/>
  <c r="P58" i="25"/>
  <c r="E58" i="25"/>
  <c r="T58" i="25" s="1"/>
  <c r="T57" i="25"/>
  <c r="S57" i="25"/>
  <c r="R57" i="25"/>
  <c r="Q57" i="25"/>
  <c r="P57" i="25"/>
  <c r="E57" i="25"/>
  <c r="U57" i="25" s="1"/>
  <c r="S56" i="25"/>
  <c r="R56" i="25"/>
  <c r="Q56" i="25"/>
  <c r="P56" i="25"/>
  <c r="E56" i="25"/>
  <c r="T56" i="25" s="1"/>
  <c r="S55" i="25"/>
  <c r="R55" i="25"/>
  <c r="Q55" i="25"/>
  <c r="P55" i="25"/>
  <c r="E55" i="25"/>
  <c r="T55" i="25" s="1"/>
  <c r="W53" i="25"/>
  <c r="V53" i="25"/>
  <c r="O53" i="25"/>
  <c r="N53" i="25"/>
  <c r="M53" i="25"/>
  <c r="L53" i="25"/>
  <c r="K53" i="25"/>
  <c r="J53" i="25"/>
  <c r="R53" i="25" s="1"/>
  <c r="I53" i="25"/>
  <c r="Q53" i="25" s="1"/>
  <c r="H53" i="25"/>
  <c r="G53" i="25"/>
  <c r="F53" i="25"/>
  <c r="C53" i="25"/>
  <c r="E53" i="25" s="1"/>
  <c r="B53" i="25"/>
  <c r="T52" i="25"/>
  <c r="S52" i="25"/>
  <c r="R52" i="25"/>
  <c r="Q52" i="25"/>
  <c r="P52" i="25"/>
  <c r="E52" i="25"/>
  <c r="U52" i="25" s="1"/>
  <c r="S51" i="25"/>
  <c r="R51" i="25"/>
  <c r="Q51" i="25"/>
  <c r="P51" i="25"/>
  <c r="E51" i="25"/>
  <c r="T51" i="25" s="1"/>
  <c r="S50" i="25"/>
  <c r="R50" i="25"/>
  <c r="Q50" i="25"/>
  <c r="P50" i="25"/>
  <c r="E50" i="25"/>
  <c r="T50" i="25" s="1"/>
  <c r="U49" i="25"/>
  <c r="T49" i="25"/>
  <c r="S49" i="25"/>
  <c r="R49" i="25"/>
  <c r="Q49" i="25"/>
  <c r="P49" i="25"/>
  <c r="E49" i="25"/>
  <c r="T48" i="25"/>
  <c r="S48" i="25"/>
  <c r="R48" i="25"/>
  <c r="Q48" i="25"/>
  <c r="P48" i="25"/>
  <c r="E48" i="25"/>
  <c r="U48" i="25" s="1"/>
  <c r="S47" i="25"/>
  <c r="R47" i="25"/>
  <c r="Q47" i="25"/>
  <c r="P47" i="25"/>
  <c r="E47" i="25"/>
  <c r="T47" i="25" s="1"/>
  <c r="S46" i="25"/>
  <c r="R46" i="25"/>
  <c r="Q46" i="25"/>
  <c r="P46" i="25"/>
  <c r="E46" i="25"/>
  <c r="T46" i="25" s="1"/>
  <c r="U45" i="25"/>
  <c r="T45" i="25"/>
  <c r="S45" i="25"/>
  <c r="R45" i="25"/>
  <c r="Q45" i="25"/>
  <c r="P45" i="25"/>
  <c r="E45" i="25"/>
  <c r="T44" i="25"/>
  <c r="S44" i="25"/>
  <c r="R44" i="25"/>
  <c r="Q44" i="25"/>
  <c r="P44" i="25"/>
  <c r="E44" i="25"/>
  <c r="U44" i="25" s="1"/>
  <c r="S43" i="25"/>
  <c r="R43" i="25"/>
  <c r="Q43" i="25"/>
  <c r="P43" i="25"/>
  <c r="E43" i="25"/>
  <c r="U43" i="25" s="1"/>
  <c r="S42" i="25"/>
  <c r="R42" i="25"/>
  <c r="Q42" i="25"/>
  <c r="P42" i="25"/>
  <c r="E42" i="25"/>
  <c r="T42" i="25" s="1"/>
  <c r="W40" i="25"/>
  <c r="V40" i="25"/>
  <c r="O40" i="25"/>
  <c r="N40" i="25"/>
  <c r="M40" i="25"/>
  <c r="L40" i="25"/>
  <c r="K40" i="25"/>
  <c r="J40" i="25"/>
  <c r="R40" i="25" s="1"/>
  <c r="I40" i="25"/>
  <c r="Q40" i="25" s="1"/>
  <c r="H40" i="25"/>
  <c r="G40" i="25"/>
  <c r="F40" i="25"/>
  <c r="C40" i="25"/>
  <c r="E40" i="25" s="1"/>
  <c r="B40" i="25"/>
  <c r="T39" i="25"/>
  <c r="S39" i="25"/>
  <c r="R39" i="25"/>
  <c r="Q39" i="25"/>
  <c r="P39" i="25"/>
  <c r="E39" i="25"/>
  <c r="U39" i="25" s="1"/>
  <c r="S38" i="25"/>
  <c r="R38" i="25"/>
  <c r="Q38" i="25"/>
  <c r="P38" i="25"/>
  <c r="E38" i="25"/>
  <c r="T38" i="25" s="1"/>
  <c r="S37" i="25"/>
  <c r="R37" i="25"/>
  <c r="Q37" i="25"/>
  <c r="P37" i="25"/>
  <c r="E37" i="25"/>
  <c r="T37" i="25" s="1"/>
  <c r="S36" i="25"/>
  <c r="R36" i="25"/>
  <c r="Q36" i="25"/>
  <c r="P36" i="25"/>
  <c r="T36" i="25" s="1"/>
  <c r="E36" i="25"/>
  <c r="S35" i="25"/>
  <c r="R35" i="25"/>
  <c r="Q35" i="25"/>
  <c r="P35" i="25"/>
  <c r="E35" i="25"/>
  <c r="W33" i="25"/>
  <c r="V33" i="25"/>
  <c r="O33" i="25"/>
  <c r="N33" i="25"/>
  <c r="M33" i="25"/>
  <c r="L33" i="25"/>
  <c r="K33" i="25"/>
  <c r="S33" i="25" s="1"/>
  <c r="J33" i="25"/>
  <c r="R33" i="25" s="1"/>
  <c r="I33" i="25"/>
  <c r="H33" i="25"/>
  <c r="G33" i="25"/>
  <c r="F33" i="25"/>
  <c r="C33" i="25"/>
  <c r="B33" i="25"/>
  <c r="E33" i="25" s="1"/>
  <c r="S32" i="25"/>
  <c r="R32" i="25"/>
  <c r="Q32" i="25"/>
  <c r="U32" i="25" s="1"/>
  <c r="P32" i="25"/>
  <c r="E32" i="25"/>
  <c r="W30" i="25"/>
  <c r="V30" i="25"/>
  <c r="O30" i="25"/>
  <c r="N30" i="25"/>
  <c r="M30" i="25"/>
  <c r="L30" i="25"/>
  <c r="K30" i="25"/>
  <c r="J30" i="25"/>
  <c r="I30" i="25"/>
  <c r="H30" i="25"/>
  <c r="G30" i="25"/>
  <c r="F30" i="25"/>
  <c r="E30" i="25"/>
  <c r="C30" i="25"/>
  <c r="B30" i="25"/>
  <c r="S29" i="25"/>
  <c r="R29" i="25"/>
  <c r="Q29" i="25"/>
  <c r="P29" i="25"/>
  <c r="E29" i="25"/>
  <c r="S28" i="25"/>
  <c r="R28" i="25"/>
  <c r="Q28" i="25"/>
  <c r="P28" i="25"/>
  <c r="E28" i="25"/>
  <c r="U27" i="25"/>
  <c r="S27" i="25"/>
  <c r="R27" i="25"/>
  <c r="Q27" i="25"/>
  <c r="P27" i="25"/>
  <c r="E27" i="25"/>
  <c r="T27" i="25" s="1"/>
  <c r="S26" i="25"/>
  <c r="R26" i="25"/>
  <c r="Q26" i="25"/>
  <c r="P26" i="25"/>
  <c r="E26" i="25"/>
  <c r="W24" i="25"/>
  <c r="V24" i="25"/>
  <c r="O24" i="25"/>
  <c r="N24" i="25"/>
  <c r="M24" i="25"/>
  <c r="L24" i="25"/>
  <c r="K24" i="25"/>
  <c r="S24" i="25" s="1"/>
  <c r="J24" i="25"/>
  <c r="R24" i="25" s="1"/>
  <c r="I24" i="25"/>
  <c r="H24" i="25"/>
  <c r="G24" i="25"/>
  <c r="F24" i="25"/>
  <c r="C24" i="25"/>
  <c r="B24" i="25"/>
  <c r="E24" i="25" s="1"/>
  <c r="S23" i="25"/>
  <c r="R23" i="25"/>
  <c r="Q23" i="25"/>
  <c r="P23" i="25"/>
  <c r="E23" i="25"/>
  <c r="T23" i="25" s="1"/>
  <c r="U22" i="25"/>
  <c r="S22" i="25"/>
  <c r="R22" i="25"/>
  <c r="Q22" i="25"/>
  <c r="P22" i="25"/>
  <c r="E22" i="25"/>
  <c r="T22" i="25" s="1"/>
  <c r="S21" i="25"/>
  <c r="R21" i="25"/>
  <c r="Q21" i="25"/>
  <c r="P21" i="25"/>
  <c r="E21" i="25"/>
  <c r="S20" i="25"/>
  <c r="R20" i="25"/>
  <c r="Q20" i="25"/>
  <c r="P20" i="25"/>
  <c r="E20" i="25"/>
  <c r="S19" i="25"/>
  <c r="R19" i="25"/>
  <c r="Q19" i="25"/>
  <c r="P19" i="25"/>
  <c r="E19" i="25"/>
  <c r="T19" i="25" s="1"/>
  <c r="U18" i="25"/>
  <c r="S18" i="25"/>
  <c r="R18" i="25"/>
  <c r="Q18" i="25"/>
  <c r="P18" i="25"/>
  <c r="E18" i="25"/>
  <c r="T18" i="25" s="1"/>
  <c r="W16" i="25"/>
  <c r="V16" i="25"/>
  <c r="O16" i="25"/>
  <c r="N16" i="25"/>
  <c r="M16" i="25"/>
  <c r="L16" i="25"/>
  <c r="K16" i="25"/>
  <c r="S16" i="25" s="1"/>
  <c r="J16" i="25"/>
  <c r="R16" i="25" s="1"/>
  <c r="I16" i="25"/>
  <c r="H16" i="25"/>
  <c r="G16" i="25"/>
  <c r="F16" i="25"/>
  <c r="C16" i="25"/>
  <c r="B16" i="25"/>
  <c r="E16" i="25" s="1"/>
  <c r="S15" i="25"/>
  <c r="R15" i="25"/>
  <c r="Q15" i="25"/>
  <c r="P15" i="25"/>
  <c r="E15" i="25"/>
  <c r="S14" i="25"/>
  <c r="R14" i="25"/>
  <c r="Q14" i="25"/>
  <c r="P14" i="25"/>
  <c r="E14" i="25"/>
  <c r="T14" i="25" s="1"/>
  <c r="U13" i="25"/>
  <c r="S13" i="25"/>
  <c r="R13" i="25"/>
  <c r="Q13" i="25"/>
  <c r="P13" i="25"/>
  <c r="E13" i="25"/>
  <c r="T13" i="25" s="1"/>
  <c r="S12" i="25"/>
  <c r="R12" i="25"/>
  <c r="Q12" i="25"/>
  <c r="P12" i="25"/>
  <c r="E12" i="25"/>
  <c r="S11" i="25"/>
  <c r="R11" i="25"/>
  <c r="Q11" i="25"/>
  <c r="P11" i="25"/>
  <c r="T11" i="25" s="1"/>
  <c r="E11" i="25"/>
  <c r="U11" i="25" s="1"/>
  <c r="S10" i="25"/>
  <c r="R10" i="25"/>
  <c r="Q10" i="25"/>
  <c r="P10" i="25"/>
  <c r="E10" i="25"/>
  <c r="S9" i="25"/>
  <c r="R9" i="25"/>
  <c r="Q9" i="25"/>
  <c r="P9" i="25"/>
  <c r="E9" i="25"/>
  <c r="U93" i="24"/>
  <c r="T93" i="24"/>
  <c r="S93" i="24"/>
  <c r="R93" i="24"/>
  <c r="Q93" i="24"/>
  <c r="P93" i="24"/>
  <c r="E93" i="24"/>
  <c r="T92" i="24"/>
  <c r="S92" i="24"/>
  <c r="R92" i="24"/>
  <c r="Q92" i="24"/>
  <c r="P92" i="24"/>
  <c r="E92" i="24"/>
  <c r="U92" i="24" s="1"/>
  <c r="S91" i="24"/>
  <c r="R91" i="24"/>
  <c r="Q91" i="24"/>
  <c r="P91" i="24"/>
  <c r="E91" i="24"/>
  <c r="T91" i="24" s="1"/>
  <c r="S90" i="24"/>
  <c r="R90" i="24"/>
  <c r="Q90" i="24"/>
  <c r="P90" i="24"/>
  <c r="E90" i="24"/>
  <c r="U89" i="24"/>
  <c r="T89" i="24"/>
  <c r="S89" i="24"/>
  <c r="R89" i="24"/>
  <c r="Q89" i="24"/>
  <c r="P89" i="24"/>
  <c r="E89" i="24"/>
  <c r="T88" i="24"/>
  <c r="S88" i="24"/>
  <c r="R88" i="24"/>
  <c r="Q88" i="24"/>
  <c r="P88" i="24"/>
  <c r="E88" i="24"/>
  <c r="U88" i="24" s="1"/>
  <c r="S87" i="24"/>
  <c r="R87" i="24"/>
  <c r="Q87" i="24"/>
  <c r="P87" i="24"/>
  <c r="E87" i="24"/>
  <c r="T87" i="24" s="1"/>
  <c r="S86" i="24"/>
  <c r="R86" i="24"/>
  <c r="Q86" i="24"/>
  <c r="P86" i="24"/>
  <c r="E86" i="24"/>
  <c r="W72" i="24"/>
  <c r="V72" i="24"/>
  <c r="O72" i="24"/>
  <c r="N72" i="24"/>
  <c r="M72" i="24"/>
  <c r="L72" i="24"/>
  <c r="K72" i="24"/>
  <c r="J72" i="24"/>
  <c r="I72" i="24"/>
  <c r="Q72" i="24" s="1"/>
  <c r="H72" i="24"/>
  <c r="G72" i="24"/>
  <c r="F72" i="24"/>
  <c r="C72" i="24"/>
  <c r="B72" i="24"/>
  <c r="E72" i="24" s="1"/>
  <c r="W71" i="24"/>
  <c r="V71" i="24"/>
  <c r="O71" i="24"/>
  <c r="N71" i="24"/>
  <c r="M71" i="24"/>
  <c r="L71" i="24"/>
  <c r="K71" i="24"/>
  <c r="S71" i="24" s="1"/>
  <c r="J71" i="24"/>
  <c r="R71" i="24" s="1"/>
  <c r="I71" i="24"/>
  <c r="Q71" i="24" s="1"/>
  <c r="H71" i="24"/>
  <c r="P71" i="24" s="1"/>
  <c r="G71" i="24"/>
  <c r="F71" i="24"/>
  <c r="C71" i="24"/>
  <c r="B71" i="24"/>
  <c r="W70" i="24"/>
  <c r="V70" i="24"/>
  <c r="O70" i="24"/>
  <c r="N70" i="24"/>
  <c r="M70" i="24"/>
  <c r="L70" i="24"/>
  <c r="K70" i="24"/>
  <c r="S70" i="24" s="1"/>
  <c r="J70" i="24"/>
  <c r="R70" i="24" s="1"/>
  <c r="I70" i="24"/>
  <c r="H70" i="24"/>
  <c r="P70" i="24" s="1"/>
  <c r="G70" i="24"/>
  <c r="F70" i="24"/>
  <c r="C70" i="24"/>
  <c r="B70" i="24"/>
  <c r="S69" i="24"/>
  <c r="R69" i="24"/>
  <c r="Q69" i="24"/>
  <c r="P69" i="24"/>
  <c r="E69" i="24"/>
  <c r="T69" i="24" s="1"/>
  <c r="W67" i="24"/>
  <c r="V67" i="24"/>
  <c r="O67" i="24"/>
  <c r="N67" i="24"/>
  <c r="M67" i="24"/>
  <c r="L67" i="24"/>
  <c r="K67" i="24"/>
  <c r="J67" i="24"/>
  <c r="R67" i="24" s="1"/>
  <c r="I67" i="24"/>
  <c r="Q67" i="24" s="1"/>
  <c r="H67" i="24"/>
  <c r="G67" i="24"/>
  <c r="F67" i="24"/>
  <c r="C67" i="24"/>
  <c r="B67" i="24"/>
  <c r="E67" i="24" s="1"/>
  <c r="W66" i="24"/>
  <c r="V66" i="24"/>
  <c r="O66" i="24"/>
  <c r="N66" i="24"/>
  <c r="M66" i="24"/>
  <c r="L66" i="24"/>
  <c r="K66" i="24"/>
  <c r="S66" i="24" s="1"/>
  <c r="J66" i="24"/>
  <c r="R66" i="24" s="1"/>
  <c r="I66" i="24"/>
  <c r="Q66" i="24" s="1"/>
  <c r="H66" i="24"/>
  <c r="P66" i="24" s="1"/>
  <c r="G66" i="24"/>
  <c r="F66" i="24"/>
  <c r="C66" i="24"/>
  <c r="B66" i="24"/>
  <c r="S65" i="24"/>
  <c r="R65" i="24"/>
  <c r="Q65" i="24"/>
  <c r="P65" i="24"/>
  <c r="E65" i="24"/>
  <c r="T65" i="24" s="1"/>
  <c r="S64" i="24"/>
  <c r="R64" i="24"/>
  <c r="Q64" i="24"/>
  <c r="P64" i="24"/>
  <c r="E64" i="24"/>
  <c r="S63" i="24"/>
  <c r="R63" i="24"/>
  <c r="Q63" i="24"/>
  <c r="P63" i="24"/>
  <c r="E63" i="24"/>
  <c r="U63" i="24" s="1"/>
  <c r="T62" i="24"/>
  <c r="S62" i="24"/>
  <c r="R62" i="24"/>
  <c r="Q62" i="24"/>
  <c r="P62" i="24"/>
  <c r="E62" i="24"/>
  <c r="U62" i="24" s="1"/>
  <c r="S61" i="24"/>
  <c r="R61" i="24"/>
  <c r="Q61" i="24"/>
  <c r="P61" i="24"/>
  <c r="E61" i="24"/>
  <c r="U61" i="24" s="1"/>
  <c r="V59" i="24"/>
  <c r="O59" i="24"/>
  <c r="N59" i="24"/>
  <c r="M59" i="24"/>
  <c r="L59" i="24"/>
  <c r="K59" i="24"/>
  <c r="S59" i="24" s="1"/>
  <c r="J59" i="24"/>
  <c r="R59" i="24" s="1"/>
  <c r="I59" i="24"/>
  <c r="H59" i="24"/>
  <c r="G59" i="24"/>
  <c r="F59" i="24"/>
  <c r="C59" i="24"/>
  <c r="B59" i="24"/>
  <c r="T58" i="24"/>
  <c r="S58" i="24"/>
  <c r="R58" i="24"/>
  <c r="Q58" i="24"/>
  <c r="P58" i="24"/>
  <c r="E58" i="24"/>
  <c r="U58" i="24" s="1"/>
  <c r="S57" i="24"/>
  <c r="R57" i="24"/>
  <c r="Q57" i="24"/>
  <c r="P57" i="24"/>
  <c r="E57" i="24"/>
  <c r="T57" i="24" s="1"/>
  <c r="S56" i="24"/>
  <c r="R56" i="24"/>
  <c r="Q56" i="24"/>
  <c r="P56" i="24"/>
  <c r="E56" i="24"/>
  <c r="S55" i="24"/>
  <c r="R55" i="24"/>
  <c r="Q55" i="24"/>
  <c r="P55" i="24"/>
  <c r="E55" i="24"/>
  <c r="U55" i="24" s="1"/>
  <c r="W53" i="24"/>
  <c r="V53" i="24"/>
  <c r="O53" i="24"/>
  <c r="N53" i="24"/>
  <c r="M53" i="24"/>
  <c r="L53" i="24"/>
  <c r="K53" i="24"/>
  <c r="S53" i="24" s="1"/>
  <c r="J53" i="24"/>
  <c r="R53" i="24" s="1"/>
  <c r="I53" i="24"/>
  <c r="H53" i="24"/>
  <c r="P53" i="24" s="1"/>
  <c r="G53" i="24"/>
  <c r="F53" i="24"/>
  <c r="C53" i="24"/>
  <c r="B53" i="24"/>
  <c r="S52" i="24"/>
  <c r="R52" i="24"/>
  <c r="Q52" i="24"/>
  <c r="P52" i="24"/>
  <c r="E52" i="24"/>
  <c r="T52" i="24" s="1"/>
  <c r="S51" i="24"/>
  <c r="R51" i="24"/>
  <c r="Q51" i="24"/>
  <c r="P51" i="24"/>
  <c r="E51" i="24"/>
  <c r="S50" i="24"/>
  <c r="R50" i="24"/>
  <c r="Q50" i="24"/>
  <c r="P50" i="24"/>
  <c r="E50" i="24"/>
  <c r="U50" i="24" s="1"/>
  <c r="T49" i="24"/>
  <c r="S49" i="24"/>
  <c r="R49" i="24"/>
  <c r="Q49" i="24"/>
  <c r="P49" i="24"/>
  <c r="E49" i="24"/>
  <c r="U49" i="24" s="1"/>
  <c r="S48" i="24"/>
  <c r="R48" i="24"/>
  <c r="Q48" i="24"/>
  <c r="P48" i="24"/>
  <c r="E48" i="24"/>
  <c r="T48" i="24" s="1"/>
  <c r="S47" i="24"/>
  <c r="R47" i="24"/>
  <c r="Q47" i="24"/>
  <c r="P47" i="24"/>
  <c r="E47" i="24"/>
  <c r="T47" i="24" s="1"/>
  <c r="U46" i="24"/>
  <c r="S46" i="24"/>
  <c r="R46" i="24"/>
  <c r="Q46" i="24"/>
  <c r="P46" i="24"/>
  <c r="E46" i="24"/>
  <c r="T46" i="24" s="1"/>
  <c r="T45" i="24"/>
  <c r="S45" i="24"/>
  <c r="R45" i="24"/>
  <c r="Q45" i="24"/>
  <c r="P45" i="24"/>
  <c r="E45" i="24"/>
  <c r="U45" i="24" s="1"/>
  <c r="S44" i="24"/>
  <c r="R44" i="24"/>
  <c r="Q44" i="24"/>
  <c r="P44" i="24"/>
  <c r="E44" i="24"/>
  <c r="T44" i="24" s="1"/>
  <c r="S43" i="24"/>
  <c r="R43" i="24"/>
  <c r="Q43" i="24"/>
  <c r="P43" i="24"/>
  <c r="E43" i="24"/>
  <c r="T43" i="24" s="1"/>
  <c r="S42" i="24"/>
  <c r="R42" i="24"/>
  <c r="Q42" i="24"/>
  <c r="P42" i="24"/>
  <c r="E42" i="24"/>
  <c r="T42" i="24" s="1"/>
  <c r="W40" i="24"/>
  <c r="V40" i="24"/>
  <c r="O40" i="24"/>
  <c r="N40" i="24"/>
  <c r="M40" i="24"/>
  <c r="L40" i="24"/>
  <c r="K40" i="24"/>
  <c r="S40" i="24" s="1"/>
  <c r="J40" i="24"/>
  <c r="R40" i="24" s="1"/>
  <c r="I40" i="24"/>
  <c r="Q40" i="24" s="1"/>
  <c r="H40" i="24"/>
  <c r="G40" i="24"/>
  <c r="F40" i="24"/>
  <c r="C40" i="24"/>
  <c r="B40" i="24"/>
  <c r="E40" i="24" s="1"/>
  <c r="S39" i="24"/>
  <c r="R39" i="24"/>
  <c r="Q39" i="24"/>
  <c r="P39" i="24"/>
  <c r="E39" i="24"/>
  <c r="T39" i="24" s="1"/>
  <c r="S38" i="24"/>
  <c r="R38" i="24"/>
  <c r="Q38" i="24"/>
  <c r="P38" i="24"/>
  <c r="E38" i="24"/>
  <c r="T38" i="24" s="1"/>
  <c r="U37" i="24"/>
  <c r="S37" i="24"/>
  <c r="R37" i="24"/>
  <c r="Q37" i="24"/>
  <c r="P37" i="24"/>
  <c r="E37" i="24"/>
  <c r="T37" i="24" s="1"/>
  <c r="S36" i="24"/>
  <c r="R36" i="24"/>
  <c r="Q36" i="24"/>
  <c r="P36" i="24"/>
  <c r="T36" i="24" s="1"/>
  <c r="E36" i="24"/>
  <c r="S35" i="24"/>
  <c r="R35" i="24"/>
  <c r="Q35" i="24"/>
  <c r="P35" i="24"/>
  <c r="E35" i="24"/>
  <c r="W33" i="24"/>
  <c r="V33" i="24"/>
  <c r="O33" i="24"/>
  <c r="N33" i="24"/>
  <c r="M33" i="24"/>
  <c r="L33" i="24"/>
  <c r="K33" i="24"/>
  <c r="S33" i="24" s="1"/>
  <c r="J33" i="24"/>
  <c r="I33" i="24"/>
  <c r="H33" i="24"/>
  <c r="G33" i="24"/>
  <c r="F33" i="24"/>
  <c r="C33" i="24"/>
  <c r="B33" i="24"/>
  <c r="E33" i="24" s="1"/>
  <c r="S32" i="24"/>
  <c r="R32" i="24"/>
  <c r="Q32" i="24"/>
  <c r="U32" i="24" s="1"/>
  <c r="P32" i="24"/>
  <c r="E32" i="24"/>
  <c r="W30" i="24"/>
  <c r="V30" i="24"/>
  <c r="O30" i="24"/>
  <c r="N30" i="24"/>
  <c r="M30" i="24"/>
  <c r="L30" i="24"/>
  <c r="K30" i="24"/>
  <c r="S30" i="24" s="1"/>
  <c r="J30" i="24"/>
  <c r="R30" i="24" s="1"/>
  <c r="I30" i="24"/>
  <c r="H30" i="24"/>
  <c r="G30" i="24"/>
  <c r="F30" i="24"/>
  <c r="C30" i="24"/>
  <c r="B30" i="24"/>
  <c r="E30" i="24" s="1"/>
  <c r="S29" i="24"/>
  <c r="R29" i="24"/>
  <c r="Q29" i="24"/>
  <c r="P29" i="24"/>
  <c r="E29" i="24"/>
  <c r="T29" i="24" s="1"/>
  <c r="U28" i="24"/>
  <c r="S28" i="24"/>
  <c r="R28" i="24"/>
  <c r="Q28" i="24"/>
  <c r="P28" i="24"/>
  <c r="E28" i="24"/>
  <c r="T28" i="24" s="1"/>
  <c r="U27" i="24"/>
  <c r="T27" i="24"/>
  <c r="S27" i="24"/>
  <c r="R27" i="24"/>
  <c r="Q27" i="24"/>
  <c r="P27" i="24"/>
  <c r="E27" i="24"/>
  <c r="S26" i="24"/>
  <c r="R26" i="24"/>
  <c r="Q26" i="24"/>
  <c r="P26" i="24"/>
  <c r="E26" i="24"/>
  <c r="U26" i="24" s="1"/>
  <c r="W24" i="24"/>
  <c r="V24" i="24"/>
  <c r="O24" i="24"/>
  <c r="N24" i="24"/>
  <c r="M24" i="24"/>
  <c r="L24" i="24"/>
  <c r="K24" i="24"/>
  <c r="S24" i="24" s="1"/>
  <c r="J24" i="24"/>
  <c r="R24" i="24" s="1"/>
  <c r="I24" i="24"/>
  <c r="H24" i="24"/>
  <c r="G24" i="24"/>
  <c r="F24" i="24"/>
  <c r="C24" i="24"/>
  <c r="B24" i="24"/>
  <c r="E24" i="24" s="1"/>
  <c r="S23" i="24"/>
  <c r="R23" i="24"/>
  <c r="Q23" i="24"/>
  <c r="P23" i="24"/>
  <c r="E23" i="24"/>
  <c r="U22" i="24"/>
  <c r="T22" i="24"/>
  <c r="S22" i="24"/>
  <c r="R22" i="24"/>
  <c r="Q22" i="24"/>
  <c r="P22" i="24"/>
  <c r="E22" i="24"/>
  <c r="T21" i="24"/>
  <c r="S21" i="24"/>
  <c r="R21" i="24"/>
  <c r="Q21" i="24"/>
  <c r="P21" i="24"/>
  <c r="E21" i="24"/>
  <c r="U21" i="24" s="1"/>
  <c r="S20" i="24"/>
  <c r="R20" i="24"/>
  <c r="Q20" i="24"/>
  <c r="P20" i="24"/>
  <c r="E20" i="24"/>
  <c r="T20" i="24" s="1"/>
  <c r="S19" i="24"/>
  <c r="R19" i="24"/>
  <c r="Q19" i="24"/>
  <c r="P19" i="24"/>
  <c r="E19" i="24"/>
  <c r="U18" i="24"/>
  <c r="T18" i="24"/>
  <c r="S18" i="24"/>
  <c r="R18" i="24"/>
  <c r="Q18" i="24"/>
  <c r="P18" i="24"/>
  <c r="E18" i="24"/>
  <c r="W16" i="24"/>
  <c r="V16" i="24"/>
  <c r="O16" i="24"/>
  <c r="N16" i="24"/>
  <c r="M16" i="24"/>
  <c r="L16" i="24"/>
  <c r="K16" i="24"/>
  <c r="J16" i="24"/>
  <c r="R16" i="24" s="1"/>
  <c r="I16" i="24"/>
  <c r="Q16" i="24" s="1"/>
  <c r="H16" i="24"/>
  <c r="P16" i="24" s="1"/>
  <c r="G16" i="24"/>
  <c r="F16" i="24"/>
  <c r="C16" i="24"/>
  <c r="B16" i="24"/>
  <c r="S15" i="24"/>
  <c r="R15" i="24"/>
  <c r="Q15" i="24"/>
  <c r="P15" i="24"/>
  <c r="E15" i="24"/>
  <c r="T15" i="24" s="1"/>
  <c r="S14" i="24"/>
  <c r="R14" i="24"/>
  <c r="Q14" i="24"/>
  <c r="P14" i="24"/>
  <c r="E14" i="24"/>
  <c r="U13" i="24"/>
  <c r="T13" i="24"/>
  <c r="S13" i="24"/>
  <c r="R13" i="24"/>
  <c r="Q13" i="24"/>
  <c r="P13" i="24"/>
  <c r="E13" i="24"/>
  <c r="T12" i="24"/>
  <c r="S12" i="24"/>
  <c r="R12" i="24"/>
  <c r="Q12" i="24"/>
  <c r="P12" i="24"/>
  <c r="E12" i="24"/>
  <c r="U12" i="24" s="1"/>
  <c r="S11" i="24"/>
  <c r="R11" i="24"/>
  <c r="Q11" i="24"/>
  <c r="P11" i="24"/>
  <c r="E11" i="24"/>
  <c r="T11" i="24" s="1"/>
  <c r="S10" i="24"/>
  <c r="R10" i="24"/>
  <c r="Q10" i="24"/>
  <c r="P10" i="24"/>
  <c r="E10" i="24"/>
  <c r="T10" i="24" s="1"/>
  <c r="U9" i="24"/>
  <c r="T9" i="24"/>
  <c r="S9" i="24"/>
  <c r="R9" i="24"/>
  <c r="Q9" i="24"/>
  <c r="P9" i="24"/>
  <c r="E9" i="24"/>
  <c r="S93" i="23"/>
  <c r="R93" i="23"/>
  <c r="Q93" i="23"/>
  <c r="P93" i="23"/>
  <c r="E93" i="23"/>
  <c r="U93" i="23" s="1"/>
  <c r="S92" i="23"/>
  <c r="R92" i="23"/>
  <c r="Q92" i="23"/>
  <c r="P92" i="23"/>
  <c r="E92" i="23"/>
  <c r="T92" i="23" s="1"/>
  <c r="U91" i="23"/>
  <c r="S91" i="23"/>
  <c r="R91" i="23"/>
  <c r="Q91" i="23"/>
  <c r="P91" i="23"/>
  <c r="E91" i="23"/>
  <c r="T91" i="23" s="1"/>
  <c r="U90" i="23"/>
  <c r="T90" i="23"/>
  <c r="S90" i="23"/>
  <c r="R90" i="23"/>
  <c r="Q90" i="23"/>
  <c r="P90" i="23"/>
  <c r="E90" i="23"/>
  <c r="S89" i="23"/>
  <c r="R89" i="23"/>
  <c r="Q89" i="23"/>
  <c r="P89" i="23"/>
  <c r="E89" i="23"/>
  <c r="U89" i="23" s="1"/>
  <c r="S88" i="23"/>
  <c r="R88" i="23"/>
  <c r="Q88" i="23"/>
  <c r="P88" i="23"/>
  <c r="E88" i="23"/>
  <c r="T88" i="23" s="1"/>
  <c r="U87" i="23"/>
  <c r="S87" i="23"/>
  <c r="R87" i="23"/>
  <c r="Q87" i="23"/>
  <c r="P87" i="23"/>
  <c r="E87" i="23"/>
  <c r="T87" i="23" s="1"/>
  <c r="U86" i="23"/>
  <c r="T86" i="23"/>
  <c r="S86" i="23"/>
  <c r="R86" i="23"/>
  <c r="Q86" i="23"/>
  <c r="P86" i="23"/>
  <c r="E86" i="23"/>
  <c r="W72" i="23"/>
  <c r="V72" i="23"/>
  <c r="O72" i="23"/>
  <c r="N72" i="23"/>
  <c r="M72" i="23"/>
  <c r="L72" i="23"/>
  <c r="K72" i="23"/>
  <c r="J72" i="23"/>
  <c r="I72" i="23"/>
  <c r="H72" i="23"/>
  <c r="P72" i="23" s="1"/>
  <c r="G72" i="23"/>
  <c r="F72" i="23"/>
  <c r="C72" i="23"/>
  <c r="B72" i="23"/>
  <c r="E72" i="23" s="1"/>
  <c r="W71" i="23"/>
  <c r="V71" i="23"/>
  <c r="O71" i="23"/>
  <c r="N71" i="23"/>
  <c r="M71" i="23"/>
  <c r="L71" i="23"/>
  <c r="K71" i="23"/>
  <c r="S71" i="23" s="1"/>
  <c r="J71" i="23"/>
  <c r="I71" i="23"/>
  <c r="H71" i="23"/>
  <c r="G71" i="23"/>
  <c r="F71" i="23"/>
  <c r="C71" i="23"/>
  <c r="B71" i="23"/>
  <c r="E71" i="23" s="1"/>
  <c r="W70" i="23"/>
  <c r="V70" i="23"/>
  <c r="O70" i="23"/>
  <c r="N70" i="23"/>
  <c r="M70" i="23"/>
  <c r="L70" i="23"/>
  <c r="K70" i="23"/>
  <c r="S70" i="23" s="1"/>
  <c r="J70" i="23"/>
  <c r="I70" i="23"/>
  <c r="Q70" i="23" s="1"/>
  <c r="H70" i="23"/>
  <c r="G70" i="23"/>
  <c r="F70" i="23"/>
  <c r="C70" i="23"/>
  <c r="B70" i="23"/>
  <c r="E70" i="23" s="1"/>
  <c r="S69" i="23"/>
  <c r="R69" i="23"/>
  <c r="Q69" i="23"/>
  <c r="U69" i="23" s="1"/>
  <c r="P69" i="23"/>
  <c r="E69" i="23"/>
  <c r="W67" i="23"/>
  <c r="V67" i="23"/>
  <c r="O67" i="23"/>
  <c r="N67" i="23"/>
  <c r="M67" i="23"/>
  <c r="L67" i="23"/>
  <c r="K67" i="23"/>
  <c r="J67" i="23"/>
  <c r="I67" i="23"/>
  <c r="H67" i="23"/>
  <c r="P67" i="23" s="1"/>
  <c r="G67" i="23"/>
  <c r="F67" i="23"/>
  <c r="C67" i="23"/>
  <c r="B67" i="23"/>
  <c r="W66" i="23"/>
  <c r="V66" i="23"/>
  <c r="O66" i="23"/>
  <c r="N66" i="23"/>
  <c r="M66" i="23"/>
  <c r="L66" i="23"/>
  <c r="K66" i="23"/>
  <c r="S66" i="23" s="1"/>
  <c r="J66" i="23"/>
  <c r="R66" i="23" s="1"/>
  <c r="I66" i="23"/>
  <c r="H66" i="23"/>
  <c r="G66" i="23"/>
  <c r="F66" i="23"/>
  <c r="C66" i="23"/>
  <c r="B66" i="23"/>
  <c r="E66" i="23" s="1"/>
  <c r="S65" i="23"/>
  <c r="R65" i="23"/>
  <c r="Q65" i="23"/>
  <c r="P65" i="23"/>
  <c r="E65" i="23"/>
  <c r="T64" i="23"/>
  <c r="S64" i="23"/>
  <c r="R64" i="23"/>
  <c r="Q64" i="23"/>
  <c r="P64" i="23"/>
  <c r="E64" i="23"/>
  <c r="U64" i="23" s="1"/>
  <c r="T63" i="23"/>
  <c r="S63" i="23"/>
  <c r="R63" i="23"/>
  <c r="Q63" i="23"/>
  <c r="P63" i="23"/>
  <c r="E63" i="23"/>
  <c r="U63" i="23" s="1"/>
  <c r="S62" i="23"/>
  <c r="R62" i="23"/>
  <c r="Q62" i="23"/>
  <c r="P62" i="23"/>
  <c r="E62" i="23"/>
  <c r="T62" i="23" s="1"/>
  <c r="S61" i="23"/>
  <c r="R61" i="23"/>
  <c r="Q61" i="23"/>
  <c r="P61" i="23"/>
  <c r="E61" i="23"/>
  <c r="V59" i="23"/>
  <c r="O59" i="23"/>
  <c r="N59" i="23"/>
  <c r="M59" i="23"/>
  <c r="L59" i="23"/>
  <c r="K59" i="23"/>
  <c r="S59" i="23" s="1"/>
  <c r="J59" i="23"/>
  <c r="R59" i="23" s="1"/>
  <c r="I59" i="23"/>
  <c r="H59" i="23"/>
  <c r="G59" i="23"/>
  <c r="F59" i="23"/>
  <c r="C59" i="23"/>
  <c r="B59" i="23"/>
  <c r="S58" i="23"/>
  <c r="R58" i="23"/>
  <c r="Q58" i="23"/>
  <c r="P58" i="23"/>
  <c r="E58" i="23"/>
  <c r="T58" i="23" s="1"/>
  <c r="S57" i="23"/>
  <c r="R57" i="23"/>
  <c r="Q57" i="23"/>
  <c r="P57" i="23"/>
  <c r="E57" i="23"/>
  <c r="T57" i="23" s="1"/>
  <c r="U56" i="23"/>
  <c r="T56" i="23"/>
  <c r="S56" i="23"/>
  <c r="R56" i="23"/>
  <c r="Q56" i="23"/>
  <c r="P56" i="23"/>
  <c r="E56" i="23"/>
  <c r="S55" i="23"/>
  <c r="R55" i="23"/>
  <c r="Q55" i="23"/>
  <c r="P55" i="23"/>
  <c r="E55" i="23"/>
  <c r="U55" i="23" s="1"/>
  <c r="W53" i="23"/>
  <c r="V53" i="23"/>
  <c r="O53" i="23"/>
  <c r="N53" i="23"/>
  <c r="M53" i="23"/>
  <c r="L53" i="23"/>
  <c r="K53" i="23"/>
  <c r="S53" i="23" s="1"/>
  <c r="J53" i="23"/>
  <c r="R53" i="23" s="1"/>
  <c r="I53" i="23"/>
  <c r="H53" i="23"/>
  <c r="G53" i="23"/>
  <c r="F53" i="23"/>
  <c r="C53" i="23"/>
  <c r="B53" i="23"/>
  <c r="E53" i="23" s="1"/>
  <c r="S52" i="23"/>
  <c r="R52" i="23"/>
  <c r="Q52" i="23"/>
  <c r="P52" i="23"/>
  <c r="E52" i="23"/>
  <c r="T51" i="23"/>
  <c r="S51" i="23"/>
  <c r="R51" i="23"/>
  <c r="Q51" i="23"/>
  <c r="P51" i="23"/>
  <c r="E51" i="23"/>
  <c r="U51" i="23" s="1"/>
  <c r="T50" i="23"/>
  <c r="S50" i="23"/>
  <c r="R50" i="23"/>
  <c r="Q50" i="23"/>
  <c r="P50" i="23"/>
  <c r="E50" i="23"/>
  <c r="U50" i="23" s="1"/>
  <c r="S49" i="23"/>
  <c r="R49" i="23"/>
  <c r="Q49" i="23"/>
  <c r="P49" i="23"/>
  <c r="E49" i="23"/>
  <c r="T49" i="23" s="1"/>
  <c r="S48" i="23"/>
  <c r="R48" i="23"/>
  <c r="Q48" i="23"/>
  <c r="P48" i="23"/>
  <c r="E48" i="23"/>
  <c r="T47" i="23"/>
  <c r="S47" i="23"/>
  <c r="R47" i="23"/>
  <c r="Q47" i="23"/>
  <c r="P47" i="23"/>
  <c r="E47" i="23"/>
  <c r="U47" i="23" s="1"/>
  <c r="S46" i="23"/>
  <c r="R46" i="23"/>
  <c r="Q46" i="23"/>
  <c r="P46" i="23"/>
  <c r="E46" i="23"/>
  <c r="U46" i="23" s="1"/>
  <c r="S45" i="23"/>
  <c r="R45" i="23"/>
  <c r="Q45" i="23"/>
  <c r="P45" i="23"/>
  <c r="E45" i="23"/>
  <c r="T45" i="23" s="1"/>
  <c r="U44" i="23"/>
  <c r="S44" i="23"/>
  <c r="R44" i="23"/>
  <c r="Q44" i="23"/>
  <c r="P44" i="23"/>
  <c r="E44" i="23"/>
  <c r="T44" i="23" s="1"/>
  <c r="U43" i="23"/>
  <c r="T43" i="23"/>
  <c r="S43" i="23"/>
  <c r="R43" i="23"/>
  <c r="Q43" i="23"/>
  <c r="P43" i="23"/>
  <c r="E43" i="23"/>
  <c r="S42" i="23"/>
  <c r="R42" i="23"/>
  <c r="Q42" i="23"/>
  <c r="P42" i="23"/>
  <c r="E42" i="23"/>
  <c r="U42" i="23" s="1"/>
  <c r="W40" i="23"/>
  <c r="V40" i="23"/>
  <c r="O40" i="23"/>
  <c r="N40" i="23"/>
  <c r="M40" i="23"/>
  <c r="L40" i="23"/>
  <c r="K40" i="23"/>
  <c r="S40" i="23" s="1"/>
  <c r="J40" i="23"/>
  <c r="I40" i="23"/>
  <c r="H40" i="23"/>
  <c r="G40" i="23"/>
  <c r="F40" i="23"/>
  <c r="C40" i="23"/>
  <c r="B40" i="23"/>
  <c r="E40" i="23" s="1"/>
  <c r="S39" i="23"/>
  <c r="R39" i="23"/>
  <c r="Q39" i="23"/>
  <c r="P39" i="23"/>
  <c r="E39" i="23"/>
  <c r="S38" i="23"/>
  <c r="R38" i="23"/>
  <c r="Q38" i="23"/>
  <c r="U38" i="23" s="1"/>
  <c r="P38" i="23"/>
  <c r="T38" i="23" s="1"/>
  <c r="E38" i="23"/>
  <c r="S37" i="23"/>
  <c r="R37" i="23"/>
  <c r="Q37" i="23"/>
  <c r="P37" i="23"/>
  <c r="E37" i="23"/>
  <c r="U37" i="23" s="1"/>
  <c r="S36" i="23"/>
  <c r="R36" i="23"/>
  <c r="Q36" i="23"/>
  <c r="P36" i="23"/>
  <c r="E36" i="23"/>
  <c r="T36" i="23" s="1"/>
  <c r="U35" i="23"/>
  <c r="S35" i="23"/>
  <c r="R35" i="23"/>
  <c r="Q35" i="23"/>
  <c r="P35" i="23"/>
  <c r="E35" i="23"/>
  <c r="T35" i="23" s="1"/>
  <c r="W33" i="23"/>
  <c r="V33" i="23"/>
  <c r="O33" i="23"/>
  <c r="N33" i="23"/>
  <c r="M33" i="23"/>
  <c r="L33" i="23"/>
  <c r="K33" i="23"/>
  <c r="J33" i="23"/>
  <c r="I33" i="23"/>
  <c r="H33" i="23"/>
  <c r="G33" i="23"/>
  <c r="F33" i="23"/>
  <c r="C33" i="23"/>
  <c r="E33" i="23" s="1"/>
  <c r="B33" i="23"/>
  <c r="S32" i="23"/>
  <c r="R32" i="23"/>
  <c r="Q32" i="23"/>
  <c r="P32" i="23"/>
  <c r="E32" i="23"/>
  <c r="W30" i="23"/>
  <c r="V30" i="23"/>
  <c r="O30" i="23"/>
  <c r="N30" i="23"/>
  <c r="M30" i="23"/>
  <c r="L30" i="23"/>
  <c r="K30" i="23"/>
  <c r="S30" i="23" s="1"/>
  <c r="J30" i="23"/>
  <c r="R30" i="23" s="1"/>
  <c r="I30" i="23"/>
  <c r="Q30" i="23" s="1"/>
  <c r="H30" i="23"/>
  <c r="G30" i="23"/>
  <c r="F30" i="23"/>
  <c r="C30" i="23"/>
  <c r="B30" i="23"/>
  <c r="E30" i="23" s="1"/>
  <c r="U29" i="23"/>
  <c r="S29" i="23"/>
  <c r="R29" i="23"/>
  <c r="Q29" i="23"/>
  <c r="P29" i="23"/>
  <c r="E29" i="23"/>
  <c r="T29" i="23" s="1"/>
  <c r="U28" i="23"/>
  <c r="T28" i="23"/>
  <c r="S28" i="23"/>
  <c r="R28" i="23"/>
  <c r="Q28" i="23"/>
  <c r="P28" i="23"/>
  <c r="E28" i="23"/>
  <c r="S27" i="23"/>
  <c r="R27" i="23"/>
  <c r="Q27" i="23"/>
  <c r="P27" i="23"/>
  <c r="E27" i="23"/>
  <c r="U27" i="23" s="1"/>
  <c r="S26" i="23"/>
  <c r="R26" i="23"/>
  <c r="Q26" i="23"/>
  <c r="P26" i="23"/>
  <c r="E26" i="23"/>
  <c r="T26" i="23" s="1"/>
  <c r="W24" i="23"/>
  <c r="V24" i="23"/>
  <c r="O24" i="23"/>
  <c r="N24" i="23"/>
  <c r="M24" i="23"/>
  <c r="L24" i="23"/>
  <c r="K24" i="23"/>
  <c r="S24" i="23" s="1"/>
  <c r="J24" i="23"/>
  <c r="R24" i="23" s="1"/>
  <c r="I24" i="23"/>
  <c r="H24" i="23"/>
  <c r="G24" i="23"/>
  <c r="F24" i="23"/>
  <c r="C24" i="23"/>
  <c r="B24" i="23"/>
  <c r="E24" i="23" s="1"/>
  <c r="U23" i="23"/>
  <c r="T23" i="23"/>
  <c r="S23" i="23"/>
  <c r="R23" i="23"/>
  <c r="Q23" i="23"/>
  <c r="P23" i="23"/>
  <c r="E23" i="23"/>
  <c r="S22" i="23"/>
  <c r="R22" i="23"/>
  <c r="Q22" i="23"/>
  <c r="P22" i="23"/>
  <c r="E22" i="23"/>
  <c r="U22" i="23" s="1"/>
  <c r="S21" i="23"/>
  <c r="R21" i="23"/>
  <c r="Q21" i="23"/>
  <c r="P21" i="23"/>
  <c r="E21" i="23"/>
  <c r="T21" i="23" s="1"/>
  <c r="U20" i="23"/>
  <c r="S20" i="23"/>
  <c r="R20" i="23"/>
  <c r="Q20" i="23"/>
  <c r="P20" i="23"/>
  <c r="E20" i="23"/>
  <c r="T20" i="23" s="1"/>
  <c r="U19" i="23"/>
  <c r="T19" i="23"/>
  <c r="S19" i="23"/>
  <c r="R19" i="23"/>
  <c r="Q19" i="23"/>
  <c r="P19" i="23"/>
  <c r="E19" i="23"/>
  <c r="S18" i="23"/>
  <c r="R18" i="23"/>
  <c r="Q18" i="23"/>
  <c r="P18" i="23"/>
  <c r="E18" i="23"/>
  <c r="U18" i="23" s="1"/>
  <c r="W16" i="23"/>
  <c r="V16" i="23"/>
  <c r="O16" i="23"/>
  <c r="N16" i="23"/>
  <c r="M16" i="23"/>
  <c r="L16" i="23"/>
  <c r="K16" i="23"/>
  <c r="S16" i="23" s="1"/>
  <c r="J16" i="23"/>
  <c r="I16" i="23"/>
  <c r="H16" i="23"/>
  <c r="G16" i="23"/>
  <c r="F16" i="23"/>
  <c r="C16" i="23"/>
  <c r="B16" i="23"/>
  <c r="E16" i="23" s="1"/>
  <c r="S15" i="23"/>
  <c r="R15" i="23"/>
  <c r="Q15" i="23"/>
  <c r="P15" i="23"/>
  <c r="E15" i="23"/>
  <c r="U14" i="23"/>
  <c r="T14" i="23"/>
  <c r="S14" i="23"/>
  <c r="R14" i="23"/>
  <c r="Q14" i="23"/>
  <c r="P14" i="23"/>
  <c r="E14" i="23"/>
  <c r="T13" i="23"/>
  <c r="S13" i="23"/>
  <c r="R13" i="23"/>
  <c r="Q13" i="23"/>
  <c r="P13" i="23"/>
  <c r="E13" i="23"/>
  <c r="U13" i="23" s="1"/>
  <c r="S12" i="23"/>
  <c r="R12" i="23"/>
  <c r="Q12" i="23"/>
  <c r="P12" i="23"/>
  <c r="E12" i="23"/>
  <c r="T12" i="23" s="1"/>
  <c r="S11" i="23"/>
  <c r="R11" i="23"/>
  <c r="Q11" i="23"/>
  <c r="P11" i="23"/>
  <c r="E11" i="23"/>
  <c r="S10" i="23"/>
  <c r="R10" i="23"/>
  <c r="Q10" i="23"/>
  <c r="U10" i="23" s="1"/>
  <c r="P10" i="23"/>
  <c r="T10" i="23" s="1"/>
  <c r="E10" i="23"/>
  <c r="S9" i="23"/>
  <c r="R9" i="23"/>
  <c r="Q9" i="23"/>
  <c r="P9" i="23"/>
  <c r="E9" i="23"/>
  <c r="T9" i="23" s="1"/>
  <c r="S93" i="22"/>
  <c r="R93" i="22"/>
  <c r="Q93" i="22"/>
  <c r="P93" i="22"/>
  <c r="E93" i="22"/>
  <c r="T93" i="22" s="1"/>
  <c r="U92" i="22"/>
  <c r="S92" i="22"/>
  <c r="R92" i="22"/>
  <c r="Q92" i="22"/>
  <c r="P92" i="22"/>
  <c r="E92" i="22"/>
  <c r="T92" i="22" s="1"/>
  <c r="U91" i="22"/>
  <c r="T91" i="22"/>
  <c r="S91" i="22"/>
  <c r="R91" i="22"/>
  <c r="Q91" i="22"/>
  <c r="P91" i="22"/>
  <c r="E91" i="22"/>
  <c r="S90" i="22"/>
  <c r="R90" i="22"/>
  <c r="Q90" i="22"/>
  <c r="P90" i="22"/>
  <c r="E90" i="22"/>
  <c r="U90" i="22" s="1"/>
  <c r="S89" i="22"/>
  <c r="R89" i="22"/>
  <c r="Q89" i="22"/>
  <c r="P89" i="22"/>
  <c r="E89" i="22"/>
  <c r="T89" i="22" s="1"/>
  <c r="U88" i="22"/>
  <c r="S88" i="22"/>
  <c r="R88" i="22"/>
  <c r="Q88" i="22"/>
  <c r="P88" i="22"/>
  <c r="E88" i="22"/>
  <c r="T88" i="22" s="1"/>
  <c r="S87" i="22"/>
  <c r="R87" i="22"/>
  <c r="Q87" i="22"/>
  <c r="P87" i="22"/>
  <c r="E87" i="22"/>
  <c r="T87" i="22" s="1"/>
  <c r="S86" i="22"/>
  <c r="R86" i="22"/>
  <c r="Q86" i="22"/>
  <c r="P86" i="22"/>
  <c r="E86" i="22"/>
  <c r="W72" i="22"/>
  <c r="V72" i="22"/>
  <c r="O72" i="22"/>
  <c r="N72" i="22"/>
  <c r="M72" i="22"/>
  <c r="L72" i="22"/>
  <c r="K72" i="22"/>
  <c r="S72" i="22" s="1"/>
  <c r="J72" i="22"/>
  <c r="I72" i="22"/>
  <c r="H72" i="22"/>
  <c r="G72" i="22"/>
  <c r="F72" i="22"/>
  <c r="C72" i="22"/>
  <c r="B72" i="22"/>
  <c r="E72" i="22" s="1"/>
  <c r="W71" i="22"/>
  <c r="V71" i="22"/>
  <c r="R71" i="22"/>
  <c r="O71" i="22"/>
  <c r="N71" i="22"/>
  <c r="M71" i="22"/>
  <c r="L71" i="22"/>
  <c r="K71" i="22"/>
  <c r="S71" i="22" s="1"/>
  <c r="J71" i="22"/>
  <c r="I71" i="22"/>
  <c r="H71" i="22"/>
  <c r="P71" i="22" s="1"/>
  <c r="G71" i="22"/>
  <c r="F71" i="22"/>
  <c r="C71" i="22"/>
  <c r="B71" i="22"/>
  <c r="W70" i="22"/>
  <c r="V70" i="22"/>
  <c r="Q70" i="22"/>
  <c r="O70" i="22"/>
  <c r="N70" i="22"/>
  <c r="M70" i="22"/>
  <c r="L70" i="22"/>
  <c r="K70" i="22"/>
  <c r="S70" i="22" s="1"/>
  <c r="J70" i="22"/>
  <c r="R70" i="22" s="1"/>
  <c r="I70" i="22"/>
  <c r="H70" i="22"/>
  <c r="G70" i="22"/>
  <c r="F70" i="22"/>
  <c r="C70" i="22"/>
  <c r="B70" i="22"/>
  <c r="E70" i="22" s="1"/>
  <c r="S69" i="22"/>
  <c r="R69" i="22"/>
  <c r="Q69" i="22"/>
  <c r="P69" i="22"/>
  <c r="E69" i="22"/>
  <c r="W67" i="22"/>
  <c r="V67" i="22"/>
  <c r="O67" i="22"/>
  <c r="N67" i="22"/>
  <c r="M67" i="22"/>
  <c r="L67" i="22"/>
  <c r="K67" i="22"/>
  <c r="J67" i="22"/>
  <c r="I67" i="22"/>
  <c r="H67" i="22"/>
  <c r="G67" i="22"/>
  <c r="F67" i="22"/>
  <c r="C67" i="22"/>
  <c r="B67" i="22"/>
  <c r="W66" i="22"/>
  <c r="V66" i="22"/>
  <c r="O66" i="22"/>
  <c r="N66" i="22"/>
  <c r="M66" i="22"/>
  <c r="L66" i="22"/>
  <c r="K66" i="22"/>
  <c r="S66" i="22" s="1"/>
  <c r="J66" i="22"/>
  <c r="R66" i="22" s="1"/>
  <c r="I66" i="22"/>
  <c r="H66" i="22"/>
  <c r="G66" i="22"/>
  <c r="F66" i="22"/>
  <c r="C66" i="22"/>
  <c r="B66" i="22"/>
  <c r="U65" i="22"/>
  <c r="S65" i="22"/>
  <c r="R65" i="22"/>
  <c r="Q65" i="22"/>
  <c r="P65" i="22"/>
  <c r="E65" i="22"/>
  <c r="T65" i="22" s="1"/>
  <c r="U64" i="22"/>
  <c r="T64" i="22"/>
  <c r="S64" i="22"/>
  <c r="R64" i="22"/>
  <c r="Q64" i="22"/>
  <c r="P64" i="22"/>
  <c r="E64" i="22"/>
  <c r="S63" i="22"/>
  <c r="R63" i="22"/>
  <c r="Q63" i="22"/>
  <c r="P63" i="22"/>
  <c r="E63" i="22"/>
  <c r="U63" i="22" s="1"/>
  <c r="S62" i="22"/>
  <c r="R62" i="22"/>
  <c r="Q62" i="22"/>
  <c r="P62" i="22"/>
  <c r="E62" i="22"/>
  <c r="T62" i="22" s="1"/>
  <c r="T61" i="22"/>
  <c r="S61" i="22"/>
  <c r="R61" i="22"/>
  <c r="Q61" i="22"/>
  <c r="P61" i="22"/>
  <c r="E61" i="22"/>
  <c r="U61" i="22" s="1"/>
  <c r="V59" i="22"/>
  <c r="O59" i="22"/>
  <c r="N59" i="22"/>
  <c r="M59" i="22"/>
  <c r="L59" i="22"/>
  <c r="K59" i="22"/>
  <c r="S59" i="22" s="1"/>
  <c r="J59" i="22"/>
  <c r="R59" i="22" s="1"/>
  <c r="I59" i="22"/>
  <c r="H59" i="22"/>
  <c r="G59" i="22"/>
  <c r="F59" i="22"/>
  <c r="C59" i="22"/>
  <c r="B59" i="22"/>
  <c r="S58" i="22"/>
  <c r="R58" i="22"/>
  <c r="Q58" i="22"/>
  <c r="P58" i="22"/>
  <c r="E58" i="22"/>
  <c r="T58" i="22" s="1"/>
  <c r="T57" i="22"/>
  <c r="S57" i="22"/>
  <c r="R57" i="22"/>
  <c r="Q57" i="22"/>
  <c r="P57" i="22"/>
  <c r="E57" i="22"/>
  <c r="U57" i="22" s="1"/>
  <c r="S56" i="22"/>
  <c r="R56" i="22"/>
  <c r="Q56" i="22"/>
  <c r="P56" i="22"/>
  <c r="E56" i="22"/>
  <c r="U56" i="22" s="1"/>
  <c r="S55" i="22"/>
  <c r="R55" i="22"/>
  <c r="Q55" i="22"/>
  <c r="P55" i="22"/>
  <c r="E55" i="22"/>
  <c r="W53" i="22"/>
  <c r="V53" i="22"/>
  <c r="O53" i="22"/>
  <c r="N53" i="22"/>
  <c r="M53" i="22"/>
  <c r="L53" i="22"/>
  <c r="K53" i="22"/>
  <c r="J53" i="22"/>
  <c r="R53" i="22" s="1"/>
  <c r="I53" i="22"/>
  <c r="H53" i="22"/>
  <c r="G53" i="22"/>
  <c r="F53" i="22"/>
  <c r="C53" i="22"/>
  <c r="B53" i="22"/>
  <c r="E53" i="22" s="1"/>
  <c r="T52" i="22"/>
  <c r="S52" i="22"/>
  <c r="R52" i="22"/>
  <c r="Q52" i="22"/>
  <c r="P52" i="22"/>
  <c r="E52" i="22"/>
  <c r="U52" i="22" s="1"/>
  <c r="S51" i="22"/>
  <c r="R51" i="22"/>
  <c r="Q51" i="22"/>
  <c r="P51" i="22"/>
  <c r="E51" i="22"/>
  <c r="U51" i="22" s="1"/>
  <c r="U50" i="22"/>
  <c r="S50" i="22"/>
  <c r="R50" i="22"/>
  <c r="Q50" i="22"/>
  <c r="P50" i="22"/>
  <c r="E50" i="22"/>
  <c r="T50" i="22" s="1"/>
  <c r="U49" i="22"/>
  <c r="T49" i="22"/>
  <c r="S49" i="22"/>
  <c r="R49" i="22"/>
  <c r="Q49" i="22"/>
  <c r="P49" i="22"/>
  <c r="E49" i="22"/>
  <c r="T48" i="22"/>
  <c r="S48" i="22"/>
  <c r="R48" i="22"/>
  <c r="Q48" i="22"/>
  <c r="P48" i="22"/>
  <c r="E48" i="22"/>
  <c r="U48" i="22" s="1"/>
  <c r="S47" i="22"/>
  <c r="R47" i="22"/>
  <c r="Q47" i="22"/>
  <c r="P47" i="22"/>
  <c r="E47" i="22"/>
  <c r="U47" i="22" s="1"/>
  <c r="S46" i="22"/>
  <c r="R46" i="22"/>
  <c r="Q46" i="22"/>
  <c r="P46" i="22"/>
  <c r="E46" i="22"/>
  <c r="U45" i="22"/>
  <c r="S45" i="22"/>
  <c r="R45" i="22"/>
  <c r="Q45" i="22"/>
  <c r="P45" i="22"/>
  <c r="E45" i="22"/>
  <c r="T45" i="22" s="1"/>
  <c r="S44" i="22"/>
  <c r="R44" i="22"/>
  <c r="Q44" i="22"/>
  <c r="P44" i="22"/>
  <c r="E44" i="22"/>
  <c r="U44" i="22" s="1"/>
  <c r="S43" i="22"/>
  <c r="R43" i="22"/>
  <c r="Q43" i="22"/>
  <c r="P43" i="22"/>
  <c r="E43" i="22"/>
  <c r="U43" i="22" s="1"/>
  <c r="U42" i="22"/>
  <c r="T42" i="22"/>
  <c r="S42" i="22"/>
  <c r="R42" i="22"/>
  <c r="Q42" i="22"/>
  <c r="P42" i="22"/>
  <c r="E42" i="22"/>
  <c r="W40" i="22"/>
  <c r="V40" i="22"/>
  <c r="O40" i="22"/>
  <c r="N40" i="22"/>
  <c r="M40" i="22"/>
  <c r="L40" i="22"/>
  <c r="K40" i="22"/>
  <c r="S40" i="22" s="1"/>
  <c r="J40" i="22"/>
  <c r="R40" i="22" s="1"/>
  <c r="I40" i="22"/>
  <c r="H40" i="22"/>
  <c r="P40" i="22" s="1"/>
  <c r="G40" i="22"/>
  <c r="F40" i="22"/>
  <c r="C40" i="22"/>
  <c r="E40" i="22" s="1"/>
  <c r="B40" i="22"/>
  <c r="T39" i="22"/>
  <c r="S39" i="22"/>
  <c r="R39" i="22"/>
  <c r="Q39" i="22"/>
  <c r="P39" i="22"/>
  <c r="E39" i="22"/>
  <c r="U39" i="22" s="1"/>
  <c r="S38" i="22"/>
  <c r="R38" i="22"/>
  <c r="Q38" i="22"/>
  <c r="P38" i="22"/>
  <c r="E38" i="22"/>
  <c r="U38" i="22" s="1"/>
  <c r="U37" i="22"/>
  <c r="T37" i="22"/>
  <c r="S37" i="22"/>
  <c r="R37" i="22"/>
  <c r="Q37" i="22"/>
  <c r="P37" i="22"/>
  <c r="E37" i="22"/>
  <c r="S36" i="22"/>
  <c r="R36" i="22"/>
  <c r="Q36" i="22"/>
  <c r="U36" i="22" s="1"/>
  <c r="P36" i="22"/>
  <c r="T36" i="22" s="1"/>
  <c r="E36" i="22"/>
  <c r="S35" i="22"/>
  <c r="R35" i="22"/>
  <c r="Q35" i="22"/>
  <c r="P35" i="22"/>
  <c r="T35" i="22" s="1"/>
  <c r="E35" i="22"/>
  <c r="U35" i="22" s="1"/>
  <c r="W33" i="22"/>
  <c r="V33" i="22"/>
  <c r="O33" i="22"/>
  <c r="N33" i="22"/>
  <c r="M33" i="22"/>
  <c r="L33" i="22"/>
  <c r="K33" i="22"/>
  <c r="S33" i="22" s="1"/>
  <c r="J33" i="22"/>
  <c r="R33" i="22" s="1"/>
  <c r="I33" i="22"/>
  <c r="H33" i="22"/>
  <c r="G33" i="22"/>
  <c r="F33" i="22"/>
  <c r="C33" i="22"/>
  <c r="B33" i="22"/>
  <c r="S32" i="22"/>
  <c r="R32" i="22"/>
  <c r="Q32" i="22"/>
  <c r="U32" i="22" s="1"/>
  <c r="P32" i="22"/>
  <c r="T32" i="22" s="1"/>
  <c r="E32" i="22"/>
  <c r="W30" i="22"/>
  <c r="V30" i="22"/>
  <c r="O30" i="22"/>
  <c r="N30" i="22"/>
  <c r="M30" i="22"/>
  <c r="L30" i="22"/>
  <c r="K30" i="22"/>
  <c r="S30" i="22" s="1"/>
  <c r="J30" i="22"/>
  <c r="R30" i="22" s="1"/>
  <c r="I30" i="22"/>
  <c r="H30" i="22"/>
  <c r="G30" i="22"/>
  <c r="F30" i="22"/>
  <c r="C30" i="22"/>
  <c r="E30" i="22" s="1"/>
  <c r="B30" i="22"/>
  <c r="S29" i="22"/>
  <c r="R29" i="22"/>
  <c r="Q29" i="22"/>
  <c r="P29" i="22"/>
  <c r="E29" i="22"/>
  <c r="U29" i="22" s="1"/>
  <c r="S28" i="22"/>
  <c r="R28" i="22"/>
  <c r="Q28" i="22"/>
  <c r="P28" i="22"/>
  <c r="E28" i="22"/>
  <c r="U28" i="22" s="1"/>
  <c r="T27" i="22"/>
  <c r="S27" i="22"/>
  <c r="R27" i="22"/>
  <c r="Q27" i="22"/>
  <c r="P27" i="22"/>
  <c r="E27" i="22"/>
  <c r="U27" i="22" s="1"/>
  <c r="T26" i="22"/>
  <c r="S26" i="22"/>
  <c r="R26" i="22"/>
  <c r="Q26" i="22"/>
  <c r="P26" i="22"/>
  <c r="E26" i="22"/>
  <c r="U26" i="22" s="1"/>
  <c r="W24" i="22"/>
  <c r="V24" i="22"/>
  <c r="O24" i="22"/>
  <c r="N24" i="22"/>
  <c r="M24" i="22"/>
  <c r="L24" i="22"/>
  <c r="K24" i="22"/>
  <c r="S24" i="22" s="1"/>
  <c r="J24" i="22"/>
  <c r="R24" i="22" s="1"/>
  <c r="I24" i="22"/>
  <c r="H24" i="22"/>
  <c r="G24" i="22"/>
  <c r="F24" i="22"/>
  <c r="C24" i="22"/>
  <c r="B24" i="22"/>
  <c r="S23" i="22"/>
  <c r="R23" i="22"/>
  <c r="Q23" i="22"/>
  <c r="P23" i="22"/>
  <c r="E23" i="22"/>
  <c r="U23" i="22" s="1"/>
  <c r="U22" i="22"/>
  <c r="T22" i="22"/>
  <c r="S22" i="22"/>
  <c r="R22" i="22"/>
  <c r="Q22" i="22"/>
  <c r="P22" i="22"/>
  <c r="E22" i="22"/>
  <c r="U21" i="22"/>
  <c r="T21" i="22"/>
  <c r="S21" i="22"/>
  <c r="R21" i="22"/>
  <c r="Q21" i="22"/>
  <c r="P21" i="22"/>
  <c r="E21" i="22"/>
  <c r="S20" i="22"/>
  <c r="R20" i="22"/>
  <c r="Q20" i="22"/>
  <c r="P20" i="22"/>
  <c r="E20" i="22"/>
  <c r="U20" i="22" s="1"/>
  <c r="S19" i="22"/>
  <c r="R19" i="22"/>
  <c r="Q19" i="22"/>
  <c r="P19" i="22"/>
  <c r="E19" i="22"/>
  <c r="U19" i="22" s="1"/>
  <c r="U18" i="22"/>
  <c r="T18" i="22"/>
  <c r="S18" i="22"/>
  <c r="R18" i="22"/>
  <c r="Q18" i="22"/>
  <c r="P18" i="22"/>
  <c r="E18" i="22"/>
  <c r="W16" i="22"/>
  <c r="V16" i="22"/>
  <c r="O16" i="22"/>
  <c r="N16" i="22"/>
  <c r="M16" i="22"/>
  <c r="L16" i="22"/>
  <c r="K16" i="22"/>
  <c r="J16" i="22"/>
  <c r="R16" i="22" s="1"/>
  <c r="I16" i="22"/>
  <c r="H16" i="22"/>
  <c r="P16" i="22" s="1"/>
  <c r="G16" i="22"/>
  <c r="F16" i="22"/>
  <c r="E16" i="22"/>
  <c r="C16" i="22"/>
  <c r="B16" i="22"/>
  <c r="T15" i="22"/>
  <c r="S15" i="22"/>
  <c r="R15" i="22"/>
  <c r="Q15" i="22"/>
  <c r="P15" i="22"/>
  <c r="E15" i="22"/>
  <c r="U15" i="22" s="1"/>
  <c r="S14" i="22"/>
  <c r="R14" i="22"/>
  <c r="Q14" i="22"/>
  <c r="P14" i="22"/>
  <c r="E14" i="22"/>
  <c r="U14" i="22" s="1"/>
  <c r="U13" i="22"/>
  <c r="T13" i="22"/>
  <c r="S13" i="22"/>
  <c r="R13" i="22"/>
  <c r="Q13" i="22"/>
  <c r="P13" i="22"/>
  <c r="E13" i="22"/>
  <c r="U12" i="22"/>
  <c r="T12" i="22"/>
  <c r="S12" i="22"/>
  <c r="R12" i="22"/>
  <c r="Q12" i="22"/>
  <c r="P12" i="22"/>
  <c r="E12" i="22"/>
  <c r="T11" i="22"/>
  <c r="S11" i="22"/>
  <c r="R11" i="22"/>
  <c r="Q11" i="22"/>
  <c r="P11" i="22"/>
  <c r="E11" i="22"/>
  <c r="U11" i="22" s="1"/>
  <c r="S10" i="22"/>
  <c r="R10" i="22"/>
  <c r="Q10" i="22"/>
  <c r="P10" i="22"/>
  <c r="E10" i="22"/>
  <c r="U10" i="22" s="1"/>
  <c r="S9" i="22"/>
  <c r="R9" i="22"/>
  <c r="Q9" i="22"/>
  <c r="P9" i="22"/>
  <c r="E9" i="22"/>
  <c r="U93" i="21"/>
  <c r="T93" i="21"/>
  <c r="S93" i="21"/>
  <c r="R93" i="21"/>
  <c r="Q93" i="21"/>
  <c r="P93" i="21"/>
  <c r="E93" i="21"/>
  <c r="S92" i="21"/>
  <c r="R92" i="21"/>
  <c r="Q92" i="21"/>
  <c r="P92" i="21"/>
  <c r="E92" i="21"/>
  <c r="T92" i="21" s="1"/>
  <c r="S91" i="21"/>
  <c r="R91" i="21"/>
  <c r="Q91" i="21"/>
  <c r="P91" i="21"/>
  <c r="E91" i="21"/>
  <c r="U91" i="21" s="1"/>
  <c r="S90" i="21"/>
  <c r="R90" i="21"/>
  <c r="Q90" i="21"/>
  <c r="P90" i="21"/>
  <c r="E90" i="21"/>
  <c r="U89" i="21"/>
  <c r="T89" i="21"/>
  <c r="S89" i="21"/>
  <c r="R89" i="21"/>
  <c r="Q89" i="21"/>
  <c r="P89" i="21"/>
  <c r="E89" i="21"/>
  <c r="S88" i="21"/>
  <c r="R88" i="21"/>
  <c r="Q88" i="21"/>
  <c r="P88" i="21"/>
  <c r="E88" i="21"/>
  <c r="T88" i="21" s="1"/>
  <c r="S87" i="21"/>
  <c r="R87" i="21"/>
  <c r="Q87" i="21"/>
  <c r="P87" i="21"/>
  <c r="E87" i="21"/>
  <c r="U87" i="21" s="1"/>
  <c r="S86" i="21"/>
  <c r="R86" i="21"/>
  <c r="Q86" i="21"/>
  <c r="P86" i="21"/>
  <c r="E86" i="21"/>
  <c r="W72" i="21"/>
  <c r="V72" i="21"/>
  <c r="O72" i="21"/>
  <c r="N72" i="21"/>
  <c r="M72" i="21"/>
  <c r="L72" i="21"/>
  <c r="K72" i="21"/>
  <c r="J72" i="21"/>
  <c r="I72" i="21"/>
  <c r="H72" i="21"/>
  <c r="G72" i="21"/>
  <c r="F72" i="21"/>
  <c r="C72" i="21"/>
  <c r="B72" i="21"/>
  <c r="W71" i="21"/>
  <c r="V71" i="21"/>
  <c r="O71" i="21"/>
  <c r="N71" i="21"/>
  <c r="M71" i="21"/>
  <c r="L71" i="21"/>
  <c r="K71" i="21"/>
  <c r="J71" i="21"/>
  <c r="R71" i="21" s="1"/>
  <c r="I71" i="21"/>
  <c r="H71" i="21"/>
  <c r="P71" i="21" s="1"/>
  <c r="G71" i="21"/>
  <c r="F71" i="21"/>
  <c r="C71" i="21"/>
  <c r="B71" i="21"/>
  <c r="E71" i="21" s="1"/>
  <c r="W70" i="21"/>
  <c r="V70" i="21"/>
  <c r="O70" i="21"/>
  <c r="N70" i="21"/>
  <c r="M70" i="21"/>
  <c r="L70" i="21"/>
  <c r="K70" i="21"/>
  <c r="J70" i="21"/>
  <c r="I70" i="21"/>
  <c r="H70" i="21"/>
  <c r="G70" i="21"/>
  <c r="F70" i="21"/>
  <c r="C70" i="21"/>
  <c r="B70" i="21"/>
  <c r="E70" i="21" s="1"/>
  <c r="S69" i="21"/>
  <c r="R69" i="21"/>
  <c r="Q69" i="21"/>
  <c r="P69" i="21"/>
  <c r="E69" i="21"/>
  <c r="W67" i="21"/>
  <c r="V67" i="21"/>
  <c r="O67" i="21"/>
  <c r="N67" i="21"/>
  <c r="M67" i="21"/>
  <c r="L67" i="21"/>
  <c r="K67" i="21"/>
  <c r="J67" i="21"/>
  <c r="I67" i="21"/>
  <c r="H67" i="21"/>
  <c r="G67" i="21"/>
  <c r="F67" i="21"/>
  <c r="C67" i="21"/>
  <c r="B67" i="21"/>
  <c r="W66" i="21"/>
  <c r="V66" i="21"/>
  <c r="O66" i="21"/>
  <c r="N66" i="21"/>
  <c r="M66" i="21"/>
  <c r="L66" i="21"/>
  <c r="K66" i="21"/>
  <c r="S66" i="21" s="1"/>
  <c r="J66" i="21"/>
  <c r="R66" i="21" s="1"/>
  <c r="I66" i="21"/>
  <c r="H66" i="21"/>
  <c r="G66" i="21"/>
  <c r="F66" i="21"/>
  <c r="C66" i="21"/>
  <c r="B66" i="21"/>
  <c r="S65" i="21"/>
  <c r="R65" i="21"/>
  <c r="Q65" i="21"/>
  <c r="P65" i="21"/>
  <c r="E65" i="21"/>
  <c r="U65" i="21" s="1"/>
  <c r="U64" i="21"/>
  <c r="T64" i="21"/>
  <c r="S64" i="21"/>
  <c r="R64" i="21"/>
  <c r="Q64" i="21"/>
  <c r="P64" i="21"/>
  <c r="E64" i="21"/>
  <c r="U63" i="21"/>
  <c r="T63" i="21"/>
  <c r="S63" i="21"/>
  <c r="R63" i="21"/>
  <c r="Q63" i="21"/>
  <c r="P63" i="21"/>
  <c r="E63" i="21"/>
  <c r="S62" i="21"/>
  <c r="R62" i="21"/>
  <c r="Q62" i="21"/>
  <c r="P62" i="21"/>
  <c r="E62" i="21"/>
  <c r="T62" i="21" s="1"/>
  <c r="S61" i="21"/>
  <c r="R61" i="21"/>
  <c r="Q61" i="21"/>
  <c r="P61" i="21"/>
  <c r="E61" i="21"/>
  <c r="U61" i="21" s="1"/>
  <c r="V59" i="21"/>
  <c r="O59" i="21"/>
  <c r="N59" i="21"/>
  <c r="M59" i="21"/>
  <c r="L59" i="21"/>
  <c r="K59" i="21"/>
  <c r="S59" i="21" s="1"/>
  <c r="J59" i="21"/>
  <c r="R59" i="21" s="1"/>
  <c r="I59" i="21"/>
  <c r="Q59" i="21" s="1"/>
  <c r="H59" i="21"/>
  <c r="G59" i="21"/>
  <c r="F59" i="21"/>
  <c r="C59" i="21"/>
  <c r="B59" i="21"/>
  <c r="S58" i="21"/>
  <c r="R58" i="21"/>
  <c r="Q58" i="21"/>
  <c r="P58" i="21"/>
  <c r="E58" i="21"/>
  <c r="T58" i="21" s="1"/>
  <c r="S57" i="21"/>
  <c r="R57" i="21"/>
  <c r="Q57" i="21"/>
  <c r="P57" i="21"/>
  <c r="E57" i="21"/>
  <c r="U57" i="21" s="1"/>
  <c r="U56" i="21"/>
  <c r="T56" i="21"/>
  <c r="S56" i="21"/>
  <c r="R56" i="21"/>
  <c r="Q56" i="21"/>
  <c r="P56" i="21"/>
  <c r="E56" i="21"/>
  <c r="U55" i="21"/>
  <c r="T55" i="21"/>
  <c r="S55" i="21"/>
  <c r="R55" i="21"/>
  <c r="Q55" i="21"/>
  <c r="P55" i="21"/>
  <c r="E55" i="21"/>
  <c r="W53" i="21"/>
  <c r="V53" i="21"/>
  <c r="O53" i="21"/>
  <c r="N53" i="21"/>
  <c r="M53" i="21"/>
  <c r="L53" i="21"/>
  <c r="K53" i="21"/>
  <c r="J53" i="21"/>
  <c r="I53" i="21"/>
  <c r="H53" i="21"/>
  <c r="G53" i="21"/>
  <c r="F53" i="21"/>
  <c r="C53" i="21"/>
  <c r="B53" i="21"/>
  <c r="S52" i="21"/>
  <c r="R52" i="21"/>
  <c r="Q52" i="21"/>
  <c r="P52" i="21"/>
  <c r="E52" i="21"/>
  <c r="U52" i="21" s="1"/>
  <c r="S51" i="21"/>
  <c r="R51" i="21"/>
  <c r="Q51" i="21"/>
  <c r="U51" i="21" s="1"/>
  <c r="P51" i="21"/>
  <c r="T51" i="21" s="1"/>
  <c r="E51" i="21"/>
  <c r="U50" i="21"/>
  <c r="T50" i="21"/>
  <c r="S50" i="21"/>
  <c r="R50" i="21"/>
  <c r="Q50" i="21"/>
  <c r="P50" i="21"/>
  <c r="E50" i="21"/>
  <c r="S49" i="21"/>
  <c r="R49" i="21"/>
  <c r="Q49" i="21"/>
  <c r="P49" i="21"/>
  <c r="E49" i="21"/>
  <c r="T49" i="21" s="1"/>
  <c r="S48" i="21"/>
  <c r="R48" i="21"/>
  <c r="Q48" i="21"/>
  <c r="P48" i="21"/>
  <c r="E48" i="21"/>
  <c r="U48" i="21" s="1"/>
  <c r="S47" i="21"/>
  <c r="R47" i="21"/>
  <c r="Q47" i="21"/>
  <c r="P47" i="21"/>
  <c r="E47" i="21"/>
  <c r="U47" i="21" s="1"/>
  <c r="S46" i="21"/>
  <c r="R46" i="21"/>
  <c r="Q46" i="21"/>
  <c r="P46" i="21"/>
  <c r="E46" i="21"/>
  <c r="U46" i="21" s="1"/>
  <c r="S45" i="21"/>
  <c r="R45" i="21"/>
  <c r="Q45" i="21"/>
  <c r="P45" i="21"/>
  <c r="E45" i="21"/>
  <c r="T45" i="21" s="1"/>
  <c r="S44" i="21"/>
  <c r="R44" i="21"/>
  <c r="Q44" i="21"/>
  <c r="P44" i="21"/>
  <c r="E44" i="21"/>
  <c r="U44" i="21" s="1"/>
  <c r="T43" i="21"/>
  <c r="S43" i="21"/>
  <c r="R43" i="21"/>
  <c r="Q43" i="21"/>
  <c r="P43" i="21"/>
  <c r="E43" i="21"/>
  <c r="U43" i="21" s="1"/>
  <c r="S42" i="21"/>
  <c r="R42" i="21"/>
  <c r="Q42" i="21"/>
  <c r="P42" i="21"/>
  <c r="E42" i="21"/>
  <c r="U42" i="21" s="1"/>
  <c r="W40" i="21"/>
  <c r="V40" i="21"/>
  <c r="O40" i="21"/>
  <c r="N40" i="21"/>
  <c r="M40" i="21"/>
  <c r="L40" i="21"/>
  <c r="K40" i="21"/>
  <c r="S40" i="21" s="1"/>
  <c r="J40" i="21"/>
  <c r="I40" i="21"/>
  <c r="H40" i="21"/>
  <c r="G40" i="21"/>
  <c r="F40" i="21"/>
  <c r="C40" i="21"/>
  <c r="B40" i="21"/>
  <c r="E40" i="21" s="1"/>
  <c r="S39" i="21"/>
  <c r="R39" i="21"/>
  <c r="Q39" i="21"/>
  <c r="P39" i="21"/>
  <c r="E39" i="21"/>
  <c r="U39" i="21" s="1"/>
  <c r="S38" i="21"/>
  <c r="R38" i="21"/>
  <c r="Q38" i="21"/>
  <c r="U38" i="21" s="1"/>
  <c r="P38" i="21"/>
  <c r="E38" i="21"/>
  <c r="S37" i="21"/>
  <c r="R37" i="21"/>
  <c r="Q37" i="21"/>
  <c r="P37" i="21"/>
  <c r="E37" i="21"/>
  <c r="U37" i="21" s="1"/>
  <c r="S36" i="21"/>
  <c r="R36" i="21"/>
  <c r="Q36" i="21"/>
  <c r="P36" i="21"/>
  <c r="E36" i="21"/>
  <c r="T36" i="21" s="1"/>
  <c r="S35" i="21"/>
  <c r="R35" i="21"/>
  <c r="Q35" i="21"/>
  <c r="P35" i="21"/>
  <c r="E35" i="21"/>
  <c r="W33" i="21"/>
  <c r="V33" i="21"/>
  <c r="O33" i="21"/>
  <c r="N33" i="21"/>
  <c r="M33" i="21"/>
  <c r="L33" i="21"/>
  <c r="K33" i="21"/>
  <c r="J33" i="21"/>
  <c r="I33" i="21"/>
  <c r="H33" i="21"/>
  <c r="G33" i="21"/>
  <c r="F33" i="21"/>
  <c r="E33" i="21"/>
  <c r="C33" i="21"/>
  <c r="B33" i="21"/>
  <c r="S32" i="21"/>
  <c r="R32" i="21"/>
  <c r="Q32" i="21"/>
  <c r="P32" i="21"/>
  <c r="E32" i="21"/>
  <c r="W30" i="21"/>
  <c r="V30" i="21"/>
  <c r="O30" i="21"/>
  <c r="N30" i="21"/>
  <c r="M30" i="21"/>
  <c r="L30" i="21"/>
  <c r="K30" i="21"/>
  <c r="S30" i="21" s="1"/>
  <c r="J30" i="21"/>
  <c r="R30" i="21" s="1"/>
  <c r="I30" i="21"/>
  <c r="Q30" i="21" s="1"/>
  <c r="H30" i="21"/>
  <c r="P30" i="21" s="1"/>
  <c r="G30" i="21"/>
  <c r="F30" i="21"/>
  <c r="C30" i="21"/>
  <c r="B30" i="21"/>
  <c r="S29" i="21"/>
  <c r="R29" i="21"/>
  <c r="Q29" i="21"/>
  <c r="P29" i="21"/>
  <c r="E29" i="21"/>
  <c r="U29" i="21" s="1"/>
  <c r="S28" i="21"/>
  <c r="R28" i="21"/>
  <c r="Q28" i="21"/>
  <c r="P28" i="21"/>
  <c r="E28" i="21"/>
  <c r="U27" i="21"/>
  <c r="T27" i="21"/>
  <c r="S27" i="21"/>
  <c r="R27" i="21"/>
  <c r="Q27" i="21"/>
  <c r="P27" i="21"/>
  <c r="E27" i="21"/>
  <c r="S26" i="21"/>
  <c r="R26" i="21"/>
  <c r="Q26" i="21"/>
  <c r="P26" i="21"/>
  <c r="E26" i="21"/>
  <c r="T26" i="21" s="1"/>
  <c r="W24" i="21"/>
  <c r="V24" i="21"/>
  <c r="O24" i="21"/>
  <c r="N24" i="21"/>
  <c r="M24" i="21"/>
  <c r="L24" i="21"/>
  <c r="K24" i="21"/>
  <c r="S24" i="21" s="1"/>
  <c r="J24" i="21"/>
  <c r="R24" i="21" s="1"/>
  <c r="I24" i="21"/>
  <c r="H24" i="21"/>
  <c r="G24" i="21"/>
  <c r="F24" i="21"/>
  <c r="C24" i="21"/>
  <c r="B24" i="21"/>
  <c r="E24" i="21" s="1"/>
  <c r="S23" i="21"/>
  <c r="R23" i="21"/>
  <c r="Q23" i="21"/>
  <c r="P23" i="21"/>
  <c r="E23" i="21"/>
  <c r="U22" i="21"/>
  <c r="T22" i="21"/>
  <c r="S22" i="21"/>
  <c r="R22" i="21"/>
  <c r="Q22" i="21"/>
  <c r="P22" i="21"/>
  <c r="E22" i="21"/>
  <c r="S21" i="21"/>
  <c r="R21" i="21"/>
  <c r="Q21" i="21"/>
  <c r="P21" i="21"/>
  <c r="E21" i="21"/>
  <c r="T21" i="21" s="1"/>
  <c r="S20" i="21"/>
  <c r="R20" i="21"/>
  <c r="Q20" i="21"/>
  <c r="P20" i="21"/>
  <c r="E20" i="21"/>
  <c r="U20" i="21" s="1"/>
  <c r="U19" i="21"/>
  <c r="S19" i="21"/>
  <c r="R19" i="21"/>
  <c r="Q19" i="21"/>
  <c r="P19" i="21"/>
  <c r="E19" i="21"/>
  <c r="T19" i="21" s="1"/>
  <c r="U18" i="21"/>
  <c r="T18" i="21"/>
  <c r="S18" i="21"/>
  <c r="R18" i="21"/>
  <c r="Q18" i="21"/>
  <c r="P18" i="21"/>
  <c r="E18" i="21"/>
  <c r="W16" i="21"/>
  <c r="V16" i="21"/>
  <c r="O16" i="21"/>
  <c r="N16" i="21"/>
  <c r="M16" i="21"/>
  <c r="L16" i="21"/>
  <c r="K16" i="21"/>
  <c r="J16" i="21"/>
  <c r="R16" i="21" s="1"/>
  <c r="I16" i="21"/>
  <c r="H16" i="21"/>
  <c r="P16" i="21" s="1"/>
  <c r="G16" i="21"/>
  <c r="F16" i="21"/>
  <c r="C16" i="21"/>
  <c r="B16" i="21"/>
  <c r="E16" i="21" s="1"/>
  <c r="S15" i="21"/>
  <c r="R15" i="21"/>
  <c r="Q15" i="21"/>
  <c r="P15" i="21"/>
  <c r="E15" i="21"/>
  <c r="U15" i="21" s="1"/>
  <c r="U14" i="21"/>
  <c r="S14" i="21"/>
  <c r="R14" i="21"/>
  <c r="Q14" i="21"/>
  <c r="P14" i="21"/>
  <c r="E14" i="21"/>
  <c r="T14" i="21" s="1"/>
  <c r="U13" i="21"/>
  <c r="T13" i="21"/>
  <c r="S13" i="21"/>
  <c r="R13" i="21"/>
  <c r="Q13" i="21"/>
  <c r="P13" i="21"/>
  <c r="E13" i="21"/>
  <c r="S12" i="21"/>
  <c r="R12" i="21"/>
  <c r="Q12" i="21"/>
  <c r="P12" i="21"/>
  <c r="E12" i="21"/>
  <c r="T12" i="21" s="1"/>
  <c r="S11" i="21"/>
  <c r="R11" i="21"/>
  <c r="Q11" i="21"/>
  <c r="P11" i="21"/>
  <c r="E11" i="21"/>
  <c r="U11" i="21" s="1"/>
  <c r="S10" i="21"/>
  <c r="R10" i="21"/>
  <c r="Q10" i="21"/>
  <c r="U10" i="21" s="1"/>
  <c r="P10" i="21"/>
  <c r="T10" i="21" s="1"/>
  <c r="E10" i="21"/>
  <c r="U9" i="21"/>
  <c r="T9" i="21"/>
  <c r="S9" i="21"/>
  <c r="R9" i="21"/>
  <c r="Q9" i="21"/>
  <c r="P9" i="21"/>
  <c r="E9" i="21"/>
  <c r="S93" i="20"/>
  <c r="R93" i="20"/>
  <c r="Q93" i="20"/>
  <c r="P93" i="20"/>
  <c r="E93" i="20"/>
  <c r="T93" i="20" s="1"/>
  <c r="S92" i="20"/>
  <c r="R92" i="20"/>
  <c r="Q92" i="20"/>
  <c r="P92" i="20"/>
  <c r="E92" i="20"/>
  <c r="U92" i="20" s="1"/>
  <c r="U91" i="20"/>
  <c r="T91" i="20"/>
  <c r="S91" i="20"/>
  <c r="R91" i="20"/>
  <c r="Q91" i="20"/>
  <c r="P91" i="20"/>
  <c r="E91" i="20"/>
  <c r="U90" i="20"/>
  <c r="T90" i="20"/>
  <c r="S90" i="20"/>
  <c r="R90" i="20"/>
  <c r="Q90" i="20"/>
  <c r="P90" i="20"/>
  <c r="E90" i="20"/>
  <c r="S89" i="20"/>
  <c r="R89" i="20"/>
  <c r="Q89" i="20"/>
  <c r="P89" i="20"/>
  <c r="E89" i="20"/>
  <c r="T89" i="20" s="1"/>
  <c r="S88" i="20"/>
  <c r="R88" i="20"/>
  <c r="Q88" i="20"/>
  <c r="P88" i="20"/>
  <c r="E88" i="20"/>
  <c r="U88" i="20" s="1"/>
  <c r="U87" i="20"/>
  <c r="T87" i="20"/>
  <c r="S87" i="20"/>
  <c r="R87" i="20"/>
  <c r="Q87" i="20"/>
  <c r="P87" i="20"/>
  <c r="E87" i="20"/>
  <c r="U86" i="20"/>
  <c r="T86" i="20"/>
  <c r="S86" i="20"/>
  <c r="R86" i="20"/>
  <c r="Q86" i="20"/>
  <c r="P86" i="20"/>
  <c r="E86" i="20"/>
  <c r="W72" i="20"/>
  <c r="V72" i="20"/>
  <c r="O72" i="20"/>
  <c r="N72" i="20"/>
  <c r="M72" i="20"/>
  <c r="L72" i="20"/>
  <c r="K72" i="20"/>
  <c r="J72" i="20"/>
  <c r="I72" i="20"/>
  <c r="H72" i="20"/>
  <c r="G72" i="20"/>
  <c r="F72" i="20"/>
  <c r="C72" i="20"/>
  <c r="B72" i="20"/>
  <c r="W71" i="20"/>
  <c r="V71" i="20"/>
  <c r="O71" i="20"/>
  <c r="N71" i="20"/>
  <c r="M71" i="20"/>
  <c r="L71" i="20"/>
  <c r="K71" i="20"/>
  <c r="S71" i="20" s="1"/>
  <c r="J71" i="20"/>
  <c r="I71" i="20"/>
  <c r="H71" i="20"/>
  <c r="G71" i="20"/>
  <c r="F71" i="20"/>
  <c r="C71" i="20"/>
  <c r="B71" i="20"/>
  <c r="E71" i="20" s="1"/>
  <c r="W70" i="20"/>
  <c r="V70" i="20"/>
  <c r="O70" i="20"/>
  <c r="N70" i="20"/>
  <c r="M70" i="20"/>
  <c r="L70" i="20"/>
  <c r="K70" i="20"/>
  <c r="S70" i="20" s="1"/>
  <c r="J70" i="20"/>
  <c r="R70" i="20" s="1"/>
  <c r="I70" i="20"/>
  <c r="Q70" i="20" s="1"/>
  <c r="H70" i="20"/>
  <c r="G70" i="20"/>
  <c r="F70" i="20"/>
  <c r="C70" i="20"/>
  <c r="B70" i="20"/>
  <c r="E70" i="20" s="1"/>
  <c r="S69" i="20"/>
  <c r="R69" i="20"/>
  <c r="Q69" i="20"/>
  <c r="U69" i="20" s="1"/>
  <c r="P69" i="20"/>
  <c r="T69" i="20" s="1"/>
  <c r="E69" i="20"/>
  <c r="W67" i="20"/>
  <c r="V67" i="20"/>
  <c r="O67" i="20"/>
  <c r="N67" i="20"/>
  <c r="M67" i="20"/>
  <c r="L67" i="20"/>
  <c r="K67" i="20"/>
  <c r="J67" i="20"/>
  <c r="I67" i="20"/>
  <c r="H67" i="20"/>
  <c r="G67" i="20"/>
  <c r="F67" i="20"/>
  <c r="C67" i="20"/>
  <c r="B67" i="20"/>
  <c r="W66" i="20"/>
  <c r="V66" i="20"/>
  <c r="O66" i="20"/>
  <c r="N66" i="20"/>
  <c r="M66" i="20"/>
  <c r="L66" i="20"/>
  <c r="K66" i="20"/>
  <c r="S66" i="20" s="1"/>
  <c r="J66" i="20"/>
  <c r="R66" i="20" s="1"/>
  <c r="I66" i="20"/>
  <c r="H66" i="20"/>
  <c r="G66" i="20"/>
  <c r="F66" i="20"/>
  <c r="C66" i="20"/>
  <c r="B66" i="20"/>
  <c r="E66" i="20" s="1"/>
  <c r="U65" i="20"/>
  <c r="S65" i="20"/>
  <c r="R65" i="20"/>
  <c r="Q65" i="20"/>
  <c r="P65" i="20"/>
  <c r="E65" i="20"/>
  <c r="T65" i="20" s="1"/>
  <c r="U64" i="20"/>
  <c r="T64" i="20"/>
  <c r="S64" i="20"/>
  <c r="R64" i="20"/>
  <c r="Q64" i="20"/>
  <c r="P64" i="20"/>
  <c r="E64" i="20"/>
  <c r="S63" i="20"/>
  <c r="R63" i="20"/>
  <c r="Q63" i="20"/>
  <c r="P63" i="20"/>
  <c r="E63" i="20"/>
  <c r="T63" i="20" s="1"/>
  <c r="S62" i="20"/>
  <c r="R62" i="20"/>
  <c r="Q62" i="20"/>
  <c r="P62" i="20"/>
  <c r="E62" i="20"/>
  <c r="U62" i="20" s="1"/>
  <c r="U61" i="20"/>
  <c r="S61" i="20"/>
  <c r="R61" i="20"/>
  <c r="Q61" i="20"/>
  <c r="P61" i="20"/>
  <c r="E61" i="20"/>
  <c r="V59" i="20"/>
  <c r="O59" i="20"/>
  <c r="N59" i="20"/>
  <c r="M59" i="20"/>
  <c r="L59" i="20"/>
  <c r="K59" i="20"/>
  <c r="S59" i="20" s="1"/>
  <c r="J59" i="20"/>
  <c r="R59" i="20" s="1"/>
  <c r="I59" i="20"/>
  <c r="H59" i="20"/>
  <c r="G59" i="20"/>
  <c r="F59" i="20"/>
  <c r="C59" i="20"/>
  <c r="B59" i="20"/>
  <c r="S58" i="20"/>
  <c r="R58" i="20"/>
  <c r="Q58" i="20"/>
  <c r="P58" i="20"/>
  <c r="E58" i="20"/>
  <c r="U58" i="20" s="1"/>
  <c r="S57" i="20"/>
  <c r="R57" i="20"/>
  <c r="Q57" i="20"/>
  <c r="P57" i="20"/>
  <c r="E57" i="20"/>
  <c r="T57" i="20" s="1"/>
  <c r="T56" i="20"/>
  <c r="S56" i="20"/>
  <c r="R56" i="20"/>
  <c r="Q56" i="20"/>
  <c r="P56" i="20"/>
  <c r="E56" i="20"/>
  <c r="U56" i="20" s="1"/>
  <c r="S55" i="20"/>
  <c r="R55" i="20"/>
  <c r="Q55" i="20"/>
  <c r="P55" i="20"/>
  <c r="E55" i="20"/>
  <c r="T55" i="20" s="1"/>
  <c r="W53" i="20"/>
  <c r="V53" i="20"/>
  <c r="O53" i="20"/>
  <c r="N53" i="20"/>
  <c r="M53" i="20"/>
  <c r="L53" i="20"/>
  <c r="K53" i="20"/>
  <c r="S53" i="20" s="1"/>
  <c r="J53" i="20"/>
  <c r="I53" i="20"/>
  <c r="Q53" i="20" s="1"/>
  <c r="H53" i="20"/>
  <c r="G53" i="20"/>
  <c r="F53" i="20"/>
  <c r="C53" i="20"/>
  <c r="B53" i="20"/>
  <c r="U52" i="20"/>
  <c r="S52" i="20"/>
  <c r="R52" i="20"/>
  <c r="Q52" i="20"/>
  <c r="P52" i="20"/>
  <c r="E52" i="20"/>
  <c r="T52" i="20" s="1"/>
  <c r="S51" i="20"/>
  <c r="R51" i="20"/>
  <c r="Q51" i="20"/>
  <c r="P51" i="20"/>
  <c r="T51" i="20" s="1"/>
  <c r="E51" i="20"/>
  <c r="S50" i="20"/>
  <c r="R50" i="20"/>
  <c r="Q50" i="20"/>
  <c r="P50" i="20"/>
  <c r="E50" i="20"/>
  <c r="T50" i="20" s="1"/>
  <c r="S49" i="20"/>
  <c r="R49" i="20"/>
  <c r="Q49" i="20"/>
  <c r="P49" i="20"/>
  <c r="E49" i="20"/>
  <c r="U49" i="20" s="1"/>
  <c r="S48" i="20"/>
  <c r="R48" i="20"/>
  <c r="Q48" i="20"/>
  <c r="P48" i="20"/>
  <c r="E48" i="20"/>
  <c r="T48" i="20" s="1"/>
  <c r="S47" i="20"/>
  <c r="R47" i="20"/>
  <c r="Q47" i="20"/>
  <c r="P47" i="20"/>
  <c r="E47" i="20"/>
  <c r="S46" i="20"/>
  <c r="R46" i="20"/>
  <c r="Q46" i="20"/>
  <c r="P46" i="20"/>
  <c r="E46" i="20"/>
  <c r="T46" i="20" s="1"/>
  <c r="S45" i="20"/>
  <c r="R45" i="20"/>
  <c r="Q45" i="20"/>
  <c r="P45" i="20"/>
  <c r="E45" i="20"/>
  <c r="U45" i="20" s="1"/>
  <c r="S44" i="20"/>
  <c r="R44" i="20"/>
  <c r="Q44" i="20"/>
  <c r="P44" i="20"/>
  <c r="E44" i="20"/>
  <c r="U43" i="20"/>
  <c r="T43" i="20"/>
  <c r="S43" i="20"/>
  <c r="R43" i="20"/>
  <c r="Q43" i="20"/>
  <c r="P43" i="20"/>
  <c r="E43" i="20"/>
  <c r="S42" i="20"/>
  <c r="R42" i="20"/>
  <c r="Q42" i="20"/>
  <c r="P42" i="20"/>
  <c r="E42" i="20"/>
  <c r="T42" i="20" s="1"/>
  <c r="W40" i="20"/>
  <c r="V40" i="20"/>
  <c r="O40" i="20"/>
  <c r="N40" i="20"/>
  <c r="M40" i="20"/>
  <c r="L40" i="20"/>
  <c r="K40" i="20"/>
  <c r="J40" i="20"/>
  <c r="I40" i="20"/>
  <c r="H40" i="20"/>
  <c r="G40" i="20"/>
  <c r="F40" i="20"/>
  <c r="C40" i="20"/>
  <c r="B40" i="20"/>
  <c r="E40" i="20" s="1"/>
  <c r="S39" i="20"/>
  <c r="R39" i="20"/>
  <c r="Q39" i="20"/>
  <c r="P39" i="20"/>
  <c r="E39" i="20"/>
  <c r="S38" i="20"/>
  <c r="R38" i="20"/>
  <c r="Q38" i="20"/>
  <c r="U38" i="20" s="1"/>
  <c r="P38" i="20"/>
  <c r="T38" i="20" s="1"/>
  <c r="E38" i="20"/>
  <c r="S37" i="20"/>
  <c r="R37" i="20"/>
  <c r="Q37" i="20"/>
  <c r="P37" i="20"/>
  <c r="E37" i="20"/>
  <c r="T37" i="20" s="1"/>
  <c r="S36" i="20"/>
  <c r="R36" i="20"/>
  <c r="Q36" i="20"/>
  <c r="P36" i="20"/>
  <c r="E36" i="20"/>
  <c r="U36" i="20" s="1"/>
  <c r="S35" i="20"/>
  <c r="R35" i="20"/>
  <c r="Q35" i="20"/>
  <c r="U35" i="20" s="1"/>
  <c r="P35" i="20"/>
  <c r="E35" i="20"/>
  <c r="W33" i="20"/>
  <c r="V33" i="20"/>
  <c r="O33" i="20"/>
  <c r="N33" i="20"/>
  <c r="M33" i="20"/>
  <c r="L33" i="20"/>
  <c r="K33" i="20"/>
  <c r="J33" i="20"/>
  <c r="I33" i="20"/>
  <c r="H33" i="20"/>
  <c r="G33" i="20"/>
  <c r="F33" i="20"/>
  <c r="C33" i="20"/>
  <c r="B33" i="20"/>
  <c r="S32" i="20"/>
  <c r="R32" i="20"/>
  <c r="Q32" i="20"/>
  <c r="P32" i="20"/>
  <c r="E32" i="20"/>
  <c r="T32" i="20" s="1"/>
  <c r="W30" i="20"/>
  <c r="V30" i="20"/>
  <c r="O30" i="20"/>
  <c r="N30" i="20"/>
  <c r="M30" i="20"/>
  <c r="L30" i="20"/>
  <c r="K30" i="20"/>
  <c r="S30" i="20" s="1"/>
  <c r="J30" i="20"/>
  <c r="R30" i="20" s="1"/>
  <c r="I30" i="20"/>
  <c r="Q30" i="20" s="1"/>
  <c r="H30" i="20"/>
  <c r="P30" i="20" s="1"/>
  <c r="G30" i="20"/>
  <c r="F30" i="20"/>
  <c r="C30" i="20"/>
  <c r="B30" i="20"/>
  <c r="U29" i="20"/>
  <c r="S29" i="20"/>
  <c r="R29" i="20"/>
  <c r="Q29" i="20"/>
  <c r="P29" i="20"/>
  <c r="E29" i="20"/>
  <c r="T29" i="20" s="1"/>
  <c r="S28" i="20"/>
  <c r="R28" i="20"/>
  <c r="Q28" i="20"/>
  <c r="P28" i="20"/>
  <c r="E28" i="20"/>
  <c r="U28" i="20" s="1"/>
  <c r="S27" i="20"/>
  <c r="R27" i="20"/>
  <c r="Q27" i="20"/>
  <c r="P27" i="20"/>
  <c r="E27" i="20"/>
  <c r="T27" i="20" s="1"/>
  <c r="S26" i="20"/>
  <c r="R26" i="20"/>
  <c r="Q26" i="20"/>
  <c r="P26" i="20"/>
  <c r="E26" i="20"/>
  <c r="U26" i="20" s="1"/>
  <c r="W24" i="20"/>
  <c r="V24" i="20"/>
  <c r="O24" i="20"/>
  <c r="N24" i="20"/>
  <c r="M24" i="20"/>
  <c r="L24" i="20"/>
  <c r="K24" i="20"/>
  <c r="S24" i="20" s="1"/>
  <c r="J24" i="20"/>
  <c r="R24" i="20" s="1"/>
  <c r="I24" i="20"/>
  <c r="H24" i="20"/>
  <c r="G24" i="20"/>
  <c r="F24" i="20"/>
  <c r="C24" i="20"/>
  <c r="E24" i="20" s="1"/>
  <c r="B24" i="20"/>
  <c r="S23" i="20"/>
  <c r="R23" i="20"/>
  <c r="Q23" i="20"/>
  <c r="P23" i="20"/>
  <c r="E23" i="20"/>
  <c r="U23" i="20" s="1"/>
  <c r="S22" i="20"/>
  <c r="R22" i="20"/>
  <c r="Q22" i="20"/>
  <c r="P22" i="20"/>
  <c r="E22" i="20"/>
  <c r="T22" i="20" s="1"/>
  <c r="S21" i="20"/>
  <c r="R21" i="20"/>
  <c r="Q21" i="20"/>
  <c r="P21" i="20"/>
  <c r="E21" i="20"/>
  <c r="U21" i="20" s="1"/>
  <c r="S20" i="20"/>
  <c r="R20" i="20"/>
  <c r="Q20" i="20"/>
  <c r="P20" i="20"/>
  <c r="E20" i="20"/>
  <c r="T20" i="20" s="1"/>
  <c r="S19" i="20"/>
  <c r="R19" i="20"/>
  <c r="Q19" i="20"/>
  <c r="P19" i="20"/>
  <c r="E19" i="20"/>
  <c r="U19" i="20" s="1"/>
  <c r="S18" i="20"/>
  <c r="R18" i="20"/>
  <c r="Q18" i="20"/>
  <c r="P18" i="20"/>
  <c r="E18" i="20"/>
  <c r="T18" i="20" s="1"/>
  <c r="W16" i="20"/>
  <c r="V16" i="20"/>
  <c r="O16" i="20"/>
  <c r="N16" i="20"/>
  <c r="M16" i="20"/>
  <c r="L16" i="20"/>
  <c r="K16" i="20"/>
  <c r="J16" i="20"/>
  <c r="R16" i="20" s="1"/>
  <c r="I16" i="20"/>
  <c r="H16" i="20"/>
  <c r="P16" i="20" s="1"/>
  <c r="G16" i="20"/>
  <c r="F16" i="20"/>
  <c r="C16" i="20"/>
  <c r="B16" i="20"/>
  <c r="E16" i="20" s="1"/>
  <c r="S15" i="20"/>
  <c r="R15" i="20"/>
  <c r="Q15" i="20"/>
  <c r="P15" i="20"/>
  <c r="E15" i="20"/>
  <c r="T15" i="20" s="1"/>
  <c r="S14" i="20"/>
  <c r="R14" i="20"/>
  <c r="Q14" i="20"/>
  <c r="P14" i="20"/>
  <c r="E14" i="20"/>
  <c r="U14" i="20" s="1"/>
  <c r="S13" i="20"/>
  <c r="R13" i="20"/>
  <c r="Q13" i="20"/>
  <c r="P13" i="20"/>
  <c r="E13" i="20"/>
  <c r="T13" i="20" s="1"/>
  <c r="S12" i="20"/>
  <c r="R12" i="20"/>
  <c r="Q12" i="20"/>
  <c r="P12" i="20"/>
  <c r="E12" i="20"/>
  <c r="U12" i="20" s="1"/>
  <c r="S11" i="20"/>
  <c r="R11" i="20"/>
  <c r="Q11" i="20"/>
  <c r="P11" i="20"/>
  <c r="E11" i="20"/>
  <c r="T11" i="20" s="1"/>
  <c r="S10" i="20"/>
  <c r="R10" i="20"/>
  <c r="Q10" i="20"/>
  <c r="P10" i="20"/>
  <c r="E10" i="20"/>
  <c r="S9" i="20"/>
  <c r="R9" i="20"/>
  <c r="Q9" i="20"/>
  <c r="P9" i="20"/>
  <c r="E9" i="20"/>
  <c r="U9" i="20" s="1"/>
  <c r="S93" i="19"/>
  <c r="R93" i="19"/>
  <c r="Q93" i="19"/>
  <c r="P93" i="19"/>
  <c r="E93" i="19"/>
  <c r="U93" i="19" s="1"/>
  <c r="U92" i="19"/>
  <c r="S92" i="19"/>
  <c r="R92" i="19"/>
  <c r="Q92" i="19"/>
  <c r="P92" i="19"/>
  <c r="E92" i="19"/>
  <c r="T92" i="19" s="1"/>
  <c r="U91" i="19"/>
  <c r="T91" i="19"/>
  <c r="S91" i="19"/>
  <c r="R91" i="19"/>
  <c r="Q91" i="19"/>
  <c r="P91" i="19"/>
  <c r="E91" i="19"/>
  <c r="S90" i="19"/>
  <c r="R90" i="19"/>
  <c r="Q90" i="19"/>
  <c r="P90" i="19"/>
  <c r="E90" i="19"/>
  <c r="T90" i="19" s="1"/>
  <c r="S89" i="19"/>
  <c r="R89" i="19"/>
  <c r="Q89" i="19"/>
  <c r="P89" i="19"/>
  <c r="E89" i="19"/>
  <c r="U89" i="19" s="1"/>
  <c r="U88" i="19"/>
  <c r="S88" i="19"/>
  <c r="R88" i="19"/>
  <c r="Q88" i="19"/>
  <c r="P88" i="19"/>
  <c r="E88" i="19"/>
  <c r="T88" i="19" s="1"/>
  <c r="U87" i="19"/>
  <c r="T87" i="19"/>
  <c r="S87" i="19"/>
  <c r="R87" i="19"/>
  <c r="Q87" i="19"/>
  <c r="P87" i="19"/>
  <c r="E87" i="19"/>
  <c r="S86" i="19"/>
  <c r="R86" i="19"/>
  <c r="Q86" i="19"/>
  <c r="P86" i="19"/>
  <c r="E86" i="19"/>
  <c r="T86" i="19" s="1"/>
  <c r="W72" i="19"/>
  <c r="V72" i="19"/>
  <c r="O72" i="19"/>
  <c r="N72" i="19"/>
  <c r="M72" i="19"/>
  <c r="L72" i="19"/>
  <c r="K72" i="19"/>
  <c r="S72" i="19" s="1"/>
  <c r="J72" i="19"/>
  <c r="I72" i="19"/>
  <c r="H72" i="19"/>
  <c r="G72" i="19"/>
  <c r="F72" i="19"/>
  <c r="C72" i="19"/>
  <c r="B72" i="19"/>
  <c r="E72" i="19" s="1"/>
  <c r="W71" i="19"/>
  <c r="V71" i="19"/>
  <c r="O71" i="19"/>
  <c r="N71" i="19"/>
  <c r="M71" i="19"/>
  <c r="L71" i="19"/>
  <c r="K71" i="19"/>
  <c r="S71" i="19" s="1"/>
  <c r="J71" i="19"/>
  <c r="R71" i="19" s="1"/>
  <c r="I71" i="19"/>
  <c r="H71" i="19"/>
  <c r="P71" i="19" s="1"/>
  <c r="G71" i="19"/>
  <c r="F71" i="19"/>
  <c r="C71" i="19"/>
  <c r="B71" i="19"/>
  <c r="E71" i="19" s="1"/>
  <c r="W70" i="19"/>
  <c r="V70" i="19"/>
  <c r="O70" i="19"/>
  <c r="N70" i="19"/>
  <c r="M70" i="19"/>
  <c r="L70" i="19"/>
  <c r="K70" i="19"/>
  <c r="S70" i="19" s="1"/>
  <c r="J70" i="19"/>
  <c r="R70" i="19" s="1"/>
  <c r="I70" i="19"/>
  <c r="H70" i="19"/>
  <c r="P70" i="19" s="1"/>
  <c r="G70" i="19"/>
  <c r="F70" i="19"/>
  <c r="C70" i="19"/>
  <c r="E70" i="19" s="1"/>
  <c r="B70" i="19"/>
  <c r="S69" i="19"/>
  <c r="R69" i="19"/>
  <c r="Q69" i="19"/>
  <c r="P69" i="19"/>
  <c r="E69" i="19"/>
  <c r="W67" i="19"/>
  <c r="V67" i="19"/>
  <c r="O67" i="19"/>
  <c r="N67" i="19"/>
  <c r="M67" i="19"/>
  <c r="L67" i="19"/>
  <c r="K67" i="19"/>
  <c r="J67" i="19"/>
  <c r="I67" i="19"/>
  <c r="H67" i="19"/>
  <c r="G67" i="19"/>
  <c r="F67" i="19"/>
  <c r="C67" i="19"/>
  <c r="B67" i="19"/>
  <c r="E67" i="19" s="1"/>
  <c r="W66" i="19"/>
  <c r="V66" i="19"/>
  <c r="O66" i="19"/>
  <c r="N66" i="19"/>
  <c r="M66" i="19"/>
  <c r="L66" i="19"/>
  <c r="K66" i="19"/>
  <c r="S66" i="19" s="1"/>
  <c r="J66" i="19"/>
  <c r="R66" i="19" s="1"/>
  <c r="I66" i="19"/>
  <c r="Q66" i="19" s="1"/>
  <c r="H66" i="19"/>
  <c r="P66" i="19" s="1"/>
  <c r="G66" i="19"/>
  <c r="F66" i="19"/>
  <c r="C66" i="19"/>
  <c r="B66" i="19"/>
  <c r="E66" i="19" s="1"/>
  <c r="U65" i="19"/>
  <c r="T65" i="19"/>
  <c r="S65" i="19"/>
  <c r="R65" i="19"/>
  <c r="Q65" i="19"/>
  <c r="P65" i="19"/>
  <c r="E65" i="19"/>
  <c r="S64" i="19"/>
  <c r="R64" i="19"/>
  <c r="Q64" i="19"/>
  <c r="P64" i="19"/>
  <c r="E64" i="19"/>
  <c r="T64" i="19" s="1"/>
  <c r="S63" i="19"/>
  <c r="R63" i="19"/>
  <c r="Q63" i="19"/>
  <c r="P63" i="19"/>
  <c r="E63" i="19"/>
  <c r="U63" i="19" s="1"/>
  <c r="U62" i="19"/>
  <c r="S62" i="19"/>
  <c r="R62" i="19"/>
  <c r="Q62" i="19"/>
  <c r="P62" i="19"/>
  <c r="E62" i="19"/>
  <c r="T62" i="19" s="1"/>
  <c r="U61" i="19"/>
  <c r="T61" i="19"/>
  <c r="S61" i="19"/>
  <c r="R61" i="19"/>
  <c r="Q61" i="19"/>
  <c r="P61" i="19"/>
  <c r="E61" i="19"/>
  <c r="V59" i="19"/>
  <c r="O59" i="19"/>
  <c r="N59" i="19"/>
  <c r="M59" i="19"/>
  <c r="L59" i="19"/>
  <c r="K59" i="19"/>
  <c r="S59" i="19" s="1"/>
  <c r="J59" i="19"/>
  <c r="R59" i="19" s="1"/>
  <c r="I59" i="19"/>
  <c r="H59" i="19"/>
  <c r="G59" i="19"/>
  <c r="F59" i="19"/>
  <c r="C59" i="19"/>
  <c r="B59" i="19"/>
  <c r="S58" i="19"/>
  <c r="R58" i="19"/>
  <c r="Q58" i="19"/>
  <c r="P58" i="19"/>
  <c r="E58" i="19"/>
  <c r="T58" i="19" s="1"/>
  <c r="T57" i="19"/>
  <c r="S57" i="19"/>
  <c r="R57" i="19"/>
  <c r="Q57" i="19"/>
  <c r="P57" i="19"/>
  <c r="E57" i="19"/>
  <c r="U57" i="19" s="1"/>
  <c r="S56" i="19"/>
  <c r="R56" i="19"/>
  <c r="Q56" i="19"/>
  <c r="P56" i="19"/>
  <c r="E56" i="19"/>
  <c r="T56" i="19" s="1"/>
  <c r="S55" i="19"/>
  <c r="R55" i="19"/>
  <c r="Q55" i="19"/>
  <c r="P55" i="19"/>
  <c r="E55" i="19"/>
  <c r="U55" i="19" s="1"/>
  <c r="W53" i="19"/>
  <c r="V53" i="19"/>
  <c r="O53" i="19"/>
  <c r="N53" i="19"/>
  <c r="M53" i="19"/>
  <c r="L53" i="19"/>
  <c r="K53" i="19"/>
  <c r="S53" i="19" s="1"/>
  <c r="J53" i="19"/>
  <c r="I53" i="19"/>
  <c r="H53" i="19"/>
  <c r="G53" i="19"/>
  <c r="F53" i="19"/>
  <c r="C53" i="19"/>
  <c r="B53" i="19"/>
  <c r="E53" i="19" s="1"/>
  <c r="U52" i="19"/>
  <c r="T52" i="19"/>
  <c r="S52" i="19"/>
  <c r="R52" i="19"/>
  <c r="Q52" i="19"/>
  <c r="P52" i="19"/>
  <c r="E52" i="19"/>
  <c r="S51" i="19"/>
  <c r="R51" i="19"/>
  <c r="Q51" i="19"/>
  <c r="P51" i="19"/>
  <c r="E51" i="19"/>
  <c r="T51" i="19" s="1"/>
  <c r="S50" i="19"/>
  <c r="R50" i="19"/>
  <c r="Q50" i="19"/>
  <c r="P50" i="19"/>
  <c r="E50" i="19"/>
  <c r="U50" i="19" s="1"/>
  <c r="U49" i="19"/>
  <c r="S49" i="19"/>
  <c r="R49" i="19"/>
  <c r="Q49" i="19"/>
  <c r="P49" i="19"/>
  <c r="E49" i="19"/>
  <c r="T49" i="19" s="1"/>
  <c r="S48" i="19"/>
  <c r="R48" i="19"/>
  <c r="Q48" i="19"/>
  <c r="P48" i="19"/>
  <c r="E48" i="19"/>
  <c r="S47" i="19"/>
  <c r="R47" i="19"/>
  <c r="Q47" i="19"/>
  <c r="P47" i="19"/>
  <c r="E47" i="19"/>
  <c r="T47" i="19" s="1"/>
  <c r="S46" i="19"/>
  <c r="R46" i="19"/>
  <c r="Q46" i="19"/>
  <c r="P46" i="19"/>
  <c r="E46" i="19"/>
  <c r="U46" i="19" s="1"/>
  <c r="S45" i="19"/>
  <c r="R45" i="19"/>
  <c r="Q45" i="19"/>
  <c r="P45" i="19"/>
  <c r="E45" i="19"/>
  <c r="S44" i="19"/>
  <c r="R44" i="19"/>
  <c r="Q44" i="19"/>
  <c r="P44" i="19"/>
  <c r="E44" i="19"/>
  <c r="U44" i="19" s="1"/>
  <c r="S43" i="19"/>
  <c r="R43" i="19"/>
  <c r="Q43" i="19"/>
  <c r="P43" i="19"/>
  <c r="E43" i="19"/>
  <c r="U43" i="19" s="1"/>
  <c r="S42" i="19"/>
  <c r="R42" i="19"/>
  <c r="Q42" i="19"/>
  <c r="P42" i="19"/>
  <c r="E42" i="19"/>
  <c r="U42" i="19" s="1"/>
  <c r="W40" i="19"/>
  <c r="V40" i="19"/>
  <c r="O40" i="19"/>
  <c r="N40" i="19"/>
  <c r="M40" i="19"/>
  <c r="L40" i="19"/>
  <c r="K40" i="19"/>
  <c r="S40" i="19" s="1"/>
  <c r="J40" i="19"/>
  <c r="I40" i="19"/>
  <c r="H40" i="19"/>
  <c r="G40" i="19"/>
  <c r="F40" i="19"/>
  <c r="C40" i="19"/>
  <c r="B40" i="19"/>
  <c r="E40" i="19" s="1"/>
  <c r="S39" i="19"/>
  <c r="R39" i="19"/>
  <c r="Q39" i="19"/>
  <c r="P39" i="19"/>
  <c r="E39" i="19"/>
  <c r="U39" i="19" s="1"/>
  <c r="S38" i="19"/>
  <c r="R38" i="19"/>
  <c r="Q38" i="19"/>
  <c r="P38" i="19"/>
  <c r="E38" i="19"/>
  <c r="T38" i="19" s="1"/>
  <c r="S37" i="19"/>
  <c r="R37" i="19"/>
  <c r="Q37" i="19"/>
  <c r="P37" i="19"/>
  <c r="E37" i="19"/>
  <c r="U37" i="19" s="1"/>
  <c r="S36" i="19"/>
  <c r="R36" i="19"/>
  <c r="Q36" i="19"/>
  <c r="P36" i="19"/>
  <c r="E36" i="19"/>
  <c r="T36" i="19" s="1"/>
  <c r="S35" i="19"/>
  <c r="R35" i="19"/>
  <c r="Q35" i="19"/>
  <c r="P35" i="19"/>
  <c r="E35" i="19"/>
  <c r="W33" i="19"/>
  <c r="V33" i="19"/>
  <c r="O33" i="19"/>
  <c r="N33" i="19"/>
  <c r="M33" i="19"/>
  <c r="L33" i="19"/>
  <c r="K33" i="19"/>
  <c r="S33" i="19" s="1"/>
  <c r="J33" i="19"/>
  <c r="R33" i="19" s="1"/>
  <c r="I33" i="19"/>
  <c r="H33" i="19"/>
  <c r="G33" i="19"/>
  <c r="F33" i="19"/>
  <c r="C33" i="19"/>
  <c r="B33" i="19"/>
  <c r="E33" i="19" s="1"/>
  <c r="S32" i="19"/>
  <c r="R32" i="19"/>
  <c r="Q32" i="19"/>
  <c r="P32" i="19"/>
  <c r="E32" i="19"/>
  <c r="U32" i="19" s="1"/>
  <c r="W30" i="19"/>
  <c r="V30" i="19"/>
  <c r="O30" i="19"/>
  <c r="N30" i="19"/>
  <c r="M30" i="19"/>
  <c r="L30" i="19"/>
  <c r="K30" i="19"/>
  <c r="S30" i="19" s="1"/>
  <c r="J30" i="19"/>
  <c r="R30" i="19" s="1"/>
  <c r="I30" i="19"/>
  <c r="Q30" i="19" s="1"/>
  <c r="H30" i="19"/>
  <c r="G30" i="19"/>
  <c r="F30" i="19"/>
  <c r="C30" i="19"/>
  <c r="B30" i="19"/>
  <c r="E30" i="19" s="1"/>
  <c r="U29" i="19"/>
  <c r="T29" i="19"/>
  <c r="S29" i="19"/>
  <c r="R29" i="19"/>
  <c r="Q29" i="19"/>
  <c r="P29" i="19"/>
  <c r="E29" i="19"/>
  <c r="S28" i="19"/>
  <c r="R28" i="19"/>
  <c r="Q28" i="19"/>
  <c r="P28" i="19"/>
  <c r="E28" i="19"/>
  <c r="T28" i="19" s="1"/>
  <c r="S27" i="19"/>
  <c r="R27" i="19"/>
  <c r="Q27" i="19"/>
  <c r="P27" i="19"/>
  <c r="E27" i="19"/>
  <c r="U27" i="19" s="1"/>
  <c r="U26" i="19"/>
  <c r="S26" i="19"/>
  <c r="R26" i="19"/>
  <c r="Q26" i="19"/>
  <c r="P26" i="19"/>
  <c r="E26" i="19"/>
  <c r="T26" i="19" s="1"/>
  <c r="W24" i="19"/>
  <c r="V24" i="19"/>
  <c r="O24" i="19"/>
  <c r="N24" i="19"/>
  <c r="M24" i="19"/>
  <c r="L24" i="19"/>
  <c r="K24" i="19"/>
  <c r="S24" i="19" s="1"/>
  <c r="J24" i="19"/>
  <c r="R24" i="19" s="1"/>
  <c r="I24" i="19"/>
  <c r="Q24" i="19" s="1"/>
  <c r="H24" i="19"/>
  <c r="G24" i="19"/>
  <c r="F24" i="19"/>
  <c r="C24" i="19"/>
  <c r="B24" i="19"/>
  <c r="S23" i="19"/>
  <c r="R23" i="19"/>
  <c r="Q23" i="19"/>
  <c r="P23" i="19"/>
  <c r="E23" i="19"/>
  <c r="T23" i="19" s="1"/>
  <c r="S22" i="19"/>
  <c r="R22" i="19"/>
  <c r="Q22" i="19"/>
  <c r="P22" i="19"/>
  <c r="E22" i="19"/>
  <c r="U22" i="19" s="1"/>
  <c r="U21" i="19"/>
  <c r="S21" i="19"/>
  <c r="R21" i="19"/>
  <c r="Q21" i="19"/>
  <c r="P21" i="19"/>
  <c r="E21" i="19"/>
  <c r="T21" i="19" s="1"/>
  <c r="U20" i="19"/>
  <c r="T20" i="19"/>
  <c r="S20" i="19"/>
  <c r="R20" i="19"/>
  <c r="Q20" i="19"/>
  <c r="P20" i="19"/>
  <c r="E20" i="19"/>
  <c r="S19" i="19"/>
  <c r="R19" i="19"/>
  <c r="Q19" i="19"/>
  <c r="P19" i="19"/>
  <c r="E19" i="19"/>
  <c r="T19" i="19" s="1"/>
  <c r="S18" i="19"/>
  <c r="R18" i="19"/>
  <c r="Q18" i="19"/>
  <c r="P18" i="19"/>
  <c r="E18" i="19"/>
  <c r="U18" i="19" s="1"/>
  <c r="W16" i="19"/>
  <c r="V16" i="19"/>
  <c r="O16" i="19"/>
  <c r="N16" i="19"/>
  <c r="M16" i="19"/>
  <c r="L16" i="19"/>
  <c r="K16" i="19"/>
  <c r="S16" i="19" s="1"/>
  <c r="J16" i="19"/>
  <c r="R16" i="19" s="1"/>
  <c r="I16" i="19"/>
  <c r="Q16" i="19" s="1"/>
  <c r="H16" i="19"/>
  <c r="P16" i="19" s="1"/>
  <c r="G16" i="19"/>
  <c r="F16" i="19"/>
  <c r="C16" i="19"/>
  <c r="B16" i="19"/>
  <c r="E16" i="19" s="1"/>
  <c r="U15" i="19"/>
  <c r="T15" i="19"/>
  <c r="S15" i="19"/>
  <c r="R15" i="19"/>
  <c r="Q15" i="19"/>
  <c r="P15" i="19"/>
  <c r="E15" i="19"/>
  <c r="S14" i="19"/>
  <c r="R14" i="19"/>
  <c r="Q14" i="19"/>
  <c r="P14" i="19"/>
  <c r="E14" i="19"/>
  <c r="T14" i="19" s="1"/>
  <c r="S13" i="19"/>
  <c r="R13" i="19"/>
  <c r="Q13" i="19"/>
  <c r="P13" i="19"/>
  <c r="E13" i="19"/>
  <c r="U13" i="19" s="1"/>
  <c r="U12" i="19"/>
  <c r="S12" i="19"/>
  <c r="R12" i="19"/>
  <c r="Q12" i="19"/>
  <c r="P12" i="19"/>
  <c r="E12" i="19"/>
  <c r="T12" i="19" s="1"/>
  <c r="T11" i="19"/>
  <c r="S11" i="19"/>
  <c r="R11" i="19"/>
  <c r="Q11" i="19"/>
  <c r="P11" i="19"/>
  <c r="E11" i="19"/>
  <c r="U11" i="19" s="1"/>
  <c r="S10" i="19"/>
  <c r="R10" i="19"/>
  <c r="Q10" i="19"/>
  <c r="P10" i="19"/>
  <c r="E10" i="19"/>
  <c r="T10" i="19" s="1"/>
  <c r="S9" i="19"/>
  <c r="R9" i="19"/>
  <c r="Q9" i="19"/>
  <c r="P9" i="19"/>
  <c r="E9" i="19"/>
  <c r="U9" i="19" s="1"/>
  <c r="U93" i="18"/>
  <c r="S93" i="18"/>
  <c r="R93" i="18"/>
  <c r="Q93" i="18"/>
  <c r="P93" i="18"/>
  <c r="E93" i="18"/>
  <c r="T93" i="18" s="1"/>
  <c r="S92" i="18"/>
  <c r="R92" i="18"/>
  <c r="Q92" i="18"/>
  <c r="P92" i="18"/>
  <c r="E92" i="18"/>
  <c r="U92" i="18" s="1"/>
  <c r="S91" i="18"/>
  <c r="R91" i="18"/>
  <c r="Q91" i="18"/>
  <c r="P91" i="18"/>
  <c r="E91" i="18"/>
  <c r="T91" i="18" s="1"/>
  <c r="S90" i="18"/>
  <c r="R90" i="18"/>
  <c r="Q90" i="18"/>
  <c r="P90" i="18"/>
  <c r="E90" i="18"/>
  <c r="U90" i="18" s="1"/>
  <c r="S89" i="18"/>
  <c r="R89" i="18"/>
  <c r="Q89" i="18"/>
  <c r="P89" i="18"/>
  <c r="E89" i="18"/>
  <c r="T89" i="18" s="1"/>
  <c r="T88" i="18"/>
  <c r="S88" i="18"/>
  <c r="R88" i="18"/>
  <c r="Q88" i="18"/>
  <c r="P88" i="18"/>
  <c r="E88" i="18"/>
  <c r="U88" i="18" s="1"/>
  <c r="S87" i="18"/>
  <c r="R87" i="18"/>
  <c r="Q87" i="18"/>
  <c r="P87" i="18"/>
  <c r="E87" i="18"/>
  <c r="T87" i="18" s="1"/>
  <c r="S86" i="18"/>
  <c r="R86" i="18"/>
  <c r="Q86" i="18"/>
  <c r="P86" i="18"/>
  <c r="E86" i="18"/>
  <c r="U86" i="18" s="1"/>
  <c r="W72" i="18"/>
  <c r="V72" i="18"/>
  <c r="O72" i="18"/>
  <c r="N72" i="18"/>
  <c r="M72" i="18"/>
  <c r="L72" i="18"/>
  <c r="K72" i="18"/>
  <c r="J72" i="18"/>
  <c r="R72" i="18" s="1"/>
  <c r="I72" i="18"/>
  <c r="H72" i="18"/>
  <c r="G72" i="18"/>
  <c r="F72" i="18"/>
  <c r="C72" i="18"/>
  <c r="B72" i="18"/>
  <c r="W71" i="18"/>
  <c r="V71" i="18"/>
  <c r="O71" i="18"/>
  <c r="N71" i="18"/>
  <c r="M71" i="18"/>
  <c r="L71" i="18"/>
  <c r="K71" i="18"/>
  <c r="S71" i="18" s="1"/>
  <c r="J71" i="18"/>
  <c r="R71" i="18" s="1"/>
  <c r="I71" i="18"/>
  <c r="H71" i="18"/>
  <c r="P71" i="18" s="1"/>
  <c r="G71" i="18"/>
  <c r="F71" i="18"/>
  <c r="C71" i="18"/>
  <c r="B71" i="18"/>
  <c r="E71" i="18" s="1"/>
  <c r="W70" i="18"/>
  <c r="V70" i="18"/>
  <c r="O70" i="18"/>
  <c r="N70" i="18"/>
  <c r="M70" i="18"/>
  <c r="L70" i="18"/>
  <c r="K70" i="18"/>
  <c r="J70" i="18"/>
  <c r="R70" i="18" s="1"/>
  <c r="I70" i="18"/>
  <c r="H70" i="18"/>
  <c r="G70" i="18"/>
  <c r="F70" i="18"/>
  <c r="C70" i="18"/>
  <c r="B70" i="18"/>
  <c r="S69" i="18"/>
  <c r="R69" i="18"/>
  <c r="Q69" i="18"/>
  <c r="P69" i="18"/>
  <c r="E69" i="18"/>
  <c r="U69" i="18" s="1"/>
  <c r="W67" i="18"/>
  <c r="V67" i="18"/>
  <c r="O67" i="18"/>
  <c r="N67" i="18"/>
  <c r="M67" i="18"/>
  <c r="L67" i="18"/>
  <c r="K67" i="18"/>
  <c r="J67" i="18"/>
  <c r="I67" i="18"/>
  <c r="H67" i="18"/>
  <c r="G67" i="18"/>
  <c r="F67" i="18"/>
  <c r="C67" i="18"/>
  <c r="B67" i="18"/>
  <c r="W66" i="18"/>
  <c r="V66" i="18"/>
  <c r="O66" i="18"/>
  <c r="N66" i="18"/>
  <c r="M66" i="18"/>
  <c r="L66" i="18"/>
  <c r="K66" i="18"/>
  <c r="S66" i="18" s="1"/>
  <c r="J66" i="18"/>
  <c r="R66" i="18" s="1"/>
  <c r="I66" i="18"/>
  <c r="H66" i="18"/>
  <c r="G66" i="18"/>
  <c r="F66" i="18"/>
  <c r="C66" i="18"/>
  <c r="B66" i="18"/>
  <c r="E66" i="18" s="1"/>
  <c r="S65" i="18"/>
  <c r="R65" i="18"/>
  <c r="Q65" i="18"/>
  <c r="P65" i="18"/>
  <c r="E65" i="18"/>
  <c r="T65" i="18" s="1"/>
  <c r="S64" i="18"/>
  <c r="R64" i="18"/>
  <c r="Q64" i="18"/>
  <c r="P64" i="18"/>
  <c r="E64" i="18"/>
  <c r="U64" i="18" s="1"/>
  <c r="S63" i="18"/>
  <c r="R63" i="18"/>
  <c r="Q63" i="18"/>
  <c r="P63" i="18"/>
  <c r="E63" i="18"/>
  <c r="U63" i="18" s="1"/>
  <c r="S62" i="18"/>
  <c r="R62" i="18"/>
  <c r="Q62" i="18"/>
  <c r="P62" i="18"/>
  <c r="E62" i="18"/>
  <c r="U62" i="18" s="1"/>
  <c r="S61" i="18"/>
  <c r="R61" i="18"/>
  <c r="Q61" i="18"/>
  <c r="P61" i="18"/>
  <c r="E61" i="18"/>
  <c r="U61" i="18" s="1"/>
  <c r="V59" i="18"/>
  <c r="O59" i="18"/>
  <c r="N59" i="18"/>
  <c r="M59" i="18"/>
  <c r="L59" i="18"/>
  <c r="K59" i="18"/>
  <c r="S59" i="18" s="1"/>
  <c r="J59" i="18"/>
  <c r="R59" i="18" s="1"/>
  <c r="I59" i="18"/>
  <c r="H59" i="18"/>
  <c r="G59" i="18"/>
  <c r="F59" i="18"/>
  <c r="C59" i="18"/>
  <c r="B59" i="18"/>
  <c r="E59" i="18" s="1"/>
  <c r="S58" i="18"/>
  <c r="R58" i="18"/>
  <c r="Q58" i="18"/>
  <c r="P58" i="18"/>
  <c r="E58" i="18"/>
  <c r="U58" i="18" s="1"/>
  <c r="S57" i="18"/>
  <c r="R57" i="18"/>
  <c r="Q57" i="18"/>
  <c r="P57" i="18"/>
  <c r="E57" i="18"/>
  <c r="T57" i="18" s="1"/>
  <c r="S56" i="18"/>
  <c r="R56" i="18"/>
  <c r="Q56" i="18"/>
  <c r="P56" i="18"/>
  <c r="E56" i="18"/>
  <c r="U56" i="18" s="1"/>
  <c r="S55" i="18"/>
  <c r="R55" i="18"/>
  <c r="Q55" i="18"/>
  <c r="P55" i="18"/>
  <c r="E55" i="18"/>
  <c r="U55" i="18" s="1"/>
  <c r="W53" i="18"/>
  <c r="V53" i="18"/>
  <c r="O53" i="18"/>
  <c r="N53" i="18"/>
  <c r="M53" i="18"/>
  <c r="L53" i="18"/>
  <c r="K53" i="18"/>
  <c r="S53" i="18" s="1"/>
  <c r="J53" i="18"/>
  <c r="R53" i="18" s="1"/>
  <c r="I53" i="18"/>
  <c r="H53" i="18"/>
  <c r="G53" i="18"/>
  <c r="F53" i="18"/>
  <c r="C53" i="18"/>
  <c r="E53" i="18" s="1"/>
  <c r="B53" i="18"/>
  <c r="S52" i="18"/>
  <c r="R52" i="18"/>
  <c r="Q52" i="18"/>
  <c r="P52" i="18"/>
  <c r="E52" i="18"/>
  <c r="T52" i="18" s="1"/>
  <c r="S51" i="18"/>
  <c r="R51" i="18"/>
  <c r="Q51" i="18"/>
  <c r="P51" i="18"/>
  <c r="E51" i="18"/>
  <c r="U51" i="18" s="1"/>
  <c r="S50" i="18"/>
  <c r="R50" i="18"/>
  <c r="Q50" i="18"/>
  <c r="P50" i="18"/>
  <c r="E50" i="18"/>
  <c r="U50" i="18" s="1"/>
  <c r="S49" i="18"/>
  <c r="R49" i="18"/>
  <c r="Q49" i="18"/>
  <c r="P49" i="18"/>
  <c r="E49" i="18"/>
  <c r="U49" i="18" s="1"/>
  <c r="S48" i="18"/>
  <c r="R48" i="18"/>
  <c r="Q48" i="18"/>
  <c r="P48" i="18"/>
  <c r="E48" i="18"/>
  <c r="T48" i="18" s="1"/>
  <c r="S47" i="18"/>
  <c r="R47" i="18"/>
  <c r="Q47" i="18"/>
  <c r="P47" i="18"/>
  <c r="E47" i="18"/>
  <c r="U47" i="18" s="1"/>
  <c r="S46" i="18"/>
  <c r="R46" i="18"/>
  <c r="Q46" i="18"/>
  <c r="P46" i="18"/>
  <c r="E46" i="18"/>
  <c r="U46" i="18" s="1"/>
  <c r="U45" i="18"/>
  <c r="T45" i="18"/>
  <c r="S45" i="18"/>
  <c r="R45" i="18"/>
  <c r="Q45" i="18"/>
  <c r="P45" i="18"/>
  <c r="E45" i="18"/>
  <c r="S44" i="18"/>
  <c r="R44" i="18"/>
  <c r="Q44" i="18"/>
  <c r="P44" i="18"/>
  <c r="E44" i="18"/>
  <c r="T44" i="18" s="1"/>
  <c r="S43" i="18"/>
  <c r="R43" i="18"/>
  <c r="Q43" i="18"/>
  <c r="P43" i="18"/>
  <c r="E43" i="18"/>
  <c r="U43" i="18" s="1"/>
  <c r="S42" i="18"/>
  <c r="R42" i="18"/>
  <c r="Q42" i="18"/>
  <c r="P42" i="18"/>
  <c r="E42" i="18"/>
  <c r="U42" i="18" s="1"/>
  <c r="W40" i="18"/>
  <c r="V40" i="18"/>
  <c r="O40" i="18"/>
  <c r="N40" i="18"/>
  <c r="M40" i="18"/>
  <c r="L40" i="18"/>
  <c r="K40" i="18"/>
  <c r="S40" i="18" s="1"/>
  <c r="J40" i="18"/>
  <c r="R40" i="18" s="1"/>
  <c r="I40" i="18"/>
  <c r="H40" i="18"/>
  <c r="G40" i="18"/>
  <c r="F40" i="18"/>
  <c r="C40" i="18"/>
  <c r="B40" i="18"/>
  <c r="S39" i="18"/>
  <c r="R39" i="18"/>
  <c r="Q39" i="18"/>
  <c r="P39" i="18"/>
  <c r="E39" i="18"/>
  <c r="T39" i="18" s="1"/>
  <c r="S38" i="18"/>
  <c r="R38" i="18"/>
  <c r="Q38" i="18"/>
  <c r="P38" i="18"/>
  <c r="E38" i="18"/>
  <c r="U38" i="18" s="1"/>
  <c r="U37" i="18"/>
  <c r="S37" i="18"/>
  <c r="R37" i="18"/>
  <c r="Q37" i="18"/>
  <c r="P37" i="18"/>
  <c r="E37" i="18"/>
  <c r="T37" i="18" s="1"/>
  <c r="S36" i="18"/>
  <c r="R36" i="18"/>
  <c r="Q36" i="18"/>
  <c r="P36" i="18"/>
  <c r="T36" i="18" s="1"/>
  <c r="E36" i="18"/>
  <c r="S35" i="18"/>
  <c r="R35" i="18"/>
  <c r="Q35" i="18"/>
  <c r="P35" i="18"/>
  <c r="E35" i="18"/>
  <c r="U35" i="18" s="1"/>
  <c r="W33" i="18"/>
  <c r="V33" i="18"/>
  <c r="O33" i="18"/>
  <c r="N33" i="18"/>
  <c r="M33" i="18"/>
  <c r="L33" i="18"/>
  <c r="K33" i="18"/>
  <c r="S33" i="18" s="1"/>
  <c r="J33" i="18"/>
  <c r="R33" i="18" s="1"/>
  <c r="I33" i="18"/>
  <c r="H33" i="18"/>
  <c r="G33" i="18"/>
  <c r="F33" i="18"/>
  <c r="C33" i="18"/>
  <c r="B33" i="18"/>
  <c r="E33" i="18" s="1"/>
  <c r="S32" i="18"/>
  <c r="R32" i="18"/>
  <c r="Q32" i="18"/>
  <c r="P32" i="18"/>
  <c r="E32" i="18"/>
  <c r="W30" i="18"/>
  <c r="V30" i="18"/>
  <c r="O30" i="18"/>
  <c r="N30" i="18"/>
  <c r="M30" i="18"/>
  <c r="L30" i="18"/>
  <c r="K30" i="18"/>
  <c r="S30" i="18" s="1"/>
  <c r="J30" i="18"/>
  <c r="R30" i="18" s="1"/>
  <c r="I30" i="18"/>
  <c r="Q30" i="18" s="1"/>
  <c r="H30" i="18"/>
  <c r="G30" i="18"/>
  <c r="F30" i="18"/>
  <c r="C30" i="18"/>
  <c r="B30" i="18"/>
  <c r="S29" i="18"/>
  <c r="R29" i="18"/>
  <c r="Q29" i="18"/>
  <c r="P29" i="18"/>
  <c r="E29" i="18"/>
  <c r="T29" i="18" s="1"/>
  <c r="S28" i="18"/>
  <c r="R28" i="18"/>
  <c r="Q28" i="18"/>
  <c r="P28" i="18"/>
  <c r="E28" i="18"/>
  <c r="U28" i="18" s="1"/>
  <c r="U27" i="18"/>
  <c r="S27" i="18"/>
  <c r="R27" i="18"/>
  <c r="Q27" i="18"/>
  <c r="P27" i="18"/>
  <c r="E27" i="18"/>
  <c r="T27" i="18" s="1"/>
  <c r="U26" i="18"/>
  <c r="T26" i="18"/>
  <c r="S26" i="18"/>
  <c r="R26" i="18"/>
  <c r="Q26" i="18"/>
  <c r="P26" i="18"/>
  <c r="E26" i="18"/>
  <c r="W24" i="18"/>
  <c r="V24" i="18"/>
  <c r="O24" i="18"/>
  <c r="N24" i="18"/>
  <c r="M24" i="18"/>
  <c r="L24" i="18"/>
  <c r="K24" i="18"/>
  <c r="S24" i="18" s="1"/>
  <c r="J24" i="18"/>
  <c r="R24" i="18" s="1"/>
  <c r="I24" i="18"/>
  <c r="H24" i="18"/>
  <c r="G24" i="18"/>
  <c r="F24" i="18"/>
  <c r="C24" i="18"/>
  <c r="B24" i="18"/>
  <c r="E24" i="18" s="1"/>
  <c r="S23" i="18"/>
  <c r="R23" i="18"/>
  <c r="Q23" i="18"/>
  <c r="P23" i="18"/>
  <c r="E23" i="18"/>
  <c r="U23" i="18" s="1"/>
  <c r="U22" i="18"/>
  <c r="S22" i="18"/>
  <c r="R22" i="18"/>
  <c r="Q22" i="18"/>
  <c r="P22" i="18"/>
  <c r="E22" i="18"/>
  <c r="T22" i="18" s="1"/>
  <c r="U21" i="18"/>
  <c r="T21" i="18"/>
  <c r="S21" i="18"/>
  <c r="R21" i="18"/>
  <c r="Q21" i="18"/>
  <c r="P21" i="18"/>
  <c r="E21" i="18"/>
  <c r="S20" i="18"/>
  <c r="R20" i="18"/>
  <c r="Q20" i="18"/>
  <c r="P20" i="18"/>
  <c r="E20" i="18"/>
  <c r="T20" i="18" s="1"/>
  <c r="S19" i="18"/>
  <c r="R19" i="18"/>
  <c r="Q19" i="18"/>
  <c r="P19" i="18"/>
  <c r="E19" i="18"/>
  <c r="U19" i="18" s="1"/>
  <c r="U18" i="18"/>
  <c r="S18" i="18"/>
  <c r="R18" i="18"/>
  <c r="Q18" i="18"/>
  <c r="P18" i="18"/>
  <c r="E18" i="18"/>
  <c r="T18" i="18" s="1"/>
  <c r="W16" i="18"/>
  <c r="V16" i="18"/>
  <c r="O16" i="18"/>
  <c r="N16" i="18"/>
  <c r="M16" i="18"/>
  <c r="L16" i="18"/>
  <c r="K16" i="18"/>
  <c r="S16" i="18" s="1"/>
  <c r="J16" i="18"/>
  <c r="R16" i="18" s="1"/>
  <c r="I16" i="18"/>
  <c r="H16" i="18"/>
  <c r="G16" i="18"/>
  <c r="F16" i="18"/>
  <c r="C16" i="18"/>
  <c r="B16" i="18"/>
  <c r="E16" i="18" s="1"/>
  <c r="T15" i="18"/>
  <c r="S15" i="18"/>
  <c r="R15" i="18"/>
  <c r="Q15" i="18"/>
  <c r="P15" i="18"/>
  <c r="E15" i="18"/>
  <c r="U15" i="18" s="1"/>
  <c r="S14" i="18"/>
  <c r="R14" i="18"/>
  <c r="Q14" i="18"/>
  <c r="P14" i="18"/>
  <c r="E14" i="18"/>
  <c r="U14" i="18" s="1"/>
  <c r="U13" i="18"/>
  <c r="S13" i="18"/>
  <c r="R13" i="18"/>
  <c r="Q13" i="18"/>
  <c r="P13" i="18"/>
  <c r="E13" i="18"/>
  <c r="T13" i="18" s="1"/>
  <c r="U12" i="18"/>
  <c r="T12" i="18"/>
  <c r="S12" i="18"/>
  <c r="R12" i="18"/>
  <c r="Q12" i="18"/>
  <c r="P12" i="18"/>
  <c r="E12" i="18"/>
  <c r="T11" i="18"/>
  <c r="S11" i="18"/>
  <c r="R11" i="18"/>
  <c r="Q11" i="18"/>
  <c r="P11" i="18"/>
  <c r="E11" i="18"/>
  <c r="U11" i="18" s="1"/>
  <c r="S10" i="18"/>
  <c r="R10" i="18"/>
  <c r="Q10" i="18"/>
  <c r="P10" i="18"/>
  <c r="E10" i="18"/>
  <c r="U10" i="18" s="1"/>
  <c r="U9" i="18"/>
  <c r="S9" i="18"/>
  <c r="R9" i="18"/>
  <c r="Q9" i="18"/>
  <c r="P9" i="18"/>
  <c r="E9" i="18"/>
  <c r="U93" i="17"/>
  <c r="T93" i="17"/>
  <c r="S93" i="17"/>
  <c r="R93" i="17"/>
  <c r="Q93" i="17"/>
  <c r="P93" i="17"/>
  <c r="E93" i="17"/>
  <c r="T92" i="17"/>
  <c r="S92" i="17"/>
  <c r="R92" i="17"/>
  <c r="Q92" i="17"/>
  <c r="P92" i="17"/>
  <c r="E92" i="17"/>
  <c r="U92" i="17" s="1"/>
  <c r="S91" i="17"/>
  <c r="R91" i="17"/>
  <c r="Q91" i="17"/>
  <c r="P91" i="17"/>
  <c r="E91" i="17"/>
  <c r="U91" i="17" s="1"/>
  <c r="U90" i="17"/>
  <c r="S90" i="17"/>
  <c r="R90" i="17"/>
  <c r="Q90" i="17"/>
  <c r="P90" i="17"/>
  <c r="E90" i="17"/>
  <c r="T90" i="17" s="1"/>
  <c r="U89" i="17"/>
  <c r="T89" i="17"/>
  <c r="S89" i="17"/>
  <c r="R89" i="17"/>
  <c r="Q89" i="17"/>
  <c r="P89" i="17"/>
  <c r="E89" i="17"/>
  <c r="T88" i="17"/>
  <c r="S88" i="17"/>
  <c r="R88" i="17"/>
  <c r="Q88" i="17"/>
  <c r="P88" i="17"/>
  <c r="E88" i="17"/>
  <c r="U88" i="17" s="1"/>
  <c r="S87" i="17"/>
  <c r="R87" i="17"/>
  <c r="Q87" i="17"/>
  <c r="P87" i="17"/>
  <c r="E87" i="17"/>
  <c r="U87" i="17" s="1"/>
  <c r="U86" i="17"/>
  <c r="S86" i="17"/>
  <c r="R86" i="17"/>
  <c r="Q86" i="17"/>
  <c r="P86" i="17"/>
  <c r="E86" i="17"/>
  <c r="T86" i="17" s="1"/>
  <c r="W72" i="17"/>
  <c r="V72" i="17"/>
  <c r="O72" i="17"/>
  <c r="N72" i="17"/>
  <c r="M72" i="17"/>
  <c r="L72" i="17"/>
  <c r="K72" i="17"/>
  <c r="J72" i="17"/>
  <c r="R72" i="17" s="1"/>
  <c r="I72" i="17"/>
  <c r="H72" i="17"/>
  <c r="G72" i="17"/>
  <c r="F72" i="17"/>
  <c r="C72" i="17"/>
  <c r="E72" i="17" s="1"/>
  <c r="B72" i="17"/>
  <c r="W71" i="17"/>
  <c r="V71" i="17"/>
  <c r="O71" i="17"/>
  <c r="N71" i="17"/>
  <c r="M71" i="17"/>
  <c r="L71" i="17"/>
  <c r="K71" i="17"/>
  <c r="J71" i="17"/>
  <c r="I71" i="17"/>
  <c r="H71" i="17"/>
  <c r="G71" i="17"/>
  <c r="F71" i="17"/>
  <c r="C71" i="17"/>
  <c r="B71" i="17"/>
  <c r="E71" i="17" s="1"/>
  <c r="W70" i="17"/>
  <c r="V70" i="17"/>
  <c r="O70" i="17"/>
  <c r="N70" i="17"/>
  <c r="M70" i="17"/>
  <c r="L70" i="17"/>
  <c r="K70" i="17"/>
  <c r="S70" i="17" s="1"/>
  <c r="J70" i="17"/>
  <c r="I70" i="17"/>
  <c r="H70" i="17"/>
  <c r="G70" i="17"/>
  <c r="F70" i="17"/>
  <c r="C70" i="17"/>
  <c r="B70" i="17"/>
  <c r="E70" i="17" s="1"/>
  <c r="S69" i="17"/>
  <c r="R69" i="17"/>
  <c r="Q69" i="17"/>
  <c r="U69" i="17" s="1"/>
  <c r="P69" i="17"/>
  <c r="T69" i="17" s="1"/>
  <c r="E69" i="17"/>
  <c r="W67" i="17"/>
  <c r="V67" i="17"/>
  <c r="O67" i="17"/>
  <c r="N67" i="17"/>
  <c r="M67" i="17"/>
  <c r="L67" i="17"/>
  <c r="K67" i="17"/>
  <c r="J67" i="17"/>
  <c r="I67" i="17"/>
  <c r="H67" i="17"/>
  <c r="G67" i="17"/>
  <c r="F67" i="17"/>
  <c r="C67" i="17"/>
  <c r="E67" i="17" s="1"/>
  <c r="B67" i="17"/>
  <c r="W66" i="17"/>
  <c r="V66" i="17"/>
  <c r="O66" i="17"/>
  <c r="N66" i="17"/>
  <c r="M66" i="17"/>
  <c r="L66" i="17"/>
  <c r="K66" i="17"/>
  <c r="S66" i="17" s="1"/>
  <c r="J66" i="17"/>
  <c r="R66" i="17" s="1"/>
  <c r="I66" i="17"/>
  <c r="H66" i="17"/>
  <c r="G66" i="17"/>
  <c r="F66" i="17"/>
  <c r="C66" i="17"/>
  <c r="B66" i="17"/>
  <c r="S65" i="17"/>
  <c r="R65" i="17"/>
  <c r="Q65" i="17"/>
  <c r="P65" i="17"/>
  <c r="E65" i="17"/>
  <c r="U65" i="17" s="1"/>
  <c r="U64" i="17"/>
  <c r="T64" i="17"/>
  <c r="S64" i="17"/>
  <c r="R64" i="17"/>
  <c r="Q64" i="17"/>
  <c r="P64" i="17"/>
  <c r="E64" i="17"/>
  <c r="U63" i="17"/>
  <c r="T63" i="17"/>
  <c r="S63" i="17"/>
  <c r="R63" i="17"/>
  <c r="Q63" i="17"/>
  <c r="P63" i="17"/>
  <c r="E63" i="17"/>
  <c r="S62" i="17"/>
  <c r="R62" i="17"/>
  <c r="Q62" i="17"/>
  <c r="P62" i="17"/>
  <c r="E62" i="17"/>
  <c r="T62" i="17" s="1"/>
  <c r="S61" i="17"/>
  <c r="R61" i="17"/>
  <c r="Q61" i="17"/>
  <c r="P61" i="17"/>
  <c r="E61" i="17"/>
  <c r="U61" i="17" s="1"/>
  <c r="V59" i="17"/>
  <c r="O59" i="17"/>
  <c r="N59" i="17"/>
  <c r="M59" i="17"/>
  <c r="L59" i="17"/>
  <c r="K59" i="17"/>
  <c r="S59" i="17" s="1"/>
  <c r="J59" i="17"/>
  <c r="R59" i="17" s="1"/>
  <c r="I59" i="17"/>
  <c r="H59" i="17"/>
  <c r="G59" i="17"/>
  <c r="F59" i="17"/>
  <c r="C59" i="17"/>
  <c r="E59" i="17" s="1"/>
  <c r="B59" i="17"/>
  <c r="S58" i="17"/>
  <c r="R58" i="17"/>
  <c r="Q58" i="17"/>
  <c r="P58" i="17"/>
  <c r="E58" i="17"/>
  <c r="T58" i="17" s="1"/>
  <c r="S57" i="17"/>
  <c r="R57" i="17"/>
  <c r="Q57" i="17"/>
  <c r="P57" i="17"/>
  <c r="E57" i="17"/>
  <c r="U57" i="17" s="1"/>
  <c r="U56" i="17"/>
  <c r="S56" i="17"/>
  <c r="R56" i="17"/>
  <c r="Q56" i="17"/>
  <c r="P56" i="17"/>
  <c r="E56" i="17"/>
  <c r="T56" i="17" s="1"/>
  <c r="S55" i="17"/>
  <c r="R55" i="17"/>
  <c r="Q55" i="17"/>
  <c r="P55" i="17"/>
  <c r="E55" i="17"/>
  <c r="W53" i="17"/>
  <c r="V53" i="17"/>
  <c r="O53" i="17"/>
  <c r="N53" i="17"/>
  <c r="M53" i="17"/>
  <c r="L53" i="17"/>
  <c r="K53" i="17"/>
  <c r="J53" i="17"/>
  <c r="R53" i="17" s="1"/>
  <c r="I53" i="17"/>
  <c r="H53" i="17"/>
  <c r="G53" i="17"/>
  <c r="F53" i="17"/>
  <c r="C53" i="17"/>
  <c r="B53" i="17"/>
  <c r="S52" i="17"/>
  <c r="R52" i="17"/>
  <c r="Q52" i="17"/>
  <c r="P52" i="17"/>
  <c r="E52" i="17"/>
  <c r="U52" i="17" s="1"/>
  <c r="S51" i="17"/>
  <c r="R51" i="17"/>
  <c r="Q51" i="17"/>
  <c r="P51" i="17"/>
  <c r="E51" i="17"/>
  <c r="T51" i="17" s="1"/>
  <c r="S50" i="17"/>
  <c r="R50" i="17"/>
  <c r="Q50" i="17"/>
  <c r="P50" i="17"/>
  <c r="E50" i="17"/>
  <c r="U50" i="17" s="1"/>
  <c r="S49" i="17"/>
  <c r="R49" i="17"/>
  <c r="Q49" i="17"/>
  <c r="P49" i="17"/>
  <c r="E49" i="17"/>
  <c r="T49" i="17" s="1"/>
  <c r="S48" i="17"/>
  <c r="R48" i="17"/>
  <c r="Q48" i="17"/>
  <c r="P48" i="17"/>
  <c r="E48" i="17"/>
  <c r="U48" i="17" s="1"/>
  <c r="S47" i="17"/>
  <c r="R47" i="17"/>
  <c r="Q47" i="17"/>
  <c r="P47" i="17"/>
  <c r="E47" i="17"/>
  <c r="T47" i="17" s="1"/>
  <c r="S46" i="17"/>
  <c r="R46" i="17"/>
  <c r="Q46" i="17"/>
  <c r="P46" i="17"/>
  <c r="E46" i="17"/>
  <c r="T46" i="17" s="1"/>
  <c r="S45" i="17"/>
  <c r="R45" i="17"/>
  <c r="Q45" i="17"/>
  <c r="P45" i="17"/>
  <c r="E45" i="17"/>
  <c r="T45" i="17" s="1"/>
  <c r="S44" i="17"/>
  <c r="R44" i="17"/>
  <c r="Q44" i="17"/>
  <c r="P44" i="17"/>
  <c r="E44" i="17"/>
  <c r="U44" i="17" s="1"/>
  <c r="S43" i="17"/>
  <c r="R43" i="17"/>
  <c r="Q43" i="17"/>
  <c r="P43" i="17"/>
  <c r="E43" i="17"/>
  <c r="U43" i="17" s="1"/>
  <c r="U42" i="17"/>
  <c r="T42" i="17"/>
  <c r="S42" i="17"/>
  <c r="R42" i="17"/>
  <c r="Q42" i="17"/>
  <c r="P42" i="17"/>
  <c r="E42" i="17"/>
  <c r="W40" i="17"/>
  <c r="V40" i="17"/>
  <c r="O40" i="17"/>
  <c r="N40" i="17"/>
  <c r="M40" i="17"/>
  <c r="L40" i="17"/>
  <c r="K40" i="17"/>
  <c r="S40" i="17" s="1"/>
  <c r="J40" i="17"/>
  <c r="R40" i="17" s="1"/>
  <c r="I40" i="17"/>
  <c r="H40" i="17"/>
  <c r="P40" i="17" s="1"/>
  <c r="G40" i="17"/>
  <c r="F40" i="17"/>
  <c r="C40" i="17"/>
  <c r="B40" i="17"/>
  <c r="E40" i="17" s="1"/>
  <c r="S39" i="17"/>
  <c r="R39" i="17"/>
  <c r="Q39" i="17"/>
  <c r="P39" i="17"/>
  <c r="E39" i="17"/>
  <c r="U39" i="17" s="1"/>
  <c r="S38" i="17"/>
  <c r="R38" i="17"/>
  <c r="Q38" i="17"/>
  <c r="P38" i="17"/>
  <c r="E38" i="17"/>
  <c r="U37" i="17"/>
  <c r="T37" i="17"/>
  <c r="S37" i="17"/>
  <c r="R37" i="17"/>
  <c r="Q37" i="17"/>
  <c r="P37" i="17"/>
  <c r="E37" i="17"/>
  <c r="S36" i="17"/>
  <c r="R36" i="17"/>
  <c r="Q36" i="17"/>
  <c r="P36" i="17"/>
  <c r="E36" i="17"/>
  <c r="T36" i="17" s="1"/>
  <c r="S35" i="17"/>
  <c r="R35" i="17"/>
  <c r="Q35" i="17"/>
  <c r="P35" i="17"/>
  <c r="E35" i="17"/>
  <c r="U35" i="17" s="1"/>
  <c r="W33" i="17"/>
  <c r="V33" i="17"/>
  <c r="O33" i="17"/>
  <c r="N33" i="17"/>
  <c r="M33" i="17"/>
  <c r="L33" i="17"/>
  <c r="K33" i="17"/>
  <c r="S33" i="17" s="1"/>
  <c r="J33" i="17"/>
  <c r="R33" i="17" s="1"/>
  <c r="I33" i="17"/>
  <c r="H33" i="17"/>
  <c r="G33" i="17"/>
  <c r="F33" i="17"/>
  <c r="C33" i="17"/>
  <c r="B33" i="17"/>
  <c r="E33" i="17" s="1"/>
  <c r="S32" i="17"/>
  <c r="R32" i="17"/>
  <c r="Q32" i="17"/>
  <c r="P32" i="17"/>
  <c r="E32" i="17"/>
  <c r="W30" i="17"/>
  <c r="V30" i="17"/>
  <c r="O30" i="17"/>
  <c r="N30" i="17"/>
  <c r="M30" i="17"/>
  <c r="L30" i="17"/>
  <c r="K30" i="17"/>
  <c r="S30" i="17" s="1"/>
  <c r="J30" i="17"/>
  <c r="R30" i="17" s="1"/>
  <c r="I30" i="17"/>
  <c r="H30" i="17"/>
  <c r="G30" i="17"/>
  <c r="F30" i="17"/>
  <c r="C30" i="17"/>
  <c r="B30" i="17"/>
  <c r="S29" i="17"/>
  <c r="R29" i="17"/>
  <c r="Q29" i="17"/>
  <c r="P29" i="17"/>
  <c r="E29" i="17"/>
  <c r="U29" i="17" s="1"/>
  <c r="U28" i="17"/>
  <c r="S28" i="17"/>
  <c r="R28" i="17"/>
  <c r="Q28" i="17"/>
  <c r="P28" i="17"/>
  <c r="E28" i="17"/>
  <c r="T28" i="17" s="1"/>
  <c r="U27" i="17"/>
  <c r="T27" i="17"/>
  <c r="S27" i="17"/>
  <c r="R27" i="17"/>
  <c r="Q27" i="17"/>
  <c r="P27" i="17"/>
  <c r="E27" i="17"/>
  <c r="S26" i="17"/>
  <c r="R26" i="17"/>
  <c r="Q26" i="17"/>
  <c r="P26" i="17"/>
  <c r="E26" i="17"/>
  <c r="T26" i="17" s="1"/>
  <c r="W24" i="17"/>
  <c r="V24" i="17"/>
  <c r="O24" i="17"/>
  <c r="N24" i="17"/>
  <c r="M24" i="17"/>
  <c r="L24" i="17"/>
  <c r="K24" i="17"/>
  <c r="S24" i="17" s="1"/>
  <c r="J24" i="17"/>
  <c r="R24" i="17" s="1"/>
  <c r="I24" i="17"/>
  <c r="H24" i="17"/>
  <c r="G24" i="17"/>
  <c r="F24" i="17"/>
  <c r="C24" i="17"/>
  <c r="B24" i="17"/>
  <c r="E24" i="17" s="1"/>
  <c r="U23" i="17"/>
  <c r="S23" i="17"/>
  <c r="R23" i="17"/>
  <c r="Q23" i="17"/>
  <c r="P23" i="17"/>
  <c r="E23" i="17"/>
  <c r="T23" i="17" s="1"/>
  <c r="U22" i="17"/>
  <c r="T22" i="17"/>
  <c r="S22" i="17"/>
  <c r="R22" i="17"/>
  <c r="Q22" i="17"/>
  <c r="P22" i="17"/>
  <c r="E22" i="17"/>
  <c r="S21" i="17"/>
  <c r="R21" i="17"/>
  <c r="Q21" i="17"/>
  <c r="P21" i="17"/>
  <c r="E21" i="17"/>
  <c r="T21" i="17" s="1"/>
  <c r="S20" i="17"/>
  <c r="R20" i="17"/>
  <c r="Q20" i="17"/>
  <c r="P20" i="17"/>
  <c r="E20" i="17"/>
  <c r="U20" i="17" s="1"/>
  <c r="U19" i="17"/>
  <c r="S19" i="17"/>
  <c r="R19" i="17"/>
  <c r="Q19" i="17"/>
  <c r="P19" i="17"/>
  <c r="E19" i="17"/>
  <c r="T19" i="17" s="1"/>
  <c r="U18" i="17"/>
  <c r="T18" i="17"/>
  <c r="S18" i="17"/>
  <c r="R18" i="17"/>
  <c r="Q18" i="17"/>
  <c r="P18" i="17"/>
  <c r="E18" i="17"/>
  <c r="W16" i="17"/>
  <c r="V16" i="17"/>
  <c r="O16" i="17"/>
  <c r="N16" i="17"/>
  <c r="M16" i="17"/>
  <c r="L16" i="17"/>
  <c r="K16" i="17"/>
  <c r="J16" i="17"/>
  <c r="I16" i="17"/>
  <c r="H16" i="17"/>
  <c r="G16" i="17"/>
  <c r="F16" i="17"/>
  <c r="C16" i="17"/>
  <c r="B16" i="17"/>
  <c r="E16" i="17" s="1"/>
  <c r="S15" i="17"/>
  <c r="R15" i="17"/>
  <c r="Q15" i="17"/>
  <c r="P15" i="17"/>
  <c r="E15" i="17"/>
  <c r="U15" i="17" s="1"/>
  <c r="U14" i="17"/>
  <c r="S14" i="17"/>
  <c r="R14" i="17"/>
  <c r="Q14" i="17"/>
  <c r="P14" i="17"/>
  <c r="E14" i="17"/>
  <c r="T14" i="17" s="1"/>
  <c r="S13" i="17"/>
  <c r="R13" i="17"/>
  <c r="Q13" i="17"/>
  <c r="P13" i="17"/>
  <c r="E13" i="17"/>
  <c r="S12" i="17"/>
  <c r="R12" i="17"/>
  <c r="Q12" i="17"/>
  <c r="P12" i="17"/>
  <c r="E12" i="17"/>
  <c r="T12" i="17" s="1"/>
  <c r="S11" i="17"/>
  <c r="R11" i="17"/>
  <c r="Q11" i="17"/>
  <c r="P11" i="17"/>
  <c r="E11" i="17"/>
  <c r="U11" i="17" s="1"/>
  <c r="S10" i="17"/>
  <c r="R10" i="17"/>
  <c r="Q10" i="17"/>
  <c r="P10" i="17"/>
  <c r="T10" i="17" s="1"/>
  <c r="E10" i="17"/>
  <c r="U9" i="17"/>
  <c r="S9" i="17"/>
  <c r="R9" i="17"/>
  <c r="Q9" i="17"/>
  <c r="P9" i="17"/>
  <c r="E9" i="17"/>
  <c r="T9" i="17" s="1"/>
  <c r="S93" i="16"/>
  <c r="R93" i="16"/>
  <c r="Q93" i="16"/>
  <c r="P93" i="16"/>
  <c r="E93" i="16"/>
  <c r="T93" i="16" s="1"/>
  <c r="S92" i="16"/>
  <c r="R92" i="16"/>
  <c r="Q92" i="16"/>
  <c r="P92" i="16"/>
  <c r="E92" i="16"/>
  <c r="U92" i="16" s="1"/>
  <c r="S91" i="16"/>
  <c r="R91" i="16"/>
  <c r="Q91" i="16"/>
  <c r="P91" i="16"/>
  <c r="E91" i="16"/>
  <c r="U90" i="16"/>
  <c r="T90" i="16"/>
  <c r="S90" i="16"/>
  <c r="R90" i="16"/>
  <c r="Q90" i="16"/>
  <c r="P90" i="16"/>
  <c r="E90" i="16"/>
  <c r="S89" i="16"/>
  <c r="R89" i="16"/>
  <c r="Q89" i="16"/>
  <c r="P89" i="16"/>
  <c r="E89" i="16"/>
  <c r="T89" i="16" s="1"/>
  <c r="S88" i="16"/>
  <c r="R88" i="16"/>
  <c r="Q88" i="16"/>
  <c r="P88" i="16"/>
  <c r="E88" i="16"/>
  <c r="U88" i="16" s="1"/>
  <c r="U87" i="16"/>
  <c r="S87" i="16"/>
  <c r="R87" i="16"/>
  <c r="Q87" i="16"/>
  <c r="P87" i="16"/>
  <c r="E87" i="16"/>
  <c r="T87" i="16" s="1"/>
  <c r="U86" i="16"/>
  <c r="T86" i="16"/>
  <c r="S86" i="16"/>
  <c r="R86" i="16"/>
  <c r="Q86" i="16"/>
  <c r="P86" i="16"/>
  <c r="E86" i="16"/>
  <c r="W72" i="16"/>
  <c r="V72" i="16"/>
  <c r="O72" i="16"/>
  <c r="N72" i="16"/>
  <c r="M72" i="16"/>
  <c r="L72" i="16"/>
  <c r="K72" i="16"/>
  <c r="J72" i="16"/>
  <c r="I72" i="16"/>
  <c r="H72" i="16"/>
  <c r="P72" i="16" s="1"/>
  <c r="G72" i="16"/>
  <c r="F72" i="16"/>
  <c r="C72" i="16"/>
  <c r="B72" i="16"/>
  <c r="E72" i="16" s="1"/>
  <c r="W71" i="16"/>
  <c r="V71" i="16"/>
  <c r="O71" i="16"/>
  <c r="N71" i="16"/>
  <c r="M71" i="16"/>
  <c r="L71" i="16"/>
  <c r="K71" i="16"/>
  <c r="S71" i="16" s="1"/>
  <c r="J71" i="16"/>
  <c r="I71" i="16"/>
  <c r="H71" i="16"/>
  <c r="G71" i="16"/>
  <c r="F71" i="16"/>
  <c r="C71" i="16"/>
  <c r="B71" i="16"/>
  <c r="E71" i="16" s="1"/>
  <c r="W70" i="16"/>
  <c r="V70" i="16"/>
  <c r="O70" i="16"/>
  <c r="N70" i="16"/>
  <c r="M70" i="16"/>
  <c r="L70" i="16"/>
  <c r="K70" i="16"/>
  <c r="S70" i="16" s="1"/>
  <c r="J70" i="16"/>
  <c r="I70" i="16"/>
  <c r="H70" i="16"/>
  <c r="G70" i="16"/>
  <c r="F70" i="16"/>
  <c r="C70" i="16"/>
  <c r="B70" i="16"/>
  <c r="S69" i="16"/>
  <c r="R69" i="16"/>
  <c r="Q69" i="16"/>
  <c r="P69" i="16"/>
  <c r="E69" i="16"/>
  <c r="W67" i="16"/>
  <c r="V67" i="16"/>
  <c r="O67" i="16"/>
  <c r="N67" i="16"/>
  <c r="M67" i="16"/>
  <c r="L67" i="16"/>
  <c r="K67" i="16"/>
  <c r="J67" i="16"/>
  <c r="I67" i="16"/>
  <c r="H67" i="16"/>
  <c r="P67" i="16" s="1"/>
  <c r="G67" i="16"/>
  <c r="F67" i="16"/>
  <c r="C67" i="16"/>
  <c r="B67" i="16"/>
  <c r="E67" i="16" s="1"/>
  <c r="W66" i="16"/>
  <c r="V66" i="16"/>
  <c r="O66" i="16"/>
  <c r="N66" i="16"/>
  <c r="M66" i="16"/>
  <c r="L66" i="16"/>
  <c r="K66" i="16"/>
  <c r="S66" i="16" s="1"/>
  <c r="J66" i="16"/>
  <c r="R66" i="16" s="1"/>
  <c r="I66" i="16"/>
  <c r="H66" i="16"/>
  <c r="G66" i="16"/>
  <c r="F66" i="16"/>
  <c r="C66" i="16"/>
  <c r="B66" i="16"/>
  <c r="E66" i="16" s="1"/>
  <c r="S65" i="16"/>
  <c r="R65" i="16"/>
  <c r="Q65" i="16"/>
  <c r="P65" i="16"/>
  <c r="E65" i="16"/>
  <c r="U64" i="16"/>
  <c r="T64" i="16"/>
  <c r="S64" i="16"/>
  <c r="R64" i="16"/>
  <c r="Q64" i="16"/>
  <c r="P64" i="16"/>
  <c r="E64" i="16"/>
  <c r="S63" i="16"/>
  <c r="R63" i="16"/>
  <c r="Q63" i="16"/>
  <c r="P63" i="16"/>
  <c r="E63" i="16"/>
  <c r="S62" i="16"/>
  <c r="R62" i="16"/>
  <c r="Q62" i="16"/>
  <c r="P62" i="16"/>
  <c r="E62" i="16"/>
  <c r="U62" i="16" s="1"/>
  <c r="U61" i="16"/>
  <c r="S61" i="16"/>
  <c r="R61" i="16"/>
  <c r="Q61" i="16"/>
  <c r="P61" i="16"/>
  <c r="E61" i="16"/>
  <c r="V59" i="16"/>
  <c r="O59" i="16"/>
  <c r="N59" i="16"/>
  <c r="M59" i="16"/>
  <c r="L59" i="16"/>
  <c r="K59" i="16"/>
  <c r="S59" i="16" s="1"/>
  <c r="J59" i="16"/>
  <c r="R59" i="16" s="1"/>
  <c r="I59" i="16"/>
  <c r="H59" i="16"/>
  <c r="G59" i="16"/>
  <c r="F59" i="16"/>
  <c r="C59" i="16"/>
  <c r="B59" i="16"/>
  <c r="S58" i="16"/>
  <c r="R58" i="16"/>
  <c r="Q58" i="16"/>
  <c r="P58" i="16"/>
  <c r="E58" i="16"/>
  <c r="S57" i="16"/>
  <c r="R57" i="16"/>
  <c r="Q57" i="16"/>
  <c r="P57" i="16"/>
  <c r="E57" i="16"/>
  <c r="T57" i="16" s="1"/>
  <c r="U56" i="16"/>
  <c r="T56" i="16"/>
  <c r="S56" i="16"/>
  <c r="R56" i="16"/>
  <c r="Q56" i="16"/>
  <c r="P56" i="16"/>
  <c r="E56" i="16"/>
  <c r="T55" i="16"/>
  <c r="S55" i="16"/>
  <c r="R55" i="16"/>
  <c r="Q55" i="16"/>
  <c r="P55" i="16"/>
  <c r="E55" i="16"/>
  <c r="U55" i="16" s="1"/>
  <c r="W53" i="16"/>
  <c r="V53" i="16"/>
  <c r="O53" i="16"/>
  <c r="N53" i="16"/>
  <c r="M53" i="16"/>
  <c r="L53" i="16"/>
  <c r="K53" i="16"/>
  <c r="S53" i="16" s="1"/>
  <c r="J53" i="16"/>
  <c r="R53" i="16" s="1"/>
  <c r="I53" i="16"/>
  <c r="H53" i="16"/>
  <c r="G53" i="16"/>
  <c r="F53" i="16"/>
  <c r="C53" i="16"/>
  <c r="B53" i="16"/>
  <c r="E53" i="16" s="1"/>
  <c r="S52" i="16"/>
  <c r="R52" i="16"/>
  <c r="Q52" i="16"/>
  <c r="P52" i="16"/>
  <c r="E52" i="16"/>
  <c r="S51" i="16"/>
  <c r="R51" i="16"/>
  <c r="Q51" i="16"/>
  <c r="P51" i="16"/>
  <c r="E51" i="16"/>
  <c r="U51" i="16" s="1"/>
  <c r="U50" i="16"/>
  <c r="T50" i="16"/>
  <c r="S50" i="16"/>
  <c r="R50" i="16"/>
  <c r="Q50" i="16"/>
  <c r="P50" i="16"/>
  <c r="E50" i="16"/>
  <c r="S49" i="16"/>
  <c r="R49" i="16"/>
  <c r="Q49" i="16"/>
  <c r="P49" i="16"/>
  <c r="E49" i="16"/>
  <c r="S48" i="16"/>
  <c r="R48" i="16"/>
  <c r="Q48" i="16"/>
  <c r="P48" i="16"/>
  <c r="E48" i="16"/>
  <c r="S47" i="16"/>
  <c r="R47" i="16"/>
  <c r="Q47" i="16"/>
  <c r="P47" i="16"/>
  <c r="E47" i="16"/>
  <c r="U47" i="16" s="1"/>
  <c r="U46" i="16"/>
  <c r="T46" i="16"/>
  <c r="S46" i="16"/>
  <c r="R46" i="16"/>
  <c r="Q46" i="16"/>
  <c r="P46" i="16"/>
  <c r="E46" i="16"/>
  <c r="S45" i="16"/>
  <c r="R45" i="16"/>
  <c r="Q45" i="16"/>
  <c r="P45" i="16"/>
  <c r="E45" i="16"/>
  <c r="S44" i="16"/>
  <c r="R44" i="16"/>
  <c r="Q44" i="16"/>
  <c r="P44" i="16"/>
  <c r="E44" i="16"/>
  <c r="S43" i="16"/>
  <c r="R43" i="16"/>
  <c r="Q43" i="16"/>
  <c r="P43" i="16"/>
  <c r="E43" i="16"/>
  <c r="U43" i="16" s="1"/>
  <c r="U42" i="16"/>
  <c r="T42" i="16"/>
  <c r="S42" i="16"/>
  <c r="R42" i="16"/>
  <c r="Q42" i="16"/>
  <c r="P42" i="16"/>
  <c r="E42" i="16"/>
  <c r="W40" i="16"/>
  <c r="V40" i="16"/>
  <c r="O40" i="16"/>
  <c r="N40" i="16"/>
  <c r="M40" i="16"/>
  <c r="L40" i="16"/>
  <c r="K40" i="16"/>
  <c r="S40" i="16" s="1"/>
  <c r="J40" i="16"/>
  <c r="R40" i="16" s="1"/>
  <c r="I40" i="16"/>
  <c r="H40" i="16"/>
  <c r="G40" i="16"/>
  <c r="F40" i="16"/>
  <c r="C40" i="16"/>
  <c r="E40" i="16" s="1"/>
  <c r="B40" i="16"/>
  <c r="S39" i="16"/>
  <c r="R39" i="16"/>
  <c r="Q39" i="16"/>
  <c r="P39" i="16"/>
  <c r="E39" i="16"/>
  <c r="U39" i="16" s="1"/>
  <c r="S38" i="16"/>
  <c r="R38" i="16"/>
  <c r="Q38" i="16"/>
  <c r="P38" i="16"/>
  <c r="E38" i="16"/>
  <c r="U38" i="16" s="1"/>
  <c r="U37" i="16"/>
  <c r="T37" i="16"/>
  <c r="S37" i="16"/>
  <c r="R37" i="16"/>
  <c r="Q37" i="16"/>
  <c r="P37" i="16"/>
  <c r="E37" i="16"/>
  <c r="S36" i="16"/>
  <c r="R36" i="16"/>
  <c r="Q36" i="16"/>
  <c r="U36" i="16" s="1"/>
  <c r="P36" i="16"/>
  <c r="E36" i="16"/>
  <c r="T36" i="16" s="1"/>
  <c r="S35" i="16"/>
  <c r="R35" i="16"/>
  <c r="Q35" i="16"/>
  <c r="P35" i="16"/>
  <c r="E35" i="16"/>
  <c r="U35" i="16" s="1"/>
  <c r="W33" i="16"/>
  <c r="V33" i="16"/>
  <c r="O33" i="16"/>
  <c r="N33" i="16"/>
  <c r="M33" i="16"/>
  <c r="L33" i="16"/>
  <c r="K33" i="16"/>
  <c r="S33" i="16" s="1"/>
  <c r="J33" i="16"/>
  <c r="R33" i="16" s="1"/>
  <c r="I33" i="16"/>
  <c r="Q33" i="16" s="1"/>
  <c r="H33" i="16"/>
  <c r="P33" i="16" s="1"/>
  <c r="G33" i="16"/>
  <c r="F33" i="16"/>
  <c r="C33" i="16"/>
  <c r="B33" i="16"/>
  <c r="E33" i="16" s="1"/>
  <c r="S32" i="16"/>
  <c r="R32" i="16"/>
  <c r="Q32" i="16"/>
  <c r="U32" i="16" s="1"/>
  <c r="P32" i="16"/>
  <c r="E32" i="16"/>
  <c r="W30" i="16"/>
  <c r="V30" i="16"/>
  <c r="O30" i="16"/>
  <c r="N30" i="16"/>
  <c r="M30" i="16"/>
  <c r="L30" i="16"/>
  <c r="K30" i="16"/>
  <c r="S30" i="16" s="1"/>
  <c r="J30" i="16"/>
  <c r="R30" i="16" s="1"/>
  <c r="I30" i="16"/>
  <c r="H30" i="16"/>
  <c r="G30" i="16"/>
  <c r="F30" i="16"/>
  <c r="C30" i="16"/>
  <c r="B30" i="16"/>
  <c r="E30" i="16" s="1"/>
  <c r="T29" i="16"/>
  <c r="S29" i="16"/>
  <c r="R29" i="16"/>
  <c r="Q29" i="16"/>
  <c r="P29" i="16"/>
  <c r="E29" i="16"/>
  <c r="U29" i="16" s="1"/>
  <c r="S28" i="16"/>
  <c r="R28" i="16"/>
  <c r="Q28" i="16"/>
  <c r="P28" i="16"/>
  <c r="E28" i="16"/>
  <c r="U28" i="16" s="1"/>
  <c r="U27" i="16"/>
  <c r="T27" i="16"/>
  <c r="S27" i="16"/>
  <c r="R27" i="16"/>
  <c r="Q27" i="16"/>
  <c r="P27" i="16"/>
  <c r="E27" i="16"/>
  <c r="S26" i="16"/>
  <c r="R26" i="16"/>
  <c r="Q26" i="16"/>
  <c r="P26" i="16"/>
  <c r="E26" i="16"/>
  <c r="T26" i="16" s="1"/>
  <c r="W24" i="16"/>
  <c r="V24" i="16"/>
  <c r="O24" i="16"/>
  <c r="N24" i="16"/>
  <c r="M24" i="16"/>
  <c r="L24" i="16"/>
  <c r="K24" i="16"/>
  <c r="S24" i="16" s="1"/>
  <c r="J24" i="16"/>
  <c r="R24" i="16" s="1"/>
  <c r="I24" i="16"/>
  <c r="Q24" i="16" s="1"/>
  <c r="H24" i="16"/>
  <c r="G24" i="16"/>
  <c r="F24" i="16"/>
  <c r="C24" i="16"/>
  <c r="B24" i="16"/>
  <c r="E24" i="16" s="1"/>
  <c r="S23" i="16"/>
  <c r="R23" i="16"/>
  <c r="Q23" i="16"/>
  <c r="P23" i="16"/>
  <c r="E23" i="16"/>
  <c r="U23" i="16" s="1"/>
  <c r="T22" i="16"/>
  <c r="S22" i="16"/>
  <c r="R22" i="16"/>
  <c r="Q22" i="16"/>
  <c r="P22" i="16"/>
  <c r="E22" i="16"/>
  <c r="U22" i="16" s="1"/>
  <c r="S21" i="16"/>
  <c r="R21" i="16"/>
  <c r="Q21" i="16"/>
  <c r="P21" i="16"/>
  <c r="E21" i="16"/>
  <c r="T21" i="16" s="1"/>
  <c r="T20" i="16"/>
  <c r="S20" i="16"/>
  <c r="R20" i="16"/>
  <c r="Q20" i="16"/>
  <c r="P20" i="16"/>
  <c r="E20" i="16"/>
  <c r="U20" i="16" s="1"/>
  <c r="S19" i="16"/>
  <c r="R19" i="16"/>
  <c r="Q19" i="16"/>
  <c r="P19" i="16"/>
  <c r="E19" i="16"/>
  <c r="U19" i="16" s="1"/>
  <c r="U18" i="16"/>
  <c r="T18" i="16"/>
  <c r="S18" i="16"/>
  <c r="R18" i="16"/>
  <c r="Q18" i="16"/>
  <c r="P18" i="16"/>
  <c r="E18" i="16"/>
  <c r="W16" i="16"/>
  <c r="V16" i="16"/>
  <c r="O16" i="16"/>
  <c r="N16" i="16"/>
  <c r="M16" i="16"/>
  <c r="L16" i="16"/>
  <c r="K16" i="16"/>
  <c r="J16" i="16"/>
  <c r="I16" i="16"/>
  <c r="H16" i="16"/>
  <c r="G16" i="16"/>
  <c r="F16" i="16"/>
  <c r="E16" i="16"/>
  <c r="C16" i="16"/>
  <c r="B16" i="16"/>
  <c r="S15" i="16"/>
  <c r="R15" i="16"/>
  <c r="Q15" i="16"/>
  <c r="P15" i="16"/>
  <c r="E15" i="16"/>
  <c r="S14" i="16"/>
  <c r="R14" i="16"/>
  <c r="Q14" i="16"/>
  <c r="P14" i="16"/>
  <c r="E14" i="16"/>
  <c r="U14" i="16" s="1"/>
  <c r="U13" i="16"/>
  <c r="T13" i="16"/>
  <c r="S13" i="16"/>
  <c r="R13" i="16"/>
  <c r="Q13" i="16"/>
  <c r="P13" i="16"/>
  <c r="E13" i="16"/>
  <c r="S12" i="16"/>
  <c r="R12" i="16"/>
  <c r="Q12" i="16"/>
  <c r="P12" i="16"/>
  <c r="E12" i="16"/>
  <c r="S11" i="16"/>
  <c r="R11" i="16"/>
  <c r="Q11" i="16"/>
  <c r="P11" i="16"/>
  <c r="E11" i="16"/>
  <c r="S10" i="16"/>
  <c r="R10" i="16"/>
  <c r="Q10" i="16"/>
  <c r="P10" i="16"/>
  <c r="E10" i="16"/>
  <c r="U10" i="16" s="1"/>
  <c r="U9" i="16"/>
  <c r="T9" i="16"/>
  <c r="S9" i="16"/>
  <c r="R9" i="16"/>
  <c r="Q9" i="16"/>
  <c r="P9" i="16"/>
  <c r="E9" i="16"/>
  <c r="S93" i="15"/>
  <c r="R93" i="15"/>
  <c r="Q93" i="15"/>
  <c r="P93" i="15"/>
  <c r="E93" i="15"/>
  <c r="S92" i="15"/>
  <c r="R92" i="15"/>
  <c r="Q92" i="15"/>
  <c r="P92" i="15"/>
  <c r="E92" i="15"/>
  <c r="S91" i="15"/>
  <c r="R91" i="15"/>
  <c r="Q91" i="15"/>
  <c r="P91" i="15"/>
  <c r="E91" i="15"/>
  <c r="U91" i="15" s="1"/>
  <c r="U90" i="15"/>
  <c r="T90" i="15"/>
  <c r="S90" i="15"/>
  <c r="R90" i="15"/>
  <c r="Q90" i="15"/>
  <c r="P90" i="15"/>
  <c r="E90" i="15"/>
  <c r="S89" i="15"/>
  <c r="R89" i="15"/>
  <c r="Q89" i="15"/>
  <c r="P89" i="15"/>
  <c r="E89" i="15"/>
  <c r="S88" i="15"/>
  <c r="R88" i="15"/>
  <c r="Q88" i="15"/>
  <c r="P88" i="15"/>
  <c r="E88" i="15"/>
  <c r="S87" i="15"/>
  <c r="R87" i="15"/>
  <c r="Q87" i="15"/>
  <c r="P87" i="15"/>
  <c r="E87" i="15"/>
  <c r="U87" i="15" s="1"/>
  <c r="T86" i="15"/>
  <c r="S86" i="15"/>
  <c r="R86" i="15"/>
  <c r="Q86" i="15"/>
  <c r="P86" i="15"/>
  <c r="E86" i="15"/>
  <c r="U86" i="15" s="1"/>
  <c r="W72" i="15"/>
  <c r="V72" i="15"/>
  <c r="O72" i="15"/>
  <c r="N72" i="15"/>
  <c r="M72" i="15"/>
  <c r="L72" i="15"/>
  <c r="K72" i="15"/>
  <c r="J72" i="15"/>
  <c r="I72" i="15"/>
  <c r="H72" i="15"/>
  <c r="G72" i="15"/>
  <c r="F72" i="15"/>
  <c r="C72" i="15"/>
  <c r="B72" i="15"/>
  <c r="E72" i="15" s="1"/>
  <c r="W71" i="15"/>
  <c r="V71" i="15"/>
  <c r="O71" i="15"/>
  <c r="N71" i="15"/>
  <c r="M71" i="15"/>
  <c r="L71" i="15"/>
  <c r="K71" i="15"/>
  <c r="S71" i="15" s="1"/>
  <c r="J71" i="15"/>
  <c r="R71" i="15" s="1"/>
  <c r="I71" i="15"/>
  <c r="H71" i="15"/>
  <c r="G71" i="15"/>
  <c r="F71" i="15"/>
  <c r="C71" i="15"/>
  <c r="B71" i="15"/>
  <c r="E71" i="15" s="1"/>
  <c r="W70" i="15"/>
  <c r="V70" i="15"/>
  <c r="O70" i="15"/>
  <c r="N70" i="15"/>
  <c r="M70" i="15"/>
  <c r="L70" i="15"/>
  <c r="K70" i="15"/>
  <c r="S70" i="15" s="1"/>
  <c r="J70" i="15"/>
  <c r="R70" i="15" s="1"/>
  <c r="I70" i="15"/>
  <c r="Q70" i="15" s="1"/>
  <c r="H70" i="15"/>
  <c r="P70" i="15" s="1"/>
  <c r="G70" i="15"/>
  <c r="F70" i="15"/>
  <c r="C70" i="15"/>
  <c r="B70" i="15"/>
  <c r="E70" i="15" s="1"/>
  <c r="T69" i="15"/>
  <c r="S69" i="15"/>
  <c r="R69" i="15"/>
  <c r="Q69" i="15"/>
  <c r="P69" i="15"/>
  <c r="E69" i="15"/>
  <c r="U69" i="15" s="1"/>
  <c r="W67" i="15"/>
  <c r="V67" i="15"/>
  <c r="O67" i="15"/>
  <c r="N67" i="15"/>
  <c r="M67" i="15"/>
  <c r="L67" i="15"/>
  <c r="K67" i="15"/>
  <c r="J67" i="15"/>
  <c r="I67" i="15"/>
  <c r="H67" i="15"/>
  <c r="G67" i="15"/>
  <c r="F67" i="15"/>
  <c r="C67" i="15"/>
  <c r="B67" i="15"/>
  <c r="W66" i="15"/>
  <c r="V66" i="15"/>
  <c r="O66" i="15"/>
  <c r="N66" i="15"/>
  <c r="M66" i="15"/>
  <c r="L66" i="15"/>
  <c r="K66" i="15"/>
  <c r="S66" i="15" s="1"/>
  <c r="J66" i="15"/>
  <c r="R66" i="15" s="1"/>
  <c r="I66" i="15"/>
  <c r="H66" i="15"/>
  <c r="G66" i="15"/>
  <c r="F66" i="15"/>
  <c r="C66" i="15"/>
  <c r="B66" i="15"/>
  <c r="E66" i="15" s="1"/>
  <c r="S65" i="15"/>
  <c r="R65" i="15"/>
  <c r="Q65" i="15"/>
  <c r="P65" i="15"/>
  <c r="E65" i="15"/>
  <c r="U65" i="15" s="1"/>
  <c r="T64" i="15"/>
  <c r="S64" i="15"/>
  <c r="R64" i="15"/>
  <c r="Q64" i="15"/>
  <c r="P64" i="15"/>
  <c r="E64" i="15"/>
  <c r="U64" i="15" s="1"/>
  <c r="S63" i="15"/>
  <c r="R63" i="15"/>
  <c r="Q63" i="15"/>
  <c r="P63" i="15"/>
  <c r="E63" i="15"/>
  <c r="T63" i="15" s="1"/>
  <c r="T62" i="15"/>
  <c r="S62" i="15"/>
  <c r="R62" i="15"/>
  <c r="Q62" i="15"/>
  <c r="P62" i="15"/>
  <c r="E62" i="15"/>
  <c r="U62" i="15" s="1"/>
  <c r="S61" i="15"/>
  <c r="R61" i="15"/>
  <c r="Q61" i="15"/>
  <c r="P61" i="15"/>
  <c r="E61" i="15"/>
  <c r="U61" i="15" s="1"/>
  <c r="V59" i="15"/>
  <c r="O59" i="15"/>
  <c r="N59" i="15"/>
  <c r="M59" i="15"/>
  <c r="L59" i="15"/>
  <c r="K59" i="15"/>
  <c r="S59" i="15" s="1"/>
  <c r="J59" i="15"/>
  <c r="R59" i="15" s="1"/>
  <c r="I59" i="15"/>
  <c r="H59" i="15"/>
  <c r="G59" i="15"/>
  <c r="F59" i="15"/>
  <c r="C59" i="15"/>
  <c r="E59" i="15" s="1"/>
  <c r="B59" i="15"/>
  <c r="T58" i="15"/>
  <c r="S58" i="15"/>
  <c r="R58" i="15"/>
  <c r="Q58" i="15"/>
  <c r="P58" i="15"/>
  <c r="E58" i="15"/>
  <c r="U58" i="15" s="1"/>
  <c r="S57" i="15"/>
  <c r="R57" i="15"/>
  <c r="Q57" i="15"/>
  <c r="P57" i="15"/>
  <c r="E57" i="15"/>
  <c r="U57" i="15" s="1"/>
  <c r="S56" i="15"/>
  <c r="R56" i="15"/>
  <c r="Q56" i="15"/>
  <c r="P56" i="15"/>
  <c r="E56" i="15"/>
  <c r="S55" i="15"/>
  <c r="R55" i="15"/>
  <c r="Q55" i="15"/>
  <c r="P55" i="15"/>
  <c r="E55" i="15"/>
  <c r="W53" i="15"/>
  <c r="V53" i="15"/>
  <c r="O53" i="15"/>
  <c r="N53" i="15"/>
  <c r="M53" i="15"/>
  <c r="L53" i="15"/>
  <c r="K53" i="15"/>
  <c r="S53" i="15" s="1"/>
  <c r="J53" i="15"/>
  <c r="R53" i="15" s="1"/>
  <c r="I53" i="15"/>
  <c r="Q53" i="15" s="1"/>
  <c r="H53" i="15"/>
  <c r="G53" i="15"/>
  <c r="F53" i="15"/>
  <c r="C53" i="15"/>
  <c r="B53" i="15"/>
  <c r="E53" i="15" s="1"/>
  <c r="S52" i="15"/>
  <c r="R52" i="15"/>
  <c r="Q52" i="15"/>
  <c r="P52" i="15"/>
  <c r="E52" i="15"/>
  <c r="U52" i="15" s="1"/>
  <c r="S51" i="15"/>
  <c r="R51" i="15"/>
  <c r="Q51" i="15"/>
  <c r="P51" i="15"/>
  <c r="E51" i="15"/>
  <c r="U50" i="15"/>
  <c r="S50" i="15"/>
  <c r="R50" i="15"/>
  <c r="Q50" i="15"/>
  <c r="P50" i="15"/>
  <c r="E50" i="15"/>
  <c r="T50" i="15" s="1"/>
  <c r="T49" i="15"/>
  <c r="S49" i="15"/>
  <c r="R49" i="15"/>
  <c r="Q49" i="15"/>
  <c r="P49" i="15"/>
  <c r="E49" i="15"/>
  <c r="U49" i="15" s="1"/>
  <c r="S48" i="15"/>
  <c r="R48" i="15"/>
  <c r="Q48" i="15"/>
  <c r="P48" i="15"/>
  <c r="E48" i="15"/>
  <c r="U48" i="15" s="1"/>
  <c r="S47" i="15"/>
  <c r="R47" i="15"/>
  <c r="Q47" i="15"/>
  <c r="P47" i="15"/>
  <c r="E47" i="15"/>
  <c r="U47" i="15" s="1"/>
  <c r="U46" i="15"/>
  <c r="S46" i="15"/>
  <c r="R46" i="15"/>
  <c r="Q46" i="15"/>
  <c r="P46" i="15"/>
  <c r="E46" i="15"/>
  <c r="T46" i="15" s="1"/>
  <c r="T45" i="15"/>
  <c r="S45" i="15"/>
  <c r="R45" i="15"/>
  <c r="Q45" i="15"/>
  <c r="P45" i="15"/>
  <c r="E45" i="15"/>
  <c r="U45" i="15" s="1"/>
  <c r="S44" i="15"/>
  <c r="R44" i="15"/>
  <c r="Q44" i="15"/>
  <c r="P44" i="15"/>
  <c r="E44" i="15"/>
  <c r="U44" i="15" s="1"/>
  <c r="T43" i="15"/>
  <c r="S43" i="15"/>
  <c r="R43" i="15"/>
  <c r="Q43" i="15"/>
  <c r="P43" i="15"/>
  <c r="E43" i="15"/>
  <c r="U42" i="15"/>
  <c r="S42" i="15"/>
  <c r="R42" i="15"/>
  <c r="Q42" i="15"/>
  <c r="P42" i="15"/>
  <c r="E42" i="15"/>
  <c r="T42" i="15" s="1"/>
  <c r="W40" i="15"/>
  <c r="V40" i="15"/>
  <c r="O40" i="15"/>
  <c r="N40" i="15"/>
  <c r="M40" i="15"/>
  <c r="L40" i="15"/>
  <c r="K40" i="15"/>
  <c r="J40" i="15"/>
  <c r="R40" i="15" s="1"/>
  <c r="I40" i="15"/>
  <c r="H40" i="15"/>
  <c r="G40" i="15"/>
  <c r="F40" i="15"/>
  <c r="C40" i="15"/>
  <c r="B40" i="15"/>
  <c r="S39" i="15"/>
  <c r="R39" i="15"/>
  <c r="Q39" i="15"/>
  <c r="P39" i="15"/>
  <c r="E39" i="15"/>
  <c r="U39" i="15" s="1"/>
  <c r="T38" i="15"/>
  <c r="S38" i="15"/>
  <c r="R38" i="15"/>
  <c r="Q38" i="15"/>
  <c r="P38" i="15"/>
  <c r="E38" i="15"/>
  <c r="U38" i="15" s="1"/>
  <c r="U37" i="15"/>
  <c r="S37" i="15"/>
  <c r="R37" i="15"/>
  <c r="Q37" i="15"/>
  <c r="P37" i="15"/>
  <c r="E37" i="15"/>
  <c r="T37" i="15" s="1"/>
  <c r="S36" i="15"/>
  <c r="R36" i="15"/>
  <c r="Q36" i="15"/>
  <c r="P36" i="15"/>
  <c r="E36" i="15"/>
  <c r="S35" i="15"/>
  <c r="R35" i="15"/>
  <c r="Q35" i="15"/>
  <c r="P35" i="15"/>
  <c r="E35" i="15"/>
  <c r="U35" i="15" s="1"/>
  <c r="W33" i="15"/>
  <c r="V33" i="15"/>
  <c r="O33" i="15"/>
  <c r="N33" i="15"/>
  <c r="M33" i="15"/>
  <c r="L33" i="15"/>
  <c r="K33" i="15"/>
  <c r="J33" i="15"/>
  <c r="R33" i="15" s="1"/>
  <c r="I33" i="15"/>
  <c r="H33" i="15"/>
  <c r="G33" i="15"/>
  <c r="F33" i="15"/>
  <c r="C33" i="15"/>
  <c r="B33" i="15"/>
  <c r="S32" i="15"/>
  <c r="R32" i="15"/>
  <c r="Q32" i="15"/>
  <c r="P32" i="15"/>
  <c r="E32" i="15"/>
  <c r="T32" i="15" s="1"/>
  <c r="W30" i="15"/>
  <c r="V30" i="15"/>
  <c r="O30" i="15"/>
  <c r="N30" i="15"/>
  <c r="M30" i="15"/>
  <c r="L30" i="15"/>
  <c r="K30" i="15"/>
  <c r="S30" i="15" s="1"/>
  <c r="J30" i="15"/>
  <c r="R30" i="15" s="1"/>
  <c r="I30" i="15"/>
  <c r="Q30" i="15" s="1"/>
  <c r="H30" i="15"/>
  <c r="G30" i="15"/>
  <c r="F30" i="15"/>
  <c r="C30" i="15"/>
  <c r="E30" i="15" s="1"/>
  <c r="B30" i="15"/>
  <c r="S29" i="15"/>
  <c r="R29" i="15"/>
  <c r="Q29" i="15"/>
  <c r="P29" i="15"/>
  <c r="E29" i="15"/>
  <c r="U29" i="15" s="1"/>
  <c r="S28" i="15"/>
  <c r="R28" i="15"/>
  <c r="Q28" i="15"/>
  <c r="P28" i="15"/>
  <c r="E28" i="15"/>
  <c r="U27" i="15"/>
  <c r="S27" i="15"/>
  <c r="R27" i="15"/>
  <c r="Q27" i="15"/>
  <c r="P27" i="15"/>
  <c r="E27" i="15"/>
  <c r="T27" i="15" s="1"/>
  <c r="U26" i="15"/>
  <c r="T26" i="15"/>
  <c r="S26" i="15"/>
  <c r="R26" i="15"/>
  <c r="Q26" i="15"/>
  <c r="P26" i="15"/>
  <c r="E26" i="15"/>
  <c r="W24" i="15"/>
  <c r="V24" i="15"/>
  <c r="O24" i="15"/>
  <c r="N24" i="15"/>
  <c r="M24" i="15"/>
  <c r="L24" i="15"/>
  <c r="K24" i="15"/>
  <c r="S24" i="15" s="1"/>
  <c r="J24" i="15"/>
  <c r="R24" i="15" s="1"/>
  <c r="I24" i="15"/>
  <c r="H24" i="15"/>
  <c r="P24" i="15" s="1"/>
  <c r="G24" i="15"/>
  <c r="F24" i="15"/>
  <c r="C24" i="15"/>
  <c r="B24" i="15"/>
  <c r="E24" i="15" s="1"/>
  <c r="S23" i="15"/>
  <c r="R23" i="15"/>
  <c r="Q23" i="15"/>
  <c r="P23" i="15"/>
  <c r="E23" i="15"/>
  <c r="S22" i="15"/>
  <c r="R22" i="15"/>
  <c r="Q22" i="15"/>
  <c r="P22" i="15"/>
  <c r="E22" i="15"/>
  <c r="U21" i="15"/>
  <c r="T21" i="15"/>
  <c r="S21" i="15"/>
  <c r="R21" i="15"/>
  <c r="Q21" i="15"/>
  <c r="P21" i="15"/>
  <c r="E21" i="15"/>
  <c r="S20" i="15"/>
  <c r="R20" i="15"/>
  <c r="Q20" i="15"/>
  <c r="P20" i="15"/>
  <c r="E20" i="15"/>
  <c r="U20" i="15" s="1"/>
  <c r="S19" i="15"/>
  <c r="R19" i="15"/>
  <c r="Q19" i="15"/>
  <c r="P19" i="15"/>
  <c r="E19" i="15"/>
  <c r="S18" i="15"/>
  <c r="R18" i="15"/>
  <c r="Q18" i="15"/>
  <c r="P18" i="15"/>
  <c r="E18" i="15"/>
  <c r="W16" i="15"/>
  <c r="V16" i="15"/>
  <c r="O16" i="15"/>
  <c r="N16" i="15"/>
  <c r="M16" i="15"/>
  <c r="L16" i="15"/>
  <c r="K16" i="15"/>
  <c r="S16" i="15" s="1"/>
  <c r="J16" i="15"/>
  <c r="R16" i="15" s="1"/>
  <c r="I16" i="15"/>
  <c r="Q16" i="15" s="1"/>
  <c r="H16" i="15"/>
  <c r="G16" i="15"/>
  <c r="F16" i="15"/>
  <c r="C16" i="15"/>
  <c r="E16" i="15" s="1"/>
  <c r="B16" i="15"/>
  <c r="S15" i="15"/>
  <c r="R15" i="15"/>
  <c r="Q15" i="15"/>
  <c r="P15" i="15"/>
  <c r="E15" i="15"/>
  <c r="S14" i="15"/>
  <c r="R14" i="15"/>
  <c r="Q14" i="15"/>
  <c r="P14" i="15"/>
  <c r="E14" i="15"/>
  <c r="U13" i="15"/>
  <c r="S13" i="15"/>
  <c r="R13" i="15"/>
  <c r="Q13" i="15"/>
  <c r="P13" i="15"/>
  <c r="E13" i="15"/>
  <c r="T13" i="15" s="1"/>
  <c r="U12" i="15"/>
  <c r="T12" i="15"/>
  <c r="S12" i="15"/>
  <c r="R12" i="15"/>
  <c r="Q12" i="15"/>
  <c r="P12" i="15"/>
  <c r="E12" i="15"/>
  <c r="S11" i="15"/>
  <c r="R11" i="15"/>
  <c r="Q11" i="15"/>
  <c r="P11" i="15"/>
  <c r="E11" i="15"/>
  <c r="U11" i="15" s="1"/>
  <c r="S10" i="15"/>
  <c r="R10" i="15"/>
  <c r="Q10" i="15"/>
  <c r="P10" i="15"/>
  <c r="E10" i="15"/>
  <c r="U10" i="15" s="1"/>
  <c r="U9" i="15"/>
  <c r="S9" i="15"/>
  <c r="R9" i="15"/>
  <c r="Q9" i="15"/>
  <c r="P9" i="15"/>
  <c r="E9" i="15"/>
  <c r="U93" i="14"/>
  <c r="T93" i="14"/>
  <c r="S93" i="14"/>
  <c r="R93" i="14"/>
  <c r="Q93" i="14"/>
  <c r="P93" i="14"/>
  <c r="E93" i="14"/>
  <c r="S92" i="14"/>
  <c r="R92" i="14"/>
  <c r="Q92" i="14"/>
  <c r="P92" i="14"/>
  <c r="E92" i="14"/>
  <c r="U92" i="14" s="1"/>
  <c r="S91" i="14"/>
  <c r="R91" i="14"/>
  <c r="Q91" i="14"/>
  <c r="P91" i="14"/>
  <c r="E91" i="14"/>
  <c r="U90" i="14"/>
  <c r="S90" i="14"/>
  <c r="R90" i="14"/>
  <c r="Q90" i="14"/>
  <c r="P90" i="14"/>
  <c r="E90" i="14"/>
  <c r="T90" i="14" s="1"/>
  <c r="U89" i="14"/>
  <c r="T89" i="14"/>
  <c r="S89" i="14"/>
  <c r="R89" i="14"/>
  <c r="Q89" i="14"/>
  <c r="P89" i="14"/>
  <c r="E89" i="14"/>
  <c r="S88" i="14"/>
  <c r="R88" i="14"/>
  <c r="Q88" i="14"/>
  <c r="P88" i="14"/>
  <c r="E88" i="14"/>
  <c r="U88" i="14" s="1"/>
  <c r="S87" i="14"/>
  <c r="R87" i="14"/>
  <c r="Q87" i="14"/>
  <c r="P87" i="14"/>
  <c r="E87" i="14"/>
  <c r="U86" i="14"/>
  <c r="S86" i="14"/>
  <c r="R86" i="14"/>
  <c r="Q86" i="14"/>
  <c r="P86" i="14"/>
  <c r="E86" i="14"/>
  <c r="T86" i="14" s="1"/>
  <c r="W72" i="14"/>
  <c r="V72" i="14"/>
  <c r="O72" i="14"/>
  <c r="N72" i="14"/>
  <c r="M72" i="14"/>
  <c r="L72" i="14"/>
  <c r="K72" i="14"/>
  <c r="S72" i="14" s="1"/>
  <c r="J72" i="14"/>
  <c r="R72" i="14" s="1"/>
  <c r="I72" i="14"/>
  <c r="H72" i="14"/>
  <c r="G72" i="14"/>
  <c r="F72" i="14"/>
  <c r="C72" i="14"/>
  <c r="B72" i="14"/>
  <c r="W71" i="14"/>
  <c r="V71" i="14"/>
  <c r="O71" i="14"/>
  <c r="N71" i="14"/>
  <c r="M71" i="14"/>
  <c r="L71" i="14"/>
  <c r="K71" i="14"/>
  <c r="S71" i="14" s="1"/>
  <c r="J71" i="14"/>
  <c r="R71" i="14" s="1"/>
  <c r="I71" i="14"/>
  <c r="H71" i="14"/>
  <c r="G71" i="14"/>
  <c r="F71" i="14"/>
  <c r="C71" i="14"/>
  <c r="B71" i="14"/>
  <c r="W70" i="14"/>
  <c r="V70" i="14"/>
  <c r="O70" i="14"/>
  <c r="N70" i="14"/>
  <c r="M70" i="14"/>
  <c r="L70" i="14"/>
  <c r="K70" i="14"/>
  <c r="S70" i="14" s="1"/>
  <c r="J70" i="14"/>
  <c r="R70" i="14" s="1"/>
  <c r="I70" i="14"/>
  <c r="H70" i="14"/>
  <c r="G70" i="14"/>
  <c r="F70" i="14"/>
  <c r="C70" i="14"/>
  <c r="B70" i="14"/>
  <c r="E70" i="14" s="1"/>
  <c r="U69" i="14"/>
  <c r="S69" i="14"/>
  <c r="R69" i="14"/>
  <c r="Q69" i="14"/>
  <c r="P69" i="14"/>
  <c r="E69" i="14"/>
  <c r="T69" i="14" s="1"/>
  <c r="W67" i="14"/>
  <c r="V67" i="14"/>
  <c r="O67" i="14"/>
  <c r="N67" i="14"/>
  <c r="M67" i="14"/>
  <c r="L67" i="14"/>
  <c r="K67" i="14"/>
  <c r="S67" i="14" s="1"/>
  <c r="J67" i="14"/>
  <c r="R67" i="14" s="1"/>
  <c r="I67" i="14"/>
  <c r="H67" i="14"/>
  <c r="G67" i="14"/>
  <c r="F67" i="14"/>
  <c r="C67" i="14"/>
  <c r="B67" i="14"/>
  <c r="W66" i="14"/>
  <c r="V66" i="14"/>
  <c r="O66" i="14"/>
  <c r="N66" i="14"/>
  <c r="M66" i="14"/>
  <c r="L66" i="14"/>
  <c r="K66" i="14"/>
  <c r="S66" i="14" s="1"/>
  <c r="J66" i="14"/>
  <c r="R66" i="14" s="1"/>
  <c r="I66" i="14"/>
  <c r="H66" i="14"/>
  <c r="G66" i="14"/>
  <c r="F66" i="14"/>
  <c r="C66" i="14"/>
  <c r="B66" i="14"/>
  <c r="S65" i="14"/>
  <c r="R65" i="14"/>
  <c r="Q65" i="14"/>
  <c r="P65" i="14"/>
  <c r="E65" i="14"/>
  <c r="U65" i="14" s="1"/>
  <c r="U64" i="14"/>
  <c r="S64" i="14"/>
  <c r="R64" i="14"/>
  <c r="Q64" i="14"/>
  <c r="P64" i="14"/>
  <c r="E64" i="14"/>
  <c r="T64" i="14" s="1"/>
  <c r="U63" i="14"/>
  <c r="T63" i="14"/>
  <c r="S63" i="14"/>
  <c r="R63" i="14"/>
  <c r="Q63" i="14"/>
  <c r="P63" i="14"/>
  <c r="E63" i="14"/>
  <c r="S62" i="14"/>
  <c r="R62" i="14"/>
  <c r="Q62" i="14"/>
  <c r="P62" i="14"/>
  <c r="E62" i="14"/>
  <c r="U62" i="14" s="1"/>
  <c r="S61" i="14"/>
  <c r="R61" i="14"/>
  <c r="Q61" i="14"/>
  <c r="P61" i="14"/>
  <c r="E61" i="14"/>
  <c r="V59" i="14"/>
  <c r="O59" i="14"/>
  <c r="N59" i="14"/>
  <c r="M59" i="14"/>
  <c r="L59" i="14"/>
  <c r="K59" i="14"/>
  <c r="S59" i="14" s="1"/>
  <c r="J59" i="14"/>
  <c r="R59" i="14" s="1"/>
  <c r="I59" i="14"/>
  <c r="H59" i="14"/>
  <c r="G59" i="14"/>
  <c r="F59" i="14"/>
  <c r="C59" i="14"/>
  <c r="E59" i="14" s="1"/>
  <c r="B59" i="14"/>
  <c r="S58" i="14"/>
  <c r="R58" i="14"/>
  <c r="Q58" i="14"/>
  <c r="P58" i="14"/>
  <c r="E58" i="14"/>
  <c r="U58" i="14" s="1"/>
  <c r="S57" i="14"/>
  <c r="R57" i="14"/>
  <c r="Q57" i="14"/>
  <c r="P57" i="14"/>
  <c r="E57" i="14"/>
  <c r="U57" i="14" s="1"/>
  <c r="U56" i="14"/>
  <c r="S56" i="14"/>
  <c r="R56" i="14"/>
  <c r="Q56" i="14"/>
  <c r="P56" i="14"/>
  <c r="E56" i="14"/>
  <c r="T56" i="14" s="1"/>
  <c r="S55" i="14"/>
  <c r="R55" i="14"/>
  <c r="Q55" i="14"/>
  <c r="P55" i="14"/>
  <c r="E55" i="14"/>
  <c r="W53" i="14"/>
  <c r="V53" i="14"/>
  <c r="O53" i="14"/>
  <c r="N53" i="14"/>
  <c r="M53" i="14"/>
  <c r="L53" i="14"/>
  <c r="K53" i="14"/>
  <c r="S53" i="14" s="1"/>
  <c r="J53" i="14"/>
  <c r="R53" i="14" s="1"/>
  <c r="I53" i="14"/>
  <c r="H53" i="14"/>
  <c r="G53" i="14"/>
  <c r="F53" i="14"/>
  <c r="C53" i="14"/>
  <c r="B53" i="14"/>
  <c r="S52" i="14"/>
  <c r="R52" i="14"/>
  <c r="Q52" i="14"/>
  <c r="P52" i="14"/>
  <c r="E52" i="14"/>
  <c r="U52" i="14" s="1"/>
  <c r="S51" i="14"/>
  <c r="R51" i="14"/>
  <c r="Q51" i="14"/>
  <c r="P51" i="14"/>
  <c r="E51" i="14"/>
  <c r="S50" i="14"/>
  <c r="R50" i="14"/>
  <c r="Q50" i="14"/>
  <c r="P50" i="14"/>
  <c r="E50" i="14"/>
  <c r="S49" i="14"/>
  <c r="R49" i="14"/>
  <c r="Q49" i="14"/>
  <c r="P49" i="14"/>
  <c r="E49" i="14"/>
  <c r="U49" i="14" s="1"/>
  <c r="S48" i="14"/>
  <c r="R48" i="14"/>
  <c r="Q48" i="14"/>
  <c r="P48" i="14"/>
  <c r="E48" i="14"/>
  <c r="U48" i="14" s="1"/>
  <c r="S47" i="14"/>
  <c r="R47" i="14"/>
  <c r="Q47" i="14"/>
  <c r="P47" i="14"/>
  <c r="E47" i="14"/>
  <c r="T47" i="14" s="1"/>
  <c r="S46" i="14"/>
  <c r="R46" i="14"/>
  <c r="Q46" i="14"/>
  <c r="P46" i="14"/>
  <c r="E46" i="14"/>
  <c r="S45" i="14"/>
  <c r="R45" i="14"/>
  <c r="Q45" i="14"/>
  <c r="P45" i="14"/>
  <c r="E45" i="14"/>
  <c r="U45" i="14" s="1"/>
  <c r="S44" i="14"/>
  <c r="R44" i="14"/>
  <c r="Q44" i="14"/>
  <c r="P44" i="14"/>
  <c r="E44" i="14"/>
  <c r="U44" i="14" s="1"/>
  <c r="S43" i="14"/>
  <c r="R43" i="14"/>
  <c r="Q43" i="14"/>
  <c r="P43" i="14"/>
  <c r="E43" i="14"/>
  <c r="U43" i="14" s="1"/>
  <c r="T42" i="14"/>
  <c r="S42" i="14"/>
  <c r="R42" i="14"/>
  <c r="Q42" i="14"/>
  <c r="P42" i="14"/>
  <c r="E42" i="14"/>
  <c r="U42" i="14" s="1"/>
  <c r="W40" i="14"/>
  <c r="V40" i="14"/>
  <c r="O40" i="14"/>
  <c r="N40" i="14"/>
  <c r="M40" i="14"/>
  <c r="L40" i="14"/>
  <c r="K40" i="14"/>
  <c r="J40" i="14"/>
  <c r="I40" i="14"/>
  <c r="Q40" i="14" s="1"/>
  <c r="H40" i="14"/>
  <c r="G40" i="14"/>
  <c r="F40" i="14"/>
  <c r="C40" i="14"/>
  <c r="B40" i="14"/>
  <c r="S39" i="14"/>
  <c r="R39" i="14"/>
  <c r="Q39" i="14"/>
  <c r="P39" i="14"/>
  <c r="E39" i="14"/>
  <c r="U39" i="14" s="1"/>
  <c r="S38" i="14"/>
  <c r="R38" i="14"/>
  <c r="Q38" i="14"/>
  <c r="U38" i="14" s="1"/>
  <c r="P38" i="14"/>
  <c r="E38" i="14"/>
  <c r="U37" i="14"/>
  <c r="S37" i="14"/>
  <c r="R37" i="14"/>
  <c r="Q37" i="14"/>
  <c r="P37" i="14"/>
  <c r="E37" i="14"/>
  <c r="T37" i="14" s="1"/>
  <c r="S36" i="14"/>
  <c r="R36" i="14"/>
  <c r="Q36" i="14"/>
  <c r="P36" i="14"/>
  <c r="E36" i="14"/>
  <c r="U36" i="14" s="1"/>
  <c r="S35" i="14"/>
  <c r="R35" i="14"/>
  <c r="Q35" i="14"/>
  <c r="P35" i="14"/>
  <c r="E35" i="14"/>
  <c r="W33" i="14"/>
  <c r="V33" i="14"/>
  <c r="O33" i="14"/>
  <c r="N33" i="14"/>
  <c r="M33" i="14"/>
  <c r="L33" i="14"/>
  <c r="K33" i="14"/>
  <c r="J33" i="14"/>
  <c r="R33" i="14" s="1"/>
  <c r="I33" i="14"/>
  <c r="H33" i="14"/>
  <c r="G33" i="14"/>
  <c r="F33" i="14"/>
  <c r="E33" i="14"/>
  <c r="C33" i="14"/>
  <c r="B33" i="14"/>
  <c r="S32" i="14"/>
  <c r="R32" i="14"/>
  <c r="Q32" i="14"/>
  <c r="P32" i="14"/>
  <c r="E32" i="14"/>
  <c r="W30" i="14"/>
  <c r="V30" i="14"/>
  <c r="O30" i="14"/>
  <c r="N30" i="14"/>
  <c r="M30" i="14"/>
  <c r="L30" i="14"/>
  <c r="K30" i="14"/>
  <c r="S30" i="14" s="1"/>
  <c r="J30" i="14"/>
  <c r="R30" i="14" s="1"/>
  <c r="I30" i="14"/>
  <c r="Q30" i="14" s="1"/>
  <c r="H30" i="14"/>
  <c r="G30" i="14"/>
  <c r="F30" i="14"/>
  <c r="C30" i="14"/>
  <c r="B30" i="14"/>
  <c r="E30" i="14" s="1"/>
  <c r="S29" i="14"/>
  <c r="R29" i="14"/>
  <c r="Q29" i="14"/>
  <c r="P29" i="14"/>
  <c r="E29" i="14"/>
  <c r="U29" i="14" s="1"/>
  <c r="U28" i="14"/>
  <c r="S28" i="14"/>
  <c r="R28" i="14"/>
  <c r="Q28" i="14"/>
  <c r="P28" i="14"/>
  <c r="E28" i="14"/>
  <c r="T28" i="14" s="1"/>
  <c r="S27" i="14"/>
  <c r="R27" i="14"/>
  <c r="Q27" i="14"/>
  <c r="P27" i="14"/>
  <c r="E27" i="14"/>
  <c r="U27" i="14" s="1"/>
  <c r="S26" i="14"/>
  <c r="R26" i="14"/>
  <c r="Q26" i="14"/>
  <c r="P26" i="14"/>
  <c r="E26" i="14"/>
  <c r="U26" i="14" s="1"/>
  <c r="W24" i="14"/>
  <c r="V24" i="14"/>
  <c r="O24" i="14"/>
  <c r="N24" i="14"/>
  <c r="M24" i="14"/>
  <c r="L24" i="14"/>
  <c r="K24" i="14"/>
  <c r="S24" i="14" s="1"/>
  <c r="J24" i="14"/>
  <c r="R24" i="14" s="1"/>
  <c r="I24" i="14"/>
  <c r="H24" i="14"/>
  <c r="G24" i="14"/>
  <c r="F24" i="14"/>
  <c r="C24" i="14"/>
  <c r="B24" i="14"/>
  <c r="U23" i="14"/>
  <c r="S23" i="14"/>
  <c r="R23" i="14"/>
  <c r="Q23" i="14"/>
  <c r="P23" i="14"/>
  <c r="E23" i="14"/>
  <c r="T23" i="14" s="1"/>
  <c r="T22" i="14"/>
  <c r="S22" i="14"/>
  <c r="R22" i="14"/>
  <c r="Q22" i="14"/>
  <c r="P22" i="14"/>
  <c r="E22" i="14"/>
  <c r="U22" i="14" s="1"/>
  <c r="S21" i="14"/>
  <c r="R21" i="14"/>
  <c r="Q21" i="14"/>
  <c r="P21" i="14"/>
  <c r="E21" i="14"/>
  <c r="U21" i="14" s="1"/>
  <c r="S20" i="14"/>
  <c r="R20" i="14"/>
  <c r="Q20" i="14"/>
  <c r="P20" i="14"/>
  <c r="E20" i="14"/>
  <c r="U20" i="14" s="1"/>
  <c r="U19" i="14"/>
  <c r="S19" i="14"/>
  <c r="R19" i="14"/>
  <c r="Q19" i="14"/>
  <c r="P19" i="14"/>
  <c r="E19" i="14"/>
  <c r="T19" i="14" s="1"/>
  <c r="T18" i="14"/>
  <c r="S18" i="14"/>
  <c r="R18" i="14"/>
  <c r="Q18" i="14"/>
  <c r="P18" i="14"/>
  <c r="E18" i="14"/>
  <c r="U18" i="14" s="1"/>
  <c r="W16" i="14"/>
  <c r="V16" i="14"/>
  <c r="O16" i="14"/>
  <c r="N16" i="14"/>
  <c r="M16" i="14"/>
  <c r="L16" i="14"/>
  <c r="K16" i="14"/>
  <c r="S16" i="14" s="1"/>
  <c r="J16" i="14"/>
  <c r="R16" i="14" s="1"/>
  <c r="I16" i="14"/>
  <c r="H16" i="14"/>
  <c r="G16" i="14"/>
  <c r="F16" i="14"/>
  <c r="C16" i="14"/>
  <c r="B16" i="14"/>
  <c r="S15" i="14"/>
  <c r="R15" i="14"/>
  <c r="Q15" i="14"/>
  <c r="P15" i="14"/>
  <c r="E15" i="14"/>
  <c r="U15" i="14" s="1"/>
  <c r="S14" i="14"/>
  <c r="R14" i="14"/>
  <c r="Q14" i="14"/>
  <c r="P14" i="14"/>
  <c r="T14" i="14" s="1"/>
  <c r="E14" i="14"/>
  <c r="T13" i="14"/>
  <c r="S13" i="14"/>
  <c r="R13" i="14"/>
  <c r="Q13" i="14"/>
  <c r="P13" i="14"/>
  <c r="E13" i="14"/>
  <c r="U13" i="14" s="1"/>
  <c r="S12" i="14"/>
  <c r="R12" i="14"/>
  <c r="Q12" i="14"/>
  <c r="P12" i="14"/>
  <c r="E12" i="14"/>
  <c r="U12" i="14" s="1"/>
  <c r="S11" i="14"/>
  <c r="R11" i="14"/>
  <c r="Q11" i="14"/>
  <c r="P11" i="14"/>
  <c r="E11" i="14"/>
  <c r="U11" i="14" s="1"/>
  <c r="S10" i="14"/>
  <c r="R10" i="14"/>
  <c r="Q10" i="14"/>
  <c r="U10" i="14" s="1"/>
  <c r="P10" i="14"/>
  <c r="T10" i="14" s="1"/>
  <c r="E10" i="14"/>
  <c r="S9" i="14"/>
  <c r="R9" i="14"/>
  <c r="Q9" i="14"/>
  <c r="P9" i="14"/>
  <c r="E9" i="14"/>
  <c r="U9" i="14" s="1"/>
  <c r="S93" i="13"/>
  <c r="R93" i="13"/>
  <c r="Q93" i="13"/>
  <c r="P93" i="13"/>
  <c r="E93" i="13"/>
  <c r="U93" i="13" s="1"/>
  <c r="S92" i="13"/>
  <c r="R92" i="13"/>
  <c r="Q92" i="13"/>
  <c r="P92" i="13"/>
  <c r="E92" i="13"/>
  <c r="U92" i="13" s="1"/>
  <c r="S91" i="13"/>
  <c r="R91" i="13"/>
  <c r="Q91" i="13"/>
  <c r="P91" i="13"/>
  <c r="E91" i="13"/>
  <c r="T91" i="13" s="1"/>
  <c r="T90" i="13"/>
  <c r="S90" i="13"/>
  <c r="R90" i="13"/>
  <c r="Q90" i="13"/>
  <c r="P90" i="13"/>
  <c r="E90" i="13"/>
  <c r="U90" i="13" s="1"/>
  <c r="S89" i="13"/>
  <c r="R89" i="13"/>
  <c r="Q89" i="13"/>
  <c r="P89" i="13"/>
  <c r="E89" i="13"/>
  <c r="U89" i="13" s="1"/>
  <c r="S88" i="13"/>
  <c r="R88" i="13"/>
  <c r="Q88" i="13"/>
  <c r="P88" i="13"/>
  <c r="E88" i="13"/>
  <c r="U88" i="13" s="1"/>
  <c r="U87" i="13"/>
  <c r="T87" i="13"/>
  <c r="S87" i="13"/>
  <c r="R87" i="13"/>
  <c r="Q87" i="13"/>
  <c r="P87" i="13"/>
  <c r="E87" i="13"/>
  <c r="T86" i="13"/>
  <c r="S86" i="13"/>
  <c r="R86" i="13"/>
  <c r="Q86" i="13"/>
  <c r="P86" i="13"/>
  <c r="E86" i="13"/>
  <c r="U86" i="13" s="1"/>
  <c r="W72" i="13"/>
  <c r="V72" i="13"/>
  <c r="O72" i="13"/>
  <c r="N72" i="13"/>
  <c r="M72" i="13"/>
  <c r="L72" i="13"/>
  <c r="K72" i="13"/>
  <c r="J72" i="13"/>
  <c r="I72" i="13"/>
  <c r="H72" i="13"/>
  <c r="G72" i="13"/>
  <c r="F72" i="13"/>
  <c r="C72" i="13"/>
  <c r="B72" i="13"/>
  <c r="W71" i="13"/>
  <c r="V71" i="13"/>
  <c r="O71" i="13"/>
  <c r="N71" i="13"/>
  <c r="M71" i="13"/>
  <c r="L71" i="13"/>
  <c r="K71" i="13"/>
  <c r="J71" i="13"/>
  <c r="I71" i="13"/>
  <c r="Q71" i="13" s="1"/>
  <c r="H71" i="13"/>
  <c r="G71" i="13"/>
  <c r="F71" i="13"/>
  <c r="C71" i="13"/>
  <c r="B71" i="13"/>
  <c r="W70" i="13"/>
  <c r="V70" i="13"/>
  <c r="O70" i="13"/>
  <c r="N70" i="13"/>
  <c r="M70" i="13"/>
  <c r="L70" i="13"/>
  <c r="K70" i="13"/>
  <c r="S70" i="13" s="1"/>
  <c r="J70" i="13"/>
  <c r="R70" i="13" s="1"/>
  <c r="I70" i="13"/>
  <c r="H70" i="13"/>
  <c r="G70" i="13"/>
  <c r="F70" i="13"/>
  <c r="C70" i="13"/>
  <c r="B70" i="13"/>
  <c r="E70" i="13" s="1"/>
  <c r="S69" i="13"/>
  <c r="R69" i="13"/>
  <c r="Q69" i="13"/>
  <c r="P69" i="13"/>
  <c r="T69" i="13" s="1"/>
  <c r="E69" i="13"/>
  <c r="W67" i="13"/>
  <c r="V67" i="13"/>
  <c r="O67" i="13"/>
  <c r="N67" i="13"/>
  <c r="M67" i="13"/>
  <c r="L67" i="13"/>
  <c r="K67" i="13"/>
  <c r="J67" i="13"/>
  <c r="I67" i="13"/>
  <c r="H67" i="13"/>
  <c r="G67" i="13"/>
  <c r="F67" i="13"/>
  <c r="C67" i="13"/>
  <c r="B67" i="13"/>
  <c r="W66" i="13"/>
  <c r="V66" i="13"/>
  <c r="O66" i="13"/>
  <c r="N66" i="13"/>
  <c r="M66" i="13"/>
  <c r="L66" i="13"/>
  <c r="K66" i="13"/>
  <c r="S66" i="13" s="1"/>
  <c r="J66" i="13"/>
  <c r="R66" i="13" s="1"/>
  <c r="I66" i="13"/>
  <c r="Q66" i="13" s="1"/>
  <c r="H66" i="13"/>
  <c r="G66" i="13"/>
  <c r="F66" i="13"/>
  <c r="C66" i="13"/>
  <c r="B66" i="13"/>
  <c r="U65" i="13"/>
  <c r="S65" i="13"/>
  <c r="R65" i="13"/>
  <c r="Q65" i="13"/>
  <c r="P65" i="13"/>
  <c r="E65" i="13"/>
  <c r="T65" i="13" s="1"/>
  <c r="T64" i="13"/>
  <c r="S64" i="13"/>
  <c r="R64" i="13"/>
  <c r="Q64" i="13"/>
  <c r="P64" i="13"/>
  <c r="E64" i="13"/>
  <c r="U64" i="13" s="1"/>
  <c r="S63" i="13"/>
  <c r="R63" i="13"/>
  <c r="Q63" i="13"/>
  <c r="P63" i="13"/>
  <c r="E63" i="13"/>
  <c r="U63" i="13" s="1"/>
  <c r="S62" i="13"/>
  <c r="R62" i="13"/>
  <c r="Q62" i="13"/>
  <c r="P62" i="13"/>
  <c r="E62" i="13"/>
  <c r="U62" i="13" s="1"/>
  <c r="U61" i="13"/>
  <c r="S61" i="13"/>
  <c r="R61" i="13"/>
  <c r="Q61" i="13"/>
  <c r="P61" i="13"/>
  <c r="E61" i="13"/>
  <c r="V59" i="13"/>
  <c r="O59" i="13"/>
  <c r="N59" i="13"/>
  <c r="M59" i="13"/>
  <c r="L59" i="13"/>
  <c r="K59" i="13"/>
  <c r="S59" i="13" s="1"/>
  <c r="J59" i="13"/>
  <c r="R59" i="13" s="1"/>
  <c r="I59" i="13"/>
  <c r="H59" i="13"/>
  <c r="G59" i="13"/>
  <c r="F59" i="13"/>
  <c r="C59" i="13"/>
  <c r="B59" i="13"/>
  <c r="S58" i="13"/>
  <c r="R58" i="13"/>
  <c r="Q58" i="13"/>
  <c r="P58" i="13"/>
  <c r="E58" i="13"/>
  <c r="U58" i="13" s="1"/>
  <c r="U57" i="13"/>
  <c r="S57" i="13"/>
  <c r="R57" i="13"/>
  <c r="Q57" i="13"/>
  <c r="P57" i="13"/>
  <c r="E57" i="13"/>
  <c r="T57" i="13" s="1"/>
  <c r="S56" i="13"/>
  <c r="R56" i="13"/>
  <c r="Q56" i="13"/>
  <c r="P56" i="13"/>
  <c r="E56" i="13"/>
  <c r="U56" i="13" s="1"/>
  <c r="S55" i="13"/>
  <c r="R55" i="13"/>
  <c r="Q55" i="13"/>
  <c r="P55" i="13"/>
  <c r="E55" i="13"/>
  <c r="U55" i="13" s="1"/>
  <c r="W53" i="13"/>
  <c r="V53" i="13"/>
  <c r="O53" i="13"/>
  <c r="N53" i="13"/>
  <c r="M53" i="13"/>
  <c r="L53" i="13"/>
  <c r="K53" i="13"/>
  <c r="S53" i="13" s="1"/>
  <c r="J53" i="13"/>
  <c r="I53" i="13"/>
  <c r="H53" i="13"/>
  <c r="G53" i="13"/>
  <c r="F53" i="13"/>
  <c r="C53" i="13"/>
  <c r="B53" i="13"/>
  <c r="S52" i="13"/>
  <c r="R52" i="13"/>
  <c r="Q52" i="13"/>
  <c r="P52" i="13"/>
  <c r="E52" i="13"/>
  <c r="S51" i="13"/>
  <c r="R51" i="13"/>
  <c r="Q51" i="13"/>
  <c r="P51" i="13"/>
  <c r="E51" i="13"/>
  <c r="U51" i="13" s="1"/>
  <c r="S50" i="13"/>
  <c r="R50" i="13"/>
  <c r="Q50" i="13"/>
  <c r="P50" i="13"/>
  <c r="E50" i="13"/>
  <c r="U50" i="13" s="1"/>
  <c r="S49" i="13"/>
  <c r="R49" i="13"/>
  <c r="Q49" i="13"/>
  <c r="P49" i="13"/>
  <c r="E49" i="13"/>
  <c r="U49" i="13" s="1"/>
  <c r="S48" i="13"/>
  <c r="R48" i="13"/>
  <c r="Q48" i="13"/>
  <c r="P48" i="13"/>
  <c r="E48" i="13"/>
  <c r="T48" i="13" s="1"/>
  <c r="S47" i="13"/>
  <c r="R47" i="13"/>
  <c r="Q47" i="13"/>
  <c r="P47" i="13"/>
  <c r="E47" i="13"/>
  <c r="U47" i="13" s="1"/>
  <c r="S46" i="13"/>
  <c r="R46" i="13"/>
  <c r="Q46" i="13"/>
  <c r="P46" i="13"/>
  <c r="E46" i="13"/>
  <c r="U46" i="13" s="1"/>
  <c r="S45" i="13"/>
  <c r="R45" i="13"/>
  <c r="Q45" i="13"/>
  <c r="P45" i="13"/>
  <c r="E45" i="13"/>
  <c r="U45" i="13" s="1"/>
  <c r="S44" i="13"/>
  <c r="R44" i="13"/>
  <c r="Q44" i="13"/>
  <c r="P44" i="13"/>
  <c r="E44" i="13"/>
  <c r="T44" i="13" s="1"/>
  <c r="S43" i="13"/>
  <c r="R43" i="13"/>
  <c r="Q43" i="13"/>
  <c r="P43" i="13"/>
  <c r="T43" i="13" s="1"/>
  <c r="E43" i="13"/>
  <c r="S42" i="13"/>
  <c r="R42" i="13"/>
  <c r="Q42" i="13"/>
  <c r="P42" i="13"/>
  <c r="E42" i="13"/>
  <c r="U42" i="13" s="1"/>
  <c r="W40" i="13"/>
  <c r="V40" i="13"/>
  <c r="O40" i="13"/>
  <c r="N40" i="13"/>
  <c r="M40" i="13"/>
  <c r="L40" i="13"/>
  <c r="K40" i="13"/>
  <c r="S40" i="13" s="1"/>
  <c r="J40" i="13"/>
  <c r="I40" i="13"/>
  <c r="H40" i="13"/>
  <c r="P40" i="13" s="1"/>
  <c r="G40" i="13"/>
  <c r="F40" i="13"/>
  <c r="C40" i="13"/>
  <c r="B40" i="13"/>
  <c r="E40" i="13" s="1"/>
  <c r="U39" i="13"/>
  <c r="S39" i="13"/>
  <c r="R39" i="13"/>
  <c r="Q39" i="13"/>
  <c r="P39" i="13"/>
  <c r="E39" i="13"/>
  <c r="T39" i="13" s="1"/>
  <c r="S38" i="13"/>
  <c r="R38" i="13"/>
  <c r="Q38" i="13"/>
  <c r="P38" i="13"/>
  <c r="E38" i="13"/>
  <c r="S37" i="13"/>
  <c r="R37" i="13"/>
  <c r="Q37" i="13"/>
  <c r="P37" i="13"/>
  <c r="E37" i="13"/>
  <c r="U37" i="13" s="1"/>
  <c r="S36" i="13"/>
  <c r="R36" i="13"/>
  <c r="Q36" i="13"/>
  <c r="P36" i="13"/>
  <c r="E36" i="13"/>
  <c r="U36" i="13" s="1"/>
  <c r="S35" i="13"/>
  <c r="R35" i="13"/>
  <c r="Q35" i="13"/>
  <c r="U35" i="13" s="1"/>
  <c r="P35" i="13"/>
  <c r="E35" i="13"/>
  <c r="W33" i="13"/>
  <c r="V33" i="13"/>
  <c r="O33" i="13"/>
  <c r="N33" i="13"/>
  <c r="M33" i="13"/>
  <c r="L33" i="13"/>
  <c r="K33" i="13"/>
  <c r="S33" i="13" s="1"/>
  <c r="J33" i="13"/>
  <c r="I33" i="13"/>
  <c r="Q33" i="13" s="1"/>
  <c r="H33" i="13"/>
  <c r="G33" i="13"/>
  <c r="F33" i="13"/>
  <c r="C33" i="13"/>
  <c r="E33" i="13" s="1"/>
  <c r="B33" i="13"/>
  <c r="S32" i="13"/>
  <c r="R32" i="13"/>
  <c r="Q32" i="13"/>
  <c r="P32" i="13"/>
  <c r="E32" i="13"/>
  <c r="W30" i="13"/>
  <c r="V30" i="13"/>
  <c r="O30" i="13"/>
  <c r="N30" i="13"/>
  <c r="M30" i="13"/>
  <c r="L30" i="13"/>
  <c r="K30" i="13"/>
  <c r="S30" i="13" s="1"/>
  <c r="J30" i="13"/>
  <c r="R30" i="13" s="1"/>
  <c r="I30" i="13"/>
  <c r="H30" i="13"/>
  <c r="G30" i="13"/>
  <c r="F30" i="13"/>
  <c r="C30" i="13"/>
  <c r="B30" i="13"/>
  <c r="E30" i="13" s="1"/>
  <c r="S29" i="13"/>
  <c r="R29" i="13"/>
  <c r="Q29" i="13"/>
  <c r="P29" i="13"/>
  <c r="E29" i="13"/>
  <c r="T29" i="13" s="1"/>
  <c r="T28" i="13"/>
  <c r="S28" i="13"/>
  <c r="R28" i="13"/>
  <c r="Q28" i="13"/>
  <c r="P28" i="13"/>
  <c r="E28" i="13"/>
  <c r="U28" i="13" s="1"/>
  <c r="S27" i="13"/>
  <c r="R27" i="13"/>
  <c r="Q27" i="13"/>
  <c r="P27" i="13"/>
  <c r="E27" i="13"/>
  <c r="U27" i="13" s="1"/>
  <c r="S26" i="13"/>
  <c r="R26" i="13"/>
  <c r="Q26" i="13"/>
  <c r="P26" i="13"/>
  <c r="E26" i="13"/>
  <c r="U26" i="13" s="1"/>
  <c r="W24" i="13"/>
  <c r="V24" i="13"/>
  <c r="O24" i="13"/>
  <c r="N24" i="13"/>
  <c r="M24" i="13"/>
  <c r="L24" i="13"/>
  <c r="K24" i="13"/>
  <c r="S24" i="13" s="1"/>
  <c r="J24" i="13"/>
  <c r="R24" i="13" s="1"/>
  <c r="I24" i="13"/>
  <c r="Q24" i="13" s="1"/>
  <c r="H24" i="13"/>
  <c r="G24" i="13"/>
  <c r="F24" i="13"/>
  <c r="E24" i="13"/>
  <c r="C24" i="13"/>
  <c r="B24" i="13"/>
  <c r="T23" i="13"/>
  <c r="S23" i="13"/>
  <c r="R23" i="13"/>
  <c r="Q23" i="13"/>
  <c r="P23" i="13"/>
  <c r="E23" i="13"/>
  <c r="U23" i="13" s="1"/>
  <c r="S22" i="13"/>
  <c r="R22" i="13"/>
  <c r="Q22" i="13"/>
  <c r="P22" i="13"/>
  <c r="E22" i="13"/>
  <c r="U22" i="13" s="1"/>
  <c r="S21" i="13"/>
  <c r="R21" i="13"/>
  <c r="Q21" i="13"/>
  <c r="P21" i="13"/>
  <c r="E21" i="13"/>
  <c r="U21" i="13" s="1"/>
  <c r="U20" i="13"/>
  <c r="S20" i="13"/>
  <c r="R20" i="13"/>
  <c r="Q20" i="13"/>
  <c r="P20" i="13"/>
  <c r="E20" i="13"/>
  <c r="T20" i="13" s="1"/>
  <c r="S19" i="13"/>
  <c r="R19" i="13"/>
  <c r="Q19" i="13"/>
  <c r="P19" i="13"/>
  <c r="E19" i="13"/>
  <c r="U19" i="13" s="1"/>
  <c r="S18" i="13"/>
  <c r="R18" i="13"/>
  <c r="Q18" i="13"/>
  <c r="P18" i="13"/>
  <c r="E18" i="13"/>
  <c r="U18" i="13" s="1"/>
  <c r="W16" i="13"/>
  <c r="V16" i="13"/>
  <c r="O16" i="13"/>
  <c r="N16" i="13"/>
  <c r="M16" i="13"/>
  <c r="L16" i="13"/>
  <c r="K16" i="13"/>
  <c r="S16" i="13" s="1"/>
  <c r="J16" i="13"/>
  <c r="I16" i="13"/>
  <c r="H16" i="13"/>
  <c r="G16" i="13"/>
  <c r="F16" i="13"/>
  <c r="C16" i="13"/>
  <c r="B16" i="13"/>
  <c r="E16" i="13" s="1"/>
  <c r="U15" i="13"/>
  <c r="S15" i="13"/>
  <c r="R15" i="13"/>
  <c r="Q15" i="13"/>
  <c r="P15" i="13"/>
  <c r="E15" i="13"/>
  <c r="T15" i="13" s="1"/>
  <c r="S14" i="13"/>
  <c r="R14" i="13"/>
  <c r="Q14" i="13"/>
  <c r="P14" i="13"/>
  <c r="E14" i="13"/>
  <c r="U14" i="13" s="1"/>
  <c r="S13" i="13"/>
  <c r="R13" i="13"/>
  <c r="Q13" i="13"/>
  <c r="P13" i="13"/>
  <c r="E13" i="13"/>
  <c r="U13" i="13" s="1"/>
  <c r="S12" i="13"/>
  <c r="R12" i="13"/>
  <c r="Q12" i="13"/>
  <c r="P12" i="13"/>
  <c r="E12" i="13"/>
  <c r="U12" i="13" s="1"/>
  <c r="S11" i="13"/>
  <c r="R11" i="13"/>
  <c r="Q11" i="13"/>
  <c r="P11" i="13"/>
  <c r="E11" i="13"/>
  <c r="T11" i="13" s="1"/>
  <c r="S10" i="13"/>
  <c r="R10" i="13"/>
  <c r="Q10" i="13"/>
  <c r="U10" i="13" s="1"/>
  <c r="P10" i="13"/>
  <c r="T10" i="13" s="1"/>
  <c r="E10" i="13"/>
  <c r="S9" i="13"/>
  <c r="R9" i="13"/>
  <c r="Q9" i="13"/>
  <c r="P9" i="13"/>
  <c r="E9" i="13"/>
  <c r="U9" i="13" s="1"/>
  <c r="S93" i="12"/>
  <c r="R93" i="12"/>
  <c r="Q93" i="12"/>
  <c r="P93" i="12"/>
  <c r="E93" i="12"/>
  <c r="U93" i="12" s="1"/>
  <c r="U92" i="12"/>
  <c r="S92" i="12"/>
  <c r="R92" i="12"/>
  <c r="Q92" i="12"/>
  <c r="P92" i="12"/>
  <c r="E92" i="12"/>
  <c r="T92" i="12" s="1"/>
  <c r="S91" i="12"/>
  <c r="R91" i="12"/>
  <c r="Q91" i="12"/>
  <c r="P91" i="12"/>
  <c r="E91" i="12"/>
  <c r="S90" i="12"/>
  <c r="R90" i="12"/>
  <c r="Q90" i="12"/>
  <c r="P90" i="12"/>
  <c r="E90" i="12"/>
  <c r="U90" i="12" s="1"/>
  <c r="S89" i="12"/>
  <c r="R89" i="12"/>
  <c r="Q89" i="12"/>
  <c r="P89" i="12"/>
  <c r="E89" i="12"/>
  <c r="U89" i="12" s="1"/>
  <c r="S88" i="12"/>
  <c r="R88" i="12"/>
  <c r="Q88" i="12"/>
  <c r="P88" i="12"/>
  <c r="E88" i="12"/>
  <c r="S87" i="12"/>
  <c r="R87" i="12"/>
  <c r="Q87" i="12"/>
  <c r="P87" i="12"/>
  <c r="E87" i="12"/>
  <c r="U87" i="12" s="1"/>
  <c r="S86" i="12"/>
  <c r="R86" i="12"/>
  <c r="Q86" i="12"/>
  <c r="P86" i="12"/>
  <c r="E86" i="12"/>
  <c r="U86" i="12" s="1"/>
  <c r="W72" i="12"/>
  <c r="V72" i="12"/>
  <c r="O72" i="12"/>
  <c r="N72" i="12"/>
  <c r="M72" i="12"/>
  <c r="L72" i="12"/>
  <c r="K72" i="12"/>
  <c r="J72" i="12"/>
  <c r="I72" i="12"/>
  <c r="Q72" i="12" s="1"/>
  <c r="H72" i="12"/>
  <c r="G72" i="12"/>
  <c r="F72" i="12"/>
  <c r="C72" i="12"/>
  <c r="B72" i="12"/>
  <c r="W71" i="12"/>
  <c r="V71" i="12"/>
  <c r="O71" i="12"/>
  <c r="N71" i="12"/>
  <c r="M71" i="12"/>
  <c r="L71" i="12"/>
  <c r="K71" i="12"/>
  <c r="S71" i="12" s="1"/>
  <c r="J71" i="12"/>
  <c r="I71" i="12"/>
  <c r="H71" i="12"/>
  <c r="G71" i="12"/>
  <c r="F71" i="12"/>
  <c r="C71" i="12"/>
  <c r="B71" i="12"/>
  <c r="W70" i="12"/>
  <c r="V70" i="12"/>
  <c r="O70" i="12"/>
  <c r="N70" i="12"/>
  <c r="M70" i="12"/>
  <c r="L70" i="12"/>
  <c r="K70" i="12"/>
  <c r="S70" i="12" s="1"/>
  <c r="J70" i="12"/>
  <c r="R70" i="12" s="1"/>
  <c r="I70" i="12"/>
  <c r="H70" i="12"/>
  <c r="G70" i="12"/>
  <c r="F70" i="12"/>
  <c r="C70" i="12"/>
  <c r="E70" i="12" s="1"/>
  <c r="B70" i="12"/>
  <c r="S69" i="12"/>
  <c r="R69" i="12"/>
  <c r="Q69" i="12"/>
  <c r="P69" i="12"/>
  <c r="E69" i="12"/>
  <c r="U69" i="12" s="1"/>
  <c r="W67" i="12"/>
  <c r="V67" i="12"/>
  <c r="O67" i="12"/>
  <c r="N67" i="12"/>
  <c r="M67" i="12"/>
  <c r="L67" i="12"/>
  <c r="K67" i="12"/>
  <c r="J67" i="12"/>
  <c r="I67" i="12"/>
  <c r="Q67" i="12" s="1"/>
  <c r="H67" i="12"/>
  <c r="G67" i="12"/>
  <c r="F67" i="12"/>
  <c r="C67" i="12"/>
  <c r="B67" i="12"/>
  <c r="W66" i="12"/>
  <c r="V66" i="12"/>
  <c r="O66" i="12"/>
  <c r="N66" i="12"/>
  <c r="M66" i="12"/>
  <c r="L66" i="12"/>
  <c r="K66" i="12"/>
  <c r="S66" i="12" s="1"/>
  <c r="J66" i="12"/>
  <c r="R66" i="12" s="1"/>
  <c r="I66" i="12"/>
  <c r="H66" i="12"/>
  <c r="G66" i="12"/>
  <c r="F66" i="12"/>
  <c r="C66" i="12"/>
  <c r="B66" i="12"/>
  <c r="E66" i="12" s="1"/>
  <c r="S65" i="12"/>
  <c r="R65" i="12"/>
  <c r="Q65" i="12"/>
  <c r="P65" i="12"/>
  <c r="E65" i="12"/>
  <c r="S64" i="12"/>
  <c r="R64" i="12"/>
  <c r="Q64" i="12"/>
  <c r="P64" i="12"/>
  <c r="E64" i="12"/>
  <c r="U64" i="12" s="1"/>
  <c r="S63" i="12"/>
  <c r="R63" i="12"/>
  <c r="Q63" i="12"/>
  <c r="P63" i="12"/>
  <c r="E63" i="12"/>
  <c r="U63" i="12" s="1"/>
  <c r="S62" i="12"/>
  <c r="R62" i="12"/>
  <c r="Q62" i="12"/>
  <c r="P62" i="12"/>
  <c r="E62" i="12"/>
  <c r="U61" i="12"/>
  <c r="T61" i="12"/>
  <c r="S61" i="12"/>
  <c r="R61" i="12"/>
  <c r="Q61" i="12"/>
  <c r="P61" i="12"/>
  <c r="E61" i="12"/>
  <c r="V59" i="12"/>
  <c r="O59" i="12"/>
  <c r="N59" i="12"/>
  <c r="M59" i="12"/>
  <c r="L59" i="12"/>
  <c r="K59" i="12"/>
  <c r="S59" i="12" s="1"/>
  <c r="J59" i="12"/>
  <c r="R59" i="12" s="1"/>
  <c r="I59" i="12"/>
  <c r="H59" i="12"/>
  <c r="G59" i="12"/>
  <c r="F59" i="12"/>
  <c r="C59" i="12"/>
  <c r="B59" i="12"/>
  <c r="S58" i="12"/>
  <c r="R58" i="12"/>
  <c r="Q58" i="12"/>
  <c r="P58" i="12"/>
  <c r="E58" i="12"/>
  <c r="U58" i="12" s="1"/>
  <c r="S57" i="12"/>
  <c r="R57" i="12"/>
  <c r="Q57" i="12"/>
  <c r="P57" i="12"/>
  <c r="E57" i="12"/>
  <c r="S56" i="12"/>
  <c r="R56" i="12"/>
  <c r="Q56" i="12"/>
  <c r="P56" i="12"/>
  <c r="E56" i="12"/>
  <c r="U56" i="12" s="1"/>
  <c r="S55" i="12"/>
  <c r="R55" i="12"/>
  <c r="Q55" i="12"/>
  <c r="P55" i="12"/>
  <c r="E55" i="12"/>
  <c r="U55" i="12" s="1"/>
  <c r="W53" i="12"/>
  <c r="V53" i="12"/>
  <c r="O53" i="12"/>
  <c r="N53" i="12"/>
  <c r="M53" i="12"/>
  <c r="L53" i="12"/>
  <c r="K53" i="12"/>
  <c r="S53" i="12" s="1"/>
  <c r="J53" i="12"/>
  <c r="R53" i="12" s="1"/>
  <c r="I53" i="12"/>
  <c r="H53" i="12"/>
  <c r="G53" i="12"/>
  <c r="F53" i="12"/>
  <c r="C53" i="12"/>
  <c r="B53" i="12"/>
  <c r="E53" i="12" s="1"/>
  <c r="U52" i="12"/>
  <c r="T52" i="12"/>
  <c r="S52" i="12"/>
  <c r="R52" i="12"/>
  <c r="Q52" i="12"/>
  <c r="P52" i="12"/>
  <c r="E52" i="12"/>
  <c r="S51" i="12"/>
  <c r="R51" i="12"/>
  <c r="Q51" i="12"/>
  <c r="P51" i="12"/>
  <c r="E51" i="12"/>
  <c r="U51" i="12" s="1"/>
  <c r="S50" i="12"/>
  <c r="R50" i="12"/>
  <c r="Q50" i="12"/>
  <c r="P50" i="12"/>
  <c r="E50" i="12"/>
  <c r="U50" i="12" s="1"/>
  <c r="S49" i="12"/>
  <c r="R49" i="12"/>
  <c r="Q49" i="12"/>
  <c r="P49" i="12"/>
  <c r="E49" i="12"/>
  <c r="U49" i="12" s="1"/>
  <c r="T48" i="12"/>
  <c r="S48" i="12"/>
  <c r="R48" i="12"/>
  <c r="Q48" i="12"/>
  <c r="P48" i="12"/>
  <c r="E48" i="12"/>
  <c r="U48" i="12" s="1"/>
  <c r="S47" i="12"/>
  <c r="R47" i="12"/>
  <c r="Q47" i="12"/>
  <c r="P47" i="12"/>
  <c r="E47" i="12"/>
  <c r="U47" i="12" s="1"/>
  <c r="S46" i="12"/>
  <c r="R46" i="12"/>
  <c r="Q46" i="12"/>
  <c r="P46" i="12"/>
  <c r="E46" i="12"/>
  <c r="U46" i="12" s="1"/>
  <c r="S45" i="12"/>
  <c r="R45" i="12"/>
  <c r="Q45" i="12"/>
  <c r="P45" i="12"/>
  <c r="E45" i="12"/>
  <c r="U45" i="12" s="1"/>
  <c r="U44" i="12"/>
  <c r="T44" i="12"/>
  <c r="S44" i="12"/>
  <c r="R44" i="12"/>
  <c r="Q44" i="12"/>
  <c r="P44" i="12"/>
  <c r="E44" i="12"/>
  <c r="S43" i="12"/>
  <c r="R43" i="12"/>
  <c r="Q43" i="12"/>
  <c r="P43" i="12"/>
  <c r="E43" i="12"/>
  <c r="U43" i="12" s="1"/>
  <c r="S42" i="12"/>
  <c r="R42" i="12"/>
  <c r="Q42" i="12"/>
  <c r="P42" i="12"/>
  <c r="E42" i="12"/>
  <c r="U42" i="12" s="1"/>
  <c r="W40" i="12"/>
  <c r="V40" i="12"/>
  <c r="O40" i="12"/>
  <c r="N40" i="12"/>
  <c r="M40" i="12"/>
  <c r="L40" i="12"/>
  <c r="K40" i="12"/>
  <c r="S40" i="12" s="1"/>
  <c r="J40" i="12"/>
  <c r="R40" i="12" s="1"/>
  <c r="I40" i="12"/>
  <c r="H40" i="12"/>
  <c r="G40" i="12"/>
  <c r="F40" i="12"/>
  <c r="C40" i="12"/>
  <c r="B40" i="12"/>
  <c r="E40" i="12" s="1"/>
  <c r="U39" i="12"/>
  <c r="T39" i="12"/>
  <c r="S39" i="12"/>
  <c r="R39" i="12"/>
  <c r="Q39" i="12"/>
  <c r="P39" i="12"/>
  <c r="E39" i="12"/>
  <c r="S38" i="12"/>
  <c r="R38" i="12"/>
  <c r="Q38" i="12"/>
  <c r="P38" i="12"/>
  <c r="E38" i="12"/>
  <c r="U38" i="12" s="1"/>
  <c r="S37" i="12"/>
  <c r="R37" i="12"/>
  <c r="Q37" i="12"/>
  <c r="P37" i="12"/>
  <c r="E37" i="12"/>
  <c r="U37" i="12" s="1"/>
  <c r="S36" i="12"/>
  <c r="R36" i="12"/>
  <c r="Q36" i="12"/>
  <c r="U36" i="12" s="1"/>
  <c r="P36" i="12"/>
  <c r="E36" i="12"/>
  <c r="S35" i="12"/>
  <c r="R35" i="12"/>
  <c r="Q35" i="12"/>
  <c r="U35" i="12" s="1"/>
  <c r="P35" i="12"/>
  <c r="T35" i="12" s="1"/>
  <c r="E35" i="12"/>
  <c r="W33" i="12"/>
  <c r="V33" i="12"/>
  <c r="O33" i="12"/>
  <c r="N33" i="12"/>
  <c r="M33" i="12"/>
  <c r="L33" i="12"/>
  <c r="K33" i="12"/>
  <c r="J33" i="12"/>
  <c r="I33" i="12"/>
  <c r="Q33" i="12" s="1"/>
  <c r="H33" i="12"/>
  <c r="G33" i="12"/>
  <c r="F33" i="12"/>
  <c r="C33" i="12"/>
  <c r="B33" i="12"/>
  <c r="S32" i="12"/>
  <c r="R32" i="12"/>
  <c r="Q32" i="12"/>
  <c r="P32" i="12"/>
  <c r="E32" i="12"/>
  <c r="W30" i="12"/>
  <c r="V30" i="12"/>
  <c r="O30" i="12"/>
  <c r="N30" i="12"/>
  <c r="M30" i="12"/>
  <c r="L30" i="12"/>
  <c r="K30" i="12"/>
  <c r="S30" i="12" s="1"/>
  <c r="J30" i="12"/>
  <c r="R30" i="12" s="1"/>
  <c r="I30" i="12"/>
  <c r="Q30" i="12" s="1"/>
  <c r="H30" i="12"/>
  <c r="P30" i="12" s="1"/>
  <c r="G30" i="12"/>
  <c r="F30" i="12"/>
  <c r="E30" i="12"/>
  <c r="C30" i="12"/>
  <c r="B30" i="12"/>
  <c r="T29" i="12"/>
  <c r="S29" i="12"/>
  <c r="R29" i="12"/>
  <c r="Q29" i="12"/>
  <c r="P29" i="12"/>
  <c r="E29" i="12"/>
  <c r="U29" i="12" s="1"/>
  <c r="S28" i="12"/>
  <c r="R28" i="12"/>
  <c r="Q28" i="12"/>
  <c r="P28" i="12"/>
  <c r="E28" i="12"/>
  <c r="U28" i="12" s="1"/>
  <c r="S27" i="12"/>
  <c r="R27" i="12"/>
  <c r="Q27" i="12"/>
  <c r="P27" i="12"/>
  <c r="E27" i="12"/>
  <c r="U27" i="12" s="1"/>
  <c r="U26" i="12"/>
  <c r="S26" i="12"/>
  <c r="R26" i="12"/>
  <c r="Q26" i="12"/>
  <c r="P26" i="12"/>
  <c r="E26" i="12"/>
  <c r="T26" i="12" s="1"/>
  <c r="W24" i="12"/>
  <c r="V24" i="12"/>
  <c r="O24" i="12"/>
  <c r="N24" i="12"/>
  <c r="M24" i="12"/>
  <c r="L24" i="12"/>
  <c r="K24" i="12"/>
  <c r="S24" i="12" s="1"/>
  <c r="J24" i="12"/>
  <c r="R24" i="12" s="1"/>
  <c r="I24" i="12"/>
  <c r="H24" i="12"/>
  <c r="P24" i="12" s="1"/>
  <c r="G24" i="12"/>
  <c r="F24" i="12"/>
  <c r="C24" i="12"/>
  <c r="B24" i="12"/>
  <c r="S23" i="12"/>
  <c r="R23" i="12"/>
  <c r="Q23" i="12"/>
  <c r="P23" i="12"/>
  <c r="E23" i="12"/>
  <c r="T23" i="12" s="1"/>
  <c r="S22" i="12"/>
  <c r="R22" i="12"/>
  <c r="Q22" i="12"/>
  <c r="P22" i="12"/>
  <c r="E22" i="12"/>
  <c r="U22" i="12" s="1"/>
  <c r="U21" i="12"/>
  <c r="T21" i="12"/>
  <c r="S21" i="12"/>
  <c r="R21" i="12"/>
  <c r="Q21" i="12"/>
  <c r="P21" i="12"/>
  <c r="E21" i="12"/>
  <c r="S20" i="12"/>
  <c r="R20" i="12"/>
  <c r="Q20" i="12"/>
  <c r="P20" i="12"/>
  <c r="E20" i="12"/>
  <c r="S19" i="12"/>
  <c r="R19" i="12"/>
  <c r="Q19" i="12"/>
  <c r="P19" i="12"/>
  <c r="E19" i="12"/>
  <c r="T19" i="12" s="1"/>
  <c r="S18" i="12"/>
  <c r="R18" i="12"/>
  <c r="Q18" i="12"/>
  <c r="P18" i="12"/>
  <c r="E18" i="12"/>
  <c r="T18" i="12" s="1"/>
  <c r="W16" i="12"/>
  <c r="V16" i="12"/>
  <c r="O16" i="12"/>
  <c r="N16" i="12"/>
  <c r="M16" i="12"/>
  <c r="L16" i="12"/>
  <c r="K16" i="12"/>
  <c r="J16" i="12"/>
  <c r="R16" i="12" s="1"/>
  <c r="I16" i="12"/>
  <c r="H16" i="12"/>
  <c r="P16" i="12" s="1"/>
  <c r="G16" i="12"/>
  <c r="F16" i="12"/>
  <c r="E16" i="12"/>
  <c r="C16" i="12"/>
  <c r="B16" i="12"/>
  <c r="S15" i="12"/>
  <c r="R15" i="12"/>
  <c r="Q15" i="12"/>
  <c r="P15" i="12"/>
  <c r="E15" i="12"/>
  <c r="S14" i="12"/>
  <c r="R14" i="12"/>
  <c r="Q14" i="12"/>
  <c r="P14" i="12"/>
  <c r="E14" i="12"/>
  <c r="T14" i="12" s="1"/>
  <c r="S13" i="12"/>
  <c r="R13" i="12"/>
  <c r="Q13" i="12"/>
  <c r="P13" i="12"/>
  <c r="E13" i="12"/>
  <c r="T13" i="12" s="1"/>
  <c r="U12" i="12"/>
  <c r="T12" i="12"/>
  <c r="S12" i="12"/>
  <c r="R12" i="12"/>
  <c r="Q12" i="12"/>
  <c r="P12" i="12"/>
  <c r="E12" i="12"/>
  <c r="S11" i="12"/>
  <c r="R11" i="12"/>
  <c r="Q11" i="12"/>
  <c r="P11" i="12"/>
  <c r="E11" i="12"/>
  <c r="S10" i="12"/>
  <c r="R10" i="12"/>
  <c r="Q10" i="12"/>
  <c r="P10" i="12"/>
  <c r="E10" i="12"/>
  <c r="S9" i="12"/>
  <c r="R9" i="12"/>
  <c r="Q9" i="12"/>
  <c r="P9" i="12"/>
  <c r="E9" i="12"/>
  <c r="T9" i="12" s="1"/>
  <c r="U93" i="11"/>
  <c r="T93" i="11"/>
  <c r="S93" i="11"/>
  <c r="R93" i="11"/>
  <c r="Q93" i="11"/>
  <c r="P93" i="11"/>
  <c r="E93" i="11"/>
  <c r="S92" i="11"/>
  <c r="R92" i="11"/>
  <c r="Q92" i="11"/>
  <c r="P92" i="11"/>
  <c r="E92" i="11"/>
  <c r="S91" i="11"/>
  <c r="R91" i="11"/>
  <c r="Q91" i="11"/>
  <c r="P91" i="11"/>
  <c r="E91" i="11"/>
  <c r="T91" i="11" s="1"/>
  <c r="S90" i="11"/>
  <c r="R90" i="11"/>
  <c r="Q90" i="11"/>
  <c r="P90" i="11"/>
  <c r="E90" i="11"/>
  <c r="T90" i="11" s="1"/>
  <c r="U89" i="11"/>
  <c r="T89" i="11"/>
  <c r="S89" i="11"/>
  <c r="R89" i="11"/>
  <c r="Q89" i="11"/>
  <c r="P89" i="11"/>
  <c r="E89" i="11"/>
  <c r="S88" i="11"/>
  <c r="R88" i="11"/>
  <c r="Q88" i="11"/>
  <c r="P88" i="11"/>
  <c r="E88" i="11"/>
  <c r="S87" i="11"/>
  <c r="R87" i="11"/>
  <c r="Q87" i="11"/>
  <c r="P87" i="11"/>
  <c r="E87" i="11"/>
  <c r="T87" i="11" s="1"/>
  <c r="S86" i="11"/>
  <c r="R86" i="11"/>
  <c r="Q86" i="11"/>
  <c r="P86" i="11"/>
  <c r="E86" i="11"/>
  <c r="T86" i="11" s="1"/>
  <c r="W72" i="11"/>
  <c r="V72" i="11"/>
  <c r="O72" i="11"/>
  <c r="N72" i="11"/>
  <c r="M72" i="11"/>
  <c r="L72" i="11"/>
  <c r="K72" i="11"/>
  <c r="J72" i="11"/>
  <c r="I72" i="11"/>
  <c r="H72" i="11"/>
  <c r="G72" i="11"/>
  <c r="F72" i="11"/>
  <c r="C72" i="11"/>
  <c r="B72" i="11"/>
  <c r="W71" i="11"/>
  <c r="V71" i="11"/>
  <c r="O71" i="11"/>
  <c r="N71" i="11"/>
  <c r="M71" i="11"/>
  <c r="L71" i="11"/>
  <c r="K71" i="11"/>
  <c r="S71" i="11" s="1"/>
  <c r="J71" i="11"/>
  <c r="R71" i="11" s="1"/>
  <c r="I71" i="11"/>
  <c r="H71" i="11"/>
  <c r="G71" i="11"/>
  <c r="F71" i="11"/>
  <c r="C71" i="11"/>
  <c r="B71" i="11"/>
  <c r="E71" i="11" s="1"/>
  <c r="W70" i="11"/>
  <c r="V70" i="11"/>
  <c r="O70" i="11"/>
  <c r="N70" i="11"/>
  <c r="M70" i="11"/>
  <c r="L70" i="11"/>
  <c r="K70" i="11"/>
  <c r="J70" i="11"/>
  <c r="R70" i="11" s="1"/>
  <c r="I70" i="11"/>
  <c r="Q70" i="11" s="1"/>
  <c r="H70" i="11"/>
  <c r="P70" i="11" s="1"/>
  <c r="G70" i="11"/>
  <c r="F70" i="11"/>
  <c r="C70" i="11"/>
  <c r="B70" i="11"/>
  <c r="S69" i="11"/>
  <c r="R69" i="11"/>
  <c r="Q69" i="11"/>
  <c r="U69" i="11" s="1"/>
  <c r="P69" i="11"/>
  <c r="E69" i="11"/>
  <c r="W67" i="11"/>
  <c r="V67" i="11"/>
  <c r="O67" i="11"/>
  <c r="N67" i="11"/>
  <c r="M67" i="11"/>
  <c r="L67" i="11"/>
  <c r="K67" i="11"/>
  <c r="S67" i="11" s="1"/>
  <c r="J67" i="11"/>
  <c r="I67" i="11"/>
  <c r="H67" i="11"/>
  <c r="G67" i="11"/>
  <c r="F67" i="11"/>
  <c r="C67" i="11"/>
  <c r="B67" i="11"/>
  <c r="W66" i="11"/>
  <c r="V66" i="11"/>
  <c r="O66" i="11"/>
  <c r="N66" i="11"/>
  <c r="M66" i="11"/>
  <c r="L66" i="11"/>
  <c r="K66" i="11"/>
  <c r="S66" i="11" s="1"/>
  <c r="J66" i="11"/>
  <c r="R66" i="11" s="1"/>
  <c r="I66" i="11"/>
  <c r="H66" i="11"/>
  <c r="G66" i="11"/>
  <c r="F66" i="11"/>
  <c r="C66" i="11"/>
  <c r="B66" i="11"/>
  <c r="E66" i="11" s="1"/>
  <c r="S65" i="11"/>
  <c r="R65" i="11"/>
  <c r="Q65" i="11"/>
  <c r="P65" i="11"/>
  <c r="E65" i="11"/>
  <c r="T65" i="11" s="1"/>
  <c r="U64" i="11"/>
  <c r="S64" i="11"/>
  <c r="R64" i="11"/>
  <c r="Q64" i="11"/>
  <c r="P64" i="11"/>
  <c r="E64" i="11"/>
  <c r="T64" i="11" s="1"/>
  <c r="S63" i="11"/>
  <c r="R63" i="11"/>
  <c r="Q63" i="11"/>
  <c r="P63" i="11"/>
  <c r="E63" i="11"/>
  <c r="T62" i="11"/>
  <c r="S62" i="11"/>
  <c r="R62" i="11"/>
  <c r="Q62" i="11"/>
  <c r="P62" i="11"/>
  <c r="E62" i="11"/>
  <c r="U62" i="11" s="1"/>
  <c r="S61" i="11"/>
  <c r="R61" i="11"/>
  <c r="Q61" i="11"/>
  <c r="P61" i="11"/>
  <c r="E61" i="11"/>
  <c r="U61" i="11" s="1"/>
  <c r="V59" i="11"/>
  <c r="O59" i="11"/>
  <c r="N59" i="11"/>
  <c r="M59" i="11"/>
  <c r="L59" i="11"/>
  <c r="K59" i="11"/>
  <c r="S59" i="11" s="1"/>
  <c r="J59" i="11"/>
  <c r="R59" i="11" s="1"/>
  <c r="I59" i="11"/>
  <c r="H59" i="11"/>
  <c r="G59" i="11"/>
  <c r="F59" i="11"/>
  <c r="C59" i="11"/>
  <c r="B59" i="11"/>
  <c r="E59" i="11" s="1"/>
  <c r="S58" i="11"/>
  <c r="R58" i="11"/>
  <c r="Q58" i="11"/>
  <c r="P58" i="11"/>
  <c r="E58" i="11"/>
  <c r="U58" i="11" s="1"/>
  <c r="S57" i="11"/>
  <c r="R57" i="11"/>
  <c r="Q57" i="11"/>
  <c r="P57" i="11"/>
  <c r="E57" i="11"/>
  <c r="T57" i="11" s="1"/>
  <c r="U56" i="11"/>
  <c r="S56" i="11"/>
  <c r="R56" i="11"/>
  <c r="Q56" i="11"/>
  <c r="P56" i="11"/>
  <c r="E56" i="11"/>
  <c r="T56" i="11" s="1"/>
  <c r="S55" i="11"/>
  <c r="R55" i="11"/>
  <c r="Q55" i="11"/>
  <c r="P55" i="11"/>
  <c r="E55" i="11"/>
  <c r="W53" i="11"/>
  <c r="V53" i="11"/>
  <c r="O53" i="11"/>
  <c r="N53" i="11"/>
  <c r="M53" i="11"/>
  <c r="L53" i="11"/>
  <c r="K53" i="11"/>
  <c r="S53" i="11" s="1"/>
  <c r="J53" i="11"/>
  <c r="R53" i="11" s="1"/>
  <c r="I53" i="11"/>
  <c r="Q53" i="11" s="1"/>
  <c r="H53" i="11"/>
  <c r="G53" i="11"/>
  <c r="F53" i="11"/>
  <c r="C53" i="11"/>
  <c r="B53" i="11"/>
  <c r="S52" i="11"/>
  <c r="R52" i="11"/>
  <c r="Q52" i="11"/>
  <c r="P52" i="11"/>
  <c r="E52" i="11"/>
  <c r="T52" i="11" s="1"/>
  <c r="U51" i="11"/>
  <c r="S51" i="11"/>
  <c r="R51" i="11"/>
  <c r="Q51" i="11"/>
  <c r="P51" i="11"/>
  <c r="E51" i="11"/>
  <c r="T51" i="11" s="1"/>
  <c r="S50" i="11"/>
  <c r="R50" i="11"/>
  <c r="Q50" i="11"/>
  <c r="P50" i="11"/>
  <c r="E50" i="11"/>
  <c r="T49" i="11"/>
  <c r="S49" i="11"/>
  <c r="R49" i="11"/>
  <c r="Q49" i="11"/>
  <c r="P49" i="11"/>
  <c r="E49" i="11"/>
  <c r="U49" i="11" s="1"/>
  <c r="S48" i="11"/>
  <c r="R48" i="11"/>
  <c r="Q48" i="11"/>
  <c r="P48" i="11"/>
  <c r="E48" i="11"/>
  <c r="T48" i="11" s="1"/>
  <c r="S47" i="11"/>
  <c r="R47" i="11"/>
  <c r="Q47" i="11"/>
  <c r="P47" i="11"/>
  <c r="E47" i="11"/>
  <c r="T47" i="11" s="1"/>
  <c r="S46" i="11"/>
  <c r="R46" i="11"/>
  <c r="Q46" i="11"/>
  <c r="P46" i="11"/>
  <c r="E46" i="11"/>
  <c r="U46" i="11" s="1"/>
  <c r="T45" i="11"/>
  <c r="S45" i="11"/>
  <c r="R45" i="11"/>
  <c r="Q45" i="11"/>
  <c r="P45" i="11"/>
  <c r="E45" i="11"/>
  <c r="U45" i="11" s="1"/>
  <c r="S44" i="11"/>
  <c r="R44" i="11"/>
  <c r="Q44" i="11"/>
  <c r="P44" i="11"/>
  <c r="E44" i="11"/>
  <c r="T44" i="11" s="1"/>
  <c r="S43" i="11"/>
  <c r="R43" i="11"/>
  <c r="Q43" i="11"/>
  <c r="P43" i="11"/>
  <c r="E43" i="11"/>
  <c r="S42" i="11"/>
  <c r="R42" i="11"/>
  <c r="Q42" i="11"/>
  <c r="P42" i="11"/>
  <c r="E42" i="11"/>
  <c r="U42" i="11" s="1"/>
  <c r="W40" i="11"/>
  <c r="V40" i="11"/>
  <c r="O40" i="11"/>
  <c r="N40" i="11"/>
  <c r="M40" i="11"/>
  <c r="L40" i="11"/>
  <c r="K40" i="11"/>
  <c r="J40" i="11"/>
  <c r="R40" i="11" s="1"/>
  <c r="I40" i="11"/>
  <c r="Q40" i="11" s="1"/>
  <c r="H40" i="11"/>
  <c r="P40" i="11" s="1"/>
  <c r="G40" i="11"/>
  <c r="F40" i="11"/>
  <c r="C40" i="11"/>
  <c r="B40" i="11"/>
  <c r="S39" i="11"/>
  <c r="R39" i="11"/>
  <c r="Q39" i="11"/>
  <c r="P39" i="11"/>
  <c r="E39" i="11"/>
  <c r="T39" i="11" s="1"/>
  <c r="S38" i="11"/>
  <c r="R38" i="11"/>
  <c r="Q38" i="11"/>
  <c r="P38" i="11"/>
  <c r="E38" i="11"/>
  <c r="S37" i="11"/>
  <c r="R37" i="11"/>
  <c r="Q37" i="11"/>
  <c r="P37" i="11"/>
  <c r="E37" i="11"/>
  <c r="U37" i="11" s="1"/>
  <c r="S36" i="11"/>
  <c r="R36" i="11"/>
  <c r="Q36" i="11"/>
  <c r="P36" i="11"/>
  <c r="E36" i="11"/>
  <c r="U36" i="11" s="1"/>
  <c r="S35" i="11"/>
  <c r="R35" i="11"/>
  <c r="Q35" i="11"/>
  <c r="P35" i="11"/>
  <c r="E35" i="11"/>
  <c r="W33" i="11"/>
  <c r="V33" i="11"/>
  <c r="O33" i="11"/>
  <c r="N33" i="11"/>
  <c r="M33" i="11"/>
  <c r="L33" i="11"/>
  <c r="K33" i="11"/>
  <c r="S33" i="11" s="1"/>
  <c r="J33" i="11"/>
  <c r="R33" i="11" s="1"/>
  <c r="I33" i="11"/>
  <c r="H33" i="11"/>
  <c r="G33" i="11"/>
  <c r="F33" i="11"/>
  <c r="C33" i="11"/>
  <c r="B33" i="11"/>
  <c r="E33" i="11" s="1"/>
  <c r="S32" i="11"/>
  <c r="R32" i="11"/>
  <c r="Q32" i="11"/>
  <c r="U32" i="11" s="1"/>
  <c r="P32" i="11"/>
  <c r="T32" i="11" s="1"/>
  <c r="E32" i="11"/>
  <c r="W30" i="11"/>
  <c r="V30" i="11"/>
  <c r="O30" i="11"/>
  <c r="N30" i="11"/>
  <c r="M30" i="11"/>
  <c r="L30" i="11"/>
  <c r="K30" i="11"/>
  <c r="S30" i="11" s="1"/>
  <c r="J30" i="11"/>
  <c r="R30" i="11" s="1"/>
  <c r="I30" i="11"/>
  <c r="H30" i="11"/>
  <c r="G30" i="11"/>
  <c r="F30" i="11"/>
  <c r="C30" i="11"/>
  <c r="B30" i="11"/>
  <c r="E30" i="11" s="1"/>
  <c r="S29" i="11"/>
  <c r="R29" i="11"/>
  <c r="Q29" i="11"/>
  <c r="P29" i="11"/>
  <c r="E29" i="11"/>
  <c r="T29" i="11" s="1"/>
  <c r="U28" i="11"/>
  <c r="S28" i="11"/>
  <c r="R28" i="11"/>
  <c r="Q28" i="11"/>
  <c r="P28" i="11"/>
  <c r="E28" i="11"/>
  <c r="T28" i="11" s="1"/>
  <c r="U27" i="11"/>
  <c r="T27" i="11"/>
  <c r="S27" i="11"/>
  <c r="R27" i="11"/>
  <c r="Q27" i="11"/>
  <c r="P27" i="11"/>
  <c r="E27" i="11"/>
  <c r="S26" i="11"/>
  <c r="R26" i="11"/>
  <c r="Q26" i="11"/>
  <c r="P26" i="11"/>
  <c r="E26" i="11"/>
  <c r="U26" i="11" s="1"/>
  <c r="W24" i="11"/>
  <c r="V24" i="11"/>
  <c r="O24" i="11"/>
  <c r="N24" i="11"/>
  <c r="M24" i="11"/>
  <c r="L24" i="11"/>
  <c r="K24" i="11"/>
  <c r="S24" i="11" s="1"/>
  <c r="J24" i="11"/>
  <c r="R24" i="11" s="1"/>
  <c r="I24" i="11"/>
  <c r="H24" i="11"/>
  <c r="G24" i="11"/>
  <c r="F24" i="11"/>
  <c r="C24" i="11"/>
  <c r="B24" i="11"/>
  <c r="S23" i="11"/>
  <c r="R23" i="11"/>
  <c r="Q23" i="11"/>
  <c r="P23" i="11"/>
  <c r="E23" i="11"/>
  <c r="T23" i="11" s="1"/>
  <c r="U22" i="11"/>
  <c r="T22" i="11"/>
  <c r="S22" i="11"/>
  <c r="R22" i="11"/>
  <c r="Q22" i="11"/>
  <c r="P22" i="11"/>
  <c r="E22" i="11"/>
  <c r="S21" i="11"/>
  <c r="R21" i="11"/>
  <c r="Q21" i="11"/>
  <c r="P21" i="11"/>
  <c r="E21" i="11"/>
  <c r="U21" i="11" s="1"/>
  <c r="S20" i="11"/>
  <c r="R20" i="11"/>
  <c r="Q20" i="11"/>
  <c r="P20" i="11"/>
  <c r="E20" i="11"/>
  <c r="T20" i="11" s="1"/>
  <c r="S19" i="11"/>
  <c r="R19" i="11"/>
  <c r="Q19" i="11"/>
  <c r="P19" i="11"/>
  <c r="E19" i="11"/>
  <c r="T19" i="11" s="1"/>
  <c r="U18" i="11"/>
  <c r="T18" i="11"/>
  <c r="S18" i="11"/>
  <c r="R18" i="11"/>
  <c r="Q18" i="11"/>
  <c r="P18" i="11"/>
  <c r="E18" i="11"/>
  <c r="W16" i="11"/>
  <c r="V16" i="11"/>
  <c r="O16" i="11"/>
  <c r="N16" i="11"/>
  <c r="M16" i="11"/>
  <c r="L16" i="11"/>
  <c r="K16" i="11"/>
  <c r="J16" i="11"/>
  <c r="I16" i="11"/>
  <c r="Q16" i="11" s="1"/>
  <c r="H16" i="11"/>
  <c r="P16" i="11" s="1"/>
  <c r="G16" i="11"/>
  <c r="F16" i="11"/>
  <c r="C16" i="11"/>
  <c r="B16" i="11"/>
  <c r="E16" i="11" s="1"/>
  <c r="S15" i="11"/>
  <c r="R15" i="11"/>
  <c r="Q15" i="11"/>
  <c r="P15" i="11"/>
  <c r="E15" i="11"/>
  <c r="T15" i="11" s="1"/>
  <c r="S14" i="11"/>
  <c r="R14" i="11"/>
  <c r="Q14" i="11"/>
  <c r="P14" i="11"/>
  <c r="E14" i="11"/>
  <c r="T14" i="11" s="1"/>
  <c r="U13" i="11"/>
  <c r="T13" i="11"/>
  <c r="S13" i="11"/>
  <c r="R13" i="11"/>
  <c r="Q13" i="11"/>
  <c r="P13" i="11"/>
  <c r="E13" i="11"/>
  <c r="S12" i="11"/>
  <c r="R12" i="11"/>
  <c r="Q12" i="11"/>
  <c r="P12" i="11"/>
  <c r="E12" i="11"/>
  <c r="U12" i="11" s="1"/>
  <c r="S11" i="11"/>
  <c r="R11" i="11"/>
  <c r="Q11" i="11"/>
  <c r="P11" i="11"/>
  <c r="E11" i="11"/>
  <c r="T11" i="11" s="1"/>
  <c r="S10" i="11"/>
  <c r="R10" i="11"/>
  <c r="Q10" i="11"/>
  <c r="U10" i="11" s="1"/>
  <c r="P10" i="11"/>
  <c r="E10" i="11"/>
  <c r="T10" i="11" s="1"/>
  <c r="U9" i="11"/>
  <c r="T9" i="11"/>
  <c r="S9" i="11"/>
  <c r="R9" i="11"/>
  <c r="Q9" i="11"/>
  <c r="P9" i="11"/>
  <c r="E9" i="11"/>
  <c r="S93" i="10"/>
  <c r="R93" i="10"/>
  <c r="Q93" i="10"/>
  <c r="P93" i="10"/>
  <c r="E93" i="10"/>
  <c r="U93" i="10" s="1"/>
  <c r="S92" i="10"/>
  <c r="R92" i="10"/>
  <c r="Q92" i="10"/>
  <c r="P92" i="10"/>
  <c r="E92" i="10"/>
  <c r="T92" i="10" s="1"/>
  <c r="S91" i="10"/>
  <c r="R91" i="10"/>
  <c r="Q91" i="10"/>
  <c r="P91" i="10"/>
  <c r="E91" i="10"/>
  <c r="T91" i="10" s="1"/>
  <c r="U90" i="10"/>
  <c r="T90" i="10"/>
  <c r="S90" i="10"/>
  <c r="R90" i="10"/>
  <c r="Q90" i="10"/>
  <c r="P90" i="10"/>
  <c r="E90" i="10"/>
  <c r="S89" i="10"/>
  <c r="R89" i="10"/>
  <c r="Q89" i="10"/>
  <c r="P89" i="10"/>
  <c r="E89" i="10"/>
  <c r="U89" i="10" s="1"/>
  <c r="S88" i="10"/>
  <c r="R88" i="10"/>
  <c r="Q88" i="10"/>
  <c r="P88" i="10"/>
  <c r="E88" i="10"/>
  <c r="T88" i="10" s="1"/>
  <c r="S87" i="10"/>
  <c r="R87" i="10"/>
  <c r="Q87" i="10"/>
  <c r="P87" i="10"/>
  <c r="E87" i="10"/>
  <c r="T87" i="10" s="1"/>
  <c r="U86" i="10"/>
  <c r="T86" i="10"/>
  <c r="S86" i="10"/>
  <c r="R86" i="10"/>
  <c r="Q86" i="10"/>
  <c r="P86" i="10"/>
  <c r="E86" i="10"/>
  <c r="W72" i="10"/>
  <c r="V72" i="10"/>
  <c r="O72" i="10"/>
  <c r="N72" i="10"/>
  <c r="M72" i="10"/>
  <c r="L72" i="10"/>
  <c r="K72" i="10"/>
  <c r="J72" i="10"/>
  <c r="I72" i="10"/>
  <c r="H72" i="10"/>
  <c r="P72" i="10" s="1"/>
  <c r="G72" i="10"/>
  <c r="F72" i="10"/>
  <c r="C72" i="10"/>
  <c r="B72" i="10"/>
  <c r="W71" i="10"/>
  <c r="V71" i="10"/>
  <c r="O71" i="10"/>
  <c r="N71" i="10"/>
  <c r="M71" i="10"/>
  <c r="L71" i="10"/>
  <c r="K71" i="10"/>
  <c r="J71" i="10"/>
  <c r="R71" i="10" s="1"/>
  <c r="I71" i="10"/>
  <c r="H71" i="10"/>
  <c r="G71" i="10"/>
  <c r="F71" i="10"/>
  <c r="C71" i="10"/>
  <c r="B71" i="10"/>
  <c r="W70" i="10"/>
  <c r="V70" i="10"/>
  <c r="O70" i="10"/>
  <c r="N70" i="10"/>
  <c r="M70" i="10"/>
  <c r="L70" i="10"/>
  <c r="K70" i="10"/>
  <c r="S70" i="10" s="1"/>
  <c r="J70" i="10"/>
  <c r="R70" i="10" s="1"/>
  <c r="I70" i="10"/>
  <c r="H70" i="10"/>
  <c r="P70" i="10" s="1"/>
  <c r="G70" i="10"/>
  <c r="F70" i="10"/>
  <c r="C70" i="10"/>
  <c r="B70" i="10"/>
  <c r="E70" i="10" s="1"/>
  <c r="S69" i="10"/>
  <c r="R69" i="10"/>
  <c r="Q69" i="10"/>
  <c r="U69" i="10" s="1"/>
  <c r="P69" i="10"/>
  <c r="T69" i="10" s="1"/>
  <c r="E69" i="10"/>
  <c r="W67" i="10"/>
  <c r="V67" i="10"/>
  <c r="O67" i="10"/>
  <c r="N67" i="10"/>
  <c r="M67" i="10"/>
  <c r="L67" i="10"/>
  <c r="K67" i="10"/>
  <c r="J67" i="10"/>
  <c r="I67" i="10"/>
  <c r="H67" i="10"/>
  <c r="P67" i="10" s="1"/>
  <c r="G67" i="10"/>
  <c r="F67" i="10"/>
  <c r="C67" i="10"/>
  <c r="B67" i="10"/>
  <c r="W66" i="10"/>
  <c r="V66" i="10"/>
  <c r="O66" i="10"/>
  <c r="N66" i="10"/>
  <c r="M66" i="10"/>
  <c r="L66" i="10"/>
  <c r="K66" i="10"/>
  <c r="S66" i="10" s="1"/>
  <c r="J66" i="10"/>
  <c r="R66" i="10" s="1"/>
  <c r="I66" i="10"/>
  <c r="H66" i="10"/>
  <c r="G66" i="10"/>
  <c r="F66" i="10"/>
  <c r="C66" i="10"/>
  <c r="B66" i="10"/>
  <c r="S65" i="10"/>
  <c r="R65" i="10"/>
  <c r="Q65" i="10"/>
  <c r="P65" i="10"/>
  <c r="E65" i="10"/>
  <c r="T65" i="10" s="1"/>
  <c r="U64" i="10"/>
  <c r="T64" i="10"/>
  <c r="S64" i="10"/>
  <c r="R64" i="10"/>
  <c r="Q64" i="10"/>
  <c r="P64" i="10"/>
  <c r="E64" i="10"/>
  <c r="S63" i="10"/>
  <c r="R63" i="10"/>
  <c r="Q63" i="10"/>
  <c r="P63" i="10"/>
  <c r="E63" i="10"/>
  <c r="U63" i="10" s="1"/>
  <c r="S62" i="10"/>
  <c r="R62" i="10"/>
  <c r="Q62" i="10"/>
  <c r="P62" i="10"/>
  <c r="E62" i="10"/>
  <c r="T62" i="10" s="1"/>
  <c r="S61" i="10"/>
  <c r="R61" i="10"/>
  <c r="Q61" i="10"/>
  <c r="P61" i="10"/>
  <c r="E61" i="10"/>
  <c r="T61" i="10" s="1"/>
  <c r="V59" i="10"/>
  <c r="O59" i="10"/>
  <c r="N59" i="10"/>
  <c r="M59" i="10"/>
  <c r="L59" i="10"/>
  <c r="K59" i="10"/>
  <c r="S59" i="10" s="1"/>
  <c r="J59" i="10"/>
  <c r="R59" i="10" s="1"/>
  <c r="I59" i="10"/>
  <c r="Q59" i="10" s="1"/>
  <c r="H59" i="10"/>
  <c r="G59" i="10"/>
  <c r="F59" i="10"/>
  <c r="C59" i="10"/>
  <c r="B59" i="10"/>
  <c r="S58" i="10"/>
  <c r="R58" i="10"/>
  <c r="Q58" i="10"/>
  <c r="P58" i="10"/>
  <c r="E58" i="10"/>
  <c r="T58" i="10" s="1"/>
  <c r="S57" i="10"/>
  <c r="R57" i="10"/>
  <c r="Q57" i="10"/>
  <c r="P57" i="10"/>
  <c r="E57" i="10"/>
  <c r="T57" i="10" s="1"/>
  <c r="U56" i="10"/>
  <c r="T56" i="10"/>
  <c r="S56" i="10"/>
  <c r="R56" i="10"/>
  <c r="Q56" i="10"/>
  <c r="P56" i="10"/>
  <c r="E56" i="10"/>
  <c r="S55" i="10"/>
  <c r="R55" i="10"/>
  <c r="Q55" i="10"/>
  <c r="P55" i="10"/>
  <c r="E55" i="10"/>
  <c r="U55" i="10" s="1"/>
  <c r="W53" i="10"/>
  <c r="V53" i="10"/>
  <c r="O53" i="10"/>
  <c r="N53" i="10"/>
  <c r="M53" i="10"/>
  <c r="L53" i="10"/>
  <c r="K53" i="10"/>
  <c r="J53" i="10"/>
  <c r="R53" i="10" s="1"/>
  <c r="I53" i="10"/>
  <c r="H53" i="10"/>
  <c r="G53" i="10"/>
  <c r="F53" i="10"/>
  <c r="C53" i="10"/>
  <c r="B53" i="10"/>
  <c r="S52" i="10"/>
  <c r="R52" i="10"/>
  <c r="Q52" i="10"/>
  <c r="P52" i="10"/>
  <c r="E52" i="10"/>
  <c r="T52" i="10" s="1"/>
  <c r="S51" i="10"/>
  <c r="R51" i="10"/>
  <c r="Q51" i="10"/>
  <c r="P51" i="10"/>
  <c r="E51" i="10"/>
  <c r="S50" i="10"/>
  <c r="R50" i="10"/>
  <c r="Q50" i="10"/>
  <c r="P50" i="10"/>
  <c r="E50" i="10"/>
  <c r="U50" i="10" s="1"/>
  <c r="S49" i="10"/>
  <c r="R49" i="10"/>
  <c r="Q49" i="10"/>
  <c r="P49" i="10"/>
  <c r="E49" i="10"/>
  <c r="T49" i="10" s="1"/>
  <c r="U48" i="10"/>
  <c r="S48" i="10"/>
  <c r="R48" i="10"/>
  <c r="Q48" i="10"/>
  <c r="P48" i="10"/>
  <c r="E48" i="10"/>
  <c r="T48" i="10" s="1"/>
  <c r="S47" i="10"/>
  <c r="R47" i="10"/>
  <c r="Q47" i="10"/>
  <c r="P47" i="10"/>
  <c r="E47" i="10"/>
  <c r="U47" i="10" s="1"/>
  <c r="S46" i="10"/>
  <c r="R46" i="10"/>
  <c r="Q46" i="10"/>
  <c r="P46" i="10"/>
  <c r="E46" i="10"/>
  <c r="U46" i="10" s="1"/>
  <c r="S45" i="10"/>
  <c r="R45" i="10"/>
  <c r="Q45" i="10"/>
  <c r="P45" i="10"/>
  <c r="E45" i="10"/>
  <c r="T45" i="10" s="1"/>
  <c r="U44" i="10"/>
  <c r="S44" i="10"/>
  <c r="R44" i="10"/>
  <c r="Q44" i="10"/>
  <c r="P44" i="10"/>
  <c r="E44" i="10"/>
  <c r="T44" i="10" s="1"/>
  <c r="S43" i="10"/>
  <c r="R43" i="10"/>
  <c r="Q43" i="10"/>
  <c r="P43" i="10"/>
  <c r="E43" i="10"/>
  <c r="U43" i="10" s="1"/>
  <c r="S42" i="10"/>
  <c r="R42" i="10"/>
  <c r="Q42" i="10"/>
  <c r="P42" i="10"/>
  <c r="E42" i="10"/>
  <c r="U42" i="10" s="1"/>
  <c r="W40" i="10"/>
  <c r="V40" i="10"/>
  <c r="O40" i="10"/>
  <c r="N40" i="10"/>
  <c r="M40" i="10"/>
  <c r="L40" i="10"/>
  <c r="K40" i="10"/>
  <c r="S40" i="10" s="1"/>
  <c r="J40" i="10"/>
  <c r="I40" i="10"/>
  <c r="Q40" i="10" s="1"/>
  <c r="H40" i="10"/>
  <c r="G40" i="10"/>
  <c r="F40" i="10"/>
  <c r="C40" i="10"/>
  <c r="B40" i="10"/>
  <c r="E40" i="10" s="1"/>
  <c r="U39" i="10"/>
  <c r="S39" i="10"/>
  <c r="R39" i="10"/>
  <c r="Q39" i="10"/>
  <c r="P39" i="10"/>
  <c r="E39" i="10"/>
  <c r="T39" i="10" s="1"/>
  <c r="U38" i="10"/>
  <c r="T38" i="10"/>
  <c r="S38" i="10"/>
  <c r="R38" i="10"/>
  <c r="Q38" i="10"/>
  <c r="P38" i="10"/>
  <c r="E38" i="10"/>
  <c r="S37" i="10"/>
  <c r="R37" i="10"/>
  <c r="Q37" i="10"/>
  <c r="P37" i="10"/>
  <c r="E37" i="10"/>
  <c r="U37" i="10" s="1"/>
  <c r="S36" i="10"/>
  <c r="R36" i="10"/>
  <c r="Q36" i="10"/>
  <c r="P36" i="10"/>
  <c r="E36" i="10"/>
  <c r="T36" i="10" s="1"/>
  <c r="S35" i="10"/>
  <c r="R35" i="10"/>
  <c r="Q35" i="10"/>
  <c r="U35" i="10" s="1"/>
  <c r="P35" i="10"/>
  <c r="E35" i="10"/>
  <c r="W33" i="10"/>
  <c r="V33" i="10"/>
  <c r="O33" i="10"/>
  <c r="N33" i="10"/>
  <c r="M33" i="10"/>
  <c r="L33" i="10"/>
  <c r="K33" i="10"/>
  <c r="S33" i="10" s="1"/>
  <c r="J33" i="10"/>
  <c r="I33" i="10"/>
  <c r="H33" i="10"/>
  <c r="G33" i="10"/>
  <c r="F33" i="10"/>
  <c r="C33" i="10"/>
  <c r="B33" i="10"/>
  <c r="E33" i="10" s="1"/>
  <c r="S32" i="10"/>
  <c r="R32" i="10"/>
  <c r="Q32" i="10"/>
  <c r="P32" i="10"/>
  <c r="T32" i="10" s="1"/>
  <c r="E32" i="10"/>
  <c r="U32" i="10" s="1"/>
  <c r="W30" i="10"/>
  <c r="V30" i="10"/>
  <c r="O30" i="10"/>
  <c r="N30" i="10"/>
  <c r="M30" i="10"/>
  <c r="L30" i="10"/>
  <c r="K30" i="10"/>
  <c r="S30" i="10" s="1"/>
  <c r="J30" i="10"/>
  <c r="R30" i="10" s="1"/>
  <c r="I30" i="10"/>
  <c r="H30" i="10"/>
  <c r="P30" i="10" s="1"/>
  <c r="G30" i="10"/>
  <c r="F30" i="10"/>
  <c r="C30" i="10"/>
  <c r="B30" i="10"/>
  <c r="E30" i="10" s="1"/>
  <c r="U29" i="10"/>
  <c r="S29" i="10"/>
  <c r="R29" i="10"/>
  <c r="Q29" i="10"/>
  <c r="P29" i="10"/>
  <c r="E29" i="10"/>
  <c r="T29" i="10" s="1"/>
  <c r="S28" i="10"/>
  <c r="R28" i="10"/>
  <c r="Q28" i="10"/>
  <c r="P28" i="10"/>
  <c r="E28" i="10"/>
  <c r="U28" i="10" s="1"/>
  <c r="S27" i="10"/>
  <c r="R27" i="10"/>
  <c r="Q27" i="10"/>
  <c r="P27" i="10"/>
  <c r="E27" i="10"/>
  <c r="U27" i="10" s="1"/>
  <c r="S26" i="10"/>
  <c r="R26" i="10"/>
  <c r="Q26" i="10"/>
  <c r="P26" i="10"/>
  <c r="E26" i="10"/>
  <c r="T26" i="10" s="1"/>
  <c r="W24" i="10"/>
  <c r="V24" i="10"/>
  <c r="O24" i="10"/>
  <c r="N24" i="10"/>
  <c r="M24" i="10"/>
  <c r="L24" i="10"/>
  <c r="K24" i="10"/>
  <c r="S24" i="10" s="1"/>
  <c r="J24" i="10"/>
  <c r="R24" i="10" s="1"/>
  <c r="I24" i="10"/>
  <c r="Q24" i="10" s="1"/>
  <c r="H24" i="10"/>
  <c r="G24" i="10"/>
  <c r="F24" i="10"/>
  <c r="E24" i="10"/>
  <c r="C24" i="10"/>
  <c r="B24" i="10"/>
  <c r="U23" i="10"/>
  <c r="T23" i="10"/>
  <c r="S23" i="10"/>
  <c r="R23" i="10"/>
  <c r="Q23" i="10"/>
  <c r="P23" i="10"/>
  <c r="E23" i="10"/>
  <c r="S22" i="10"/>
  <c r="R22" i="10"/>
  <c r="Q22" i="10"/>
  <c r="P22" i="10"/>
  <c r="E22" i="10"/>
  <c r="U22" i="10" s="1"/>
  <c r="S21" i="10"/>
  <c r="R21" i="10"/>
  <c r="Q21" i="10"/>
  <c r="P21" i="10"/>
  <c r="E21" i="10"/>
  <c r="T21" i="10" s="1"/>
  <c r="U20" i="10"/>
  <c r="S20" i="10"/>
  <c r="R20" i="10"/>
  <c r="Q20" i="10"/>
  <c r="P20" i="10"/>
  <c r="E20" i="10"/>
  <c r="T20" i="10" s="1"/>
  <c r="U19" i="10"/>
  <c r="T19" i="10"/>
  <c r="S19" i="10"/>
  <c r="R19" i="10"/>
  <c r="Q19" i="10"/>
  <c r="P19" i="10"/>
  <c r="E19" i="10"/>
  <c r="S18" i="10"/>
  <c r="R18" i="10"/>
  <c r="Q18" i="10"/>
  <c r="P18" i="10"/>
  <c r="E18" i="10"/>
  <c r="U18" i="10" s="1"/>
  <c r="W16" i="10"/>
  <c r="V16" i="10"/>
  <c r="O16" i="10"/>
  <c r="N16" i="10"/>
  <c r="M16" i="10"/>
  <c r="L16" i="10"/>
  <c r="K16" i="10"/>
  <c r="J16" i="10"/>
  <c r="R16" i="10" s="1"/>
  <c r="I16" i="10"/>
  <c r="H16" i="10"/>
  <c r="G16" i="10"/>
  <c r="F16" i="10"/>
  <c r="C16" i="10"/>
  <c r="B16" i="10"/>
  <c r="U15" i="10"/>
  <c r="S15" i="10"/>
  <c r="R15" i="10"/>
  <c r="Q15" i="10"/>
  <c r="P15" i="10"/>
  <c r="E15" i="10"/>
  <c r="T15" i="10" s="1"/>
  <c r="U14" i="10"/>
  <c r="T14" i="10"/>
  <c r="S14" i="10"/>
  <c r="R14" i="10"/>
  <c r="Q14" i="10"/>
  <c r="P14" i="10"/>
  <c r="E14" i="10"/>
  <c r="S13" i="10"/>
  <c r="R13" i="10"/>
  <c r="Q13" i="10"/>
  <c r="P13" i="10"/>
  <c r="E13" i="10"/>
  <c r="U13" i="10" s="1"/>
  <c r="S12" i="10"/>
  <c r="R12" i="10"/>
  <c r="Q12" i="10"/>
  <c r="P12" i="10"/>
  <c r="E12" i="10"/>
  <c r="T12" i="10" s="1"/>
  <c r="S11" i="10"/>
  <c r="R11" i="10"/>
  <c r="Q11" i="10"/>
  <c r="P11" i="10"/>
  <c r="E11" i="10"/>
  <c r="T11" i="10" s="1"/>
  <c r="S10" i="10"/>
  <c r="R10" i="10"/>
  <c r="Q10" i="10"/>
  <c r="P10" i="10"/>
  <c r="E10" i="10"/>
  <c r="S9" i="10"/>
  <c r="R9" i="10"/>
  <c r="Q9" i="10"/>
  <c r="P9" i="10"/>
  <c r="E9" i="10"/>
  <c r="T9" i="10" s="1"/>
  <c r="S93" i="9"/>
  <c r="R93" i="9"/>
  <c r="Q93" i="9"/>
  <c r="P93" i="9"/>
  <c r="E93" i="9"/>
  <c r="T93" i="9" s="1"/>
  <c r="U92" i="9"/>
  <c r="S92" i="9"/>
  <c r="R92" i="9"/>
  <c r="Q92" i="9"/>
  <c r="P92" i="9"/>
  <c r="E92" i="9"/>
  <c r="T92" i="9" s="1"/>
  <c r="S91" i="9"/>
  <c r="R91" i="9"/>
  <c r="Q91" i="9"/>
  <c r="P91" i="9"/>
  <c r="E91" i="9"/>
  <c r="U91" i="9" s="1"/>
  <c r="S90" i="9"/>
  <c r="R90" i="9"/>
  <c r="Q90" i="9"/>
  <c r="P90" i="9"/>
  <c r="E90" i="9"/>
  <c r="U90" i="9" s="1"/>
  <c r="S89" i="9"/>
  <c r="R89" i="9"/>
  <c r="Q89" i="9"/>
  <c r="P89" i="9"/>
  <c r="E89" i="9"/>
  <c r="T89" i="9" s="1"/>
  <c r="U88" i="9"/>
  <c r="S88" i="9"/>
  <c r="R88" i="9"/>
  <c r="Q88" i="9"/>
  <c r="P88" i="9"/>
  <c r="E88" i="9"/>
  <c r="T88" i="9" s="1"/>
  <c r="S87" i="9"/>
  <c r="R87" i="9"/>
  <c r="Q87" i="9"/>
  <c r="P87" i="9"/>
  <c r="E87" i="9"/>
  <c r="U87" i="9" s="1"/>
  <c r="S86" i="9"/>
  <c r="R86" i="9"/>
  <c r="Q86" i="9"/>
  <c r="P86" i="9"/>
  <c r="E86" i="9"/>
  <c r="U86" i="9" s="1"/>
  <c r="W72" i="9"/>
  <c r="V72" i="9"/>
  <c r="O72" i="9"/>
  <c r="N72" i="9"/>
  <c r="M72" i="9"/>
  <c r="L72" i="9"/>
  <c r="K72" i="9"/>
  <c r="J72" i="9"/>
  <c r="I72" i="9"/>
  <c r="Q72" i="9" s="1"/>
  <c r="H72" i="9"/>
  <c r="G72" i="9"/>
  <c r="F72" i="9"/>
  <c r="C72" i="9"/>
  <c r="B72" i="9"/>
  <c r="W71" i="9"/>
  <c r="V71" i="9"/>
  <c r="O71" i="9"/>
  <c r="N71" i="9"/>
  <c r="M71" i="9"/>
  <c r="L71" i="9"/>
  <c r="K71" i="9"/>
  <c r="S71" i="9" s="1"/>
  <c r="J71" i="9"/>
  <c r="R71" i="9" s="1"/>
  <c r="I71" i="9"/>
  <c r="H71" i="9"/>
  <c r="G71" i="9"/>
  <c r="F71" i="9"/>
  <c r="C71" i="9"/>
  <c r="B71" i="9"/>
  <c r="E71" i="9" s="1"/>
  <c r="W70" i="9"/>
  <c r="V70" i="9"/>
  <c r="O70" i="9"/>
  <c r="N70" i="9"/>
  <c r="M70" i="9"/>
  <c r="L70" i="9"/>
  <c r="K70" i="9"/>
  <c r="J70" i="9"/>
  <c r="R70" i="9" s="1"/>
  <c r="I70" i="9"/>
  <c r="Q70" i="9" s="1"/>
  <c r="H70" i="9"/>
  <c r="G70" i="9"/>
  <c r="F70" i="9"/>
  <c r="E70" i="9"/>
  <c r="C70" i="9"/>
  <c r="B70" i="9"/>
  <c r="S69" i="9"/>
  <c r="R69" i="9"/>
  <c r="Q69" i="9"/>
  <c r="P69" i="9"/>
  <c r="E69" i="9"/>
  <c r="U69" i="9" s="1"/>
  <c r="W67" i="9"/>
  <c r="V67" i="9"/>
  <c r="O67" i="9"/>
  <c r="N67" i="9"/>
  <c r="M67" i="9"/>
  <c r="L67" i="9"/>
  <c r="K67" i="9"/>
  <c r="J67" i="9"/>
  <c r="R67" i="9" s="1"/>
  <c r="I67" i="9"/>
  <c r="H67" i="9"/>
  <c r="G67" i="9"/>
  <c r="F67" i="9"/>
  <c r="C67" i="9"/>
  <c r="B67" i="9"/>
  <c r="W66" i="9"/>
  <c r="V66" i="9"/>
  <c r="O66" i="9"/>
  <c r="N66" i="9"/>
  <c r="M66" i="9"/>
  <c r="L66" i="9"/>
  <c r="K66" i="9"/>
  <c r="S66" i="9" s="1"/>
  <c r="J66" i="9"/>
  <c r="R66" i="9" s="1"/>
  <c r="I66" i="9"/>
  <c r="H66" i="9"/>
  <c r="G66" i="9"/>
  <c r="F66" i="9"/>
  <c r="C66" i="9"/>
  <c r="B66" i="9"/>
  <c r="E66" i="9" s="1"/>
  <c r="S65" i="9"/>
  <c r="R65" i="9"/>
  <c r="Q65" i="9"/>
  <c r="P65" i="9"/>
  <c r="E65" i="9"/>
  <c r="U65" i="9" s="1"/>
  <c r="T64" i="9"/>
  <c r="S64" i="9"/>
  <c r="R64" i="9"/>
  <c r="Q64" i="9"/>
  <c r="P64" i="9"/>
  <c r="E64" i="9"/>
  <c r="U64" i="9" s="1"/>
  <c r="S63" i="9"/>
  <c r="R63" i="9"/>
  <c r="Q63" i="9"/>
  <c r="P63" i="9"/>
  <c r="E63" i="9"/>
  <c r="T63" i="9" s="1"/>
  <c r="S62" i="9"/>
  <c r="R62" i="9"/>
  <c r="Q62" i="9"/>
  <c r="P62" i="9"/>
  <c r="E62" i="9"/>
  <c r="S61" i="9"/>
  <c r="R61" i="9"/>
  <c r="Q61" i="9"/>
  <c r="P61" i="9"/>
  <c r="E61" i="9"/>
  <c r="U61" i="9" s="1"/>
  <c r="V59" i="9"/>
  <c r="O59" i="9"/>
  <c r="N59" i="9"/>
  <c r="M59" i="9"/>
  <c r="L59" i="9"/>
  <c r="K59" i="9"/>
  <c r="S59" i="9" s="1"/>
  <c r="J59" i="9"/>
  <c r="R59" i="9" s="1"/>
  <c r="I59" i="9"/>
  <c r="Q59" i="9" s="1"/>
  <c r="H59" i="9"/>
  <c r="G59" i="9"/>
  <c r="F59" i="9"/>
  <c r="C59" i="9"/>
  <c r="B59" i="9"/>
  <c r="S58" i="9"/>
  <c r="R58" i="9"/>
  <c r="Q58" i="9"/>
  <c r="P58" i="9"/>
  <c r="E58" i="9"/>
  <c r="T58" i="9" s="1"/>
  <c r="S57" i="9"/>
  <c r="R57" i="9"/>
  <c r="Q57" i="9"/>
  <c r="P57" i="9"/>
  <c r="E57" i="9"/>
  <c r="S56" i="9"/>
  <c r="R56" i="9"/>
  <c r="Q56" i="9"/>
  <c r="P56" i="9"/>
  <c r="E56" i="9"/>
  <c r="U56" i="9" s="1"/>
  <c r="S55" i="9"/>
  <c r="R55" i="9"/>
  <c r="Q55" i="9"/>
  <c r="P55" i="9"/>
  <c r="E55" i="9"/>
  <c r="T55" i="9" s="1"/>
  <c r="W53" i="9"/>
  <c r="V53" i="9"/>
  <c r="O53" i="9"/>
  <c r="N53" i="9"/>
  <c r="M53" i="9"/>
  <c r="L53" i="9"/>
  <c r="K53" i="9"/>
  <c r="J53" i="9"/>
  <c r="R53" i="9" s="1"/>
  <c r="I53" i="9"/>
  <c r="H53" i="9"/>
  <c r="G53" i="9"/>
  <c r="F53" i="9"/>
  <c r="C53" i="9"/>
  <c r="B53" i="9"/>
  <c r="S52" i="9"/>
  <c r="R52" i="9"/>
  <c r="Q52" i="9"/>
  <c r="P52" i="9"/>
  <c r="E52" i="9"/>
  <c r="S51" i="9"/>
  <c r="R51" i="9"/>
  <c r="Q51" i="9"/>
  <c r="P51" i="9"/>
  <c r="T51" i="9" s="1"/>
  <c r="E51" i="9"/>
  <c r="S50" i="9"/>
  <c r="R50" i="9"/>
  <c r="Q50" i="9"/>
  <c r="P50" i="9"/>
  <c r="E50" i="9"/>
  <c r="T50" i="9" s="1"/>
  <c r="S49" i="9"/>
  <c r="R49" i="9"/>
  <c r="Q49" i="9"/>
  <c r="P49" i="9"/>
  <c r="E49" i="9"/>
  <c r="S48" i="9"/>
  <c r="R48" i="9"/>
  <c r="Q48" i="9"/>
  <c r="P48" i="9"/>
  <c r="E48" i="9"/>
  <c r="U48" i="9" s="1"/>
  <c r="S47" i="9"/>
  <c r="R47" i="9"/>
  <c r="Q47" i="9"/>
  <c r="P47" i="9"/>
  <c r="E47" i="9"/>
  <c r="U47" i="9" s="1"/>
  <c r="S46" i="9"/>
  <c r="R46" i="9"/>
  <c r="Q46" i="9"/>
  <c r="P46" i="9"/>
  <c r="E46" i="9"/>
  <c r="T46" i="9" s="1"/>
  <c r="S45" i="9"/>
  <c r="R45" i="9"/>
  <c r="Q45" i="9"/>
  <c r="P45" i="9"/>
  <c r="E45" i="9"/>
  <c r="T45" i="9" s="1"/>
  <c r="S44" i="9"/>
  <c r="R44" i="9"/>
  <c r="Q44" i="9"/>
  <c r="P44" i="9"/>
  <c r="E44" i="9"/>
  <c r="S43" i="9"/>
  <c r="R43" i="9"/>
  <c r="Q43" i="9"/>
  <c r="P43" i="9"/>
  <c r="E43" i="9"/>
  <c r="T43" i="9" s="1"/>
  <c r="S42" i="9"/>
  <c r="R42" i="9"/>
  <c r="Q42" i="9"/>
  <c r="P42" i="9"/>
  <c r="E42" i="9"/>
  <c r="T42" i="9" s="1"/>
  <c r="W40" i="9"/>
  <c r="V40" i="9"/>
  <c r="O40" i="9"/>
  <c r="N40" i="9"/>
  <c r="M40" i="9"/>
  <c r="L40" i="9"/>
  <c r="K40" i="9"/>
  <c r="J40" i="9"/>
  <c r="R40" i="9" s="1"/>
  <c r="I40" i="9"/>
  <c r="Q40" i="9" s="1"/>
  <c r="H40" i="9"/>
  <c r="G40" i="9"/>
  <c r="F40" i="9"/>
  <c r="E40" i="9"/>
  <c r="C40" i="9"/>
  <c r="B40" i="9"/>
  <c r="U39" i="9"/>
  <c r="T39" i="9"/>
  <c r="S39" i="9"/>
  <c r="R39" i="9"/>
  <c r="Q39" i="9"/>
  <c r="P39" i="9"/>
  <c r="E39" i="9"/>
  <c r="S38" i="9"/>
  <c r="R38" i="9"/>
  <c r="Q38" i="9"/>
  <c r="P38" i="9"/>
  <c r="E38" i="9"/>
  <c r="U38" i="9" s="1"/>
  <c r="S37" i="9"/>
  <c r="R37" i="9"/>
  <c r="Q37" i="9"/>
  <c r="P37" i="9"/>
  <c r="E37" i="9"/>
  <c r="T37" i="9" s="1"/>
  <c r="S36" i="9"/>
  <c r="R36" i="9"/>
  <c r="Q36" i="9"/>
  <c r="U36" i="9" s="1"/>
  <c r="P36" i="9"/>
  <c r="E36" i="9"/>
  <c r="S35" i="9"/>
  <c r="R35" i="9"/>
  <c r="Q35" i="9"/>
  <c r="U35" i="9" s="1"/>
  <c r="P35" i="9"/>
  <c r="E35" i="9"/>
  <c r="W33" i="9"/>
  <c r="V33" i="9"/>
  <c r="O33" i="9"/>
  <c r="N33" i="9"/>
  <c r="M33" i="9"/>
  <c r="L33" i="9"/>
  <c r="K33" i="9"/>
  <c r="J33" i="9"/>
  <c r="I33" i="9"/>
  <c r="H33" i="9"/>
  <c r="G33" i="9"/>
  <c r="F33" i="9"/>
  <c r="C33" i="9"/>
  <c r="B33" i="9"/>
  <c r="E33" i="9" s="1"/>
  <c r="S32" i="9"/>
  <c r="R32" i="9"/>
  <c r="Q32" i="9"/>
  <c r="P32" i="9"/>
  <c r="E32" i="9"/>
  <c r="W30" i="9"/>
  <c r="V30" i="9"/>
  <c r="O30" i="9"/>
  <c r="N30" i="9"/>
  <c r="M30" i="9"/>
  <c r="L30" i="9"/>
  <c r="K30" i="9"/>
  <c r="S30" i="9" s="1"/>
  <c r="J30" i="9"/>
  <c r="R30" i="9" s="1"/>
  <c r="I30" i="9"/>
  <c r="H30" i="9"/>
  <c r="P30" i="9" s="1"/>
  <c r="G30" i="9"/>
  <c r="F30" i="9"/>
  <c r="C30" i="9"/>
  <c r="B30" i="9"/>
  <c r="E30" i="9" s="1"/>
  <c r="S29" i="9"/>
  <c r="R29" i="9"/>
  <c r="Q29" i="9"/>
  <c r="P29" i="9"/>
  <c r="E29" i="9"/>
  <c r="U29" i="9" s="1"/>
  <c r="T28" i="9"/>
  <c r="S28" i="9"/>
  <c r="R28" i="9"/>
  <c r="Q28" i="9"/>
  <c r="P28" i="9"/>
  <c r="E28" i="9"/>
  <c r="U28" i="9" s="1"/>
  <c r="S27" i="9"/>
  <c r="R27" i="9"/>
  <c r="Q27" i="9"/>
  <c r="P27" i="9"/>
  <c r="E27" i="9"/>
  <c r="T27" i="9" s="1"/>
  <c r="S26" i="9"/>
  <c r="R26" i="9"/>
  <c r="Q26" i="9"/>
  <c r="P26" i="9"/>
  <c r="E26" i="9"/>
  <c r="T26" i="9" s="1"/>
  <c r="W24" i="9"/>
  <c r="V24" i="9"/>
  <c r="O24" i="9"/>
  <c r="N24" i="9"/>
  <c r="M24" i="9"/>
  <c r="L24" i="9"/>
  <c r="K24" i="9"/>
  <c r="S24" i="9" s="1"/>
  <c r="J24" i="9"/>
  <c r="R24" i="9" s="1"/>
  <c r="I24" i="9"/>
  <c r="H24" i="9"/>
  <c r="G24" i="9"/>
  <c r="F24" i="9"/>
  <c r="C24" i="9"/>
  <c r="B24" i="9"/>
  <c r="E24" i="9" s="1"/>
  <c r="T23" i="9"/>
  <c r="S23" i="9"/>
  <c r="R23" i="9"/>
  <c r="Q23" i="9"/>
  <c r="P23" i="9"/>
  <c r="E23" i="9"/>
  <c r="U23" i="9" s="1"/>
  <c r="S22" i="9"/>
  <c r="R22" i="9"/>
  <c r="Q22" i="9"/>
  <c r="P22" i="9"/>
  <c r="E22" i="9"/>
  <c r="T22" i="9" s="1"/>
  <c r="S21" i="9"/>
  <c r="R21" i="9"/>
  <c r="Q21" i="9"/>
  <c r="P21" i="9"/>
  <c r="E21" i="9"/>
  <c r="T21" i="9" s="1"/>
  <c r="S20" i="9"/>
  <c r="R20" i="9"/>
  <c r="Q20" i="9"/>
  <c r="P20" i="9"/>
  <c r="E20" i="9"/>
  <c r="U20" i="9" s="1"/>
  <c r="T19" i="9"/>
  <c r="S19" i="9"/>
  <c r="R19" i="9"/>
  <c r="Q19" i="9"/>
  <c r="P19" i="9"/>
  <c r="E19" i="9"/>
  <c r="U19" i="9" s="1"/>
  <c r="S18" i="9"/>
  <c r="R18" i="9"/>
  <c r="Q18" i="9"/>
  <c r="P18" i="9"/>
  <c r="E18" i="9"/>
  <c r="T18" i="9" s="1"/>
  <c r="W16" i="9"/>
  <c r="V16" i="9"/>
  <c r="O16" i="9"/>
  <c r="N16" i="9"/>
  <c r="M16" i="9"/>
  <c r="L16" i="9"/>
  <c r="K16" i="9"/>
  <c r="S16" i="9" s="1"/>
  <c r="J16" i="9"/>
  <c r="I16" i="9"/>
  <c r="Q16" i="9" s="1"/>
  <c r="H16" i="9"/>
  <c r="P16" i="9" s="1"/>
  <c r="G16" i="9"/>
  <c r="F16" i="9"/>
  <c r="C16" i="9"/>
  <c r="B16" i="9"/>
  <c r="E16" i="9" s="1"/>
  <c r="S15" i="9"/>
  <c r="R15" i="9"/>
  <c r="Q15" i="9"/>
  <c r="P15" i="9"/>
  <c r="E15" i="9"/>
  <c r="U15" i="9" s="1"/>
  <c r="T14" i="9"/>
  <c r="S14" i="9"/>
  <c r="R14" i="9"/>
  <c r="Q14" i="9"/>
  <c r="P14" i="9"/>
  <c r="E14" i="9"/>
  <c r="U14" i="9" s="1"/>
  <c r="S13" i="9"/>
  <c r="R13" i="9"/>
  <c r="Q13" i="9"/>
  <c r="P13" i="9"/>
  <c r="E13" i="9"/>
  <c r="T13" i="9" s="1"/>
  <c r="U12" i="9"/>
  <c r="S12" i="9"/>
  <c r="R12" i="9"/>
  <c r="Q12" i="9"/>
  <c r="P12" i="9"/>
  <c r="E12" i="9"/>
  <c r="T12" i="9" s="1"/>
  <c r="S11" i="9"/>
  <c r="R11" i="9"/>
  <c r="Q11" i="9"/>
  <c r="P11" i="9"/>
  <c r="E11" i="9"/>
  <c r="U11" i="9" s="1"/>
  <c r="S10" i="9"/>
  <c r="R10" i="9"/>
  <c r="Q10" i="9"/>
  <c r="P10" i="9"/>
  <c r="T10" i="9" s="1"/>
  <c r="E10" i="9"/>
  <c r="S9" i="9"/>
  <c r="R9" i="9"/>
  <c r="Q9" i="9"/>
  <c r="P9" i="9"/>
  <c r="E9" i="9"/>
  <c r="U9" i="9" s="1"/>
  <c r="S93" i="8"/>
  <c r="R93" i="8"/>
  <c r="Q93" i="8"/>
  <c r="P93" i="8"/>
  <c r="E93" i="8"/>
  <c r="T93" i="8" s="1"/>
  <c r="U92" i="8"/>
  <c r="S92" i="8"/>
  <c r="R92" i="8"/>
  <c r="Q92" i="8"/>
  <c r="P92" i="8"/>
  <c r="E92" i="8"/>
  <c r="T92" i="8" s="1"/>
  <c r="T91" i="8"/>
  <c r="S91" i="8"/>
  <c r="R91" i="8"/>
  <c r="Q91" i="8"/>
  <c r="P91" i="8"/>
  <c r="E91" i="8"/>
  <c r="U91" i="8" s="1"/>
  <c r="S90" i="8"/>
  <c r="R90" i="8"/>
  <c r="Q90" i="8"/>
  <c r="P90" i="8"/>
  <c r="E90" i="8"/>
  <c r="T90" i="8" s="1"/>
  <c r="S89" i="8"/>
  <c r="R89" i="8"/>
  <c r="Q89" i="8"/>
  <c r="P89" i="8"/>
  <c r="E89" i="8"/>
  <c r="T89" i="8" s="1"/>
  <c r="U88" i="8"/>
  <c r="S88" i="8"/>
  <c r="R88" i="8"/>
  <c r="Q88" i="8"/>
  <c r="P88" i="8"/>
  <c r="E88" i="8"/>
  <c r="T88" i="8" s="1"/>
  <c r="T87" i="8"/>
  <c r="S87" i="8"/>
  <c r="R87" i="8"/>
  <c r="Q87" i="8"/>
  <c r="P87" i="8"/>
  <c r="E87" i="8"/>
  <c r="U87" i="8" s="1"/>
  <c r="S86" i="8"/>
  <c r="R86" i="8"/>
  <c r="Q86" i="8"/>
  <c r="P86" i="8"/>
  <c r="E86" i="8"/>
  <c r="T86" i="8" s="1"/>
  <c r="W72" i="8"/>
  <c r="V72" i="8"/>
  <c r="O72" i="8"/>
  <c r="N72" i="8"/>
  <c r="M72" i="8"/>
  <c r="L72" i="8"/>
  <c r="K72" i="8"/>
  <c r="S72" i="8" s="1"/>
  <c r="J72" i="8"/>
  <c r="I72" i="8"/>
  <c r="H72" i="8"/>
  <c r="G72" i="8"/>
  <c r="F72" i="8"/>
  <c r="C72" i="8"/>
  <c r="B72" i="8"/>
  <c r="W71" i="8"/>
  <c r="V71" i="8"/>
  <c r="O71" i="8"/>
  <c r="N71" i="8"/>
  <c r="M71" i="8"/>
  <c r="L71" i="8"/>
  <c r="K71" i="8"/>
  <c r="S71" i="8" s="1"/>
  <c r="J71" i="8"/>
  <c r="R71" i="8" s="1"/>
  <c r="I71" i="8"/>
  <c r="H71" i="8"/>
  <c r="G71" i="8"/>
  <c r="F71" i="8"/>
  <c r="C71" i="8"/>
  <c r="B71" i="8"/>
  <c r="E71" i="8" s="1"/>
  <c r="W70" i="8"/>
  <c r="V70" i="8"/>
  <c r="O70" i="8"/>
  <c r="N70" i="8"/>
  <c r="M70" i="8"/>
  <c r="L70" i="8"/>
  <c r="K70" i="8"/>
  <c r="J70" i="8"/>
  <c r="R70" i="8" s="1"/>
  <c r="I70" i="8"/>
  <c r="H70" i="8"/>
  <c r="G70" i="8"/>
  <c r="F70" i="8"/>
  <c r="C70" i="8"/>
  <c r="B70" i="8"/>
  <c r="S69" i="8"/>
  <c r="R69" i="8"/>
  <c r="Q69" i="8"/>
  <c r="P69" i="8"/>
  <c r="E69" i="8"/>
  <c r="W67" i="8"/>
  <c r="V67" i="8"/>
  <c r="O67" i="8"/>
  <c r="N67" i="8"/>
  <c r="M67" i="8"/>
  <c r="L67" i="8"/>
  <c r="K67" i="8"/>
  <c r="J67" i="8"/>
  <c r="I67" i="8"/>
  <c r="H67" i="8"/>
  <c r="G67" i="8"/>
  <c r="F67" i="8"/>
  <c r="C67" i="8"/>
  <c r="B67" i="8"/>
  <c r="W66" i="8"/>
  <c r="V66" i="8"/>
  <c r="O66" i="8"/>
  <c r="N66" i="8"/>
  <c r="M66" i="8"/>
  <c r="L66" i="8"/>
  <c r="K66" i="8"/>
  <c r="S66" i="8" s="1"/>
  <c r="J66" i="8"/>
  <c r="R66" i="8" s="1"/>
  <c r="I66" i="8"/>
  <c r="H66" i="8"/>
  <c r="G66" i="8"/>
  <c r="F66" i="8"/>
  <c r="C66" i="8"/>
  <c r="B66" i="8"/>
  <c r="E66" i="8" s="1"/>
  <c r="T65" i="8"/>
  <c r="S65" i="8"/>
  <c r="R65" i="8"/>
  <c r="Q65" i="8"/>
  <c r="P65" i="8"/>
  <c r="E65" i="8"/>
  <c r="U65" i="8" s="1"/>
  <c r="S64" i="8"/>
  <c r="R64" i="8"/>
  <c r="Q64" i="8"/>
  <c r="P64" i="8"/>
  <c r="E64" i="8"/>
  <c r="T64" i="8" s="1"/>
  <c r="S63" i="8"/>
  <c r="R63" i="8"/>
  <c r="Q63" i="8"/>
  <c r="P63" i="8"/>
  <c r="E63" i="8"/>
  <c r="T63" i="8" s="1"/>
  <c r="S62" i="8"/>
  <c r="R62" i="8"/>
  <c r="Q62" i="8"/>
  <c r="P62" i="8"/>
  <c r="E62" i="8"/>
  <c r="U62" i="8" s="1"/>
  <c r="T61" i="8"/>
  <c r="S61" i="8"/>
  <c r="R61" i="8"/>
  <c r="Q61" i="8"/>
  <c r="P61" i="8"/>
  <c r="E61" i="8"/>
  <c r="V59" i="8"/>
  <c r="O59" i="8"/>
  <c r="N59" i="8"/>
  <c r="M59" i="8"/>
  <c r="L59" i="8"/>
  <c r="K59" i="8"/>
  <c r="S59" i="8" s="1"/>
  <c r="J59" i="8"/>
  <c r="R59" i="8" s="1"/>
  <c r="I59" i="8"/>
  <c r="H59" i="8"/>
  <c r="G59" i="8"/>
  <c r="F59" i="8"/>
  <c r="C59" i="8"/>
  <c r="B59" i="8"/>
  <c r="E59" i="8" s="1"/>
  <c r="S58" i="8"/>
  <c r="R58" i="8"/>
  <c r="Q58" i="8"/>
  <c r="P58" i="8"/>
  <c r="E58" i="8"/>
  <c r="T58" i="8" s="1"/>
  <c r="S57" i="8"/>
  <c r="R57" i="8"/>
  <c r="Q57" i="8"/>
  <c r="P57" i="8"/>
  <c r="E57" i="8"/>
  <c r="U57" i="8" s="1"/>
  <c r="S56" i="8"/>
  <c r="R56" i="8"/>
  <c r="Q56" i="8"/>
  <c r="P56" i="8"/>
  <c r="E56" i="8"/>
  <c r="T56" i="8" s="1"/>
  <c r="S55" i="8"/>
  <c r="R55" i="8"/>
  <c r="Q55" i="8"/>
  <c r="P55" i="8"/>
  <c r="E55" i="8"/>
  <c r="T55" i="8" s="1"/>
  <c r="W53" i="8"/>
  <c r="V53" i="8"/>
  <c r="O53" i="8"/>
  <c r="N53" i="8"/>
  <c r="M53" i="8"/>
  <c r="L53" i="8"/>
  <c r="K53" i="8"/>
  <c r="S53" i="8" s="1"/>
  <c r="J53" i="8"/>
  <c r="I53" i="8"/>
  <c r="H53" i="8"/>
  <c r="G53" i="8"/>
  <c r="F53" i="8"/>
  <c r="C53" i="8"/>
  <c r="B53" i="8"/>
  <c r="E53" i="8" s="1"/>
  <c r="S52" i="8"/>
  <c r="R52" i="8"/>
  <c r="Q52" i="8"/>
  <c r="P52" i="8"/>
  <c r="E52" i="8"/>
  <c r="S51" i="8"/>
  <c r="R51" i="8"/>
  <c r="Q51" i="8"/>
  <c r="P51" i="8"/>
  <c r="E51" i="8"/>
  <c r="S50" i="8"/>
  <c r="R50" i="8"/>
  <c r="Q50" i="8"/>
  <c r="P50" i="8"/>
  <c r="E50" i="8"/>
  <c r="T50" i="8" s="1"/>
  <c r="U49" i="8"/>
  <c r="S49" i="8"/>
  <c r="R49" i="8"/>
  <c r="Q49" i="8"/>
  <c r="P49" i="8"/>
  <c r="E49" i="8"/>
  <c r="T49" i="8" s="1"/>
  <c r="S48" i="8"/>
  <c r="R48" i="8"/>
  <c r="Q48" i="8"/>
  <c r="P48" i="8"/>
  <c r="E48" i="8"/>
  <c r="S47" i="8"/>
  <c r="R47" i="8"/>
  <c r="Q47" i="8"/>
  <c r="P47" i="8"/>
  <c r="E47" i="8"/>
  <c r="T47" i="8" s="1"/>
  <c r="S46" i="8"/>
  <c r="R46" i="8"/>
  <c r="Q46" i="8"/>
  <c r="P46" i="8"/>
  <c r="E46" i="8"/>
  <c r="T46" i="8" s="1"/>
  <c r="U45" i="8"/>
  <c r="S45" i="8"/>
  <c r="R45" i="8"/>
  <c r="Q45" i="8"/>
  <c r="P45" i="8"/>
  <c r="E45" i="8"/>
  <c r="T45" i="8" s="1"/>
  <c r="S44" i="8"/>
  <c r="R44" i="8"/>
  <c r="Q44" i="8"/>
  <c r="P44" i="8"/>
  <c r="E44" i="8"/>
  <c r="S43" i="8"/>
  <c r="R43" i="8"/>
  <c r="Q43" i="8"/>
  <c r="P43" i="8"/>
  <c r="E43" i="8"/>
  <c r="S42" i="8"/>
  <c r="R42" i="8"/>
  <c r="Q42" i="8"/>
  <c r="P42" i="8"/>
  <c r="E42" i="8"/>
  <c r="T42" i="8" s="1"/>
  <c r="W40" i="8"/>
  <c r="V40" i="8"/>
  <c r="O40" i="8"/>
  <c r="N40" i="8"/>
  <c r="M40" i="8"/>
  <c r="L40" i="8"/>
  <c r="K40" i="8"/>
  <c r="S40" i="8" s="1"/>
  <c r="J40" i="8"/>
  <c r="R40" i="8" s="1"/>
  <c r="I40" i="8"/>
  <c r="H40" i="8"/>
  <c r="G40" i="8"/>
  <c r="F40" i="8"/>
  <c r="E40" i="8"/>
  <c r="C40" i="8"/>
  <c r="B40" i="8"/>
  <c r="S39" i="8"/>
  <c r="R39" i="8"/>
  <c r="Q39" i="8"/>
  <c r="P39" i="8"/>
  <c r="E39" i="8"/>
  <c r="S38" i="8"/>
  <c r="R38" i="8"/>
  <c r="Q38" i="8"/>
  <c r="P38" i="8"/>
  <c r="E38" i="8"/>
  <c r="T38" i="8" s="1"/>
  <c r="S37" i="8"/>
  <c r="R37" i="8"/>
  <c r="Q37" i="8"/>
  <c r="P37" i="8"/>
  <c r="E37" i="8"/>
  <c r="T37" i="8" s="1"/>
  <c r="U36" i="8"/>
  <c r="S36" i="8"/>
  <c r="R36" i="8"/>
  <c r="Q36" i="8"/>
  <c r="P36" i="8"/>
  <c r="E36" i="8"/>
  <c r="T36" i="8" s="1"/>
  <c r="S35" i="8"/>
  <c r="R35" i="8"/>
  <c r="Q35" i="8"/>
  <c r="P35" i="8"/>
  <c r="E35" i="8"/>
  <c r="T35" i="8" s="1"/>
  <c r="W33" i="8"/>
  <c r="V33" i="8"/>
  <c r="O33" i="8"/>
  <c r="N33" i="8"/>
  <c r="M33" i="8"/>
  <c r="L33" i="8"/>
  <c r="K33" i="8"/>
  <c r="S33" i="8" s="1"/>
  <c r="J33" i="8"/>
  <c r="R33" i="8" s="1"/>
  <c r="I33" i="8"/>
  <c r="H33" i="8"/>
  <c r="G33" i="8"/>
  <c r="F33" i="8"/>
  <c r="C33" i="8"/>
  <c r="B33" i="8"/>
  <c r="E33" i="8" s="1"/>
  <c r="S32" i="8"/>
  <c r="R32" i="8"/>
  <c r="Q32" i="8"/>
  <c r="P32" i="8"/>
  <c r="E32" i="8"/>
  <c r="T32" i="8" s="1"/>
  <c r="W30" i="8"/>
  <c r="V30" i="8"/>
  <c r="O30" i="8"/>
  <c r="N30" i="8"/>
  <c r="M30" i="8"/>
  <c r="L30" i="8"/>
  <c r="K30" i="8"/>
  <c r="S30" i="8" s="1"/>
  <c r="J30" i="8"/>
  <c r="R30" i="8" s="1"/>
  <c r="I30" i="8"/>
  <c r="H30" i="8"/>
  <c r="G30" i="8"/>
  <c r="F30" i="8"/>
  <c r="E30" i="8"/>
  <c r="C30" i="8"/>
  <c r="B30" i="8"/>
  <c r="S29" i="8"/>
  <c r="R29" i="8"/>
  <c r="Q29" i="8"/>
  <c r="P29" i="8"/>
  <c r="E29" i="8"/>
  <c r="S28" i="8"/>
  <c r="R28" i="8"/>
  <c r="Q28" i="8"/>
  <c r="P28" i="8"/>
  <c r="E28" i="8"/>
  <c r="T28" i="8" s="1"/>
  <c r="S27" i="8"/>
  <c r="R27" i="8"/>
  <c r="Q27" i="8"/>
  <c r="P27" i="8"/>
  <c r="E27" i="8"/>
  <c r="T27" i="8" s="1"/>
  <c r="U26" i="8"/>
  <c r="S26" i="8"/>
  <c r="R26" i="8"/>
  <c r="Q26" i="8"/>
  <c r="P26" i="8"/>
  <c r="E26" i="8"/>
  <c r="T26" i="8" s="1"/>
  <c r="W24" i="8"/>
  <c r="V24" i="8"/>
  <c r="O24" i="8"/>
  <c r="N24" i="8"/>
  <c r="M24" i="8"/>
  <c r="L24" i="8"/>
  <c r="K24" i="8"/>
  <c r="S24" i="8" s="1"/>
  <c r="J24" i="8"/>
  <c r="R24" i="8" s="1"/>
  <c r="I24" i="8"/>
  <c r="Q24" i="8" s="1"/>
  <c r="H24" i="8"/>
  <c r="G24" i="8"/>
  <c r="F24" i="8"/>
  <c r="C24" i="8"/>
  <c r="B24" i="8"/>
  <c r="E24" i="8" s="1"/>
  <c r="S23" i="8"/>
  <c r="R23" i="8"/>
  <c r="Q23" i="8"/>
  <c r="P23" i="8"/>
  <c r="E23" i="8"/>
  <c r="T23" i="8" s="1"/>
  <c r="S22" i="8"/>
  <c r="R22" i="8"/>
  <c r="Q22" i="8"/>
  <c r="P22" i="8"/>
  <c r="E22" i="8"/>
  <c r="T22" i="8" s="1"/>
  <c r="U21" i="8"/>
  <c r="S21" i="8"/>
  <c r="R21" i="8"/>
  <c r="Q21" i="8"/>
  <c r="P21" i="8"/>
  <c r="E21" i="8"/>
  <c r="T21" i="8" s="1"/>
  <c r="S20" i="8"/>
  <c r="R20" i="8"/>
  <c r="Q20" i="8"/>
  <c r="P20" i="8"/>
  <c r="E20" i="8"/>
  <c r="S19" i="8"/>
  <c r="R19" i="8"/>
  <c r="Q19" i="8"/>
  <c r="P19" i="8"/>
  <c r="E19" i="8"/>
  <c r="T19" i="8" s="1"/>
  <c r="S18" i="8"/>
  <c r="R18" i="8"/>
  <c r="Q18" i="8"/>
  <c r="P18" i="8"/>
  <c r="E18" i="8"/>
  <c r="T18" i="8" s="1"/>
  <c r="W16" i="8"/>
  <c r="V16" i="8"/>
  <c r="O16" i="8"/>
  <c r="N16" i="8"/>
  <c r="M16" i="8"/>
  <c r="L16" i="8"/>
  <c r="K16" i="8"/>
  <c r="J16" i="8"/>
  <c r="R16" i="8" s="1"/>
  <c r="I16" i="8"/>
  <c r="H16" i="8"/>
  <c r="G16" i="8"/>
  <c r="F16" i="8"/>
  <c r="E16" i="8"/>
  <c r="C16" i="8"/>
  <c r="B16" i="8"/>
  <c r="S15" i="8"/>
  <c r="R15" i="8"/>
  <c r="Q15" i="8"/>
  <c r="P15" i="8"/>
  <c r="E15" i="8"/>
  <c r="S14" i="8"/>
  <c r="R14" i="8"/>
  <c r="Q14" i="8"/>
  <c r="P14" i="8"/>
  <c r="E14" i="8"/>
  <c r="T14" i="8" s="1"/>
  <c r="S13" i="8"/>
  <c r="R13" i="8"/>
  <c r="Q13" i="8"/>
  <c r="P13" i="8"/>
  <c r="E13" i="8"/>
  <c r="T13" i="8" s="1"/>
  <c r="U12" i="8"/>
  <c r="S12" i="8"/>
  <c r="R12" i="8"/>
  <c r="Q12" i="8"/>
  <c r="P12" i="8"/>
  <c r="E12" i="8"/>
  <c r="T12" i="8" s="1"/>
  <c r="S11" i="8"/>
  <c r="R11" i="8"/>
  <c r="Q11" i="8"/>
  <c r="P11" i="8"/>
  <c r="E11" i="8"/>
  <c r="S10" i="8"/>
  <c r="R10" i="8"/>
  <c r="Q10" i="8"/>
  <c r="P10" i="8"/>
  <c r="E10" i="8"/>
  <c r="S9" i="8"/>
  <c r="R9" i="8"/>
  <c r="Q9" i="8"/>
  <c r="P9" i="8"/>
  <c r="E9" i="8"/>
  <c r="T9" i="8" s="1"/>
  <c r="U93" i="7"/>
  <c r="S93" i="7"/>
  <c r="R93" i="7"/>
  <c r="Q93" i="7"/>
  <c r="P93" i="7"/>
  <c r="E93" i="7"/>
  <c r="T93" i="7" s="1"/>
  <c r="S92" i="7"/>
  <c r="R92" i="7"/>
  <c r="Q92" i="7"/>
  <c r="P92" i="7"/>
  <c r="E92" i="7"/>
  <c r="S91" i="7"/>
  <c r="R91" i="7"/>
  <c r="Q91" i="7"/>
  <c r="P91" i="7"/>
  <c r="E91" i="7"/>
  <c r="T91" i="7" s="1"/>
  <c r="S90" i="7"/>
  <c r="R90" i="7"/>
  <c r="Q90" i="7"/>
  <c r="P90" i="7"/>
  <c r="E90" i="7"/>
  <c r="T90" i="7" s="1"/>
  <c r="U89" i="7"/>
  <c r="S89" i="7"/>
  <c r="R89" i="7"/>
  <c r="Q89" i="7"/>
  <c r="P89" i="7"/>
  <c r="E89" i="7"/>
  <c r="T89" i="7" s="1"/>
  <c r="S88" i="7"/>
  <c r="R88" i="7"/>
  <c r="Q88" i="7"/>
  <c r="P88" i="7"/>
  <c r="E88" i="7"/>
  <c r="S87" i="7"/>
  <c r="R87" i="7"/>
  <c r="Q87" i="7"/>
  <c r="P87" i="7"/>
  <c r="E87" i="7"/>
  <c r="T87" i="7" s="1"/>
  <c r="S86" i="7"/>
  <c r="R86" i="7"/>
  <c r="Q86" i="7"/>
  <c r="P86" i="7"/>
  <c r="E86" i="7"/>
  <c r="T86" i="7" s="1"/>
  <c r="W72" i="7"/>
  <c r="V72" i="7"/>
  <c r="O72" i="7"/>
  <c r="N72" i="7"/>
  <c r="M72" i="7"/>
  <c r="L72" i="7"/>
  <c r="K72" i="7"/>
  <c r="S72" i="7" s="1"/>
  <c r="J72" i="7"/>
  <c r="I72" i="7"/>
  <c r="H72" i="7"/>
  <c r="G72" i="7"/>
  <c r="F72" i="7"/>
  <c r="C72" i="7"/>
  <c r="E72" i="7" s="1"/>
  <c r="B72" i="7"/>
  <c r="W71" i="7"/>
  <c r="V71" i="7"/>
  <c r="O71" i="7"/>
  <c r="N71" i="7"/>
  <c r="M71" i="7"/>
  <c r="L71" i="7"/>
  <c r="K71" i="7"/>
  <c r="S71" i="7" s="1"/>
  <c r="J71" i="7"/>
  <c r="R71" i="7" s="1"/>
  <c r="I71" i="7"/>
  <c r="H71" i="7"/>
  <c r="G71" i="7"/>
  <c r="F71" i="7"/>
  <c r="C71" i="7"/>
  <c r="B71" i="7"/>
  <c r="E71" i="7" s="1"/>
  <c r="W70" i="7"/>
  <c r="V70" i="7"/>
  <c r="O70" i="7"/>
  <c r="N70" i="7"/>
  <c r="M70" i="7"/>
  <c r="L70" i="7"/>
  <c r="K70" i="7"/>
  <c r="S70" i="7" s="1"/>
  <c r="J70" i="7"/>
  <c r="R70" i="7" s="1"/>
  <c r="I70" i="7"/>
  <c r="Q70" i="7" s="1"/>
  <c r="H70" i="7"/>
  <c r="P70" i="7" s="1"/>
  <c r="G70" i="7"/>
  <c r="F70" i="7"/>
  <c r="C70" i="7"/>
  <c r="B70" i="7"/>
  <c r="S69" i="7"/>
  <c r="R69" i="7"/>
  <c r="Q69" i="7"/>
  <c r="P69" i="7"/>
  <c r="E69" i="7"/>
  <c r="T69" i="7" s="1"/>
  <c r="W67" i="7"/>
  <c r="V67" i="7"/>
  <c r="O67" i="7"/>
  <c r="N67" i="7"/>
  <c r="M67" i="7"/>
  <c r="L67" i="7"/>
  <c r="K67" i="7"/>
  <c r="S67" i="7" s="1"/>
  <c r="J67" i="7"/>
  <c r="I67" i="7"/>
  <c r="H67" i="7"/>
  <c r="G67" i="7"/>
  <c r="F67" i="7"/>
  <c r="E67" i="7"/>
  <c r="C67" i="7"/>
  <c r="B67" i="7"/>
  <c r="W66" i="7"/>
  <c r="V66" i="7"/>
  <c r="O66" i="7"/>
  <c r="N66" i="7"/>
  <c r="M66" i="7"/>
  <c r="L66" i="7"/>
  <c r="K66" i="7"/>
  <c r="S66" i="7" s="1"/>
  <c r="J66" i="7"/>
  <c r="R66" i="7" s="1"/>
  <c r="I66" i="7"/>
  <c r="H66" i="7"/>
  <c r="G66" i="7"/>
  <c r="F66" i="7"/>
  <c r="C66" i="7"/>
  <c r="B66" i="7"/>
  <c r="E66" i="7" s="1"/>
  <c r="S65" i="7"/>
  <c r="R65" i="7"/>
  <c r="Q65" i="7"/>
  <c r="P65" i="7"/>
  <c r="E65" i="7"/>
  <c r="T65" i="7" s="1"/>
  <c r="S64" i="7"/>
  <c r="R64" i="7"/>
  <c r="Q64" i="7"/>
  <c r="P64" i="7"/>
  <c r="E64" i="7"/>
  <c r="T64" i="7" s="1"/>
  <c r="U63" i="7"/>
  <c r="S63" i="7"/>
  <c r="R63" i="7"/>
  <c r="Q63" i="7"/>
  <c r="P63" i="7"/>
  <c r="E63" i="7"/>
  <c r="T63" i="7" s="1"/>
  <c r="S62" i="7"/>
  <c r="R62" i="7"/>
  <c r="Q62" i="7"/>
  <c r="P62" i="7"/>
  <c r="E62" i="7"/>
  <c r="S61" i="7"/>
  <c r="R61" i="7"/>
  <c r="Q61" i="7"/>
  <c r="P61" i="7"/>
  <c r="E61" i="7"/>
  <c r="U61" i="7" s="1"/>
  <c r="V59" i="7"/>
  <c r="O59" i="7"/>
  <c r="N59" i="7"/>
  <c r="M59" i="7"/>
  <c r="L59" i="7"/>
  <c r="K59" i="7"/>
  <c r="S59" i="7" s="1"/>
  <c r="J59" i="7"/>
  <c r="R59" i="7" s="1"/>
  <c r="I59" i="7"/>
  <c r="H59" i="7"/>
  <c r="G59" i="7"/>
  <c r="F59" i="7"/>
  <c r="C59" i="7"/>
  <c r="B59" i="7"/>
  <c r="E59" i="7" s="1"/>
  <c r="S58" i="7"/>
  <c r="R58" i="7"/>
  <c r="Q58" i="7"/>
  <c r="P58" i="7"/>
  <c r="E58" i="7"/>
  <c r="S57" i="7"/>
  <c r="R57" i="7"/>
  <c r="Q57" i="7"/>
  <c r="P57" i="7"/>
  <c r="E57" i="7"/>
  <c r="T57" i="7" s="1"/>
  <c r="S56" i="7"/>
  <c r="R56" i="7"/>
  <c r="Q56" i="7"/>
  <c r="P56" i="7"/>
  <c r="E56" i="7"/>
  <c r="T56" i="7" s="1"/>
  <c r="U55" i="7"/>
  <c r="S55" i="7"/>
  <c r="R55" i="7"/>
  <c r="Q55" i="7"/>
  <c r="P55" i="7"/>
  <c r="E55" i="7"/>
  <c r="T55" i="7" s="1"/>
  <c r="W53" i="7"/>
  <c r="V53" i="7"/>
  <c r="O53" i="7"/>
  <c r="N53" i="7"/>
  <c r="M53" i="7"/>
  <c r="L53" i="7"/>
  <c r="K53" i="7"/>
  <c r="S53" i="7" s="1"/>
  <c r="J53" i="7"/>
  <c r="R53" i="7" s="1"/>
  <c r="I53" i="7"/>
  <c r="H53" i="7"/>
  <c r="G53" i="7"/>
  <c r="F53" i="7"/>
  <c r="C53" i="7"/>
  <c r="B53" i="7"/>
  <c r="E53" i="7" s="1"/>
  <c r="S52" i="7"/>
  <c r="R52" i="7"/>
  <c r="Q52" i="7"/>
  <c r="P52" i="7"/>
  <c r="E52" i="7"/>
  <c r="T52" i="7" s="1"/>
  <c r="S51" i="7"/>
  <c r="R51" i="7"/>
  <c r="Q51" i="7"/>
  <c r="P51" i="7"/>
  <c r="E51" i="7"/>
  <c r="T51" i="7" s="1"/>
  <c r="U50" i="7"/>
  <c r="S50" i="7"/>
  <c r="R50" i="7"/>
  <c r="Q50" i="7"/>
  <c r="P50" i="7"/>
  <c r="E50" i="7"/>
  <c r="T50" i="7" s="1"/>
  <c r="S49" i="7"/>
  <c r="R49" i="7"/>
  <c r="Q49" i="7"/>
  <c r="P49" i="7"/>
  <c r="E49" i="7"/>
  <c r="S48" i="7"/>
  <c r="R48" i="7"/>
  <c r="Q48" i="7"/>
  <c r="P48" i="7"/>
  <c r="E48" i="7"/>
  <c r="T48" i="7" s="1"/>
  <c r="S47" i="7"/>
  <c r="R47" i="7"/>
  <c r="Q47" i="7"/>
  <c r="P47" i="7"/>
  <c r="E47" i="7"/>
  <c r="T47" i="7" s="1"/>
  <c r="T46" i="7"/>
  <c r="S46" i="7"/>
  <c r="R46" i="7"/>
  <c r="Q46" i="7"/>
  <c r="P46" i="7"/>
  <c r="E46" i="7"/>
  <c r="U46" i="7" s="1"/>
  <c r="T45" i="7"/>
  <c r="S45" i="7"/>
  <c r="R45" i="7"/>
  <c r="Q45" i="7"/>
  <c r="P45" i="7"/>
  <c r="E45" i="7"/>
  <c r="U45" i="7" s="1"/>
  <c r="S44" i="7"/>
  <c r="R44" i="7"/>
  <c r="Q44" i="7"/>
  <c r="P44" i="7"/>
  <c r="E44" i="7"/>
  <c r="T44" i="7" s="1"/>
  <c r="S43" i="7"/>
  <c r="R43" i="7"/>
  <c r="Q43" i="7"/>
  <c r="P43" i="7"/>
  <c r="E43" i="7"/>
  <c r="T43" i="7" s="1"/>
  <c r="T42" i="7"/>
  <c r="S42" i="7"/>
  <c r="R42" i="7"/>
  <c r="Q42" i="7"/>
  <c r="P42" i="7"/>
  <c r="E42" i="7"/>
  <c r="U42" i="7" s="1"/>
  <c r="W40" i="7"/>
  <c r="V40" i="7"/>
  <c r="O40" i="7"/>
  <c r="N40" i="7"/>
  <c r="M40" i="7"/>
  <c r="L40" i="7"/>
  <c r="K40" i="7"/>
  <c r="S40" i="7" s="1"/>
  <c r="J40" i="7"/>
  <c r="R40" i="7" s="1"/>
  <c r="I40" i="7"/>
  <c r="H40" i="7"/>
  <c r="G40" i="7"/>
  <c r="F40" i="7"/>
  <c r="C40" i="7"/>
  <c r="B40" i="7"/>
  <c r="E40" i="7" s="1"/>
  <c r="S39" i="7"/>
  <c r="R39" i="7"/>
  <c r="Q39" i="7"/>
  <c r="P39" i="7"/>
  <c r="E39" i="7"/>
  <c r="T39" i="7" s="1"/>
  <c r="S38" i="7"/>
  <c r="R38" i="7"/>
  <c r="Q38" i="7"/>
  <c r="P38" i="7"/>
  <c r="E38" i="7"/>
  <c r="T38" i="7" s="1"/>
  <c r="T37" i="7"/>
  <c r="S37" i="7"/>
  <c r="R37" i="7"/>
  <c r="Q37" i="7"/>
  <c r="P37" i="7"/>
  <c r="E37" i="7"/>
  <c r="U37" i="7" s="1"/>
  <c r="T36" i="7"/>
  <c r="S36" i="7"/>
  <c r="R36" i="7"/>
  <c r="Q36" i="7"/>
  <c r="P36" i="7"/>
  <c r="E36" i="7"/>
  <c r="U36" i="7" s="1"/>
  <c r="S35" i="7"/>
  <c r="R35" i="7"/>
  <c r="Q35" i="7"/>
  <c r="P35" i="7"/>
  <c r="E35" i="7"/>
  <c r="U35" i="7" s="1"/>
  <c r="W33" i="7"/>
  <c r="V33" i="7"/>
  <c r="O33" i="7"/>
  <c r="N33" i="7"/>
  <c r="M33" i="7"/>
  <c r="L33" i="7"/>
  <c r="K33" i="7"/>
  <c r="S33" i="7" s="1"/>
  <c r="J33" i="7"/>
  <c r="R33" i="7" s="1"/>
  <c r="I33" i="7"/>
  <c r="H33" i="7"/>
  <c r="G33" i="7"/>
  <c r="F33" i="7"/>
  <c r="C33" i="7"/>
  <c r="B33" i="7"/>
  <c r="E33" i="7" s="1"/>
  <c r="S32" i="7"/>
  <c r="R32" i="7"/>
  <c r="Q32" i="7"/>
  <c r="P32" i="7"/>
  <c r="E32" i="7"/>
  <c r="W30" i="7"/>
  <c r="V30" i="7"/>
  <c r="O30" i="7"/>
  <c r="N30" i="7"/>
  <c r="M30" i="7"/>
  <c r="L30" i="7"/>
  <c r="K30" i="7"/>
  <c r="S30" i="7" s="1"/>
  <c r="J30" i="7"/>
  <c r="R30" i="7" s="1"/>
  <c r="I30" i="7"/>
  <c r="H30" i="7"/>
  <c r="G30" i="7"/>
  <c r="F30" i="7"/>
  <c r="C30" i="7"/>
  <c r="B30" i="7"/>
  <c r="S29" i="7"/>
  <c r="R29" i="7"/>
  <c r="Q29" i="7"/>
  <c r="P29" i="7"/>
  <c r="E29" i="7"/>
  <c r="U28" i="7"/>
  <c r="S28" i="7"/>
  <c r="R28" i="7"/>
  <c r="Q28" i="7"/>
  <c r="P28" i="7"/>
  <c r="E28" i="7"/>
  <c r="T28" i="7" s="1"/>
  <c r="S27" i="7"/>
  <c r="R27" i="7"/>
  <c r="Q27" i="7"/>
  <c r="P27" i="7"/>
  <c r="E27" i="7"/>
  <c r="T26" i="7"/>
  <c r="S26" i="7"/>
  <c r="R26" i="7"/>
  <c r="Q26" i="7"/>
  <c r="P26" i="7"/>
  <c r="E26" i="7"/>
  <c r="U26" i="7" s="1"/>
  <c r="W24" i="7"/>
  <c r="V24" i="7"/>
  <c r="O24" i="7"/>
  <c r="N24" i="7"/>
  <c r="M24" i="7"/>
  <c r="L24" i="7"/>
  <c r="K24" i="7"/>
  <c r="S24" i="7" s="1"/>
  <c r="J24" i="7"/>
  <c r="R24" i="7" s="1"/>
  <c r="I24" i="7"/>
  <c r="Q24" i="7" s="1"/>
  <c r="H24" i="7"/>
  <c r="P24" i="7" s="1"/>
  <c r="G24" i="7"/>
  <c r="F24" i="7"/>
  <c r="C24" i="7"/>
  <c r="B24" i="7"/>
  <c r="E24" i="7" s="1"/>
  <c r="S23" i="7"/>
  <c r="R23" i="7"/>
  <c r="Q23" i="7"/>
  <c r="P23" i="7"/>
  <c r="E23" i="7"/>
  <c r="T23" i="7" s="1"/>
  <c r="T22" i="7"/>
  <c r="S22" i="7"/>
  <c r="R22" i="7"/>
  <c r="Q22" i="7"/>
  <c r="P22" i="7"/>
  <c r="E22" i="7"/>
  <c r="U22" i="7" s="1"/>
  <c r="S21" i="7"/>
  <c r="R21" i="7"/>
  <c r="Q21" i="7"/>
  <c r="P21" i="7"/>
  <c r="E21" i="7"/>
  <c r="U21" i="7" s="1"/>
  <c r="S20" i="7"/>
  <c r="R20" i="7"/>
  <c r="Q20" i="7"/>
  <c r="P20" i="7"/>
  <c r="E20" i="7"/>
  <c r="T20" i="7" s="1"/>
  <c r="S19" i="7"/>
  <c r="R19" i="7"/>
  <c r="Q19" i="7"/>
  <c r="U19" i="7" s="1"/>
  <c r="P19" i="7"/>
  <c r="E19" i="7"/>
  <c r="S18" i="7"/>
  <c r="R18" i="7"/>
  <c r="Q18" i="7"/>
  <c r="P18" i="7"/>
  <c r="E18" i="7"/>
  <c r="W16" i="7"/>
  <c r="V16" i="7"/>
  <c r="O16" i="7"/>
  <c r="N16" i="7"/>
  <c r="M16" i="7"/>
  <c r="L16" i="7"/>
  <c r="K16" i="7"/>
  <c r="S16" i="7" s="1"/>
  <c r="J16" i="7"/>
  <c r="R16" i="7" s="1"/>
  <c r="I16" i="7"/>
  <c r="H16" i="7"/>
  <c r="G16" i="7"/>
  <c r="F16" i="7"/>
  <c r="C16" i="7"/>
  <c r="B16" i="7"/>
  <c r="S15" i="7"/>
  <c r="R15" i="7"/>
  <c r="Q15" i="7"/>
  <c r="P15" i="7"/>
  <c r="E15" i="7"/>
  <c r="T15" i="7" s="1"/>
  <c r="U14" i="7"/>
  <c r="S14" i="7"/>
  <c r="R14" i="7"/>
  <c r="Q14" i="7"/>
  <c r="P14" i="7"/>
  <c r="E14" i="7"/>
  <c r="T14" i="7" s="1"/>
  <c r="S13" i="7"/>
  <c r="R13" i="7"/>
  <c r="Q13" i="7"/>
  <c r="P13" i="7"/>
  <c r="E13" i="7"/>
  <c r="T12" i="7"/>
  <c r="S12" i="7"/>
  <c r="R12" i="7"/>
  <c r="Q12" i="7"/>
  <c r="P12" i="7"/>
  <c r="E12" i="7"/>
  <c r="U12" i="7" s="1"/>
  <c r="S11" i="7"/>
  <c r="R11" i="7"/>
  <c r="Q11" i="7"/>
  <c r="P11" i="7"/>
  <c r="E11" i="7"/>
  <c r="T11" i="7" s="1"/>
  <c r="S10" i="7"/>
  <c r="R10" i="7"/>
  <c r="Q10" i="7"/>
  <c r="P10" i="7"/>
  <c r="E10" i="7"/>
  <c r="T10" i="7" s="1"/>
  <c r="S9" i="7"/>
  <c r="R9" i="7"/>
  <c r="Q9" i="7"/>
  <c r="P9" i="7"/>
  <c r="E9" i="7"/>
  <c r="U9" i="7" s="1"/>
  <c r="T93" i="6"/>
  <c r="S93" i="6"/>
  <c r="R93" i="6"/>
  <c r="Q93" i="6"/>
  <c r="P93" i="6"/>
  <c r="E93" i="6"/>
  <c r="U93" i="6" s="1"/>
  <c r="S92" i="6"/>
  <c r="R92" i="6"/>
  <c r="Q92" i="6"/>
  <c r="P92" i="6"/>
  <c r="E92" i="6"/>
  <c r="T92" i="6" s="1"/>
  <c r="S91" i="6"/>
  <c r="R91" i="6"/>
  <c r="Q91" i="6"/>
  <c r="P91" i="6"/>
  <c r="E91" i="6"/>
  <c r="S90" i="6"/>
  <c r="R90" i="6"/>
  <c r="Q90" i="6"/>
  <c r="P90" i="6"/>
  <c r="E90" i="6"/>
  <c r="U90" i="6" s="1"/>
  <c r="T89" i="6"/>
  <c r="S89" i="6"/>
  <c r="R89" i="6"/>
  <c r="Q89" i="6"/>
  <c r="P89" i="6"/>
  <c r="E89" i="6"/>
  <c r="U89" i="6" s="1"/>
  <c r="S88" i="6"/>
  <c r="R88" i="6"/>
  <c r="Q88" i="6"/>
  <c r="P88" i="6"/>
  <c r="E88" i="6"/>
  <c r="T88" i="6" s="1"/>
  <c r="S87" i="6"/>
  <c r="R87" i="6"/>
  <c r="Q87" i="6"/>
  <c r="P87" i="6"/>
  <c r="E87" i="6"/>
  <c r="S86" i="6"/>
  <c r="R86" i="6"/>
  <c r="Q86" i="6"/>
  <c r="P86" i="6"/>
  <c r="E86" i="6"/>
  <c r="U86" i="6" s="1"/>
  <c r="W72" i="6"/>
  <c r="V72" i="6"/>
  <c r="O72" i="6"/>
  <c r="N72" i="6"/>
  <c r="M72" i="6"/>
  <c r="L72" i="6"/>
  <c r="K72" i="6"/>
  <c r="S72" i="6" s="1"/>
  <c r="J72" i="6"/>
  <c r="R72" i="6" s="1"/>
  <c r="I72" i="6"/>
  <c r="Q72" i="6" s="1"/>
  <c r="H72" i="6"/>
  <c r="G72" i="6"/>
  <c r="F72" i="6"/>
  <c r="C72" i="6"/>
  <c r="B72" i="6"/>
  <c r="W71" i="6"/>
  <c r="V71" i="6"/>
  <c r="O71" i="6"/>
  <c r="N71" i="6"/>
  <c r="M71" i="6"/>
  <c r="L71" i="6"/>
  <c r="K71" i="6"/>
  <c r="S71" i="6" s="1"/>
  <c r="J71" i="6"/>
  <c r="R71" i="6" s="1"/>
  <c r="I71" i="6"/>
  <c r="H71" i="6"/>
  <c r="G71" i="6"/>
  <c r="F71" i="6"/>
  <c r="C71" i="6"/>
  <c r="B71" i="6"/>
  <c r="E71" i="6" s="1"/>
  <c r="W70" i="6"/>
  <c r="V70" i="6"/>
  <c r="O70" i="6"/>
  <c r="N70" i="6"/>
  <c r="M70" i="6"/>
  <c r="L70" i="6"/>
  <c r="K70" i="6"/>
  <c r="S70" i="6" s="1"/>
  <c r="J70" i="6"/>
  <c r="R70" i="6" s="1"/>
  <c r="I70" i="6"/>
  <c r="H70" i="6"/>
  <c r="G70" i="6"/>
  <c r="F70" i="6"/>
  <c r="C70" i="6"/>
  <c r="E70" i="6" s="1"/>
  <c r="B70" i="6"/>
  <c r="S69" i="6"/>
  <c r="R69" i="6"/>
  <c r="Q69" i="6"/>
  <c r="P69" i="6"/>
  <c r="E69" i="6"/>
  <c r="U69" i="6" s="1"/>
  <c r="W67" i="6"/>
  <c r="V67" i="6"/>
  <c r="O67" i="6"/>
  <c r="N67" i="6"/>
  <c r="M67" i="6"/>
  <c r="L67" i="6"/>
  <c r="K67" i="6"/>
  <c r="S67" i="6" s="1"/>
  <c r="J67" i="6"/>
  <c r="I67" i="6"/>
  <c r="H67" i="6"/>
  <c r="G67" i="6"/>
  <c r="F67" i="6"/>
  <c r="C67" i="6"/>
  <c r="B67" i="6"/>
  <c r="W66" i="6"/>
  <c r="V66" i="6"/>
  <c r="O66" i="6"/>
  <c r="N66" i="6"/>
  <c r="M66" i="6"/>
  <c r="L66" i="6"/>
  <c r="K66" i="6"/>
  <c r="S66" i="6" s="1"/>
  <c r="J66" i="6"/>
  <c r="R66" i="6" s="1"/>
  <c r="I66" i="6"/>
  <c r="Q66" i="6" s="1"/>
  <c r="H66" i="6"/>
  <c r="P66" i="6" s="1"/>
  <c r="G66" i="6"/>
  <c r="F66" i="6"/>
  <c r="C66" i="6"/>
  <c r="B66" i="6"/>
  <c r="E66" i="6" s="1"/>
  <c r="U65" i="6"/>
  <c r="S65" i="6"/>
  <c r="R65" i="6"/>
  <c r="Q65" i="6"/>
  <c r="P65" i="6"/>
  <c r="E65" i="6"/>
  <c r="T65" i="6" s="1"/>
  <c r="T64" i="6"/>
  <c r="S64" i="6"/>
  <c r="R64" i="6"/>
  <c r="Q64" i="6"/>
  <c r="P64" i="6"/>
  <c r="E64" i="6"/>
  <c r="U64" i="6" s="1"/>
  <c r="S63" i="6"/>
  <c r="R63" i="6"/>
  <c r="Q63" i="6"/>
  <c r="P63" i="6"/>
  <c r="E63" i="6"/>
  <c r="U63" i="6" s="1"/>
  <c r="S62" i="6"/>
  <c r="R62" i="6"/>
  <c r="Q62" i="6"/>
  <c r="P62" i="6"/>
  <c r="E62" i="6"/>
  <c r="T62" i="6" s="1"/>
  <c r="U61" i="6"/>
  <c r="S61" i="6"/>
  <c r="R61" i="6"/>
  <c r="Q61" i="6"/>
  <c r="P61" i="6"/>
  <c r="E61" i="6"/>
  <c r="T61" i="6" s="1"/>
  <c r="V59" i="6"/>
  <c r="O59" i="6"/>
  <c r="N59" i="6"/>
  <c r="M59" i="6"/>
  <c r="L59" i="6"/>
  <c r="K59" i="6"/>
  <c r="S59" i="6" s="1"/>
  <c r="J59" i="6"/>
  <c r="R59" i="6" s="1"/>
  <c r="I59" i="6"/>
  <c r="H59" i="6"/>
  <c r="G59" i="6"/>
  <c r="F59" i="6"/>
  <c r="C59" i="6"/>
  <c r="B59" i="6"/>
  <c r="E59" i="6" s="1"/>
  <c r="S58" i="6"/>
  <c r="R58" i="6"/>
  <c r="Q58" i="6"/>
  <c r="P58" i="6"/>
  <c r="E58" i="6"/>
  <c r="T58" i="6" s="1"/>
  <c r="S57" i="6"/>
  <c r="R57" i="6"/>
  <c r="Q57" i="6"/>
  <c r="P57" i="6"/>
  <c r="E57" i="6"/>
  <c r="T57" i="6" s="1"/>
  <c r="S56" i="6"/>
  <c r="R56" i="6"/>
  <c r="Q56" i="6"/>
  <c r="P56" i="6"/>
  <c r="E56" i="6"/>
  <c r="U56" i="6" s="1"/>
  <c r="S55" i="6"/>
  <c r="R55" i="6"/>
  <c r="Q55" i="6"/>
  <c r="P55" i="6"/>
  <c r="E55" i="6"/>
  <c r="U55" i="6" s="1"/>
  <c r="W53" i="6"/>
  <c r="V53" i="6"/>
  <c r="O53" i="6"/>
  <c r="N53" i="6"/>
  <c r="M53" i="6"/>
  <c r="L53" i="6"/>
  <c r="K53" i="6"/>
  <c r="S53" i="6" s="1"/>
  <c r="J53" i="6"/>
  <c r="R53" i="6" s="1"/>
  <c r="I53" i="6"/>
  <c r="Q53" i="6" s="1"/>
  <c r="H53" i="6"/>
  <c r="G53" i="6"/>
  <c r="F53" i="6"/>
  <c r="C53" i="6"/>
  <c r="B53" i="6"/>
  <c r="U52" i="6"/>
  <c r="S52" i="6"/>
  <c r="R52" i="6"/>
  <c r="Q52" i="6"/>
  <c r="P52" i="6"/>
  <c r="E52" i="6"/>
  <c r="T52" i="6" s="1"/>
  <c r="T51" i="6"/>
  <c r="S51" i="6"/>
  <c r="R51" i="6"/>
  <c r="Q51" i="6"/>
  <c r="P51" i="6"/>
  <c r="E51" i="6"/>
  <c r="U51" i="6" s="1"/>
  <c r="S50" i="6"/>
  <c r="R50" i="6"/>
  <c r="Q50" i="6"/>
  <c r="P50" i="6"/>
  <c r="E50" i="6"/>
  <c r="U50" i="6" s="1"/>
  <c r="S49" i="6"/>
  <c r="R49" i="6"/>
  <c r="Q49" i="6"/>
  <c r="P49" i="6"/>
  <c r="E49" i="6"/>
  <c r="T49" i="6" s="1"/>
  <c r="U48" i="6"/>
  <c r="S48" i="6"/>
  <c r="R48" i="6"/>
  <c r="Q48" i="6"/>
  <c r="P48" i="6"/>
  <c r="E48" i="6"/>
  <c r="T48" i="6" s="1"/>
  <c r="S47" i="6"/>
  <c r="R47" i="6"/>
  <c r="Q47" i="6"/>
  <c r="P47" i="6"/>
  <c r="E47" i="6"/>
  <c r="T47" i="6" s="1"/>
  <c r="S46" i="6"/>
  <c r="R46" i="6"/>
  <c r="Q46" i="6"/>
  <c r="P46" i="6"/>
  <c r="E46" i="6"/>
  <c r="U46" i="6" s="1"/>
  <c r="S45" i="6"/>
  <c r="R45" i="6"/>
  <c r="Q45" i="6"/>
  <c r="P45" i="6"/>
  <c r="E45" i="6"/>
  <c r="T45" i="6" s="1"/>
  <c r="U44" i="6"/>
  <c r="S44" i="6"/>
  <c r="R44" i="6"/>
  <c r="Q44" i="6"/>
  <c r="P44" i="6"/>
  <c r="E44" i="6"/>
  <c r="T44" i="6" s="1"/>
  <c r="S43" i="6"/>
  <c r="R43" i="6"/>
  <c r="Q43" i="6"/>
  <c r="P43" i="6"/>
  <c r="E43" i="6"/>
  <c r="U43" i="6" s="1"/>
  <c r="S42" i="6"/>
  <c r="R42" i="6"/>
  <c r="Q42" i="6"/>
  <c r="P42" i="6"/>
  <c r="E42" i="6"/>
  <c r="U42" i="6" s="1"/>
  <c r="W40" i="6"/>
  <c r="V40" i="6"/>
  <c r="O40" i="6"/>
  <c r="N40" i="6"/>
  <c r="M40" i="6"/>
  <c r="L40" i="6"/>
  <c r="K40" i="6"/>
  <c r="S40" i="6" s="1"/>
  <c r="J40" i="6"/>
  <c r="R40" i="6" s="1"/>
  <c r="I40" i="6"/>
  <c r="Q40" i="6" s="1"/>
  <c r="H40" i="6"/>
  <c r="P40" i="6" s="1"/>
  <c r="G40" i="6"/>
  <c r="F40" i="6"/>
  <c r="C40" i="6"/>
  <c r="B40" i="6"/>
  <c r="E40" i="6" s="1"/>
  <c r="U39" i="6"/>
  <c r="S39" i="6"/>
  <c r="R39" i="6"/>
  <c r="Q39" i="6"/>
  <c r="P39" i="6"/>
  <c r="E39" i="6"/>
  <c r="T39" i="6" s="1"/>
  <c r="T38" i="6"/>
  <c r="S38" i="6"/>
  <c r="R38" i="6"/>
  <c r="Q38" i="6"/>
  <c r="P38" i="6"/>
  <c r="E38" i="6"/>
  <c r="U38" i="6" s="1"/>
  <c r="S37" i="6"/>
  <c r="R37" i="6"/>
  <c r="Q37" i="6"/>
  <c r="P37" i="6"/>
  <c r="E37" i="6"/>
  <c r="U37" i="6" s="1"/>
  <c r="S36" i="6"/>
  <c r="R36" i="6"/>
  <c r="Q36" i="6"/>
  <c r="P36" i="6"/>
  <c r="E36" i="6"/>
  <c r="T36" i="6" s="1"/>
  <c r="U35" i="6"/>
  <c r="S35" i="6"/>
  <c r="R35" i="6"/>
  <c r="Q35" i="6"/>
  <c r="P35" i="6"/>
  <c r="E35" i="6"/>
  <c r="T35" i="6" s="1"/>
  <c r="W33" i="6"/>
  <c r="V33" i="6"/>
  <c r="O33" i="6"/>
  <c r="N33" i="6"/>
  <c r="M33" i="6"/>
  <c r="L33" i="6"/>
  <c r="K33" i="6"/>
  <c r="S33" i="6" s="1"/>
  <c r="J33" i="6"/>
  <c r="R33" i="6" s="1"/>
  <c r="I33" i="6"/>
  <c r="H33" i="6"/>
  <c r="G33" i="6"/>
  <c r="F33" i="6"/>
  <c r="C33" i="6"/>
  <c r="E33" i="6" s="1"/>
  <c r="B33" i="6"/>
  <c r="S32" i="6"/>
  <c r="R32" i="6"/>
  <c r="Q32" i="6"/>
  <c r="P32" i="6"/>
  <c r="T32" i="6" s="1"/>
  <c r="E32" i="6"/>
  <c r="U32" i="6" s="1"/>
  <c r="W30" i="6"/>
  <c r="V30" i="6"/>
  <c r="O30" i="6"/>
  <c r="N30" i="6"/>
  <c r="M30" i="6"/>
  <c r="L30" i="6"/>
  <c r="K30" i="6"/>
  <c r="S30" i="6" s="1"/>
  <c r="J30" i="6"/>
  <c r="R30" i="6" s="1"/>
  <c r="I30" i="6"/>
  <c r="Q30" i="6" s="1"/>
  <c r="H30" i="6"/>
  <c r="P30" i="6" s="1"/>
  <c r="G30" i="6"/>
  <c r="F30" i="6"/>
  <c r="C30" i="6"/>
  <c r="B30" i="6"/>
  <c r="E30" i="6" s="1"/>
  <c r="S29" i="6"/>
  <c r="R29" i="6"/>
  <c r="Q29" i="6"/>
  <c r="U29" i="6" s="1"/>
  <c r="P29" i="6"/>
  <c r="E29" i="6"/>
  <c r="S28" i="6"/>
  <c r="R28" i="6"/>
  <c r="Q28" i="6"/>
  <c r="P28" i="6"/>
  <c r="E28" i="6"/>
  <c r="U28" i="6" s="1"/>
  <c r="S27" i="6"/>
  <c r="R27" i="6"/>
  <c r="Q27" i="6"/>
  <c r="P27" i="6"/>
  <c r="E27" i="6"/>
  <c r="U27" i="6" s="1"/>
  <c r="S26" i="6"/>
  <c r="R26" i="6"/>
  <c r="Q26" i="6"/>
  <c r="P26" i="6"/>
  <c r="E26" i="6"/>
  <c r="T26" i="6" s="1"/>
  <c r="W24" i="6"/>
  <c r="V24" i="6"/>
  <c r="O24" i="6"/>
  <c r="N24" i="6"/>
  <c r="M24" i="6"/>
  <c r="L24" i="6"/>
  <c r="K24" i="6"/>
  <c r="S24" i="6" s="1"/>
  <c r="J24" i="6"/>
  <c r="R24" i="6" s="1"/>
  <c r="I24" i="6"/>
  <c r="H24" i="6"/>
  <c r="G24" i="6"/>
  <c r="F24" i="6"/>
  <c r="E24" i="6"/>
  <c r="C24" i="6"/>
  <c r="B24" i="6"/>
  <c r="T23" i="6"/>
  <c r="S23" i="6"/>
  <c r="R23" i="6"/>
  <c r="Q23" i="6"/>
  <c r="P23" i="6"/>
  <c r="E23" i="6"/>
  <c r="U23" i="6" s="1"/>
  <c r="S22" i="6"/>
  <c r="R22" i="6"/>
  <c r="Q22" i="6"/>
  <c r="P22" i="6"/>
  <c r="E22" i="6"/>
  <c r="U22" i="6" s="1"/>
  <c r="S21" i="6"/>
  <c r="R21" i="6"/>
  <c r="Q21" i="6"/>
  <c r="P21" i="6"/>
  <c r="E21" i="6"/>
  <c r="T21" i="6" s="1"/>
  <c r="U20" i="6"/>
  <c r="S20" i="6"/>
  <c r="R20" i="6"/>
  <c r="Q20" i="6"/>
  <c r="P20" i="6"/>
  <c r="E20" i="6"/>
  <c r="T20" i="6" s="1"/>
  <c r="S19" i="6"/>
  <c r="R19" i="6"/>
  <c r="Q19" i="6"/>
  <c r="P19" i="6"/>
  <c r="E19" i="6"/>
  <c r="T18" i="6"/>
  <c r="S18" i="6"/>
  <c r="R18" i="6"/>
  <c r="Q18" i="6"/>
  <c r="P18" i="6"/>
  <c r="E18" i="6"/>
  <c r="U18" i="6" s="1"/>
  <c r="W16" i="6"/>
  <c r="V16" i="6"/>
  <c r="O16" i="6"/>
  <c r="N16" i="6"/>
  <c r="M16" i="6"/>
  <c r="L16" i="6"/>
  <c r="K16" i="6"/>
  <c r="S16" i="6" s="1"/>
  <c r="J16" i="6"/>
  <c r="R16" i="6" s="1"/>
  <c r="I16" i="6"/>
  <c r="H16" i="6"/>
  <c r="P16" i="6" s="1"/>
  <c r="G16" i="6"/>
  <c r="F16" i="6"/>
  <c r="C16" i="6"/>
  <c r="B16" i="6"/>
  <c r="U15" i="6"/>
  <c r="T15" i="6"/>
  <c r="S15" i="6"/>
  <c r="R15" i="6"/>
  <c r="Q15" i="6"/>
  <c r="P15" i="6"/>
  <c r="E15" i="6"/>
  <c r="U14" i="6"/>
  <c r="T14" i="6"/>
  <c r="S14" i="6"/>
  <c r="R14" i="6"/>
  <c r="Q14" i="6"/>
  <c r="P14" i="6"/>
  <c r="E14" i="6"/>
  <c r="S13" i="6"/>
  <c r="R13" i="6"/>
  <c r="Q13" i="6"/>
  <c r="P13" i="6"/>
  <c r="E13" i="6"/>
  <c r="U13" i="6" s="1"/>
  <c r="S12" i="6"/>
  <c r="R12" i="6"/>
  <c r="Q12" i="6"/>
  <c r="P12" i="6"/>
  <c r="E12" i="6"/>
  <c r="T12" i="6" s="1"/>
  <c r="U11" i="6"/>
  <c r="T11" i="6"/>
  <c r="S11" i="6"/>
  <c r="R11" i="6"/>
  <c r="Q11" i="6"/>
  <c r="P11" i="6"/>
  <c r="E11" i="6"/>
  <c r="S10" i="6"/>
  <c r="R10" i="6"/>
  <c r="Q10" i="6"/>
  <c r="P10" i="6"/>
  <c r="E10" i="6"/>
  <c r="S9" i="6"/>
  <c r="R9" i="6"/>
  <c r="Q9" i="6"/>
  <c r="P9" i="6"/>
  <c r="E9" i="6"/>
  <c r="T9" i="6" s="1"/>
  <c r="S93" i="5"/>
  <c r="R93" i="5"/>
  <c r="Q93" i="5"/>
  <c r="P93" i="5"/>
  <c r="E93" i="5"/>
  <c r="T93" i="5" s="1"/>
  <c r="T92" i="5"/>
  <c r="S92" i="5"/>
  <c r="R92" i="5"/>
  <c r="Q92" i="5"/>
  <c r="P92" i="5"/>
  <c r="E92" i="5"/>
  <c r="U92" i="5" s="1"/>
  <c r="T91" i="5"/>
  <c r="S91" i="5"/>
  <c r="R91" i="5"/>
  <c r="Q91" i="5"/>
  <c r="P91" i="5"/>
  <c r="E91" i="5"/>
  <c r="U91" i="5" s="1"/>
  <c r="S90" i="5"/>
  <c r="R90" i="5"/>
  <c r="Q90" i="5"/>
  <c r="P90" i="5"/>
  <c r="E90" i="5"/>
  <c r="U90" i="5" s="1"/>
  <c r="S89" i="5"/>
  <c r="R89" i="5"/>
  <c r="Q89" i="5"/>
  <c r="P89" i="5"/>
  <c r="E89" i="5"/>
  <c r="T89" i="5" s="1"/>
  <c r="U88" i="5"/>
  <c r="T88" i="5"/>
  <c r="S88" i="5"/>
  <c r="R88" i="5"/>
  <c r="Q88" i="5"/>
  <c r="P88" i="5"/>
  <c r="E88" i="5"/>
  <c r="T87" i="5"/>
  <c r="S87" i="5"/>
  <c r="R87" i="5"/>
  <c r="Q87" i="5"/>
  <c r="P87" i="5"/>
  <c r="E87" i="5"/>
  <c r="U87" i="5" s="1"/>
  <c r="S86" i="5"/>
  <c r="R86" i="5"/>
  <c r="Q86" i="5"/>
  <c r="P86" i="5"/>
  <c r="E86" i="5"/>
  <c r="U86" i="5" s="1"/>
  <c r="W72" i="5"/>
  <c r="V72" i="5"/>
  <c r="O72" i="5"/>
  <c r="N72" i="5"/>
  <c r="M72" i="5"/>
  <c r="L72" i="5"/>
  <c r="K72" i="5"/>
  <c r="S72" i="5" s="1"/>
  <c r="J72" i="5"/>
  <c r="I72" i="5"/>
  <c r="H72" i="5"/>
  <c r="G72" i="5"/>
  <c r="F72" i="5"/>
  <c r="C72" i="5"/>
  <c r="B72" i="5"/>
  <c r="W71" i="5"/>
  <c r="V71" i="5"/>
  <c r="O71" i="5"/>
  <c r="N71" i="5"/>
  <c r="M71" i="5"/>
  <c r="L71" i="5"/>
  <c r="K71" i="5"/>
  <c r="S71" i="5" s="1"/>
  <c r="J71" i="5"/>
  <c r="R71" i="5" s="1"/>
  <c r="I71" i="5"/>
  <c r="Q71" i="5" s="1"/>
  <c r="H71" i="5"/>
  <c r="P71" i="5" s="1"/>
  <c r="G71" i="5"/>
  <c r="F71" i="5"/>
  <c r="C71" i="5"/>
  <c r="B71" i="5"/>
  <c r="E71" i="5" s="1"/>
  <c r="W70" i="5"/>
  <c r="V70" i="5"/>
  <c r="O70" i="5"/>
  <c r="N70" i="5"/>
  <c r="M70" i="5"/>
  <c r="L70" i="5"/>
  <c r="K70" i="5"/>
  <c r="S70" i="5" s="1"/>
  <c r="J70" i="5"/>
  <c r="R70" i="5" s="1"/>
  <c r="I70" i="5"/>
  <c r="H70" i="5"/>
  <c r="P70" i="5" s="1"/>
  <c r="G70" i="5"/>
  <c r="F70" i="5"/>
  <c r="C70" i="5"/>
  <c r="B70" i="5"/>
  <c r="E70" i="5" s="1"/>
  <c r="T69" i="5"/>
  <c r="S69" i="5"/>
  <c r="R69" i="5"/>
  <c r="Q69" i="5"/>
  <c r="P69" i="5"/>
  <c r="E69" i="5"/>
  <c r="U69" i="5" s="1"/>
  <c r="W67" i="5"/>
  <c r="V67" i="5"/>
  <c r="O67" i="5"/>
  <c r="N67" i="5"/>
  <c r="M67" i="5"/>
  <c r="L67" i="5"/>
  <c r="K67" i="5"/>
  <c r="J67" i="5"/>
  <c r="I67" i="5"/>
  <c r="H67" i="5"/>
  <c r="G67" i="5"/>
  <c r="F67" i="5"/>
  <c r="C67" i="5"/>
  <c r="B67" i="5"/>
  <c r="W66" i="5"/>
  <c r="V66" i="5"/>
  <c r="O66" i="5"/>
  <c r="N66" i="5"/>
  <c r="M66" i="5"/>
  <c r="L66" i="5"/>
  <c r="K66" i="5"/>
  <c r="S66" i="5" s="1"/>
  <c r="J66" i="5"/>
  <c r="R66" i="5" s="1"/>
  <c r="I66" i="5"/>
  <c r="H66" i="5"/>
  <c r="G66" i="5"/>
  <c r="F66" i="5"/>
  <c r="C66" i="5"/>
  <c r="B66" i="5"/>
  <c r="E66" i="5" s="1"/>
  <c r="U65" i="5"/>
  <c r="S65" i="5"/>
  <c r="R65" i="5"/>
  <c r="Q65" i="5"/>
  <c r="P65" i="5"/>
  <c r="E65" i="5"/>
  <c r="T65" i="5" s="1"/>
  <c r="T64" i="5"/>
  <c r="S64" i="5"/>
  <c r="R64" i="5"/>
  <c r="Q64" i="5"/>
  <c r="P64" i="5"/>
  <c r="E64" i="5"/>
  <c r="U64" i="5" s="1"/>
  <c r="S63" i="5"/>
  <c r="R63" i="5"/>
  <c r="Q63" i="5"/>
  <c r="P63" i="5"/>
  <c r="E63" i="5"/>
  <c r="T63" i="5" s="1"/>
  <c r="S62" i="5"/>
  <c r="R62" i="5"/>
  <c r="Q62" i="5"/>
  <c r="P62" i="5"/>
  <c r="E62" i="5"/>
  <c r="T62" i="5" s="1"/>
  <c r="U61" i="5"/>
  <c r="S61" i="5"/>
  <c r="R61" i="5"/>
  <c r="Q61" i="5"/>
  <c r="P61" i="5"/>
  <c r="E61" i="5"/>
  <c r="T61" i="5" s="1"/>
  <c r="V59" i="5"/>
  <c r="O59" i="5"/>
  <c r="N59" i="5"/>
  <c r="M59" i="5"/>
  <c r="L59" i="5"/>
  <c r="K59" i="5"/>
  <c r="S59" i="5" s="1"/>
  <c r="J59" i="5"/>
  <c r="R59" i="5" s="1"/>
  <c r="I59" i="5"/>
  <c r="H59" i="5"/>
  <c r="P59" i="5" s="1"/>
  <c r="G59" i="5"/>
  <c r="F59" i="5"/>
  <c r="C59" i="5"/>
  <c r="B59" i="5"/>
  <c r="U58" i="5"/>
  <c r="S58" i="5"/>
  <c r="R58" i="5"/>
  <c r="Q58" i="5"/>
  <c r="P58" i="5"/>
  <c r="E58" i="5"/>
  <c r="T58" i="5" s="1"/>
  <c r="S57" i="5"/>
  <c r="R57" i="5"/>
  <c r="Q57" i="5"/>
  <c r="P57" i="5"/>
  <c r="E57" i="5"/>
  <c r="U57" i="5" s="1"/>
  <c r="S56" i="5"/>
  <c r="R56" i="5"/>
  <c r="Q56" i="5"/>
  <c r="P56" i="5"/>
  <c r="E56" i="5"/>
  <c r="U56" i="5" s="1"/>
  <c r="S55" i="5"/>
  <c r="R55" i="5"/>
  <c r="Q55" i="5"/>
  <c r="P55" i="5"/>
  <c r="E55" i="5"/>
  <c r="T55" i="5" s="1"/>
  <c r="W53" i="5"/>
  <c r="V53" i="5"/>
  <c r="O53" i="5"/>
  <c r="N53" i="5"/>
  <c r="M53" i="5"/>
  <c r="L53" i="5"/>
  <c r="K53" i="5"/>
  <c r="S53" i="5" s="1"/>
  <c r="J53" i="5"/>
  <c r="R53" i="5" s="1"/>
  <c r="I53" i="5"/>
  <c r="H53" i="5"/>
  <c r="G53" i="5"/>
  <c r="F53" i="5"/>
  <c r="C53" i="5"/>
  <c r="B53" i="5"/>
  <c r="S52" i="5"/>
  <c r="R52" i="5"/>
  <c r="Q52" i="5"/>
  <c r="P52" i="5"/>
  <c r="E52" i="5"/>
  <c r="U52" i="5" s="1"/>
  <c r="S51" i="5"/>
  <c r="R51" i="5"/>
  <c r="Q51" i="5"/>
  <c r="P51" i="5"/>
  <c r="E51" i="5"/>
  <c r="U51" i="5" s="1"/>
  <c r="S50" i="5"/>
  <c r="R50" i="5"/>
  <c r="Q50" i="5"/>
  <c r="P50" i="5"/>
  <c r="E50" i="5"/>
  <c r="T50" i="5" s="1"/>
  <c r="T49" i="5"/>
  <c r="S49" i="5"/>
  <c r="R49" i="5"/>
  <c r="Q49" i="5"/>
  <c r="P49" i="5"/>
  <c r="E49" i="5"/>
  <c r="U49" i="5" s="1"/>
  <c r="T48" i="5"/>
  <c r="S48" i="5"/>
  <c r="R48" i="5"/>
  <c r="Q48" i="5"/>
  <c r="P48" i="5"/>
  <c r="E48" i="5"/>
  <c r="U48" i="5" s="1"/>
  <c r="S47" i="5"/>
  <c r="R47" i="5"/>
  <c r="Q47" i="5"/>
  <c r="P47" i="5"/>
  <c r="E47" i="5"/>
  <c r="U47" i="5" s="1"/>
  <c r="S46" i="5"/>
  <c r="R46" i="5"/>
  <c r="Q46" i="5"/>
  <c r="P46" i="5"/>
  <c r="E46" i="5"/>
  <c r="T46" i="5" s="1"/>
  <c r="T45" i="5"/>
  <c r="S45" i="5"/>
  <c r="R45" i="5"/>
  <c r="Q45" i="5"/>
  <c r="P45" i="5"/>
  <c r="E45" i="5"/>
  <c r="U45" i="5" s="1"/>
  <c r="T44" i="5"/>
  <c r="S44" i="5"/>
  <c r="R44" i="5"/>
  <c r="Q44" i="5"/>
  <c r="P44" i="5"/>
  <c r="E44" i="5"/>
  <c r="U44" i="5" s="1"/>
  <c r="S43" i="5"/>
  <c r="R43" i="5"/>
  <c r="Q43" i="5"/>
  <c r="P43" i="5"/>
  <c r="E43" i="5"/>
  <c r="T43" i="5" s="1"/>
  <c r="S42" i="5"/>
  <c r="R42" i="5"/>
  <c r="Q42" i="5"/>
  <c r="P42" i="5"/>
  <c r="E42" i="5"/>
  <c r="T42" i="5" s="1"/>
  <c r="W40" i="5"/>
  <c r="V40" i="5"/>
  <c r="O40" i="5"/>
  <c r="N40" i="5"/>
  <c r="M40" i="5"/>
  <c r="L40" i="5"/>
  <c r="K40" i="5"/>
  <c r="S40" i="5" s="1"/>
  <c r="J40" i="5"/>
  <c r="R40" i="5" s="1"/>
  <c r="I40" i="5"/>
  <c r="H40" i="5"/>
  <c r="G40" i="5"/>
  <c r="F40" i="5"/>
  <c r="C40" i="5"/>
  <c r="B40" i="5"/>
  <c r="E40" i="5" s="1"/>
  <c r="T39" i="5"/>
  <c r="S39" i="5"/>
  <c r="R39" i="5"/>
  <c r="Q39" i="5"/>
  <c r="P39" i="5"/>
  <c r="E39" i="5"/>
  <c r="U39" i="5" s="1"/>
  <c r="S38" i="5"/>
  <c r="R38" i="5"/>
  <c r="Q38" i="5"/>
  <c r="P38" i="5"/>
  <c r="E38" i="5"/>
  <c r="U38" i="5" s="1"/>
  <c r="S37" i="5"/>
  <c r="R37" i="5"/>
  <c r="Q37" i="5"/>
  <c r="P37" i="5"/>
  <c r="E37" i="5"/>
  <c r="T37" i="5" s="1"/>
  <c r="U36" i="5"/>
  <c r="T36" i="5"/>
  <c r="S36" i="5"/>
  <c r="R36" i="5"/>
  <c r="Q36" i="5"/>
  <c r="P36" i="5"/>
  <c r="E36" i="5"/>
  <c r="U35" i="5"/>
  <c r="T35" i="5"/>
  <c r="S35" i="5"/>
  <c r="R35" i="5"/>
  <c r="Q35" i="5"/>
  <c r="P35" i="5"/>
  <c r="E35" i="5"/>
  <c r="W33" i="5"/>
  <c r="V33" i="5"/>
  <c r="O33" i="5"/>
  <c r="N33" i="5"/>
  <c r="M33" i="5"/>
  <c r="L33" i="5"/>
  <c r="K33" i="5"/>
  <c r="J33" i="5"/>
  <c r="R33" i="5" s="1"/>
  <c r="I33" i="5"/>
  <c r="H33" i="5"/>
  <c r="G33" i="5"/>
  <c r="F33" i="5"/>
  <c r="C33" i="5"/>
  <c r="B33" i="5"/>
  <c r="S32" i="5"/>
  <c r="R32" i="5"/>
  <c r="Q32" i="5"/>
  <c r="P32" i="5"/>
  <c r="E32" i="5"/>
  <c r="W30" i="5"/>
  <c r="V30" i="5"/>
  <c r="O30" i="5"/>
  <c r="N30" i="5"/>
  <c r="M30" i="5"/>
  <c r="L30" i="5"/>
  <c r="K30" i="5"/>
  <c r="S30" i="5" s="1"/>
  <c r="J30" i="5"/>
  <c r="R30" i="5" s="1"/>
  <c r="I30" i="5"/>
  <c r="Q30" i="5" s="1"/>
  <c r="H30" i="5"/>
  <c r="P30" i="5" s="1"/>
  <c r="G30" i="5"/>
  <c r="F30" i="5"/>
  <c r="C30" i="5"/>
  <c r="B30" i="5"/>
  <c r="E30" i="5" s="1"/>
  <c r="S29" i="5"/>
  <c r="R29" i="5"/>
  <c r="Q29" i="5"/>
  <c r="U29" i="5" s="1"/>
  <c r="P29" i="5"/>
  <c r="E29" i="5"/>
  <c r="S28" i="5"/>
  <c r="R28" i="5"/>
  <c r="Q28" i="5"/>
  <c r="P28" i="5"/>
  <c r="E28" i="5"/>
  <c r="U28" i="5" s="1"/>
  <c r="S27" i="5"/>
  <c r="R27" i="5"/>
  <c r="Q27" i="5"/>
  <c r="P27" i="5"/>
  <c r="E27" i="5"/>
  <c r="T27" i="5" s="1"/>
  <c r="U26" i="5"/>
  <c r="T26" i="5"/>
  <c r="S26" i="5"/>
  <c r="R26" i="5"/>
  <c r="Q26" i="5"/>
  <c r="P26" i="5"/>
  <c r="E26" i="5"/>
  <c r="W24" i="5"/>
  <c r="V24" i="5"/>
  <c r="O24" i="5"/>
  <c r="N24" i="5"/>
  <c r="M24" i="5"/>
  <c r="L24" i="5"/>
  <c r="K24" i="5"/>
  <c r="S24" i="5" s="1"/>
  <c r="J24" i="5"/>
  <c r="R24" i="5" s="1"/>
  <c r="I24" i="5"/>
  <c r="H24" i="5"/>
  <c r="G24" i="5"/>
  <c r="F24" i="5"/>
  <c r="C24" i="5"/>
  <c r="B24" i="5"/>
  <c r="E24" i="5" s="1"/>
  <c r="T23" i="5"/>
  <c r="S23" i="5"/>
  <c r="R23" i="5"/>
  <c r="Q23" i="5"/>
  <c r="P23" i="5"/>
  <c r="E23" i="5"/>
  <c r="U23" i="5" s="1"/>
  <c r="S22" i="5"/>
  <c r="R22" i="5"/>
  <c r="Q22" i="5"/>
  <c r="P22" i="5"/>
  <c r="E22" i="5"/>
  <c r="T22" i="5" s="1"/>
  <c r="U21" i="5"/>
  <c r="S21" i="5"/>
  <c r="R21" i="5"/>
  <c r="Q21" i="5"/>
  <c r="P21" i="5"/>
  <c r="E21" i="5"/>
  <c r="T21" i="5" s="1"/>
  <c r="U20" i="5"/>
  <c r="T20" i="5"/>
  <c r="S20" i="5"/>
  <c r="R20" i="5"/>
  <c r="Q20" i="5"/>
  <c r="P20" i="5"/>
  <c r="E20" i="5"/>
  <c r="T19" i="5"/>
  <c r="S19" i="5"/>
  <c r="R19" i="5"/>
  <c r="Q19" i="5"/>
  <c r="P19" i="5"/>
  <c r="E19" i="5"/>
  <c r="U19" i="5" s="1"/>
  <c r="S18" i="5"/>
  <c r="R18" i="5"/>
  <c r="Q18" i="5"/>
  <c r="P18" i="5"/>
  <c r="E18" i="5"/>
  <c r="T18" i="5" s="1"/>
  <c r="W16" i="5"/>
  <c r="V16" i="5"/>
  <c r="O16" i="5"/>
  <c r="N16" i="5"/>
  <c r="M16" i="5"/>
  <c r="L16" i="5"/>
  <c r="K16" i="5"/>
  <c r="S16" i="5" s="1"/>
  <c r="J16" i="5"/>
  <c r="R16" i="5" s="1"/>
  <c r="I16" i="5"/>
  <c r="Q16" i="5" s="1"/>
  <c r="H16" i="5"/>
  <c r="P16" i="5" s="1"/>
  <c r="G16" i="5"/>
  <c r="F16" i="5"/>
  <c r="C16" i="5"/>
  <c r="B16" i="5"/>
  <c r="E16" i="5" s="1"/>
  <c r="U15" i="5"/>
  <c r="T15" i="5"/>
  <c r="S15" i="5"/>
  <c r="R15" i="5"/>
  <c r="Q15" i="5"/>
  <c r="P15" i="5"/>
  <c r="E15" i="5"/>
  <c r="T14" i="5"/>
  <c r="S14" i="5"/>
  <c r="R14" i="5"/>
  <c r="Q14" i="5"/>
  <c r="P14" i="5"/>
  <c r="E14" i="5"/>
  <c r="U14" i="5" s="1"/>
  <c r="S13" i="5"/>
  <c r="R13" i="5"/>
  <c r="Q13" i="5"/>
  <c r="P13" i="5"/>
  <c r="E13" i="5"/>
  <c r="T13" i="5" s="1"/>
  <c r="U12" i="5"/>
  <c r="S12" i="5"/>
  <c r="R12" i="5"/>
  <c r="Q12" i="5"/>
  <c r="P12" i="5"/>
  <c r="E12" i="5"/>
  <c r="T12" i="5" s="1"/>
  <c r="U11" i="5"/>
  <c r="T11" i="5"/>
  <c r="S11" i="5"/>
  <c r="R11" i="5"/>
  <c r="Q11" i="5"/>
  <c r="P11" i="5"/>
  <c r="E11" i="5"/>
  <c r="S10" i="5"/>
  <c r="R10" i="5"/>
  <c r="Q10" i="5"/>
  <c r="P10" i="5"/>
  <c r="T10" i="5" s="1"/>
  <c r="E10" i="5"/>
  <c r="S9" i="5"/>
  <c r="R9" i="5"/>
  <c r="Q9" i="5"/>
  <c r="P9" i="5"/>
  <c r="E9" i="5"/>
  <c r="U9" i="5" s="1"/>
  <c r="U93" i="4"/>
  <c r="S93" i="4"/>
  <c r="R93" i="4"/>
  <c r="Q93" i="4"/>
  <c r="P93" i="4"/>
  <c r="E93" i="4"/>
  <c r="T93" i="4" s="1"/>
  <c r="U92" i="4"/>
  <c r="T92" i="4"/>
  <c r="S92" i="4"/>
  <c r="R92" i="4"/>
  <c r="Q92" i="4"/>
  <c r="P92" i="4"/>
  <c r="E92" i="4"/>
  <c r="T91" i="4"/>
  <c r="S91" i="4"/>
  <c r="R91" i="4"/>
  <c r="Q91" i="4"/>
  <c r="P91" i="4"/>
  <c r="E91" i="4"/>
  <c r="U91" i="4" s="1"/>
  <c r="S90" i="4"/>
  <c r="R90" i="4"/>
  <c r="Q90" i="4"/>
  <c r="P90" i="4"/>
  <c r="E90" i="4"/>
  <c r="T90" i="4" s="1"/>
  <c r="U89" i="4"/>
  <c r="S89" i="4"/>
  <c r="R89" i="4"/>
  <c r="Q89" i="4"/>
  <c r="P89" i="4"/>
  <c r="E89" i="4"/>
  <c r="T89" i="4" s="1"/>
  <c r="U88" i="4"/>
  <c r="T88" i="4"/>
  <c r="S88" i="4"/>
  <c r="R88" i="4"/>
  <c r="Q88" i="4"/>
  <c r="P88" i="4"/>
  <c r="E88" i="4"/>
  <c r="T87" i="4"/>
  <c r="S87" i="4"/>
  <c r="R87" i="4"/>
  <c r="Q87" i="4"/>
  <c r="P87" i="4"/>
  <c r="E87" i="4"/>
  <c r="U87" i="4" s="1"/>
  <c r="S86" i="4"/>
  <c r="R86" i="4"/>
  <c r="Q86" i="4"/>
  <c r="P86" i="4"/>
  <c r="E86" i="4"/>
  <c r="T86" i="4" s="1"/>
  <c r="W72" i="4"/>
  <c r="V72" i="4"/>
  <c r="O72" i="4"/>
  <c r="N72" i="4"/>
  <c r="M72" i="4"/>
  <c r="L72" i="4"/>
  <c r="K72" i="4"/>
  <c r="J72" i="4"/>
  <c r="R72" i="4" s="1"/>
  <c r="I72" i="4"/>
  <c r="Q72" i="4" s="1"/>
  <c r="H72" i="4"/>
  <c r="G72" i="4"/>
  <c r="F72" i="4"/>
  <c r="C72" i="4"/>
  <c r="B72" i="4"/>
  <c r="E72" i="4" s="1"/>
  <c r="W71" i="4"/>
  <c r="V71" i="4"/>
  <c r="O71" i="4"/>
  <c r="N71" i="4"/>
  <c r="M71" i="4"/>
  <c r="L71" i="4"/>
  <c r="K71" i="4"/>
  <c r="S71" i="4" s="1"/>
  <c r="J71" i="4"/>
  <c r="R71" i="4" s="1"/>
  <c r="I71" i="4"/>
  <c r="H71" i="4"/>
  <c r="P71" i="4" s="1"/>
  <c r="G71" i="4"/>
  <c r="F71" i="4"/>
  <c r="C71" i="4"/>
  <c r="B71" i="4"/>
  <c r="E71" i="4" s="1"/>
  <c r="W70" i="4"/>
  <c r="V70" i="4"/>
  <c r="O70" i="4"/>
  <c r="N70" i="4"/>
  <c r="M70" i="4"/>
  <c r="L70" i="4"/>
  <c r="K70" i="4"/>
  <c r="S70" i="4" s="1"/>
  <c r="J70" i="4"/>
  <c r="R70" i="4" s="1"/>
  <c r="I70" i="4"/>
  <c r="H70" i="4"/>
  <c r="G70" i="4"/>
  <c r="F70" i="4"/>
  <c r="C70" i="4"/>
  <c r="B70" i="4"/>
  <c r="E70" i="4" s="1"/>
  <c r="S69" i="4"/>
  <c r="R69" i="4"/>
  <c r="Q69" i="4"/>
  <c r="P69" i="4"/>
  <c r="E69" i="4"/>
  <c r="T69" i="4" s="1"/>
  <c r="W67" i="4"/>
  <c r="V67" i="4"/>
  <c r="O67" i="4"/>
  <c r="N67" i="4"/>
  <c r="M67" i="4"/>
  <c r="L67" i="4"/>
  <c r="K67" i="4"/>
  <c r="S67" i="4" s="1"/>
  <c r="J67" i="4"/>
  <c r="R67" i="4" s="1"/>
  <c r="I67" i="4"/>
  <c r="H67" i="4"/>
  <c r="G67" i="4"/>
  <c r="F67" i="4"/>
  <c r="C67" i="4"/>
  <c r="B67" i="4"/>
  <c r="W66" i="4"/>
  <c r="V66" i="4"/>
  <c r="O66" i="4"/>
  <c r="N66" i="4"/>
  <c r="M66" i="4"/>
  <c r="L66" i="4"/>
  <c r="K66" i="4"/>
  <c r="S66" i="4" s="1"/>
  <c r="J66" i="4"/>
  <c r="R66" i="4" s="1"/>
  <c r="I66" i="4"/>
  <c r="H66" i="4"/>
  <c r="P66" i="4" s="1"/>
  <c r="G66" i="4"/>
  <c r="F66" i="4"/>
  <c r="C66" i="4"/>
  <c r="B66" i="4"/>
  <c r="E66" i="4" s="1"/>
  <c r="T65" i="4"/>
  <c r="S65" i="4"/>
  <c r="R65" i="4"/>
  <c r="Q65" i="4"/>
  <c r="P65" i="4"/>
  <c r="E65" i="4"/>
  <c r="U65" i="4" s="1"/>
  <c r="S64" i="4"/>
  <c r="R64" i="4"/>
  <c r="Q64" i="4"/>
  <c r="P64" i="4"/>
  <c r="E64" i="4"/>
  <c r="T64" i="4" s="1"/>
  <c r="U63" i="4"/>
  <c r="S63" i="4"/>
  <c r="R63" i="4"/>
  <c r="Q63" i="4"/>
  <c r="P63" i="4"/>
  <c r="E63" i="4"/>
  <c r="T63" i="4" s="1"/>
  <c r="U62" i="4"/>
  <c r="T62" i="4"/>
  <c r="S62" i="4"/>
  <c r="R62" i="4"/>
  <c r="Q62" i="4"/>
  <c r="P62" i="4"/>
  <c r="E62" i="4"/>
  <c r="T61" i="4"/>
  <c r="S61" i="4"/>
  <c r="R61" i="4"/>
  <c r="Q61" i="4"/>
  <c r="P61" i="4"/>
  <c r="E61" i="4"/>
  <c r="V59" i="4"/>
  <c r="O59" i="4"/>
  <c r="N59" i="4"/>
  <c r="M59" i="4"/>
  <c r="L59" i="4"/>
  <c r="K59" i="4"/>
  <c r="S59" i="4" s="1"/>
  <c r="J59" i="4"/>
  <c r="R59" i="4" s="1"/>
  <c r="I59" i="4"/>
  <c r="H59" i="4"/>
  <c r="G59" i="4"/>
  <c r="F59" i="4"/>
  <c r="C59" i="4"/>
  <c r="B59" i="4"/>
  <c r="E59" i="4" s="1"/>
  <c r="S58" i="4"/>
  <c r="R58" i="4"/>
  <c r="Q58" i="4"/>
  <c r="P58" i="4"/>
  <c r="E58" i="4"/>
  <c r="U58" i="4" s="1"/>
  <c r="S57" i="4"/>
  <c r="R57" i="4"/>
  <c r="Q57" i="4"/>
  <c r="P57" i="4"/>
  <c r="E57" i="4"/>
  <c r="U57" i="4" s="1"/>
  <c r="S56" i="4"/>
  <c r="R56" i="4"/>
  <c r="Q56" i="4"/>
  <c r="P56" i="4"/>
  <c r="E56" i="4"/>
  <c r="T56" i="4" s="1"/>
  <c r="S55" i="4"/>
  <c r="R55" i="4"/>
  <c r="Q55" i="4"/>
  <c r="P55" i="4"/>
  <c r="E55" i="4"/>
  <c r="T55" i="4" s="1"/>
  <c r="W53" i="4"/>
  <c r="V53" i="4"/>
  <c r="O53" i="4"/>
  <c r="N53" i="4"/>
  <c r="M53" i="4"/>
  <c r="L53" i="4"/>
  <c r="K53" i="4"/>
  <c r="S53" i="4" s="1"/>
  <c r="J53" i="4"/>
  <c r="R53" i="4" s="1"/>
  <c r="I53" i="4"/>
  <c r="H53" i="4"/>
  <c r="G53" i="4"/>
  <c r="F53" i="4"/>
  <c r="C53" i="4"/>
  <c r="B53" i="4"/>
  <c r="E53" i="4" s="1"/>
  <c r="T52" i="4"/>
  <c r="S52" i="4"/>
  <c r="R52" i="4"/>
  <c r="Q52" i="4"/>
  <c r="P52" i="4"/>
  <c r="E52" i="4"/>
  <c r="U52" i="4" s="1"/>
  <c r="S51" i="4"/>
  <c r="R51" i="4"/>
  <c r="Q51" i="4"/>
  <c r="P51" i="4"/>
  <c r="E51" i="4"/>
  <c r="T51" i="4" s="1"/>
  <c r="S50" i="4"/>
  <c r="R50" i="4"/>
  <c r="Q50" i="4"/>
  <c r="P50" i="4"/>
  <c r="E50" i="4"/>
  <c r="T50" i="4" s="1"/>
  <c r="U49" i="4"/>
  <c r="T49" i="4"/>
  <c r="S49" i="4"/>
  <c r="R49" i="4"/>
  <c r="Q49" i="4"/>
  <c r="P49" i="4"/>
  <c r="E49" i="4"/>
  <c r="T48" i="4"/>
  <c r="S48" i="4"/>
  <c r="R48" i="4"/>
  <c r="Q48" i="4"/>
  <c r="P48" i="4"/>
  <c r="E48" i="4"/>
  <c r="U48" i="4" s="1"/>
  <c r="S47" i="4"/>
  <c r="R47" i="4"/>
  <c r="Q47" i="4"/>
  <c r="P47" i="4"/>
  <c r="E47" i="4"/>
  <c r="T47" i="4" s="1"/>
  <c r="S46" i="4"/>
  <c r="R46" i="4"/>
  <c r="Q46" i="4"/>
  <c r="P46" i="4"/>
  <c r="E46" i="4"/>
  <c r="T46" i="4" s="1"/>
  <c r="U45" i="4"/>
  <c r="T45" i="4"/>
  <c r="S45" i="4"/>
  <c r="R45" i="4"/>
  <c r="Q45" i="4"/>
  <c r="P45" i="4"/>
  <c r="E45" i="4"/>
  <c r="T44" i="4"/>
  <c r="S44" i="4"/>
  <c r="R44" i="4"/>
  <c r="Q44" i="4"/>
  <c r="P44" i="4"/>
  <c r="E44" i="4"/>
  <c r="U44" i="4" s="1"/>
  <c r="S43" i="4"/>
  <c r="R43" i="4"/>
  <c r="Q43" i="4"/>
  <c r="P43" i="4"/>
  <c r="E43" i="4"/>
  <c r="S42" i="4"/>
  <c r="R42" i="4"/>
  <c r="Q42" i="4"/>
  <c r="P42" i="4"/>
  <c r="E42" i="4"/>
  <c r="T42" i="4" s="1"/>
  <c r="W40" i="4"/>
  <c r="V40" i="4"/>
  <c r="O40" i="4"/>
  <c r="N40" i="4"/>
  <c r="M40" i="4"/>
  <c r="L40" i="4"/>
  <c r="K40" i="4"/>
  <c r="S40" i="4" s="1"/>
  <c r="J40" i="4"/>
  <c r="R40" i="4" s="1"/>
  <c r="I40" i="4"/>
  <c r="Q40" i="4" s="1"/>
  <c r="H40" i="4"/>
  <c r="G40" i="4"/>
  <c r="F40" i="4"/>
  <c r="C40" i="4"/>
  <c r="B40" i="4"/>
  <c r="E40" i="4" s="1"/>
  <c r="T39" i="4"/>
  <c r="S39" i="4"/>
  <c r="R39" i="4"/>
  <c r="Q39" i="4"/>
  <c r="P39" i="4"/>
  <c r="E39" i="4"/>
  <c r="U39" i="4" s="1"/>
  <c r="S38" i="4"/>
  <c r="R38" i="4"/>
  <c r="Q38" i="4"/>
  <c r="P38" i="4"/>
  <c r="E38" i="4"/>
  <c r="S37" i="4"/>
  <c r="R37" i="4"/>
  <c r="Q37" i="4"/>
  <c r="P37" i="4"/>
  <c r="E37" i="4"/>
  <c r="T37" i="4" s="1"/>
  <c r="U36" i="4"/>
  <c r="S36" i="4"/>
  <c r="R36" i="4"/>
  <c r="Q36" i="4"/>
  <c r="P36" i="4"/>
  <c r="E36" i="4"/>
  <c r="T36" i="4" s="1"/>
  <c r="T35" i="4"/>
  <c r="S35" i="4"/>
  <c r="R35" i="4"/>
  <c r="Q35" i="4"/>
  <c r="P35" i="4"/>
  <c r="E35" i="4"/>
  <c r="W33" i="4"/>
  <c r="V33" i="4"/>
  <c r="S33" i="4"/>
  <c r="O33" i="4"/>
  <c r="N33" i="4"/>
  <c r="M33" i="4"/>
  <c r="L33" i="4"/>
  <c r="K33" i="4"/>
  <c r="J33" i="4"/>
  <c r="R33" i="4" s="1"/>
  <c r="I33" i="4"/>
  <c r="H33" i="4"/>
  <c r="P33" i="4" s="1"/>
  <c r="G33" i="4"/>
  <c r="F33" i="4"/>
  <c r="C33" i="4"/>
  <c r="B33" i="4"/>
  <c r="S32" i="4"/>
  <c r="R32" i="4"/>
  <c r="Q32" i="4"/>
  <c r="P32" i="4"/>
  <c r="E32" i="4"/>
  <c r="T32" i="4" s="1"/>
  <c r="W30" i="4"/>
  <c r="V30" i="4"/>
  <c r="O30" i="4"/>
  <c r="N30" i="4"/>
  <c r="M30" i="4"/>
  <c r="L30" i="4"/>
  <c r="K30" i="4"/>
  <c r="S30" i="4" s="1"/>
  <c r="J30" i="4"/>
  <c r="R30" i="4" s="1"/>
  <c r="I30" i="4"/>
  <c r="H30" i="4"/>
  <c r="G30" i="4"/>
  <c r="F30" i="4"/>
  <c r="C30" i="4"/>
  <c r="B30" i="4"/>
  <c r="E30" i="4" s="1"/>
  <c r="S29" i="4"/>
  <c r="R29" i="4"/>
  <c r="Q29" i="4"/>
  <c r="P29" i="4"/>
  <c r="E29" i="4"/>
  <c r="U29" i="4" s="1"/>
  <c r="S28" i="4"/>
  <c r="R28" i="4"/>
  <c r="Q28" i="4"/>
  <c r="P28" i="4"/>
  <c r="E28" i="4"/>
  <c r="S27" i="4"/>
  <c r="R27" i="4"/>
  <c r="Q27" i="4"/>
  <c r="P27" i="4"/>
  <c r="E27" i="4"/>
  <c r="T27" i="4" s="1"/>
  <c r="U26" i="4"/>
  <c r="S26" i="4"/>
  <c r="R26" i="4"/>
  <c r="Q26" i="4"/>
  <c r="P26" i="4"/>
  <c r="E26" i="4"/>
  <c r="T26" i="4" s="1"/>
  <c r="W24" i="4"/>
  <c r="V24" i="4"/>
  <c r="O24" i="4"/>
  <c r="N24" i="4"/>
  <c r="M24" i="4"/>
  <c r="L24" i="4"/>
  <c r="K24" i="4"/>
  <c r="S24" i="4" s="1"/>
  <c r="J24" i="4"/>
  <c r="R24" i="4" s="1"/>
  <c r="I24" i="4"/>
  <c r="Q24" i="4" s="1"/>
  <c r="H24" i="4"/>
  <c r="G24" i="4"/>
  <c r="F24" i="4"/>
  <c r="C24" i="4"/>
  <c r="B24" i="4"/>
  <c r="S23" i="4"/>
  <c r="R23" i="4"/>
  <c r="Q23" i="4"/>
  <c r="P23" i="4"/>
  <c r="E23" i="4"/>
  <c r="S22" i="4"/>
  <c r="R22" i="4"/>
  <c r="Q22" i="4"/>
  <c r="P22" i="4"/>
  <c r="E22" i="4"/>
  <c r="T22" i="4" s="1"/>
  <c r="S21" i="4"/>
  <c r="R21" i="4"/>
  <c r="Q21" i="4"/>
  <c r="P21" i="4"/>
  <c r="E21" i="4"/>
  <c r="U21" i="4" s="1"/>
  <c r="T20" i="4"/>
  <c r="S20" i="4"/>
  <c r="R20" i="4"/>
  <c r="Q20" i="4"/>
  <c r="P20" i="4"/>
  <c r="E20" i="4"/>
  <c r="U20" i="4" s="1"/>
  <c r="S19" i="4"/>
  <c r="R19" i="4"/>
  <c r="Q19" i="4"/>
  <c r="P19" i="4"/>
  <c r="E19" i="4"/>
  <c r="S18" i="4"/>
  <c r="R18" i="4"/>
  <c r="Q18" i="4"/>
  <c r="P18" i="4"/>
  <c r="E18" i="4"/>
  <c r="T18" i="4" s="1"/>
  <c r="W16" i="4"/>
  <c r="V16" i="4"/>
  <c r="O16" i="4"/>
  <c r="N16" i="4"/>
  <c r="M16" i="4"/>
  <c r="L16" i="4"/>
  <c r="K16" i="4"/>
  <c r="J16" i="4"/>
  <c r="I16" i="4"/>
  <c r="H16" i="4"/>
  <c r="G16" i="4"/>
  <c r="F16" i="4"/>
  <c r="C16" i="4"/>
  <c r="B16" i="4"/>
  <c r="E16" i="4" s="1"/>
  <c r="S15" i="4"/>
  <c r="R15" i="4"/>
  <c r="Q15" i="4"/>
  <c r="P15" i="4"/>
  <c r="E15" i="4"/>
  <c r="U15" i="4" s="1"/>
  <c r="S14" i="4"/>
  <c r="R14" i="4"/>
  <c r="Q14" i="4"/>
  <c r="P14" i="4"/>
  <c r="E14" i="4"/>
  <c r="S13" i="4"/>
  <c r="R13" i="4"/>
  <c r="Q13" i="4"/>
  <c r="P13" i="4"/>
  <c r="E13" i="4"/>
  <c r="T13" i="4" s="1"/>
  <c r="S12" i="4"/>
  <c r="R12" i="4"/>
  <c r="Q12" i="4"/>
  <c r="P12" i="4"/>
  <c r="E12" i="4"/>
  <c r="U12" i="4" s="1"/>
  <c r="T11" i="4"/>
  <c r="S11" i="4"/>
  <c r="R11" i="4"/>
  <c r="Q11" i="4"/>
  <c r="P11" i="4"/>
  <c r="E11" i="4"/>
  <c r="U11" i="4" s="1"/>
  <c r="S10" i="4"/>
  <c r="R10" i="4"/>
  <c r="Q10" i="4"/>
  <c r="P10" i="4"/>
  <c r="E10" i="4"/>
  <c r="U10" i="4" s="1"/>
  <c r="S9" i="4"/>
  <c r="R9" i="4"/>
  <c r="Q9" i="4"/>
  <c r="P9" i="4"/>
  <c r="E9" i="4"/>
  <c r="U9" i="4" s="1"/>
  <c r="S93" i="3"/>
  <c r="R93" i="3"/>
  <c r="Q93" i="3"/>
  <c r="P93" i="3"/>
  <c r="E93" i="3"/>
  <c r="U93" i="3" s="1"/>
  <c r="S92" i="3"/>
  <c r="R92" i="3"/>
  <c r="Q92" i="3"/>
  <c r="P92" i="3"/>
  <c r="E92" i="3"/>
  <c r="U92" i="3" s="1"/>
  <c r="T91" i="3"/>
  <c r="S91" i="3"/>
  <c r="R91" i="3"/>
  <c r="Q91" i="3"/>
  <c r="P91" i="3"/>
  <c r="E91" i="3"/>
  <c r="U91" i="3" s="1"/>
  <c r="S90" i="3"/>
  <c r="R90" i="3"/>
  <c r="Q90" i="3"/>
  <c r="P90" i="3"/>
  <c r="E90" i="3"/>
  <c r="T90" i="3" s="1"/>
  <c r="S89" i="3"/>
  <c r="R89" i="3"/>
  <c r="Q89" i="3"/>
  <c r="P89" i="3"/>
  <c r="E89" i="3"/>
  <c r="T89" i="3" s="1"/>
  <c r="S88" i="3"/>
  <c r="R88" i="3"/>
  <c r="Q88" i="3"/>
  <c r="P88" i="3"/>
  <c r="E88" i="3"/>
  <c r="U88" i="3" s="1"/>
  <c r="T87" i="3"/>
  <c r="S87" i="3"/>
  <c r="R87" i="3"/>
  <c r="Q87" i="3"/>
  <c r="P87" i="3"/>
  <c r="E87" i="3"/>
  <c r="U87" i="3" s="1"/>
  <c r="S86" i="3"/>
  <c r="R86" i="3"/>
  <c r="Q86" i="3"/>
  <c r="P86" i="3"/>
  <c r="E86" i="3"/>
  <c r="T86" i="3" s="1"/>
  <c r="W72" i="3"/>
  <c r="V72" i="3"/>
  <c r="O72" i="3"/>
  <c r="N72" i="3"/>
  <c r="M72" i="3"/>
  <c r="L72" i="3"/>
  <c r="K72" i="3"/>
  <c r="J72" i="3"/>
  <c r="I72" i="3"/>
  <c r="H72" i="3"/>
  <c r="G72" i="3"/>
  <c r="F72" i="3"/>
  <c r="C72" i="3"/>
  <c r="B72" i="3"/>
  <c r="W71" i="3"/>
  <c r="V71" i="3"/>
  <c r="O71" i="3"/>
  <c r="N71" i="3"/>
  <c r="M71" i="3"/>
  <c r="L71" i="3"/>
  <c r="K71" i="3"/>
  <c r="S71" i="3" s="1"/>
  <c r="J71" i="3"/>
  <c r="R71" i="3" s="1"/>
  <c r="I71" i="3"/>
  <c r="H71" i="3"/>
  <c r="G71" i="3"/>
  <c r="F71" i="3"/>
  <c r="C71" i="3"/>
  <c r="B71" i="3"/>
  <c r="E71" i="3" s="1"/>
  <c r="W70" i="3"/>
  <c r="V70" i="3"/>
  <c r="O70" i="3"/>
  <c r="N70" i="3"/>
  <c r="M70" i="3"/>
  <c r="L70" i="3"/>
  <c r="K70" i="3"/>
  <c r="S70" i="3" s="1"/>
  <c r="J70" i="3"/>
  <c r="R70" i="3" s="1"/>
  <c r="I70" i="3"/>
  <c r="H70" i="3"/>
  <c r="G70" i="3"/>
  <c r="F70" i="3"/>
  <c r="C70" i="3"/>
  <c r="B70" i="3"/>
  <c r="S69" i="3"/>
  <c r="R69" i="3"/>
  <c r="Q69" i="3"/>
  <c r="P69" i="3"/>
  <c r="E69" i="3"/>
  <c r="T69" i="3" s="1"/>
  <c r="W67" i="3"/>
  <c r="V67" i="3"/>
  <c r="O67" i="3"/>
  <c r="N67" i="3"/>
  <c r="M67" i="3"/>
  <c r="L67" i="3"/>
  <c r="K67" i="3"/>
  <c r="J67" i="3"/>
  <c r="I67" i="3"/>
  <c r="H67" i="3"/>
  <c r="G67" i="3"/>
  <c r="F67" i="3"/>
  <c r="C67" i="3"/>
  <c r="B67" i="3"/>
  <c r="W66" i="3"/>
  <c r="V66" i="3"/>
  <c r="O66" i="3"/>
  <c r="N66" i="3"/>
  <c r="M66" i="3"/>
  <c r="L66" i="3"/>
  <c r="K66" i="3"/>
  <c r="S66" i="3" s="1"/>
  <c r="J66" i="3"/>
  <c r="R66" i="3" s="1"/>
  <c r="I66" i="3"/>
  <c r="H66" i="3"/>
  <c r="G66" i="3"/>
  <c r="F66" i="3"/>
  <c r="C66" i="3"/>
  <c r="B66" i="3"/>
  <c r="E66" i="3" s="1"/>
  <c r="T65" i="3"/>
  <c r="S65" i="3"/>
  <c r="R65" i="3"/>
  <c r="Q65" i="3"/>
  <c r="P65" i="3"/>
  <c r="E65" i="3"/>
  <c r="U65" i="3" s="1"/>
  <c r="S64" i="3"/>
  <c r="R64" i="3"/>
  <c r="Q64" i="3"/>
  <c r="P64" i="3"/>
  <c r="E64" i="3"/>
  <c r="T64" i="3" s="1"/>
  <c r="S63" i="3"/>
  <c r="R63" i="3"/>
  <c r="Q63" i="3"/>
  <c r="P63" i="3"/>
  <c r="E63" i="3"/>
  <c r="U63" i="3" s="1"/>
  <c r="S62" i="3"/>
  <c r="R62" i="3"/>
  <c r="Q62" i="3"/>
  <c r="P62" i="3"/>
  <c r="E62" i="3"/>
  <c r="U62" i="3" s="1"/>
  <c r="U61" i="3"/>
  <c r="T61" i="3"/>
  <c r="S61" i="3"/>
  <c r="R61" i="3"/>
  <c r="Q61" i="3"/>
  <c r="P61" i="3"/>
  <c r="E61" i="3"/>
  <c r="V59" i="3"/>
  <c r="O59" i="3"/>
  <c r="N59" i="3"/>
  <c r="M59" i="3"/>
  <c r="L59" i="3"/>
  <c r="K59" i="3"/>
  <c r="S59" i="3" s="1"/>
  <c r="J59" i="3"/>
  <c r="R59" i="3" s="1"/>
  <c r="I59" i="3"/>
  <c r="H59" i="3"/>
  <c r="G59" i="3"/>
  <c r="F59" i="3"/>
  <c r="C59" i="3"/>
  <c r="B59" i="3"/>
  <c r="U58" i="3"/>
  <c r="T58" i="3"/>
  <c r="S58" i="3"/>
  <c r="R58" i="3"/>
  <c r="Q58" i="3"/>
  <c r="P58" i="3"/>
  <c r="E58" i="3"/>
  <c r="S57" i="3"/>
  <c r="R57" i="3"/>
  <c r="Q57" i="3"/>
  <c r="P57" i="3"/>
  <c r="E57" i="3"/>
  <c r="U57" i="3" s="1"/>
  <c r="S56" i="3"/>
  <c r="R56" i="3"/>
  <c r="Q56" i="3"/>
  <c r="P56" i="3"/>
  <c r="E56" i="3"/>
  <c r="T56" i="3" s="1"/>
  <c r="S55" i="3"/>
  <c r="R55" i="3"/>
  <c r="Q55" i="3"/>
  <c r="P55" i="3"/>
  <c r="E55" i="3"/>
  <c r="U55" i="3" s="1"/>
  <c r="W53" i="3"/>
  <c r="V53" i="3"/>
  <c r="O53" i="3"/>
  <c r="N53" i="3"/>
  <c r="M53" i="3"/>
  <c r="L53" i="3"/>
  <c r="K53" i="3"/>
  <c r="S53" i="3" s="1"/>
  <c r="J53" i="3"/>
  <c r="R53" i="3" s="1"/>
  <c r="I53" i="3"/>
  <c r="H53" i="3"/>
  <c r="G53" i="3"/>
  <c r="F53" i="3"/>
  <c r="C53" i="3"/>
  <c r="B53" i="3"/>
  <c r="E53" i="3" s="1"/>
  <c r="T52" i="3"/>
  <c r="S52" i="3"/>
  <c r="R52" i="3"/>
  <c r="Q52" i="3"/>
  <c r="P52" i="3"/>
  <c r="E52" i="3"/>
  <c r="U52" i="3" s="1"/>
  <c r="S51" i="3"/>
  <c r="R51" i="3"/>
  <c r="Q51" i="3"/>
  <c r="P51" i="3"/>
  <c r="E51" i="3"/>
  <c r="T51" i="3" s="1"/>
  <c r="S50" i="3"/>
  <c r="R50" i="3"/>
  <c r="Q50" i="3"/>
  <c r="P50" i="3"/>
  <c r="E50" i="3"/>
  <c r="U50" i="3" s="1"/>
  <c r="S49" i="3"/>
  <c r="R49" i="3"/>
  <c r="Q49" i="3"/>
  <c r="P49" i="3"/>
  <c r="E49" i="3"/>
  <c r="U49" i="3" s="1"/>
  <c r="T48" i="3"/>
  <c r="S48" i="3"/>
  <c r="R48" i="3"/>
  <c r="Q48" i="3"/>
  <c r="P48" i="3"/>
  <c r="E48" i="3"/>
  <c r="U48" i="3" s="1"/>
  <c r="S47" i="3"/>
  <c r="R47" i="3"/>
  <c r="Q47" i="3"/>
  <c r="P47" i="3"/>
  <c r="E47" i="3"/>
  <c r="T47" i="3" s="1"/>
  <c r="S46" i="3"/>
  <c r="R46" i="3"/>
  <c r="Q46" i="3"/>
  <c r="P46" i="3"/>
  <c r="E46" i="3"/>
  <c r="U46" i="3" s="1"/>
  <c r="U45" i="3"/>
  <c r="T45" i="3"/>
  <c r="S45" i="3"/>
  <c r="R45" i="3"/>
  <c r="Q45" i="3"/>
  <c r="P45" i="3"/>
  <c r="E45" i="3"/>
  <c r="T44" i="3"/>
  <c r="S44" i="3"/>
  <c r="R44" i="3"/>
  <c r="Q44" i="3"/>
  <c r="P44" i="3"/>
  <c r="E44" i="3"/>
  <c r="U44" i="3" s="1"/>
  <c r="S43" i="3"/>
  <c r="R43" i="3"/>
  <c r="Q43" i="3"/>
  <c r="P43" i="3"/>
  <c r="E43" i="3"/>
  <c r="U43" i="3" s="1"/>
  <c r="S42" i="3"/>
  <c r="R42" i="3"/>
  <c r="Q42" i="3"/>
  <c r="P42" i="3"/>
  <c r="E42" i="3"/>
  <c r="U42" i="3" s="1"/>
  <c r="W40" i="3"/>
  <c r="V40" i="3"/>
  <c r="O40" i="3"/>
  <c r="N40" i="3"/>
  <c r="M40" i="3"/>
  <c r="L40" i="3"/>
  <c r="K40" i="3"/>
  <c r="S40" i="3" s="1"/>
  <c r="J40" i="3"/>
  <c r="R40" i="3" s="1"/>
  <c r="I40" i="3"/>
  <c r="Q40" i="3" s="1"/>
  <c r="H40" i="3"/>
  <c r="P40" i="3" s="1"/>
  <c r="G40" i="3"/>
  <c r="F40" i="3"/>
  <c r="C40" i="3"/>
  <c r="B40" i="3"/>
  <c r="E40" i="3" s="1"/>
  <c r="T39" i="3"/>
  <c r="S39" i="3"/>
  <c r="R39" i="3"/>
  <c r="Q39" i="3"/>
  <c r="P39" i="3"/>
  <c r="E39" i="3"/>
  <c r="U39" i="3" s="1"/>
  <c r="S38" i="3"/>
  <c r="R38" i="3"/>
  <c r="Q38" i="3"/>
  <c r="P38" i="3"/>
  <c r="E38" i="3"/>
  <c r="T38" i="3" s="1"/>
  <c r="S37" i="3"/>
  <c r="R37" i="3"/>
  <c r="Q37" i="3"/>
  <c r="P37" i="3"/>
  <c r="E37" i="3"/>
  <c r="U37" i="3" s="1"/>
  <c r="T36" i="3"/>
  <c r="S36" i="3"/>
  <c r="R36" i="3"/>
  <c r="Q36" i="3"/>
  <c r="P36" i="3"/>
  <c r="E36" i="3"/>
  <c r="U36" i="3" s="1"/>
  <c r="T35" i="3"/>
  <c r="S35" i="3"/>
  <c r="R35" i="3"/>
  <c r="Q35" i="3"/>
  <c r="P35" i="3"/>
  <c r="E35" i="3"/>
  <c r="W33" i="3"/>
  <c r="V33" i="3"/>
  <c r="O33" i="3"/>
  <c r="N33" i="3"/>
  <c r="M33" i="3"/>
  <c r="L33" i="3"/>
  <c r="K33" i="3"/>
  <c r="J33" i="3"/>
  <c r="R33" i="3" s="1"/>
  <c r="I33" i="3"/>
  <c r="H33" i="3"/>
  <c r="G33" i="3"/>
  <c r="F33" i="3"/>
  <c r="C33" i="3"/>
  <c r="B33" i="3"/>
  <c r="E33" i="3" s="1"/>
  <c r="S32" i="3"/>
  <c r="R32" i="3"/>
  <c r="Q32" i="3"/>
  <c r="P32" i="3"/>
  <c r="E32" i="3"/>
  <c r="U32" i="3" s="1"/>
  <c r="W30" i="3"/>
  <c r="V30" i="3"/>
  <c r="O30" i="3"/>
  <c r="N30" i="3"/>
  <c r="M30" i="3"/>
  <c r="L30" i="3"/>
  <c r="K30" i="3"/>
  <c r="S30" i="3" s="1"/>
  <c r="J30" i="3"/>
  <c r="R30" i="3" s="1"/>
  <c r="I30" i="3"/>
  <c r="H30" i="3"/>
  <c r="P30" i="3" s="1"/>
  <c r="G30" i="3"/>
  <c r="F30" i="3"/>
  <c r="C30" i="3"/>
  <c r="B30" i="3"/>
  <c r="E30" i="3" s="1"/>
  <c r="S29" i="3"/>
  <c r="R29" i="3"/>
  <c r="Q29" i="3"/>
  <c r="P29" i="3"/>
  <c r="T29" i="3" s="1"/>
  <c r="E29" i="3"/>
  <c r="S28" i="3"/>
  <c r="R28" i="3"/>
  <c r="Q28" i="3"/>
  <c r="P28" i="3"/>
  <c r="E28" i="3"/>
  <c r="T28" i="3" s="1"/>
  <c r="S27" i="3"/>
  <c r="R27" i="3"/>
  <c r="Q27" i="3"/>
  <c r="P27" i="3"/>
  <c r="E27" i="3"/>
  <c r="U27" i="3" s="1"/>
  <c r="U26" i="3"/>
  <c r="T26" i="3"/>
  <c r="S26" i="3"/>
  <c r="R26" i="3"/>
  <c r="Q26" i="3"/>
  <c r="P26" i="3"/>
  <c r="E26" i="3"/>
  <c r="W24" i="3"/>
  <c r="V24" i="3"/>
  <c r="O24" i="3"/>
  <c r="N24" i="3"/>
  <c r="M24" i="3"/>
  <c r="L24" i="3"/>
  <c r="K24" i="3"/>
  <c r="S24" i="3" s="1"/>
  <c r="J24" i="3"/>
  <c r="R24" i="3" s="1"/>
  <c r="I24" i="3"/>
  <c r="H24" i="3"/>
  <c r="G24" i="3"/>
  <c r="F24" i="3"/>
  <c r="C24" i="3"/>
  <c r="B24" i="3"/>
  <c r="E24" i="3" s="1"/>
  <c r="S23" i="3"/>
  <c r="R23" i="3"/>
  <c r="Q23" i="3"/>
  <c r="P23" i="3"/>
  <c r="E23" i="3"/>
  <c r="T23" i="3" s="1"/>
  <c r="U22" i="3"/>
  <c r="S22" i="3"/>
  <c r="R22" i="3"/>
  <c r="Q22" i="3"/>
  <c r="P22" i="3"/>
  <c r="E22" i="3"/>
  <c r="T22" i="3" s="1"/>
  <c r="U21" i="3"/>
  <c r="T21" i="3"/>
  <c r="S21" i="3"/>
  <c r="R21" i="3"/>
  <c r="Q21" i="3"/>
  <c r="P21" i="3"/>
  <c r="E21" i="3"/>
  <c r="S20" i="3"/>
  <c r="R20" i="3"/>
  <c r="Q20" i="3"/>
  <c r="P20" i="3"/>
  <c r="E20" i="3"/>
  <c r="U20" i="3" s="1"/>
  <c r="S19" i="3"/>
  <c r="R19" i="3"/>
  <c r="Q19" i="3"/>
  <c r="P19" i="3"/>
  <c r="E19" i="3"/>
  <c r="T19" i="3" s="1"/>
  <c r="U18" i="3"/>
  <c r="S18" i="3"/>
  <c r="R18" i="3"/>
  <c r="Q18" i="3"/>
  <c r="P18" i="3"/>
  <c r="E18" i="3"/>
  <c r="T18" i="3" s="1"/>
  <c r="W16" i="3"/>
  <c r="V16" i="3"/>
  <c r="O16" i="3"/>
  <c r="N16" i="3"/>
  <c r="M16" i="3"/>
  <c r="L16" i="3"/>
  <c r="K16" i="3"/>
  <c r="J16" i="3"/>
  <c r="I16" i="3"/>
  <c r="H16" i="3"/>
  <c r="G16" i="3"/>
  <c r="F16" i="3"/>
  <c r="E16" i="3"/>
  <c r="C16" i="3"/>
  <c r="B16" i="3"/>
  <c r="S15" i="3"/>
  <c r="R15" i="3"/>
  <c r="Q15" i="3"/>
  <c r="P15" i="3"/>
  <c r="E15" i="3"/>
  <c r="U15" i="3" s="1"/>
  <c r="S14" i="3"/>
  <c r="R14" i="3"/>
  <c r="Q14" i="3"/>
  <c r="P14" i="3"/>
  <c r="E14" i="3"/>
  <c r="T14" i="3" s="1"/>
  <c r="U13" i="3"/>
  <c r="S13" i="3"/>
  <c r="R13" i="3"/>
  <c r="Q13" i="3"/>
  <c r="P13" i="3"/>
  <c r="E13" i="3"/>
  <c r="T13" i="3" s="1"/>
  <c r="U12" i="3"/>
  <c r="T12" i="3"/>
  <c r="S12" i="3"/>
  <c r="R12" i="3"/>
  <c r="Q12" i="3"/>
  <c r="P12" i="3"/>
  <c r="E12" i="3"/>
  <c r="S11" i="3"/>
  <c r="R11" i="3"/>
  <c r="Q11" i="3"/>
  <c r="P11" i="3"/>
  <c r="E11" i="3"/>
  <c r="U11" i="3" s="1"/>
  <c r="S10" i="3"/>
  <c r="R10" i="3"/>
  <c r="Q10" i="3"/>
  <c r="P10" i="3"/>
  <c r="E10" i="3"/>
  <c r="T10" i="3" s="1"/>
  <c r="U9" i="3"/>
  <c r="S9" i="3"/>
  <c r="R9" i="3"/>
  <c r="Q9" i="3"/>
  <c r="P9" i="3"/>
  <c r="E9" i="3"/>
  <c r="T9" i="3" s="1"/>
  <c r="U93" i="2"/>
  <c r="T93" i="2"/>
  <c r="S93" i="2"/>
  <c r="R93" i="2"/>
  <c r="Q93" i="2"/>
  <c r="P93" i="2"/>
  <c r="E93" i="2"/>
  <c r="S92" i="2"/>
  <c r="R92" i="2"/>
  <c r="Q92" i="2"/>
  <c r="P92" i="2"/>
  <c r="E92" i="2"/>
  <c r="U92" i="2" s="1"/>
  <c r="S91" i="2"/>
  <c r="R91" i="2"/>
  <c r="Q91" i="2"/>
  <c r="P91" i="2"/>
  <c r="E91" i="2"/>
  <c r="T91" i="2" s="1"/>
  <c r="U90" i="2"/>
  <c r="S90" i="2"/>
  <c r="R90" i="2"/>
  <c r="Q90" i="2"/>
  <c r="P90" i="2"/>
  <c r="E90" i="2"/>
  <c r="T90" i="2" s="1"/>
  <c r="U89" i="2"/>
  <c r="T89" i="2"/>
  <c r="S89" i="2"/>
  <c r="R89" i="2"/>
  <c r="Q89" i="2"/>
  <c r="P89" i="2"/>
  <c r="E89" i="2"/>
  <c r="S88" i="2"/>
  <c r="R88" i="2"/>
  <c r="Q88" i="2"/>
  <c r="P88" i="2"/>
  <c r="E88" i="2"/>
  <c r="U88" i="2" s="1"/>
  <c r="S87" i="2"/>
  <c r="R87" i="2"/>
  <c r="Q87" i="2"/>
  <c r="P87" i="2"/>
  <c r="E87" i="2"/>
  <c r="T87" i="2" s="1"/>
  <c r="U86" i="2"/>
  <c r="S86" i="2"/>
  <c r="R86" i="2"/>
  <c r="Q86" i="2"/>
  <c r="P86" i="2"/>
  <c r="E86" i="2"/>
  <c r="T86" i="2" s="1"/>
  <c r="W72" i="2"/>
  <c r="V72" i="2"/>
  <c r="O72" i="2"/>
  <c r="N72" i="2"/>
  <c r="M72" i="2"/>
  <c r="L72" i="2"/>
  <c r="K72" i="2"/>
  <c r="J72" i="2"/>
  <c r="I72" i="2"/>
  <c r="H72" i="2"/>
  <c r="G72" i="2"/>
  <c r="F72" i="2"/>
  <c r="C72" i="2"/>
  <c r="B72" i="2"/>
  <c r="W71" i="2"/>
  <c r="V71" i="2"/>
  <c r="O71" i="2"/>
  <c r="N71" i="2"/>
  <c r="M71" i="2"/>
  <c r="L71" i="2"/>
  <c r="K71" i="2"/>
  <c r="S71" i="2" s="1"/>
  <c r="J71" i="2"/>
  <c r="R71" i="2" s="1"/>
  <c r="I71" i="2"/>
  <c r="H71" i="2"/>
  <c r="G71" i="2"/>
  <c r="F71" i="2"/>
  <c r="C71" i="2"/>
  <c r="B71" i="2"/>
  <c r="E71" i="2" s="1"/>
  <c r="W70" i="2"/>
  <c r="V70" i="2"/>
  <c r="O70" i="2"/>
  <c r="N70" i="2"/>
  <c r="M70" i="2"/>
  <c r="L70" i="2"/>
  <c r="K70" i="2"/>
  <c r="S70" i="2" s="1"/>
  <c r="J70" i="2"/>
  <c r="R70" i="2" s="1"/>
  <c r="I70" i="2"/>
  <c r="Q70" i="2" s="1"/>
  <c r="H70" i="2"/>
  <c r="G70" i="2"/>
  <c r="F70" i="2"/>
  <c r="C70" i="2"/>
  <c r="B70" i="2"/>
  <c r="E70" i="2" s="1"/>
  <c r="U69" i="2"/>
  <c r="S69" i="2"/>
  <c r="R69" i="2"/>
  <c r="Q69" i="2"/>
  <c r="P69" i="2"/>
  <c r="E69" i="2"/>
  <c r="T69" i="2" s="1"/>
  <c r="W67" i="2"/>
  <c r="V67" i="2"/>
  <c r="O67" i="2"/>
  <c r="N67" i="2"/>
  <c r="M67" i="2"/>
  <c r="L67" i="2"/>
  <c r="K67" i="2"/>
  <c r="J67" i="2"/>
  <c r="I67" i="2"/>
  <c r="H67" i="2"/>
  <c r="G67" i="2"/>
  <c r="F67" i="2"/>
  <c r="C67" i="2"/>
  <c r="B67" i="2"/>
  <c r="W66" i="2"/>
  <c r="V66" i="2"/>
  <c r="O66" i="2"/>
  <c r="N66" i="2"/>
  <c r="M66" i="2"/>
  <c r="L66" i="2"/>
  <c r="K66" i="2"/>
  <c r="S66" i="2" s="1"/>
  <c r="J66" i="2"/>
  <c r="I66" i="2"/>
  <c r="H66" i="2"/>
  <c r="G66" i="2"/>
  <c r="F66" i="2"/>
  <c r="C66" i="2"/>
  <c r="B66" i="2"/>
  <c r="E66" i="2" s="1"/>
  <c r="S65" i="2"/>
  <c r="R65" i="2"/>
  <c r="Q65" i="2"/>
  <c r="P65" i="2"/>
  <c r="E65" i="2"/>
  <c r="T65" i="2" s="1"/>
  <c r="U64" i="2"/>
  <c r="S64" i="2"/>
  <c r="R64" i="2"/>
  <c r="Q64" i="2"/>
  <c r="P64" i="2"/>
  <c r="E64" i="2"/>
  <c r="T64" i="2" s="1"/>
  <c r="S63" i="2"/>
  <c r="R63" i="2"/>
  <c r="Q63" i="2"/>
  <c r="P63" i="2"/>
  <c r="E63" i="2"/>
  <c r="U63" i="2" s="1"/>
  <c r="S62" i="2"/>
  <c r="R62" i="2"/>
  <c r="Q62" i="2"/>
  <c r="P62" i="2"/>
  <c r="E62" i="2"/>
  <c r="U62" i="2" s="1"/>
  <c r="S61" i="2"/>
  <c r="R61" i="2"/>
  <c r="Q61" i="2"/>
  <c r="P61" i="2"/>
  <c r="E61" i="2"/>
  <c r="U61" i="2" s="1"/>
  <c r="V59" i="2"/>
  <c r="O59" i="2"/>
  <c r="N59" i="2"/>
  <c r="M59" i="2"/>
  <c r="L59" i="2"/>
  <c r="K59" i="2"/>
  <c r="S59" i="2" s="1"/>
  <c r="J59" i="2"/>
  <c r="R59" i="2" s="1"/>
  <c r="I59" i="2"/>
  <c r="H59" i="2"/>
  <c r="G59" i="2"/>
  <c r="F59" i="2"/>
  <c r="E59" i="2"/>
  <c r="C59" i="2"/>
  <c r="B59" i="2"/>
  <c r="S58" i="2"/>
  <c r="R58" i="2"/>
  <c r="Q58" i="2"/>
  <c r="P58" i="2"/>
  <c r="E58" i="2"/>
  <c r="U58" i="2" s="1"/>
  <c r="S57" i="2"/>
  <c r="R57" i="2"/>
  <c r="Q57" i="2"/>
  <c r="P57" i="2"/>
  <c r="E57" i="2"/>
  <c r="T57" i="2" s="1"/>
  <c r="S56" i="2"/>
  <c r="R56" i="2"/>
  <c r="Q56" i="2"/>
  <c r="P56" i="2"/>
  <c r="E56" i="2"/>
  <c r="T56" i="2" s="1"/>
  <c r="T55" i="2"/>
  <c r="S55" i="2"/>
  <c r="R55" i="2"/>
  <c r="Q55" i="2"/>
  <c r="P55" i="2"/>
  <c r="E55" i="2"/>
  <c r="U55" i="2" s="1"/>
  <c r="W53" i="2"/>
  <c r="V53" i="2"/>
  <c r="O53" i="2"/>
  <c r="N53" i="2"/>
  <c r="M53" i="2"/>
  <c r="L53" i="2"/>
  <c r="K53" i="2"/>
  <c r="S53" i="2" s="1"/>
  <c r="J53" i="2"/>
  <c r="R53" i="2" s="1"/>
  <c r="I53" i="2"/>
  <c r="H53" i="2"/>
  <c r="G53" i="2"/>
  <c r="F53" i="2"/>
  <c r="C53" i="2"/>
  <c r="B53" i="2"/>
  <c r="E53" i="2" s="1"/>
  <c r="S52" i="2"/>
  <c r="R52" i="2"/>
  <c r="Q52" i="2"/>
  <c r="P52" i="2"/>
  <c r="E52" i="2"/>
  <c r="T52" i="2" s="1"/>
  <c r="S51" i="2"/>
  <c r="R51" i="2"/>
  <c r="Q51" i="2"/>
  <c r="P51" i="2"/>
  <c r="E51" i="2"/>
  <c r="T51" i="2" s="1"/>
  <c r="T50" i="2"/>
  <c r="S50" i="2"/>
  <c r="R50" i="2"/>
  <c r="Q50" i="2"/>
  <c r="P50" i="2"/>
  <c r="E50" i="2"/>
  <c r="U50" i="2" s="1"/>
  <c r="S49" i="2"/>
  <c r="R49" i="2"/>
  <c r="Q49" i="2"/>
  <c r="P49" i="2"/>
  <c r="E49" i="2"/>
  <c r="U49" i="2" s="1"/>
  <c r="S48" i="2"/>
  <c r="R48" i="2"/>
  <c r="Q48" i="2"/>
  <c r="P48" i="2"/>
  <c r="E48" i="2"/>
  <c r="T48" i="2" s="1"/>
  <c r="S47" i="2"/>
  <c r="R47" i="2"/>
  <c r="Q47" i="2"/>
  <c r="P47" i="2"/>
  <c r="E47" i="2"/>
  <c r="T47" i="2" s="1"/>
  <c r="T46" i="2"/>
  <c r="S46" i="2"/>
  <c r="R46" i="2"/>
  <c r="Q46" i="2"/>
  <c r="P46" i="2"/>
  <c r="E46" i="2"/>
  <c r="U46" i="2" s="1"/>
  <c r="S45" i="2"/>
  <c r="R45" i="2"/>
  <c r="Q45" i="2"/>
  <c r="P45" i="2"/>
  <c r="E45" i="2"/>
  <c r="U45" i="2" s="1"/>
  <c r="S44" i="2"/>
  <c r="R44" i="2"/>
  <c r="Q44" i="2"/>
  <c r="P44" i="2"/>
  <c r="E44" i="2"/>
  <c r="T44" i="2" s="1"/>
  <c r="S43" i="2"/>
  <c r="R43" i="2"/>
  <c r="Q43" i="2"/>
  <c r="P43" i="2"/>
  <c r="E43" i="2"/>
  <c r="T43" i="2" s="1"/>
  <c r="T42" i="2"/>
  <c r="S42" i="2"/>
  <c r="R42" i="2"/>
  <c r="Q42" i="2"/>
  <c r="P42" i="2"/>
  <c r="E42" i="2"/>
  <c r="U42" i="2" s="1"/>
  <c r="W40" i="2"/>
  <c r="V40" i="2"/>
  <c r="O40" i="2"/>
  <c r="N40" i="2"/>
  <c r="M40" i="2"/>
  <c r="L40" i="2"/>
  <c r="K40" i="2"/>
  <c r="S40" i="2" s="1"/>
  <c r="J40" i="2"/>
  <c r="I40" i="2"/>
  <c r="H40" i="2"/>
  <c r="G40" i="2"/>
  <c r="F40" i="2"/>
  <c r="C40" i="2"/>
  <c r="B40" i="2"/>
  <c r="E40" i="2" s="1"/>
  <c r="S39" i="2"/>
  <c r="R39" i="2"/>
  <c r="Q39" i="2"/>
  <c r="P39" i="2"/>
  <c r="E39" i="2"/>
  <c r="T39" i="2" s="1"/>
  <c r="S38" i="2"/>
  <c r="R38" i="2"/>
  <c r="Q38" i="2"/>
  <c r="U38" i="2" s="1"/>
  <c r="P38" i="2"/>
  <c r="E38" i="2"/>
  <c r="S37" i="2"/>
  <c r="R37" i="2"/>
  <c r="Q37" i="2"/>
  <c r="P37" i="2"/>
  <c r="E37" i="2"/>
  <c r="U37" i="2" s="1"/>
  <c r="S36" i="2"/>
  <c r="R36" i="2"/>
  <c r="Q36" i="2"/>
  <c r="P36" i="2"/>
  <c r="T36" i="2" s="1"/>
  <c r="E36" i="2"/>
  <c r="S35" i="2"/>
  <c r="R35" i="2"/>
  <c r="Q35" i="2"/>
  <c r="P35" i="2"/>
  <c r="E35" i="2"/>
  <c r="U35" i="2" s="1"/>
  <c r="W33" i="2"/>
  <c r="V33" i="2"/>
  <c r="O33" i="2"/>
  <c r="N33" i="2"/>
  <c r="M33" i="2"/>
  <c r="L33" i="2"/>
  <c r="K33" i="2"/>
  <c r="J33" i="2"/>
  <c r="I33" i="2"/>
  <c r="H33" i="2"/>
  <c r="G33" i="2"/>
  <c r="F33" i="2"/>
  <c r="E33" i="2"/>
  <c r="C33" i="2"/>
  <c r="B33" i="2"/>
  <c r="S32" i="2"/>
  <c r="R32" i="2"/>
  <c r="Q32" i="2"/>
  <c r="P32" i="2"/>
  <c r="E32" i="2"/>
  <c r="W30" i="2"/>
  <c r="V30" i="2"/>
  <c r="O30" i="2"/>
  <c r="N30" i="2"/>
  <c r="M30" i="2"/>
  <c r="L30" i="2"/>
  <c r="K30" i="2"/>
  <c r="S30" i="2" s="1"/>
  <c r="J30" i="2"/>
  <c r="R30" i="2" s="1"/>
  <c r="I30" i="2"/>
  <c r="Q30" i="2" s="1"/>
  <c r="H30" i="2"/>
  <c r="P30" i="2" s="1"/>
  <c r="G30" i="2"/>
  <c r="F30" i="2"/>
  <c r="C30" i="2"/>
  <c r="B30" i="2"/>
  <c r="E30" i="2" s="1"/>
  <c r="S29" i="2"/>
  <c r="R29" i="2"/>
  <c r="Q29" i="2"/>
  <c r="P29" i="2"/>
  <c r="E29" i="2"/>
  <c r="U29" i="2" s="1"/>
  <c r="S28" i="2"/>
  <c r="R28" i="2"/>
  <c r="Q28" i="2"/>
  <c r="P28" i="2"/>
  <c r="E28" i="2"/>
  <c r="T28" i="2" s="1"/>
  <c r="U27" i="2"/>
  <c r="T27" i="2"/>
  <c r="S27" i="2"/>
  <c r="R27" i="2"/>
  <c r="Q27" i="2"/>
  <c r="P27" i="2"/>
  <c r="E27" i="2"/>
  <c r="T26" i="2"/>
  <c r="S26" i="2"/>
  <c r="R26" i="2"/>
  <c r="Q26" i="2"/>
  <c r="P26" i="2"/>
  <c r="E26" i="2"/>
  <c r="U26" i="2" s="1"/>
  <c r="W24" i="2"/>
  <c r="V24" i="2"/>
  <c r="O24" i="2"/>
  <c r="N24" i="2"/>
  <c r="M24" i="2"/>
  <c r="L24" i="2"/>
  <c r="K24" i="2"/>
  <c r="S24" i="2" s="1"/>
  <c r="J24" i="2"/>
  <c r="R24" i="2" s="1"/>
  <c r="I24" i="2"/>
  <c r="H24" i="2"/>
  <c r="G24" i="2"/>
  <c r="F24" i="2"/>
  <c r="C24" i="2"/>
  <c r="B24" i="2"/>
  <c r="S23" i="2"/>
  <c r="R23" i="2"/>
  <c r="Q23" i="2"/>
  <c r="P23" i="2"/>
  <c r="E23" i="2"/>
  <c r="T23" i="2" s="1"/>
  <c r="U22" i="2"/>
  <c r="S22" i="2"/>
  <c r="R22" i="2"/>
  <c r="Q22" i="2"/>
  <c r="P22" i="2"/>
  <c r="E22" i="2"/>
  <c r="T22" i="2" s="1"/>
  <c r="T21" i="2"/>
  <c r="S21" i="2"/>
  <c r="R21" i="2"/>
  <c r="Q21" i="2"/>
  <c r="P21" i="2"/>
  <c r="E21" i="2"/>
  <c r="U21" i="2" s="1"/>
  <c r="S20" i="2"/>
  <c r="R20" i="2"/>
  <c r="Q20" i="2"/>
  <c r="P20" i="2"/>
  <c r="E20" i="2"/>
  <c r="U20" i="2" s="1"/>
  <c r="S19" i="2"/>
  <c r="R19" i="2"/>
  <c r="Q19" i="2"/>
  <c r="P19" i="2"/>
  <c r="E19" i="2"/>
  <c r="T19" i="2" s="1"/>
  <c r="U18" i="2"/>
  <c r="S18" i="2"/>
  <c r="R18" i="2"/>
  <c r="Q18" i="2"/>
  <c r="P18" i="2"/>
  <c r="E18" i="2"/>
  <c r="T18" i="2" s="1"/>
  <c r="W16" i="2"/>
  <c r="V16" i="2"/>
  <c r="O16" i="2"/>
  <c r="N16" i="2"/>
  <c r="M16" i="2"/>
  <c r="L16" i="2"/>
  <c r="K16" i="2"/>
  <c r="S16" i="2" s="1"/>
  <c r="J16" i="2"/>
  <c r="R16" i="2" s="1"/>
  <c r="I16" i="2"/>
  <c r="Q16" i="2" s="1"/>
  <c r="H16" i="2"/>
  <c r="P16" i="2" s="1"/>
  <c r="G16" i="2"/>
  <c r="F16" i="2"/>
  <c r="C16" i="2"/>
  <c r="B16" i="2"/>
  <c r="E16" i="2" s="1"/>
  <c r="S15" i="2"/>
  <c r="R15" i="2"/>
  <c r="Q15" i="2"/>
  <c r="P15" i="2"/>
  <c r="E15" i="2"/>
  <c r="U15" i="2" s="1"/>
  <c r="S14" i="2"/>
  <c r="R14" i="2"/>
  <c r="Q14" i="2"/>
  <c r="U14" i="2" s="1"/>
  <c r="P14" i="2"/>
  <c r="E14" i="2"/>
  <c r="T14" i="2" s="1"/>
  <c r="S13" i="2"/>
  <c r="R13" i="2"/>
  <c r="Q13" i="2"/>
  <c r="U13" i="2" s="1"/>
  <c r="P13" i="2"/>
  <c r="E13" i="2"/>
  <c r="T12" i="2"/>
  <c r="S12" i="2"/>
  <c r="R12" i="2"/>
  <c r="Q12" i="2"/>
  <c r="P12" i="2"/>
  <c r="E12" i="2"/>
  <c r="U12" i="2" s="1"/>
  <c r="S11" i="2"/>
  <c r="R11" i="2"/>
  <c r="Q11" i="2"/>
  <c r="P11" i="2"/>
  <c r="E11" i="2"/>
  <c r="S10" i="2"/>
  <c r="R10" i="2"/>
  <c r="Q10" i="2"/>
  <c r="U10" i="2" s="1"/>
  <c r="P10" i="2"/>
  <c r="E10" i="2"/>
  <c r="T10" i="2" s="1"/>
  <c r="S9" i="2"/>
  <c r="R9" i="2"/>
  <c r="Q9" i="2"/>
  <c r="P9" i="2"/>
  <c r="T9" i="2" s="1"/>
  <c r="E9" i="2"/>
  <c r="S93" i="1"/>
  <c r="R93" i="1"/>
  <c r="Q93" i="1"/>
  <c r="P93" i="1"/>
  <c r="E93" i="1"/>
  <c r="U93" i="1" s="1"/>
  <c r="S92" i="1"/>
  <c r="R92" i="1"/>
  <c r="Q92" i="1"/>
  <c r="P92" i="1"/>
  <c r="E92" i="1"/>
  <c r="T92" i="1" s="1"/>
  <c r="U91" i="1"/>
  <c r="S91" i="1"/>
  <c r="R91" i="1"/>
  <c r="Q91" i="1"/>
  <c r="P91" i="1"/>
  <c r="E91" i="1"/>
  <c r="T91" i="1" s="1"/>
  <c r="S90" i="1"/>
  <c r="R90" i="1"/>
  <c r="Q90" i="1"/>
  <c r="P90" i="1"/>
  <c r="E90" i="1"/>
  <c r="U90" i="1" s="1"/>
  <c r="S89" i="1"/>
  <c r="R89" i="1"/>
  <c r="Q89" i="1"/>
  <c r="P89" i="1"/>
  <c r="E89" i="1"/>
  <c r="U89" i="1" s="1"/>
  <c r="S88" i="1"/>
  <c r="R88" i="1"/>
  <c r="Q88" i="1"/>
  <c r="P88" i="1"/>
  <c r="E88" i="1"/>
  <c r="U88" i="1" s="1"/>
  <c r="U87" i="1"/>
  <c r="S87" i="1"/>
  <c r="R87" i="1"/>
  <c r="Q87" i="1"/>
  <c r="P87" i="1"/>
  <c r="E87" i="1"/>
  <c r="T87" i="1" s="1"/>
  <c r="S86" i="1"/>
  <c r="R86" i="1"/>
  <c r="Q86" i="1"/>
  <c r="P86" i="1"/>
  <c r="E86" i="1"/>
  <c r="U86" i="1" s="1"/>
  <c r="W72" i="1"/>
  <c r="V72" i="1"/>
  <c r="O72" i="1"/>
  <c r="N72" i="1"/>
  <c r="M72" i="1"/>
  <c r="L72" i="1"/>
  <c r="K72" i="1"/>
  <c r="J72" i="1"/>
  <c r="I72" i="1"/>
  <c r="H72" i="1"/>
  <c r="G72" i="1"/>
  <c r="F72" i="1"/>
  <c r="C72" i="1"/>
  <c r="B72" i="1"/>
  <c r="W71" i="1"/>
  <c r="V71" i="1"/>
  <c r="O71" i="1"/>
  <c r="N71" i="1"/>
  <c r="M71" i="1"/>
  <c r="L71" i="1"/>
  <c r="K71" i="1"/>
  <c r="S71" i="1" s="1"/>
  <c r="J71" i="1"/>
  <c r="R71" i="1" s="1"/>
  <c r="I71" i="1"/>
  <c r="Q71" i="1" s="1"/>
  <c r="H71" i="1"/>
  <c r="P71" i="1" s="1"/>
  <c r="G71" i="1"/>
  <c r="F71" i="1"/>
  <c r="C71" i="1"/>
  <c r="B71" i="1"/>
  <c r="E71" i="1" s="1"/>
  <c r="W70" i="1"/>
  <c r="V70" i="1"/>
  <c r="O70" i="1"/>
  <c r="N70" i="1"/>
  <c r="M70" i="1"/>
  <c r="L70" i="1"/>
  <c r="K70" i="1"/>
  <c r="S70" i="1" s="1"/>
  <c r="J70" i="1"/>
  <c r="R70" i="1" s="1"/>
  <c r="I70" i="1"/>
  <c r="H70" i="1"/>
  <c r="G70" i="1"/>
  <c r="F70" i="1"/>
  <c r="C70" i="1"/>
  <c r="B70" i="1"/>
  <c r="E70" i="1" s="1"/>
  <c r="S69" i="1"/>
  <c r="R69" i="1"/>
  <c r="Q69" i="1"/>
  <c r="P69" i="1"/>
  <c r="T69" i="1" s="1"/>
  <c r="E69" i="1"/>
  <c r="W67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W66" i="1"/>
  <c r="V66" i="1"/>
  <c r="O66" i="1"/>
  <c r="N66" i="1"/>
  <c r="M66" i="1"/>
  <c r="L66" i="1"/>
  <c r="K66" i="1"/>
  <c r="S66" i="1" s="1"/>
  <c r="J66" i="1"/>
  <c r="R66" i="1" s="1"/>
  <c r="I66" i="1"/>
  <c r="Q66" i="1" s="1"/>
  <c r="H66" i="1"/>
  <c r="P66" i="1" s="1"/>
  <c r="G66" i="1"/>
  <c r="F66" i="1"/>
  <c r="C66" i="1"/>
  <c r="B66" i="1"/>
  <c r="E66" i="1" s="1"/>
  <c r="S65" i="1"/>
  <c r="R65" i="1"/>
  <c r="Q65" i="1"/>
  <c r="U65" i="1" s="1"/>
  <c r="P65" i="1"/>
  <c r="E65" i="1"/>
  <c r="S64" i="1"/>
  <c r="R64" i="1"/>
  <c r="Q64" i="1"/>
  <c r="P64" i="1"/>
  <c r="E64" i="1"/>
  <c r="U64" i="1" s="1"/>
  <c r="S63" i="1"/>
  <c r="R63" i="1"/>
  <c r="Q63" i="1"/>
  <c r="P63" i="1"/>
  <c r="E63" i="1"/>
  <c r="U63" i="1" s="1"/>
  <c r="S62" i="1"/>
  <c r="R62" i="1"/>
  <c r="Q62" i="1"/>
  <c r="P62" i="1"/>
  <c r="E62" i="1"/>
  <c r="T62" i="1" s="1"/>
  <c r="U61" i="1"/>
  <c r="S61" i="1"/>
  <c r="R61" i="1"/>
  <c r="Q61" i="1"/>
  <c r="P61" i="1"/>
  <c r="E61" i="1"/>
  <c r="V59" i="1"/>
  <c r="O59" i="1"/>
  <c r="N59" i="1"/>
  <c r="M59" i="1"/>
  <c r="L59" i="1"/>
  <c r="K59" i="1"/>
  <c r="S59" i="1" s="1"/>
  <c r="J59" i="1"/>
  <c r="R59" i="1" s="1"/>
  <c r="I59" i="1"/>
  <c r="H59" i="1"/>
  <c r="G59" i="1"/>
  <c r="F59" i="1"/>
  <c r="C59" i="1"/>
  <c r="B59" i="1"/>
  <c r="S58" i="1"/>
  <c r="R58" i="1"/>
  <c r="Q58" i="1"/>
  <c r="P58" i="1"/>
  <c r="E58" i="1"/>
  <c r="U58" i="1" s="1"/>
  <c r="S57" i="1"/>
  <c r="R57" i="1"/>
  <c r="Q57" i="1"/>
  <c r="P57" i="1"/>
  <c r="E57" i="1"/>
  <c r="T57" i="1" s="1"/>
  <c r="S56" i="1"/>
  <c r="R56" i="1"/>
  <c r="Q56" i="1"/>
  <c r="P56" i="1"/>
  <c r="E56" i="1"/>
  <c r="U56" i="1" s="1"/>
  <c r="S55" i="1"/>
  <c r="R55" i="1"/>
  <c r="Q55" i="1"/>
  <c r="P55" i="1"/>
  <c r="E55" i="1"/>
  <c r="U55" i="1" s="1"/>
  <c r="W53" i="1"/>
  <c r="V53" i="1"/>
  <c r="O53" i="1"/>
  <c r="N53" i="1"/>
  <c r="M53" i="1"/>
  <c r="L53" i="1"/>
  <c r="K53" i="1"/>
  <c r="J53" i="1"/>
  <c r="I53" i="1"/>
  <c r="H53" i="1"/>
  <c r="G53" i="1"/>
  <c r="F53" i="1"/>
  <c r="C53" i="1"/>
  <c r="B53" i="1"/>
  <c r="S52" i="1"/>
  <c r="R52" i="1"/>
  <c r="Q52" i="1"/>
  <c r="P52" i="1"/>
  <c r="E52" i="1"/>
  <c r="T52" i="1" s="1"/>
  <c r="S51" i="1"/>
  <c r="R51" i="1"/>
  <c r="Q51" i="1"/>
  <c r="U51" i="1" s="1"/>
  <c r="P51" i="1"/>
  <c r="T51" i="1" s="1"/>
  <c r="E51" i="1"/>
  <c r="S50" i="1"/>
  <c r="R50" i="1"/>
  <c r="Q50" i="1"/>
  <c r="P50" i="1"/>
  <c r="E50" i="1"/>
  <c r="T50" i="1" s="1"/>
  <c r="S49" i="1"/>
  <c r="R49" i="1"/>
  <c r="Q49" i="1"/>
  <c r="P49" i="1"/>
  <c r="E49" i="1"/>
  <c r="U49" i="1" s="1"/>
  <c r="U48" i="1"/>
  <c r="S48" i="1"/>
  <c r="R48" i="1"/>
  <c r="Q48" i="1"/>
  <c r="P48" i="1"/>
  <c r="E48" i="1"/>
  <c r="T48" i="1" s="1"/>
  <c r="U47" i="1"/>
  <c r="T47" i="1"/>
  <c r="S47" i="1"/>
  <c r="R47" i="1"/>
  <c r="Q47" i="1"/>
  <c r="P47" i="1"/>
  <c r="E47" i="1"/>
  <c r="S46" i="1"/>
  <c r="R46" i="1"/>
  <c r="Q46" i="1"/>
  <c r="P46" i="1"/>
  <c r="E46" i="1"/>
  <c r="U46" i="1" s="1"/>
  <c r="S45" i="1"/>
  <c r="R45" i="1"/>
  <c r="Q45" i="1"/>
  <c r="P45" i="1"/>
  <c r="E45" i="1"/>
  <c r="T45" i="1" s="1"/>
  <c r="S44" i="1"/>
  <c r="R44" i="1"/>
  <c r="Q44" i="1"/>
  <c r="P44" i="1"/>
  <c r="E44" i="1"/>
  <c r="T44" i="1" s="1"/>
  <c r="S43" i="1"/>
  <c r="R43" i="1"/>
  <c r="Q43" i="1"/>
  <c r="P43" i="1"/>
  <c r="T43" i="1" s="1"/>
  <c r="E43" i="1"/>
  <c r="S42" i="1"/>
  <c r="R42" i="1"/>
  <c r="Q42" i="1"/>
  <c r="P42" i="1"/>
  <c r="E42" i="1"/>
  <c r="U42" i="1" s="1"/>
  <c r="W40" i="1"/>
  <c r="V40" i="1"/>
  <c r="O40" i="1"/>
  <c r="N40" i="1"/>
  <c r="M40" i="1"/>
  <c r="L40" i="1"/>
  <c r="K40" i="1"/>
  <c r="S40" i="1" s="1"/>
  <c r="J40" i="1"/>
  <c r="R40" i="1" s="1"/>
  <c r="I40" i="1"/>
  <c r="H40" i="1"/>
  <c r="P40" i="1" s="1"/>
  <c r="G40" i="1"/>
  <c r="F40" i="1"/>
  <c r="C40" i="1"/>
  <c r="B40" i="1"/>
  <c r="E40" i="1" s="1"/>
  <c r="U39" i="1"/>
  <c r="S39" i="1"/>
  <c r="R39" i="1"/>
  <c r="Q39" i="1"/>
  <c r="P39" i="1"/>
  <c r="E39" i="1"/>
  <c r="T39" i="1" s="1"/>
  <c r="S38" i="1"/>
  <c r="R38" i="1"/>
  <c r="Q38" i="1"/>
  <c r="P38" i="1"/>
  <c r="E38" i="1"/>
  <c r="S37" i="1"/>
  <c r="R37" i="1"/>
  <c r="Q37" i="1"/>
  <c r="P37" i="1"/>
  <c r="E37" i="1"/>
  <c r="T37" i="1" s="1"/>
  <c r="S36" i="1"/>
  <c r="R36" i="1"/>
  <c r="Q36" i="1"/>
  <c r="P36" i="1"/>
  <c r="E36" i="1"/>
  <c r="S35" i="1"/>
  <c r="R35" i="1"/>
  <c r="Q35" i="1"/>
  <c r="U35" i="1" s="1"/>
  <c r="P35" i="1"/>
  <c r="E35" i="1"/>
  <c r="W33" i="1"/>
  <c r="V33" i="1"/>
  <c r="O33" i="1"/>
  <c r="N33" i="1"/>
  <c r="M33" i="1"/>
  <c r="L33" i="1"/>
  <c r="K33" i="1"/>
  <c r="S33" i="1" s="1"/>
  <c r="J33" i="1"/>
  <c r="R33" i="1" s="1"/>
  <c r="I33" i="1"/>
  <c r="H33" i="1"/>
  <c r="P33" i="1" s="1"/>
  <c r="G33" i="1"/>
  <c r="F33" i="1"/>
  <c r="C33" i="1"/>
  <c r="B33" i="1"/>
  <c r="S32" i="1"/>
  <c r="R32" i="1"/>
  <c r="Q32" i="1"/>
  <c r="P32" i="1"/>
  <c r="E32" i="1"/>
  <c r="U32" i="1" s="1"/>
  <c r="W30" i="1"/>
  <c r="V30" i="1"/>
  <c r="O30" i="1"/>
  <c r="N30" i="1"/>
  <c r="M30" i="1"/>
  <c r="L30" i="1"/>
  <c r="K30" i="1"/>
  <c r="S30" i="1" s="1"/>
  <c r="J30" i="1"/>
  <c r="R30" i="1" s="1"/>
  <c r="I30" i="1"/>
  <c r="H30" i="1"/>
  <c r="G30" i="1"/>
  <c r="F30" i="1"/>
  <c r="C30" i="1"/>
  <c r="B30" i="1"/>
  <c r="E30" i="1" s="1"/>
  <c r="U29" i="1"/>
  <c r="S29" i="1"/>
  <c r="R29" i="1"/>
  <c r="Q29" i="1"/>
  <c r="P29" i="1"/>
  <c r="E29" i="1"/>
  <c r="T29" i="1" s="1"/>
  <c r="S28" i="1"/>
  <c r="R28" i="1"/>
  <c r="Q28" i="1"/>
  <c r="U28" i="1" s="1"/>
  <c r="P28" i="1"/>
  <c r="T28" i="1" s="1"/>
  <c r="E28" i="1"/>
  <c r="S27" i="1"/>
  <c r="R27" i="1"/>
  <c r="Q27" i="1"/>
  <c r="P27" i="1"/>
  <c r="E27" i="1"/>
  <c r="U27" i="1" s="1"/>
  <c r="S26" i="1"/>
  <c r="R26" i="1"/>
  <c r="Q26" i="1"/>
  <c r="P26" i="1"/>
  <c r="E26" i="1"/>
  <c r="U26" i="1" s="1"/>
  <c r="W24" i="1"/>
  <c r="V24" i="1"/>
  <c r="O24" i="1"/>
  <c r="N24" i="1"/>
  <c r="M24" i="1"/>
  <c r="L24" i="1"/>
  <c r="K24" i="1"/>
  <c r="S24" i="1" s="1"/>
  <c r="J24" i="1"/>
  <c r="R24" i="1" s="1"/>
  <c r="I24" i="1"/>
  <c r="H24" i="1"/>
  <c r="G24" i="1"/>
  <c r="F24" i="1"/>
  <c r="E24" i="1"/>
  <c r="C24" i="1"/>
  <c r="B24" i="1"/>
  <c r="U23" i="1"/>
  <c r="T23" i="1"/>
  <c r="S23" i="1"/>
  <c r="R23" i="1"/>
  <c r="Q23" i="1"/>
  <c r="P23" i="1"/>
  <c r="E23" i="1"/>
  <c r="S22" i="1"/>
  <c r="R22" i="1"/>
  <c r="Q22" i="1"/>
  <c r="P22" i="1"/>
  <c r="E22" i="1"/>
  <c r="U22" i="1" s="1"/>
  <c r="S21" i="1"/>
  <c r="R21" i="1"/>
  <c r="Q21" i="1"/>
  <c r="P21" i="1"/>
  <c r="E21" i="1"/>
  <c r="U21" i="1" s="1"/>
  <c r="S20" i="1"/>
  <c r="R20" i="1"/>
  <c r="Q20" i="1"/>
  <c r="P20" i="1"/>
  <c r="E20" i="1"/>
  <c r="S19" i="1"/>
  <c r="R19" i="1"/>
  <c r="Q19" i="1"/>
  <c r="U19" i="1" s="1"/>
  <c r="P19" i="1"/>
  <c r="T19" i="1" s="1"/>
  <c r="E19" i="1"/>
  <c r="S18" i="1"/>
  <c r="R18" i="1"/>
  <c r="Q18" i="1"/>
  <c r="P18" i="1"/>
  <c r="E18" i="1"/>
  <c r="U18" i="1" s="1"/>
  <c r="W16" i="1"/>
  <c r="V16" i="1"/>
  <c r="O16" i="1"/>
  <c r="N16" i="1"/>
  <c r="M16" i="1"/>
  <c r="L16" i="1"/>
  <c r="K16" i="1"/>
  <c r="J16" i="1"/>
  <c r="I16" i="1"/>
  <c r="H16" i="1"/>
  <c r="G16" i="1"/>
  <c r="F16" i="1"/>
  <c r="C16" i="1"/>
  <c r="B16" i="1"/>
  <c r="S15" i="1"/>
  <c r="R15" i="1"/>
  <c r="Q15" i="1"/>
  <c r="U15" i="1" s="1"/>
  <c r="P15" i="1"/>
  <c r="E15" i="1"/>
  <c r="S14" i="1"/>
  <c r="R14" i="1"/>
  <c r="Q14" i="1"/>
  <c r="U14" i="1" s="1"/>
  <c r="P14" i="1"/>
  <c r="T14" i="1" s="1"/>
  <c r="E14" i="1"/>
  <c r="S13" i="1"/>
  <c r="R13" i="1"/>
  <c r="Q13" i="1"/>
  <c r="P13" i="1"/>
  <c r="E13" i="1"/>
  <c r="T13" i="1" s="1"/>
  <c r="S12" i="1"/>
  <c r="R12" i="1"/>
  <c r="Q12" i="1"/>
  <c r="P12" i="1"/>
  <c r="E12" i="1"/>
  <c r="U12" i="1" s="1"/>
  <c r="S11" i="1"/>
  <c r="R11" i="1"/>
  <c r="Q11" i="1"/>
  <c r="U11" i="1" s="1"/>
  <c r="P11" i="1"/>
  <c r="E11" i="1"/>
  <c r="S10" i="1"/>
  <c r="R10" i="1"/>
  <c r="Q10" i="1"/>
  <c r="P10" i="1"/>
  <c r="E10" i="1"/>
  <c r="S9" i="1"/>
  <c r="R9" i="1"/>
  <c r="Q9" i="1"/>
  <c r="P9" i="1"/>
  <c r="E9" i="1"/>
  <c r="Q33" i="1" l="1"/>
  <c r="Q40" i="1"/>
  <c r="U43" i="1"/>
  <c r="P53" i="1"/>
  <c r="U69" i="1"/>
  <c r="P70" i="1"/>
  <c r="U9" i="2"/>
  <c r="U11" i="2"/>
  <c r="T10" i="6"/>
  <c r="U13" i="7"/>
  <c r="T13" i="7"/>
  <c r="U11" i="8"/>
  <c r="T11" i="8"/>
  <c r="U44" i="8"/>
  <c r="T44" i="8"/>
  <c r="T57" i="9"/>
  <c r="U57" i="9"/>
  <c r="U57" i="12"/>
  <c r="T57" i="12"/>
  <c r="U55" i="17"/>
  <c r="T55" i="17"/>
  <c r="U20" i="1"/>
  <c r="T10" i="1"/>
  <c r="T15" i="1"/>
  <c r="P24" i="1"/>
  <c r="T38" i="1"/>
  <c r="Q70" i="1"/>
  <c r="P24" i="2"/>
  <c r="T32" i="2"/>
  <c r="U36" i="2"/>
  <c r="U43" i="2"/>
  <c r="U47" i="2"/>
  <c r="U51" i="2"/>
  <c r="U56" i="2"/>
  <c r="Q30" i="3"/>
  <c r="E70" i="3"/>
  <c r="T10" i="4"/>
  <c r="U32" i="4"/>
  <c r="Q33" i="4"/>
  <c r="Q66" i="4"/>
  <c r="P70" i="4"/>
  <c r="Q71" i="4"/>
  <c r="P24" i="5"/>
  <c r="T32" i="5"/>
  <c r="P40" i="5"/>
  <c r="Q59" i="5"/>
  <c r="Q70" i="5"/>
  <c r="E72" i="5"/>
  <c r="U10" i="6"/>
  <c r="Q16" i="6"/>
  <c r="T19" i="6"/>
  <c r="E67" i="6"/>
  <c r="P71" i="6"/>
  <c r="U27" i="7"/>
  <c r="T27" i="7"/>
  <c r="U49" i="7"/>
  <c r="T49" i="7"/>
  <c r="U15" i="12"/>
  <c r="T15" i="12"/>
  <c r="E71" i="12"/>
  <c r="T38" i="17"/>
  <c r="U38" i="17"/>
  <c r="U10" i="1"/>
  <c r="Q24" i="1"/>
  <c r="U38" i="1"/>
  <c r="Q24" i="2"/>
  <c r="U28" i="2"/>
  <c r="U32" i="2"/>
  <c r="P33" i="2"/>
  <c r="P72" i="2"/>
  <c r="P16" i="3"/>
  <c r="Q70" i="4"/>
  <c r="Q24" i="5"/>
  <c r="P33" i="5"/>
  <c r="Q40" i="5"/>
  <c r="U19" i="6"/>
  <c r="P24" i="6"/>
  <c r="U39" i="8"/>
  <c r="T39" i="8"/>
  <c r="U52" i="8"/>
  <c r="T52" i="8"/>
  <c r="T43" i="11"/>
  <c r="U43" i="11"/>
  <c r="U63" i="11"/>
  <c r="T63" i="11"/>
  <c r="T12" i="16"/>
  <c r="U12" i="16"/>
  <c r="U48" i="16"/>
  <c r="T48" i="16"/>
  <c r="T88" i="12"/>
  <c r="U88" i="12"/>
  <c r="P16" i="1"/>
  <c r="Q16" i="1"/>
  <c r="U52" i="1"/>
  <c r="T64" i="1"/>
  <c r="T86" i="1"/>
  <c r="T90" i="1"/>
  <c r="Q33" i="2"/>
  <c r="T37" i="2"/>
  <c r="P40" i="2"/>
  <c r="P53" i="2"/>
  <c r="Q59" i="2"/>
  <c r="T63" i="2"/>
  <c r="Q16" i="3"/>
  <c r="P24" i="3"/>
  <c r="P33" i="3"/>
  <c r="U89" i="3"/>
  <c r="Q33" i="5"/>
  <c r="Q24" i="6"/>
  <c r="P33" i="6"/>
  <c r="P70" i="6"/>
  <c r="T91" i="6"/>
  <c r="U91" i="6"/>
  <c r="U62" i="7"/>
  <c r="T62" i="7"/>
  <c r="U92" i="7"/>
  <c r="T92" i="7"/>
  <c r="U20" i="8"/>
  <c r="T20" i="8"/>
  <c r="U52" i="9"/>
  <c r="T52" i="9"/>
  <c r="U11" i="12"/>
  <c r="T11" i="12"/>
  <c r="U14" i="15"/>
  <c r="T14" i="15"/>
  <c r="T18" i="15"/>
  <c r="U18" i="15"/>
  <c r="U88" i="11"/>
  <c r="T88" i="11"/>
  <c r="R16" i="1"/>
  <c r="P30" i="1"/>
  <c r="E33" i="1"/>
  <c r="T56" i="1"/>
  <c r="P59" i="1"/>
  <c r="P67" i="1"/>
  <c r="P72" i="1"/>
  <c r="T13" i="2"/>
  <c r="U19" i="2"/>
  <c r="U23" i="2"/>
  <c r="R33" i="2"/>
  <c r="Q40" i="2"/>
  <c r="T45" i="2"/>
  <c r="T49" i="2"/>
  <c r="T58" i="2"/>
  <c r="P66" i="2"/>
  <c r="P71" i="2"/>
  <c r="T88" i="2"/>
  <c r="T92" i="2"/>
  <c r="T11" i="3"/>
  <c r="T15" i="3"/>
  <c r="R16" i="3"/>
  <c r="T20" i="3"/>
  <c r="Q24" i="3"/>
  <c r="Q33" i="3"/>
  <c r="P53" i="3"/>
  <c r="P66" i="3"/>
  <c r="P71" i="3"/>
  <c r="T88" i="3"/>
  <c r="T92" i="3"/>
  <c r="U18" i="4"/>
  <c r="U22" i="4"/>
  <c r="T29" i="4"/>
  <c r="E33" i="4"/>
  <c r="T28" i="5"/>
  <c r="T38" i="5"/>
  <c r="T52" i="5"/>
  <c r="T57" i="5"/>
  <c r="Q67" i="5"/>
  <c r="T86" i="5"/>
  <c r="E16" i="6"/>
  <c r="T28" i="6"/>
  <c r="Q33" i="6"/>
  <c r="T43" i="6"/>
  <c r="U47" i="6"/>
  <c r="T56" i="6"/>
  <c r="P59" i="6"/>
  <c r="T69" i="6"/>
  <c r="Q70" i="6"/>
  <c r="U58" i="7"/>
  <c r="T58" i="7"/>
  <c r="T49" i="9"/>
  <c r="U49" i="9"/>
  <c r="T62" i="9"/>
  <c r="U62" i="9"/>
  <c r="U38" i="13"/>
  <c r="T38" i="13"/>
  <c r="U50" i="11"/>
  <c r="T50" i="11"/>
  <c r="U20" i="12"/>
  <c r="T20" i="12"/>
  <c r="T52" i="13"/>
  <c r="U52" i="13"/>
  <c r="T11" i="1"/>
  <c r="S16" i="1"/>
  <c r="Q30" i="1"/>
  <c r="U44" i="1"/>
  <c r="T63" i="1"/>
  <c r="T65" i="1"/>
  <c r="T89" i="1"/>
  <c r="T93" i="1"/>
  <c r="E24" i="2"/>
  <c r="S33" i="2"/>
  <c r="T38" i="2"/>
  <c r="R40" i="2"/>
  <c r="T62" i="2"/>
  <c r="Q66" i="2"/>
  <c r="Q71" i="2"/>
  <c r="S72" i="2"/>
  <c r="S16" i="3"/>
  <c r="T49" i="3"/>
  <c r="T62" i="3"/>
  <c r="Q66" i="3"/>
  <c r="P70" i="3"/>
  <c r="Q71" i="3"/>
  <c r="P16" i="4"/>
  <c r="T21" i="4"/>
  <c r="U27" i="4"/>
  <c r="P30" i="4"/>
  <c r="U37" i="4"/>
  <c r="U55" i="4"/>
  <c r="T58" i="4"/>
  <c r="Q59" i="4"/>
  <c r="S33" i="5"/>
  <c r="U62" i="5"/>
  <c r="P66" i="5"/>
  <c r="R67" i="5"/>
  <c r="T90" i="5"/>
  <c r="T13" i="6"/>
  <c r="T22" i="6"/>
  <c r="T37" i="6"/>
  <c r="T50" i="6"/>
  <c r="Q59" i="6"/>
  <c r="T63" i="6"/>
  <c r="P67" i="6"/>
  <c r="U15" i="8"/>
  <c r="T15" i="8"/>
  <c r="U48" i="8"/>
  <c r="T48" i="8"/>
  <c r="T38" i="11"/>
  <c r="U38" i="11"/>
  <c r="U55" i="11"/>
  <c r="T55" i="11"/>
  <c r="U92" i="11"/>
  <c r="T92" i="11"/>
  <c r="U65" i="12"/>
  <c r="T65" i="12"/>
  <c r="U46" i="14"/>
  <c r="T46" i="14"/>
  <c r="E16" i="1"/>
  <c r="T20" i="1"/>
  <c r="T36" i="1"/>
  <c r="R66" i="2"/>
  <c r="E67" i="2"/>
  <c r="P70" i="2"/>
  <c r="E72" i="2"/>
  <c r="U29" i="3"/>
  <c r="S33" i="3"/>
  <c r="Q70" i="3"/>
  <c r="Q16" i="4"/>
  <c r="P24" i="4"/>
  <c r="Q30" i="4"/>
  <c r="P40" i="4"/>
  <c r="U42" i="4"/>
  <c r="U46" i="4"/>
  <c r="U50" i="4"/>
  <c r="U10" i="5"/>
  <c r="T29" i="5"/>
  <c r="E33" i="5"/>
  <c r="T51" i="5"/>
  <c r="E53" i="5"/>
  <c r="T56" i="5"/>
  <c r="Q66" i="5"/>
  <c r="T27" i="6"/>
  <c r="T29" i="6"/>
  <c r="T42" i="6"/>
  <c r="T46" i="6"/>
  <c r="T55" i="6"/>
  <c r="T87" i="6"/>
  <c r="U87" i="6"/>
  <c r="U18" i="7"/>
  <c r="T18" i="7"/>
  <c r="U88" i="7"/>
  <c r="T88" i="7"/>
  <c r="U29" i="8"/>
  <c r="T29" i="8"/>
  <c r="T62" i="12"/>
  <c r="U62" i="12"/>
  <c r="U91" i="12"/>
  <c r="T91" i="12"/>
  <c r="T32" i="7"/>
  <c r="U55" i="8"/>
  <c r="U58" i="8"/>
  <c r="U63" i="8"/>
  <c r="U89" i="8"/>
  <c r="U93" i="8"/>
  <c r="T11" i="9"/>
  <c r="T15" i="9"/>
  <c r="U21" i="9"/>
  <c r="U26" i="9"/>
  <c r="T87" i="9"/>
  <c r="T91" i="9"/>
  <c r="T13" i="10"/>
  <c r="T28" i="10"/>
  <c r="P33" i="10"/>
  <c r="T43" i="10"/>
  <c r="T47" i="10"/>
  <c r="T63" i="10"/>
  <c r="T12" i="11"/>
  <c r="T21" i="11"/>
  <c r="P30" i="11"/>
  <c r="R33" i="12"/>
  <c r="P40" i="12"/>
  <c r="U11" i="13"/>
  <c r="T14" i="13"/>
  <c r="T19" i="13"/>
  <c r="R33" i="13"/>
  <c r="Q40" i="13"/>
  <c r="U44" i="13"/>
  <c r="T47" i="13"/>
  <c r="E67" i="13"/>
  <c r="P70" i="13"/>
  <c r="R71" i="13"/>
  <c r="E72" i="13"/>
  <c r="U91" i="13"/>
  <c r="T9" i="14"/>
  <c r="U14" i="14"/>
  <c r="E16" i="14"/>
  <c r="E24" i="14"/>
  <c r="T27" i="14"/>
  <c r="S33" i="14"/>
  <c r="T38" i="14"/>
  <c r="R40" i="14"/>
  <c r="E66" i="14"/>
  <c r="E71" i="14"/>
  <c r="P30" i="15"/>
  <c r="E40" i="15"/>
  <c r="U15" i="16"/>
  <c r="T15" i="16"/>
  <c r="R70" i="16"/>
  <c r="U13" i="17"/>
  <c r="P24" i="19"/>
  <c r="P33" i="19"/>
  <c r="U48" i="19"/>
  <c r="T48" i="19"/>
  <c r="P53" i="19"/>
  <c r="T47" i="20"/>
  <c r="U47" i="20"/>
  <c r="T90" i="21"/>
  <c r="U90" i="21"/>
  <c r="Q71" i="6"/>
  <c r="U10" i="7"/>
  <c r="E16" i="7"/>
  <c r="E30" i="7"/>
  <c r="U32" i="7"/>
  <c r="P33" i="7"/>
  <c r="U51" i="7"/>
  <c r="U56" i="7"/>
  <c r="U64" i="7"/>
  <c r="U69" i="7"/>
  <c r="U86" i="7"/>
  <c r="U90" i="7"/>
  <c r="U9" i="8"/>
  <c r="U13" i="8"/>
  <c r="U18" i="8"/>
  <c r="U22" i="8"/>
  <c r="U27" i="8"/>
  <c r="U37" i="8"/>
  <c r="U42" i="8"/>
  <c r="U46" i="8"/>
  <c r="U50" i="8"/>
  <c r="P53" i="8"/>
  <c r="T62" i="8"/>
  <c r="P66" i="8"/>
  <c r="T69" i="8"/>
  <c r="P71" i="8"/>
  <c r="R72" i="8"/>
  <c r="R16" i="9"/>
  <c r="T20" i="9"/>
  <c r="P24" i="9"/>
  <c r="T29" i="9"/>
  <c r="Q30" i="9"/>
  <c r="T38" i="9"/>
  <c r="S40" i="9"/>
  <c r="S70" i="9"/>
  <c r="T18" i="10"/>
  <c r="T22" i="10"/>
  <c r="Q33" i="10"/>
  <c r="T37" i="10"/>
  <c r="T55" i="10"/>
  <c r="Q67" i="10"/>
  <c r="Q72" i="10"/>
  <c r="T89" i="10"/>
  <c r="T93" i="10"/>
  <c r="R16" i="11"/>
  <c r="T26" i="11"/>
  <c r="Q30" i="11"/>
  <c r="S40" i="11"/>
  <c r="S70" i="11"/>
  <c r="U86" i="11"/>
  <c r="U90" i="11"/>
  <c r="U9" i="12"/>
  <c r="U13" i="12"/>
  <c r="U18" i="12"/>
  <c r="S33" i="12"/>
  <c r="Q40" i="12"/>
  <c r="P67" i="12"/>
  <c r="P72" i="12"/>
  <c r="R40" i="13"/>
  <c r="P53" i="13"/>
  <c r="E59" i="13"/>
  <c r="Q70" i="13"/>
  <c r="S71" i="13"/>
  <c r="P30" i="14"/>
  <c r="S40" i="14"/>
  <c r="U91" i="14"/>
  <c r="T91" i="14"/>
  <c r="U51" i="15"/>
  <c r="T51" i="15"/>
  <c r="T55" i="15"/>
  <c r="U55" i="15"/>
  <c r="T93" i="15"/>
  <c r="U93" i="15"/>
  <c r="U44" i="16"/>
  <c r="T44" i="16"/>
  <c r="U51" i="17"/>
  <c r="T45" i="19"/>
  <c r="U45" i="19"/>
  <c r="T44" i="20"/>
  <c r="U44" i="20"/>
  <c r="T97" i="23"/>
  <c r="E95" i="23"/>
  <c r="U113" i="12"/>
  <c r="T113" i="12"/>
  <c r="U23" i="7"/>
  <c r="Q33" i="7"/>
  <c r="U38" i="7"/>
  <c r="U43" i="7"/>
  <c r="E70" i="7"/>
  <c r="P72" i="7"/>
  <c r="T10" i="8"/>
  <c r="P16" i="8"/>
  <c r="P30" i="8"/>
  <c r="P40" i="8"/>
  <c r="U43" i="8"/>
  <c r="T51" i="8"/>
  <c r="Q53" i="8"/>
  <c r="Q66" i="8"/>
  <c r="S67" i="8"/>
  <c r="P70" i="8"/>
  <c r="Q71" i="8"/>
  <c r="Q24" i="9"/>
  <c r="T32" i="9"/>
  <c r="T36" i="9"/>
  <c r="U51" i="9"/>
  <c r="U58" i="9"/>
  <c r="T86" i="9"/>
  <c r="T90" i="9"/>
  <c r="P16" i="10"/>
  <c r="T27" i="10"/>
  <c r="R33" i="10"/>
  <c r="T35" i="10"/>
  <c r="T42" i="10"/>
  <c r="T46" i="10"/>
  <c r="T50" i="10"/>
  <c r="P66" i="10"/>
  <c r="P71" i="10"/>
  <c r="S16" i="11"/>
  <c r="P24" i="11"/>
  <c r="E40" i="11"/>
  <c r="E70" i="11"/>
  <c r="T10" i="12"/>
  <c r="E33" i="12"/>
  <c r="E66" i="13"/>
  <c r="E71" i="13"/>
  <c r="E40" i="14"/>
  <c r="T51" i="14"/>
  <c r="U55" i="14"/>
  <c r="T55" i="14"/>
  <c r="U87" i="14"/>
  <c r="T87" i="14"/>
  <c r="U23" i="15"/>
  <c r="T23" i="15"/>
  <c r="U28" i="15"/>
  <c r="T28" i="15"/>
  <c r="U11" i="16"/>
  <c r="T11" i="16"/>
  <c r="E70" i="16"/>
  <c r="T91" i="16"/>
  <c r="U91" i="16"/>
  <c r="U46" i="17"/>
  <c r="T39" i="20"/>
  <c r="U39" i="20"/>
  <c r="T28" i="21"/>
  <c r="U28" i="21"/>
  <c r="T86" i="21"/>
  <c r="U86" i="21"/>
  <c r="P53" i="7"/>
  <c r="P66" i="7"/>
  <c r="Q67" i="7"/>
  <c r="Q72" i="7"/>
  <c r="Q16" i="8"/>
  <c r="P24" i="8"/>
  <c r="Q30" i="8"/>
  <c r="Q40" i="8"/>
  <c r="Q70" i="8"/>
  <c r="P33" i="9"/>
  <c r="Q16" i="10"/>
  <c r="P40" i="10"/>
  <c r="Q66" i="10"/>
  <c r="Q71" i="10"/>
  <c r="Q24" i="11"/>
  <c r="P59" i="11"/>
  <c r="Q16" i="12"/>
  <c r="Q24" i="12"/>
  <c r="P66" i="12"/>
  <c r="P71" i="12"/>
  <c r="P30" i="13"/>
  <c r="T89" i="15"/>
  <c r="U89" i="15"/>
  <c r="T23" i="21"/>
  <c r="U23" i="21"/>
  <c r="U21" i="25"/>
  <c r="T21" i="25"/>
  <c r="T29" i="7"/>
  <c r="P40" i="7"/>
  <c r="Q66" i="7"/>
  <c r="P71" i="7"/>
  <c r="Q33" i="9"/>
  <c r="T44" i="9"/>
  <c r="P66" i="9"/>
  <c r="T10" i="10"/>
  <c r="T51" i="10"/>
  <c r="P33" i="11"/>
  <c r="T36" i="11"/>
  <c r="Q59" i="11"/>
  <c r="P71" i="11"/>
  <c r="Q66" i="12"/>
  <c r="P70" i="12"/>
  <c r="Q71" i="12"/>
  <c r="P16" i="13"/>
  <c r="Q30" i="13"/>
  <c r="P67" i="13"/>
  <c r="P72" i="13"/>
  <c r="P16" i="14"/>
  <c r="P24" i="14"/>
  <c r="T32" i="14"/>
  <c r="U51" i="14"/>
  <c r="E53" i="14"/>
  <c r="U19" i="15"/>
  <c r="T19" i="15"/>
  <c r="U92" i="15"/>
  <c r="T92" i="15"/>
  <c r="T49" i="16"/>
  <c r="U49" i="16"/>
  <c r="P59" i="16"/>
  <c r="T65" i="16"/>
  <c r="U65" i="16"/>
  <c r="T51" i="24"/>
  <c r="U51" i="24"/>
  <c r="T86" i="6"/>
  <c r="T90" i="6"/>
  <c r="T9" i="7"/>
  <c r="P16" i="7"/>
  <c r="T21" i="7"/>
  <c r="P30" i="7"/>
  <c r="Q40" i="7"/>
  <c r="Q71" i="7"/>
  <c r="S16" i="8"/>
  <c r="P33" i="8"/>
  <c r="S70" i="8"/>
  <c r="R33" i="9"/>
  <c r="U44" i="9"/>
  <c r="U45" i="9"/>
  <c r="T48" i="9"/>
  <c r="S53" i="9"/>
  <c r="T61" i="9"/>
  <c r="T65" i="9"/>
  <c r="Q66" i="9"/>
  <c r="S67" i="9"/>
  <c r="T69" i="9"/>
  <c r="P71" i="9"/>
  <c r="R72" i="9"/>
  <c r="U10" i="10"/>
  <c r="U11" i="10"/>
  <c r="S16" i="10"/>
  <c r="Q30" i="10"/>
  <c r="R40" i="10"/>
  <c r="U51" i="10"/>
  <c r="U52" i="10"/>
  <c r="S53" i="10"/>
  <c r="U61" i="10"/>
  <c r="U65" i="10"/>
  <c r="Q70" i="10"/>
  <c r="S71" i="10"/>
  <c r="U14" i="11"/>
  <c r="U19" i="11"/>
  <c r="U23" i="11"/>
  <c r="Q33" i="11"/>
  <c r="T37" i="11"/>
  <c r="T42" i="11"/>
  <c r="T46" i="11"/>
  <c r="P53" i="11"/>
  <c r="P66" i="11"/>
  <c r="T69" i="11"/>
  <c r="Q71" i="11"/>
  <c r="S72" i="11"/>
  <c r="S16" i="12"/>
  <c r="T28" i="12"/>
  <c r="U32" i="12"/>
  <c r="T36" i="12"/>
  <c r="Q70" i="12"/>
  <c r="R71" i="12"/>
  <c r="T87" i="12"/>
  <c r="Q16" i="13"/>
  <c r="U32" i="13"/>
  <c r="T56" i="13"/>
  <c r="Q16" i="14"/>
  <c r="Q24" i="14"/>
  <c r="U32" i="14"/>
  <c r="P33" i="14"/>
  <c r="U50" i="14"/>
  <c r="T50" i="14"/>
  <c r="P16" i="15"/>
  <c r="T22" i="15"/>
  <c r="U22" i="15"/>
  <c r="S16" i="16"/>
  <c r="U52" i="16"/>
  <c r="T52" i="16"/>
  <c r="Q33" i="17"/>
  <c r="R70" i="17"/>
  <c r="P66" i="18"/>
  <c r="Q71" i="18"/>
  <c r="T48" i="23"/>
  <c r="U48" i="23"/>
  <c r="Q16" i="7"/>
  <c r="T19" i="7"/>
  <c r="Q30" i="7"/>
  <c r="U32" i="8"/>
  <c r="Q33" i="8"/>
  <c r="E70" i="8"/>
  <c r="U10" i="9"/>
  <c r="S33" i="9"/>
  <c r="T35" i="9"/>
  <c r="P40" i="9"/>
  <c r="E53" i="9"/>
  <c r="T56" i="9"/>
  <c r="E67" i="9"/>
  <c r="P70" i="9"/>
  <c r="Q71" i="9"/>
  <c r="E16" i="10"/>
  <c r="P24" i="10"/>
  <c r="E53" i="10"/>
  <c r="E66" i="10"/>
  <c r="E71" i="10"/>
  <c r="U87" i="10"/>
  <c r="U91" i="10"/>
  <c r="E24" i="11"/>
  <c r="U35" i="11"/>
  <c r="Q66" i="11"/>
  <c r="E72" i="11"/>
  <c r="E24" i="12"/>
  <c r="P33" i="12"/>
  <c r="R16" i="13"/>
  <c r="P24" i="13"/>
  <c r="U29" i="13"/>
  <c r="P33" i="13"/>
  <c r="U43" i="13"/>
  <c r="U48" i="13"/>
  <c r="T51" i="13"/>
  <c r="P66" i="13"/>
  <c r="U69" i="13"/>
  <c r="P71" i="13"/>
  <c r="Q33" i="14"/>
  <c r="P40" i="14"/>
  <c r="U56" i="15"/>
  <c r="T56" i="15"/>
  <c r="U88" i="15"/>
  <c r="T88" i="15"/>
  <c r="T45" i="16"/>
  <c r="U45" i="16"/>
  <c r="Q40" i="17"/>
  <c r="P16" i="18"/>
  <c r="P24" i="18"/>
  <c r="P33" i="18"/>
  <c r="P40" i="18"/>
  <c r="Q71" i="19"/>
  <c r="T9" i="22"/>
  <c r="U9" i="22"/>
  <c r="T55" i="22"/>
  <c r="U55" i="22"/>
  <c r="P53" i="20"/>
  <c r="P70" i="20"/>
  <c r="R71" i="20"/>
  <c r="S33" i="21"/>
  <c r="R40" i="21"/>
  <c r="P72" i="21"/>
  <c r="Q33" i="22"/>
  <c r="P53" i="22"/>
  <c r="T52" i="23"/>
  <c r="U52" i="23"/>
  <c r="R70" i="23"/>
  <c r="T14" i="24"/>
  <c r="U14" i="24"/>
  <c r="T90" i="24"/>
  <c r="U90" i="24"/>
  <c r="U26" i="25"/>
  <c r="T26" i="25"/>
  <c r="U29" i="25"/>
  <c r="T29" i="25"/>
  <c r="Q72" i="26"/>
  <c r="T89" i="26"/>
  <c r="U89" i="26"/>
  <c r="U64" i="29"/>
  <c r="T64" i="29"/>
  <c r="Q30" i="30"/>
  <c r="L112" i="20"/>
  <c r="R112" i="20" s="1"/>
  <c r="R95" i="20"/>
  <c r="U103" i="15"/>
  <c r="T103" i="15"/>
  <c r="U107" i="11"/>
  <c r="T107" i="11"/>
  <c r="T32" i="16"/>
  <c r="T13" i="17"/>
  <c r="E66" i="17"/>
  <c r="T32" i="18"/>
  <c r="E59" i="19"/>
  <c r="T69" i="19"/>
  <c r="E33" i="20"/>
  <c r="T38" i="21"/>
  <c r="E24" i="22"/>
  <c r="R33" i="24"/>
  <c r="U35" i="24"/>
  <c r="Q53" i="24"/>
  <c r="R72" i="24"/>
  <c r="T86" i="24"/>
  <c r="U86" i="24"/>
  <c r="U91" i="25"/>
  <c r="T91" i="25"/>
  <c r="U110" i="16"/>
  <c r="T110" i="16"/>
  <c r="T10" i="15"/>
  <c r="Q24" i="15"/>
  <c r="P33" i="15"/>
  <c r="T36" i="15"/>
  <c r="U10" i="17"/>
  <c r="P30" i="17"/>
  <c r="P59" i="17"/>
  <c r="P67" i="17"/>
  <c r="Q72" i="17"/>
  <c r="Q16" i="18"/>
  <c r="Q24" i="18"/>
  <c r="U32" i="18"/>
  <c r="Q33" i="18"/>
  <c r="U36" i="18"/>
  <c r="Q40" i="18"/>
  <c r="Q66" i="18"/>
  <c r="P70" i="18"/>
  <c r="Q33" i="19"/>
  <c r="Q70" i="19"/>
  <c r="Q16" i="20"/>
  <c r="U51" i="20"/>
  <c r="Q16" i="21"/>
  <c r="P66" i="21"/>
  <c r="Q71" i="21"/>
  <c r="Q16" i="22"/>
  <c r="U87" i="25"/>
  <c r="T87" i="25"/>
  <c r="P70" i="26"/>
  <c r="P40" i="28"/>
  <c r="U56" i="31"/>
  <c r="T56" i="31"/>
  <c r="Q59" i="14"/>
  <c r="P66" i="14"/>
  <c r="P71" i="14"/>
  <c r="U32" i="15"/>
  <c r="Q33" i="15"/>
  <c r="U36" i="15"/>
  <c r="P40" i="15"/>
  <c r="T35" i="16"/>
  <c r="P40" i="16"/>
  <c r="P66" i="16"/>
  <c r="P71" i="16"/>
  <c r="P16" i="17"/>
  <c r="Q30" i="17"/>
  <c r="Q59" i="17"/>
  <c r="Q67" i="17"/>
  <c r="P71" i="17"/>
  <c r="E30" i="18"/>
  <c r="P59" i="18"/>
  <c r="Q70" i="18"/>
  <c r="P24" i="20"/>
  <c r="P33" i="20"/>
  <c r="P40" i="20"/>
  <c r="P59" i="20"/>
  <c r="P67" i="20"/>
  <c r="P72" i="20"/>
  <c r="P24" i="21"/>
  <c r="T32" i="21"/>
  <c r="Q53" i="21"/>
  <c r="Q66" i="21"/>
  <c r="T69" i="21"/>
  <c r="P70" i="21"/>
  <c r="P30" i="22"/>
  <c r="T46" i="22"/>
  <c r="U46" i="22"/>
  <c r="T15" i="23"/>
  <c r="U15" i="23"/>
  <c r="T65" i="23"/>
  <c r="U65" i="23"/>
  <c r="P30" i="24"/>
  <c r="T64" i="24"/>
  <c r="U64" i="24"/>
  <c r="U69" i="24"/>
  <c r="Q70" i="24"/>
  <c r="U65" i="25"/>
  <c r="T65" i="25"/>
  <c r="T36" i="26"/>
  <c r="U36" i="26"/>
  <c r="P71" i="27"/>
  <c r="Q16" i="28"/>
  <c r="P30" i="28"/>
  <c r="U23" i="30"/>
  <c r="T23" i="30"/>
  <c r="U87" i="30"/>
  <c r="T87" i="30"/>
  <c r="U109" i="3"/>
  <c r="T109" i="3"/>
  <c r="Q66" i="14"/>
  <c r="Q71" i="14"/>
  <c r="Q40" i="15"/>
  <c r="Q67" i="15"/>
  <c r="P72" i="15"/>
  <c r="P16" i="16"/>
  <c r="Q40" i="16"/>
  <c r="P53" i="16"/>
  <c r="Q66" i="16"/>
  <c r="T69" i="16"/>
  <c r="Q71" i="16"/>
  <c r="Q16" i="17"/>
  <c r="P66" i="17"/>
  <c r="Q71" i="17"/>
  <c r="T51" i="18"/>
  <c r="E24" i="19"/>
  <c r="T35" i="19"/>
  <c r="P40" i="19"/>
  <c r="T10" i="20"/>
  <c r="U15" i="20"/>
  <c r="S16" i="20"/>
  <c r="U20" i="20"/>
  <c r="T23" i="20"/>
  <c r="Q24" i="20"/>
  <c r="T28" i="20"/>
  <c r="E30" i="20"/>
  <c r="Q33" i="20"/>
  <c r="Q40" i="20"/>
  <c r="Q59" i="20"/>
  <c r="Q67" i="20"/>
  <c r="S16" i="21"/>
  <c r="Q24" i="21"/>
  <c r="E30" i="21"/>
  <c r="U32" i="21"/>
  <c r="P33" i="21"/>
  <c r="T42" i="21"/>
  <c r="T46" i="21"/>
  <c r="R53" i="21"/>
  <c r="U69" i="21"/>
  <c r="Q70" i="21"/>
  <c r="S71" i="21"/>
  <c r="E72" i="21"/>
  <c r="S16" i="22"/>
  <c r="T20" i="22"/>
  <c r="P24" i="22"/>
  <c r="Q30" i="22"/>
  <c r="T44" i="22"/>
  <c r="T11" i="23"/>
  <c r="U11" i="23"/>
  <c r="U32" i="23"/>
  <c r="T39" i="23"/>
  <c r="U39" i="23"/>
  <c r="U20" i="25"/>
  <c r="T20" i="25"/>
  <c r="S30" i="25"/>
  <c r="P33" i="25"/>
  <c r="P40" i="25"/>
  <c r="U19" i="26"/>
  <c r="T19" i="26"/>
  <c r="Q40" i="27"/>
  <c r="P66" i="27"/>
  <c r="P30" i="29"/>
  <c r="Q53" i="31"/>
  <c r="U113" i="18"/>
  <c r="T113" i="18"/>
  <c r="M112" i="9"/>
  <c r="S112" i="9" s="1"/>
  <c r="S95" i="9"/>
  <c r="P70" i="14"/>
  <c r="S33" i="15"/>
  <c r="Q59" i="15"/>
  <c r="U63" i="15"/>
  <c r="P66" i="15"/>
  <c r="R67" i="15"/>
  <c r="P71" i="15"/>
  <c r="Q72" i="15"/>
  <c r="Q16" i="16"/>
  <c r="U21" i="16"/>
  <c r="U26" i="16"/>
  <c r="P30" i="16"/>
  <c r="T39" i="16"/>
  <c r="Q53" i="16"/>
  <c r="U69" i="16"/>
  <c r="P70" i="16"/>
  <c r="R71" i="16"/>
  <c r="R16" i="17"/>
  <c r="P24" i="17"/>
  <c r="T32" i="17"/>
  <c r="U47" i="17"/>
  <c r="T50" i="17"/>
  <c r="Q66" i="17"/>
  <c r="P70" i="17"/>
  <c r="R71" i="17"/>
  <c r="T49" i="18"/>
  <c r="S70" i="18"/>
  <c r="U89" i="18"/>
  <c r="T92" i="18"/>
  <c r="U35" i="19"/>
  <c r="U36" i="19"/>
  <c r="T39" i="19"/>
  <c r="Q40" i="19"/>
  <c r="T44" i="19"/>
  <c r="U10" i="20"/>
  <c r="U11" i="20"/>
  <c r="T14" i="20"/>
  <c r="T19" i="20"/>
  <c r="R33" i="20"/>
  <c r="R40" i="20"/>
  <c r="U48" i="20"/>
  <c r="P66" i="20"/>
  <c r="P71" i="20"/>
  <c r="Q33" i="21"/>
  <c r="T37" i="21"/>
  <c r="P40" i="21"/>
  <c r="R70" i="21"/>
  <c r="Q24" i="22"/>
  <c r="T29" i="22"/>
  <c r="P24" i="23"/>
  <c r="P33" i="23"/>
  <c r="Q59" i="23"/>
  <c r="T61" i="23"/>
  <c r="U61" i="23"/>
  <c r="T23" i="24"/>
  <c r="U23" i="24"/>
  <c r="U42" i="24"/>
  <c r="U12" i="25"/>
  <c r="T12" i="25"/>
  <c r="U15" i="25"/>
  <c r="T15" i="25"/>
  <c r="Q24" i="26"/>
  <c r="Q53" i="27"/>
  <c r="Q53" i="28"/>
  <c r="P66" i="28"/>
  <c r="R67" i="28"/>
  <c r="U69" i="28"/>
  <c r="P71" i="28"/>
  <c r="R72" i="28"/>
  <c r="U89" i="29"/>
  <c r="T89" i="29"/>
  <c r="Q67" i="30"/>
  <c r="Q72" i="30"/>
  <c r="P24" i="31"/>
  <c r="Q33" i="31"/>
  <c r="P40" i="31"/>
  <c r="E79" i="27"/>
  <c r="E79" i="20"/>
  <c r="U109" i="25"/>
  <c r="T109" i="25"/>
  <c r="Q70" i="14"/>
  <c r="U15" i="15"/>
  <c r="E33" i="15"/>
  <c r="S40" i="15"/>
  <c r="Q66" i="15"/>
  <c r="Q71" i="15"/>
  <c r="R16" i="16"/>
  <c r="P24" i="16"/>
  <c r="Q30" i="16"/>
  <c r="Q70" i="16"/>
  <c r="S16" i="17"/>
  <c r="Q24" i="17"/>
  <c r="E30" i="17"/>
  <c r="U32" i="17"/>
  <c r="P33" i="17"/>
  <c r="Q53" i="17"/>
  <c r="Q70" i="17"/>
  <c r="S71" i="17"/>
  <c r="P30" i="18"/>
  <c r="E40" i="18"/>
  <c r="E70" i="18"/>
  <c r="P30" i="19"/>
  <c r="R40" i="19"/>
  <c r="S33" i="20"/>
  <c r="S40" i="20"/>
  <c r="Q66" i="20"/>
  <c r="Q71" i="20"/>
  <c r="R33" i="21"/>
  <c r="U35" i="21"/>
  <c r="Q40" i="21"/>
  <c r="E66" i="21"/>
  <c r="S70" i="21"/>
  <c r="P33" i="22"/>
  <c r="P70" i="22"/>
  <c r="Q71" i="22"/>
  <c r="U86" i="22"/>
  <c r="T86" i="22"/>
  <c r="T19" i="24"/>
  <c r="U19" i="24"/>
  <c r="P40" i="24"/>
  <c r="T56" i="24"/>
  <c r="U56" i="24"/>
  <c r="T9" i="25"/>
  <c r="U9" i="25"/>
  <c r="U10" i="26"/>
  <c r="Q40" i="26"/>
  <c r="T49" i="26"/>
  <c r="U49" i="26"/>
  <c r="U92" i="26"/>
  <c r="T92" i="26"/>
  <c r="P40" i="29"/>
  <c r="P66" i="29"/>
  <c r="P71" i="29"/>
  <c r="T86" i="29"/>
  <c r="U86" i="29"/>
  <c r="R16" i="31"/>
  <c r="E33" i="22"/>
  <c r="Q40" i="22"/>
  <c r="P66" i="22"/>
  <c r="Q16" i="23"/>
  <c r="S33" i="23"/>
  <c r="Q40" i="23"/>
  <c r="Q66" i="23"/>
  <c r="T69" i="23"/>
  <c r="Q71" i="23"/>
  <c r="U10" i="24"/>
  <c r="E16" i="24"/>
  <c r="Q24" i="24"/>
  <c r="T32" i="24"/>
  <c r="U36" i="24"/>
  <c r="E70" i="24"/>
  <c r="P16" i="25"/>
  <c r="T28" i="25"/>
  <c r="P30" i="25"/>
  <c r="S40" i="25"/>
  <c r="Q70" i="25"/>
  <c r="R33" i="26"/>
  <c r="P24" i="27"/>
  <c r="P33" i="27"/>
  <c r="E16" i="28"/>
  <c r="P24" i="28"/>
  <c r="P33" i="28"/>
  <c r="S70" i="28"/>
  <c r="R16" i="29"/>
  <c r="P33" i="29"/>
  <c r="U38" i="29"/>
  <c r="U43" i="29"/>
  <c r="T51" i="29"/>
  <c r="R53" i="29"/>
  <c r="S70" i="29"/>
  <c r="Q24" i="30"/>
  <c r="E79" i="11"/>
  <c r="E79" i="3"/>
  <c r="T102" i="25"/>
  <c r="R95" i="24"/>
  <c r="S95" i="18"/>
  <c r="T97" i="17"/>
  <c r="T96" i="14"/>
  <c r="R95" i="12"/>
  <c r="T110" i="8"/>
  <c r="T100" i="6"/>
  <c r="T110" i="4"/>
  <c r="Q66" i="22"/>
  <c r="R67" i="22"/>
  <c r="U69" i="22"/>
  <c r="P72" i="22"/>
  <c r="R16" i="23"/>
  <c r="P30" i="23"/>
  <c r="R40" i="23"/>
  <c r="E67" i="23"/>
  <c r="P70" i="23"/>
  <c r="R71" i="23"/>
  <c r="P33" i="24"/>
  <c r="U38" i="24"/>
  <c r="U43" i="24"/>
  <c r="T50" i="24"/>
  <c r="T55" i="24"/>
  <c r="T63" i="24"/>
  <c r="T10" i="25"/>
  <c r="Q16" i="25"/>
  <c r="P24" i="25"/>
  <c r="Q30" i="25"/>
  <c r="R70" i="25"/>
  <c r="S71" i="25"/>
  <c r="S33" i="26"/>
  <c r="T86" i="26"/>
  <c r="Q24" i="27"/>
  <c r="Q33" i="27"/>
  <c r="R70" i="27"/>
  <c r="U13" i="28"/>
  <c r="Q24" i="28"/>
  <c r="Q33" i="28"/>
  <c r="T15" i="29"/>
  <c r="S16" i="29"/>
  <c r="Q33" i="29"/>
  <c r="U52" i="29"/>
  <c r="S53" i="29"/>
  <c r="P67" i="29"/>
  <c r="P72" i="29"/>
  <c r="Q16" i="30"/>
  <c r="T36" i="30"/>
  <c r="U65" i="30"/>
  <c r="R70" i="30"/>
  <c r="S71" i="30"/>
  <c r="Q30" i="31"/>
  <c r="Q70" i="31"/>
  <c r="S71" i="31"/>
  <c r="U100" i="3"/>
  <c r="E59" i="22"/>
  <c r="T69" i="22"/>
  <c r="Q33" i="24"/>
  <c r="Q24" i="25"/>
  <c r="R30" i="25"/>
  <c r="T32" i="25"/>
  <c r="S70" i="25"/>
  <c r="T20" i="26"/>
  <c r="E33" i="26"/>
  <c r="P40" i="26"/>
  <c r="P40" i="27"/>
  <c r="T10" i="28"/>
  <c r="U51" i="28"/>
  <c r="E16" i="29"/>
  <c r="R33" i="29"/>
  <c r="P30" i="30"/>
  <c r="E59" i="30"/>
  <c r="E66" i="30"/>
  <c r="E66" i="31"/>
  <c r="E71" i="31"/>
  <c r="E79" i="17"/>
  <c r="T110" i="25"/>
  <c r="T110" i="19"/>
  <c r="S95" i="13"/>
  <c r="S53" i="22"/>
  <c r="E66" i="22"/>
  <c r="Q24" i="23"/>
  <c r="T32" i="23"/>
  <c r="P59" i="23"/>
  <c r="E59" i="24"/>
  <c r="Q33" i="25"/>
  <c r="U36" i="25"/>
  <c r="U37" i="25"/>
  <c r="U42" i="25"/>
  <c r="U46" i="25"/>
  <c r="U50" i="25"/>
  <c r="U55" i="25"/>
  <c r="T10" i="26"/>
  <c r="U12" i="26"/>
  <c r="P16" i="26"/>
  <c r="P24" i="26"/>
  <c r="Q30" i="26"/>
  <c r="Q66" i="26"/>
  <c r="R67" i="26"/>
  <c r="U69" i="26"/>
  <c r="T88" i="26"/>
  <c r="Q16" i="27"/>
  <c r="T20" i="27"/>
  <c r="E33" i="27"/>
  <c r="U36" i="27"/>
  <c r="T39" i="27"/>
  <c r="R40" i="27"/>
  <c r="U10" i="28"/>
  <c r="P16" i="28"/>
  <c r="E24" i="28"/>
  <c r="E33" i="28"/>
  <c r="U49" i="28"/>
  <c r="T52" i="28"/>
  <c r="R53" i="28"/>
  <c r="Q66" i="28"/>
  <c r="S67" i="28"/>
  <c r="E33" i="29"/>
  <c r="Q66" i="29"/>
  <c r="T69" i="29"/>
  <c r="Q71" i="29"/>
  <c r="E16" i="30"/>
  <c r="T19" i="30"/>
  <c r="T32" i="30"/>
  <c r="T45" i="30"/>
  <c r="E70" i="30"/>
  <c r="Q24" i="31"/>
  <c r="E30" i="31"/>
  <c r="P33" i="31"/>
  <c r="P53" i="31"/>
  <c r="P67" i="31"/>
  <c r="E79" i="10"/>
  <c r="T101" i="25"/>
  <c r="T105" i="22"/>
  <c r="P59" i="22"/>
  <c r="U87" i="22"/>
  <c r="T18" i="23"/>
  <c r="T22" i="23"/>
  <c r="Q33" i="23"/>
  <c r="T42" i="23"/>
  <c r="T46" i="23"/>
  <c r="T55" i="23"/>
  <c r="T89" i="23"/>
  <c r="T93" i="23"/>
  <c r="T26" i="24"/>
  <c r="Q30" i="24"/>
  <c r="E66" i="24"/>
  <c r="E71" i="24"/>
  <c r="T35" i="25"/>
  <c r="Q30" i="27"/>
  <c r="T69" i="27"/>
  <c r="U92" i="28"/>
  <c r="P16" i="29"/>
  <c r="Q30" i="29"/>
  <c r="U39" i="29"/>
  <c r="U44" i="29"/>
  <c r="T47" i="29"/>
  <c r="P53" i="29"/>
  <c r="Q70" i="29"/>
  <c r="T93" i="29"/>
  <c r="T14" i="30"/>
  <c r="T26" i="30"/>
  <c r="P59" i="30"/>
  <c r="P66" i="30"/>
  <c r="R67" i="30"/>
  <c r="U69" i="30"/>
  <c r="P71" i="30"/>
  <c r="R33" i="31"/>
  <c r="Q40" i="31"/>
  <c r="P66" i="31"/>
  <c r="U69" i="31"/>
  <c r="P71" i="31"/>
  <c r="E79" i="28"/>
  <c r="R95" i="7"/>
  <c r="R95" i="6"/>
  <c r="E71" i="22"/>
  <c r="T90" i="22"/>
  <c r="P16" i="23"/>
  <c r="T27" i="23"/>
  <c r="R33" i="23"/>
  <c r="T37" i="23"/>
  <c r="P40" i="23"/>
  <c r="P66" i="23"/>
  <c r="P71" i="23"/>
  <c r="S16" i="24"/>
  <c r="P24" i="24"/>
  <c r="Q66" i="25"/>
  <c r="P70" i="25"/>
  <c r="Q71" i="25"/>
  <c r="S16" i="26"/>
  <c r="Q33" i="26"/>
  <c r="Q59" i="26"/>
  <c r="E71" i="26"/>
  <c r="T11" i="27"/>
  <c r="U26" i="27"/>
  <c r="P70" i="27"/>
  <c r="Q16" i="29"/>
  <c r="U32" i="29"/>
  <c r="P24" i="30"/>
  <c r="Q40" i="30"/>
  <c r="Q66" i="30"/>
  <c r="P70" i="30"/>
  <c r="Q71" i="30"/>
  <c r="T91" i="30"/>
  <c r="T13" i="31"/>
  <c r="S33" i="31"/>
  <c r="P59" i="31"/>
  <c r="Q66" i="31"/>
  <c r="Q71" i="31"/>
  <c r="E79" i="15"/>
  <c r="T100" i="23"/>
  <c r="U102" i="7"/>
  <c r="U47" i="31"/>
  <c r="S67" i="31"/>
  <c r="S72" i="31"/>
  <c r="Q67" i="31"/>
  <c r="Q72" i="31"/>
  <c r="R67" i="31"/>
  <c r="R72" i="31"/>
  <c r="E95" i="31"/>
  <c r="T95" i="31" s="1"/>
  <c r="E53" i="30"/>
  <c r="P53" i="30"/>
  <c r="Q59" i="30"/>
  <c r="S67" i="30"/>
  <c r="S72" i="30"/>
  <c r="E67" i="30"/>
  <c r="P67" i="30"/>
  <c r="E72" i="30"/>
  <c r="P72" i="30"/>
  <c r="T105" i="30"/>
  <c r="Q53" i="29"/>
  <c r="R72" i="29"/>
  <c r="E53" i="29"/>
  <c r="Q67" i="29"/>
  <c r="Q72" i="29"/>
  <c r="Q59" i="29"/>
  <c r="R67" i="29"/>
  <c r="U57" i="29"/>
  <c r="S67" i="29"/>
  <c r="E59" i="29"/>
  <c r="T110" i="29"/>
  <c r="E95" i="29"/>
  <c r="E112" i="29" s="1"/>
  <c r="T102" i="29"/>
  <c r="E79" i="29"/>
  <c r="S53" i="28"/>
  <c r="P53" i="28"/>
  <c r="E59" i="28"/>
  <c r="P59" i="28"/>
  <c r="E67" i="28"/>
  <c r="P67" i="28"/>
  <c r="E72" i="28"/>
  <c r="P72" i="28"/>
  <c r="Q59" i="28"/>
  <c r="Q67" i="28"/>
  <c r="Q72" i="28"/>
  <c r="T109" i="28"/>
  <c r="E67" i="27"/>
  <c r="E72" i="27"/>
  <c r="P53" i="27"/>
  <c r="E59" i="27"/>
  <c r="Q59" i="27"/>
  <c r="P67" i="27"/>
  <c r="P72" i="27"/>
  <c r="Q67" i="27"/>
  <c r="Q72" i="27"/>
  <c r="E95" i="27"/>
  <c r="T95" i="27" s="1"/>
  <c r="T47" i="26"/>
  <c r="P53" i="26"/>
  <c r="Q53" i="26"/>
  <c r="U58" i="26"/>
  <c r="S67" i="26"/>
  <c r="S72" i="26"/>
  <c r="E59" i="26"/>
  <c r="P59" i="26"/>
  <c r="E67" i="26"/>
  <c r="P67" i="26"/>
  <c r="P72" i="26"/>
  <c r="E95" i="26"/>
  <c r="E112" i="26" s="1"/>
  <c r="S53" i="25"/>
  <c r="E67" i="25"/>
  <c r="P67" i="25"/>
  <c r="E72" i="25"/>
  <c r="P53" i="25"/>
  <c r="P59" i="25"/>
  <c r="Q67" i="25"/>
  <c r="P72" i="25"/>
  <c r="Q59" i="25"/>
  <c r="R67" i="25"/>
  <c r="Q72" i="25"/>
  <c r="E95" i="25"/>
  <c r="E79" i="25"/>
  <c r="U47" i="24"/>
  <c r="E53" i="24"/>
  <c r="P59" i="24"/>
  <c r="S67" i="24"/>
  <c r="S72" i="24"/>
  <c r="Q59" i="24"/>
  <c r="P67" i="24"/>
  <c r="P72" i="24"/>
  <c r="E95" i="24"/>
  <c r="P53" i="23"/>
  <c r="Q53" i="23"/>
  <c r="S67" i="23"/>
  <c r="S72" i="23"/>
  <c r="U57" i="23"/>
  <c r="Q67" i="23"/>
  <c r="Q72" i="23"/>
  <c r="R67" i="23"/>
  <c r="R72" i="23"/>
  <c r="E59" i="23"/>
  <c r="T106" i="23"/>
  <c r="Q53" i="22"/>
  <c r="S67" i="22"/>
  <c r="Q59" i="22"/>
  <c r="E67" i="22"/>
  <c r="P67" i="22"/>
  <c r="Q72" i="22"/>
  <c r="U58" i="22"/>
  <c r="Q67" i="22"/>
  <c r="R72" i="22"/>
  <c r="E95" i="22"/>
  <c r="T47" i="21"/>
  <c r="S53" i="21"/>
  <c r="Q67" i="21"/>
  <c r="R72" i="21"/>
  <c r="E53" i="21"/>
  <c r="P53" i="21"/>
  <c r="R67" i="21"/>
  <c r="S72" i="21"/>
  <c r="P59" i="21"/>
  <c r="P67" i="21"/>
  <c r="Q72" i="21"/>
  <c r="E59" i="21"/>
  <c r="E67" i="21"/>
  <c r="S67" i="21"/>
  <c r="T96" i="21"/>
  <c r="E95" i="21"/>
  <c r="T95" i="21" s="1"/>
  <c r="E79" i="21"/>
  <c r="Q72" i="20"/>
  <c r="R53" i="20"/>
  <c r="E53" i="20"/>
  <c r="U57" i="20"/>
  <c r="R67" i="20"/>
  <c r="R72" i="20"/>
  <c r="S67" i="20"/>
  <c r="S72" i="20"/>
  <c r="E59" i="20"/>
  <c r="E67" i="20"/>
  <c r="E72" i="20"/>
  <c r="T103" i="20"/>
  <c r="T107" i="20"/>
  <c r="Q53" i="19"/>
  <c r="P67" i="19"/>
  <c r="P72" i="19"/>
  <c r="R53" i="19"/>
  <c r="Q67" i="19"/>
  <c r="Q72" i="19"/>
  <c r="P59" i="19"/>
  <c r="R67" i="19"/>
  <c r="R72" i="19"/>
  <c r="Q59" i="19"/>
  <c r="S67" i="19"/>
  <c r="U58" i="19"/>
  <c r="T98" i="19"/>
  <c r="E79" i="19"/>
  <c r="P53" i="18"/>
  <c r="R67" i="18"/>
  <c r="S72" i="18"/>
  <c r="Q53" i="18"/>
  <c r="S67" i="18"/>
  <c r="E72" i="18"/>
  <c r="E67" i="18"/>
  <c r="Q59" i="18"/>
  <c r="P67" i="18"/>
  <c r="P72" i="18"/>
  <c r="Q67" i="18"/>
  <c r="Q72" i="18"/>
  <c r="T97" i="18"/>
  <c r="T98" i="18"/>
  <c r="T105" i="18"/>
  <c r="T106" i="18"/>
  <c r="S53" i="17"/>
  <c r="E53" i="17"/>
  <c r="P53" i="17"/>
  <c r="R67" i="17"/>
  <c r="S72" i="17"/>
  <c r="S67" i="17"/>
  <c r="P72" i="17"/>
  <c r="T109" i="17"/>
  <c r="T101" i="17"/>
  <c r="Q67" i="16"/>
  <c r="Q72" i="16"/>
  <c r="U57" i="16"/>
  <c r="R67" i="16"/>
  <c r="R72" i="16"/>
  <c r="S67" i="16"/>
  <c r="S72" i="16"/>
  <c r="T106" i="16"/>
  <c r="S95" i="16"/>
  <c r="T98" i="16"/>
  <c r="T47" i="15"/>
  <c r="P53" i="15"/>
  <c r="E67" i="15"/>
  <c r="S67" i="15"/>
  <c r="R72" i="15"/>
  <c r="P59" i="15"/>
  <c r="P67" i="15"/>
  <c r="S72" i="15"/>
  <c r="U47" i="14"/>
  <c r="P53" i="14"/>
  <c r="Q53" i="14"/>
  <c r="P67" i="14"/>
  <c r="P72" i="14"/>
  <c r="P59" i="14"/>
  <c r="E67" i="14"/>
  <c r="Q67" i="14"/>
  <c r="E72" i="14"/>
  <c r="Q72" i="14"/>
  <c r="T100" i="14"/>
  <c r="T110" i="14"/>
  <c r="E53" i="13"/>
  <c r="Q53" i="13"/>
  <c r="R53" i="13"/>
  <c r="S67" i="13"/>
  <c r="S72" i="13"/>
  <c r="P59" i="13"/>
  <c r="Q67" i="13"/>
  <c r="Q72" i="13"/>
  <c r="Q59" i="13"/>
  <c r="R67" i="13"/>
  <c r="R72" i="13"/>
  <c r="T107" i="13"/>
  <c r="T99" i="13"/>
  <c r="E79" i="13"/>
  <c r="P53" i="12"/>
  <c r="Q53" i="12"/>
  <c r="E59" i="12"/>
  <c r="P59" i="12"/>
  <c r="R67" i="12"/>
  <c r="R72" i="12"/>
  <c r="Q59" i="12"/>
  <c r="S67" i="12"/>
  <c r="S72" i="12"/>
  <c r="E67" i="12"/>
  <c r="E72" i="12"/>
  <c r="E79" i="12"/>
  <c r="U47" i="11"/>
  <c r="E67" i="11"/>
  <c r="P67" i="11"/>
  <c r="E53" i="11"/>
  <c r="P72" i="11"/>
  <c r="T58" i="11"/>
  <c r="Q67" i="11"/>
  <c r="Q72" i="11"/>
  <c r="R67" i="11"/>
  <c r="R72" i="11"/>
  <c r="T101" i="11"/>
  <c r="T109" i="11"/>
  <c r="U110" i="11"/>
  <c r="P53" i="10"/>
  <c r="Q53" i="10"/>
  <c r="E67" i="10"/>
  <c r="E72" i="10"/>
  <c r="U57" i="10"/>
  <c r="R67" i="10"/>
  <c r="R72" i="10"/>
  <c r="E59" i="10"/>
  <c r="P59" i="10"/>
  <c r="S67" i="10"/>
  <c r="S72" i="10"/>
  <c r="T96" i="10"/>
  <c r="U97" i="10"/>
  <c r="T98" i="10"/>
  <c r="T108" i="10"/>
  <c r="U109" i="10"/>
  <c r="T110" i="10"/>
  <c r="T47" i="9"/>
  <c r="P53" i="9"/>
  <c r="Q53" i="9"/>
  <c r="P67" i="9"/>
  <c r="S72" i="9"/>
  <c r="E59" i="9"/>
  <c r="P59" i="9"/>
  <c r="Q67" i="9"/>
  <c r="E72" i="9"/>
  <c r="P72" i="9"/>
  <c r="T99" i="9"/>
  <c r="T103" i="9"/>
  <c r="E79" i="9"/>
  <c r="R53" i="8"/>
  <c r="E67" i="8"/>
  <c r="P67" i="8"/>
  <c r="E72" i="8"/>
  <c r="T57" i="8"/>
  <c r="P59" i="8"/>
  <c r="Q67" i="8"/>
  <c r="P72" i="8"/>
  <c r="Q59" i="8"/>
  <c r="R67" i="8"/>
  <c r="Q72" i="8"/>
  <c r="T104" i="8"/>
  <c r="T102" i="8"/>
  <c r="T96" i="8"/>
  <c r="Q53" i="7"/>
  <c r="R67" i="7"/>
  <c r="U47" i="7"/>
  <c r="P59" i="7"/>
  <c r="R72" i="7"/>
  <c r="Q59" i="7"/>
  <c r="P67" i="7"/>
  <c r="T97" i="7"/>
  <c r="U98" i="7"/>
  <c r="T99" i="7"/>
  <c r="E95" i="7"/>
  <c r="T105" i="7"/>
  <c r="U106" i="7"/>
  <c r="T107" i="7"/>
  <c r="E53" i="6"/>
  <c r="P53" i="6"/>
  <c r="U57" i="6"/>
  <c r="Q67" i="6"/>
  <c r="R67" i="6"/>
  <c r="E72" i="6"/>
  <c r="P72" i="6"/>
  <c r="T102" i="6"/>
  <c r="T110" i="6"/>
  <c r="E79" i="6"/>
  <c r="P53" i="5"/>
  <c r="Q53" i="5"/>
  <c r="T47" i="5"/>
  <c r="P72" i="5"/>
  <c r="S67" i="5"/>
  <c r="Q72" i="5"/>
  <c r="E67" i="5"/>
  <c r="P67" i="5"/>
  <c r="R72" i="5"/>
  <c r="E59" i="5"/>
  <c r="T109" i="5"/>
  <c r="U110" i="5"/>
  <c r="E79" i="5"/>
  <c r="P53" i="4"/>
  <c r="E67" i="4"/>
  <c r="Q53" i="4"/>
  <c r="T57" i="4"/>
  <c r="P67" i="4"/>
  <c r="S72" i="4"/>
  <c r="P59" i="4"/>
  <c r="Q67" i="4"/>
  <c r="P72" i="4"/>
  <c r="T108" i="4"/>
  <c r="T102" i="4"/>
  <c r="T100" i="4"/>
  <c r="Q67" i="3"/>
  <c r="Q72" i="3"/>
  <c r="Q53" i="3"/>
  <c r="P67" i="3"/>
  <c r="P72" i="3"/>
  <c r="T57" i="3"/>
  <c r="E59" i="3"/>
  <c r="P59" i="3"/>
  <c r="R67" i="3"/>
  <c r="R72" i="3"/>
  <c r="Q59" i="3"/>
  <c r="S67" i="3"/>
  <c r="S72" i="3"/>
  <c r="E67" i="3"/>
  <c r="E72" i="3"/>
  <c r="S95" i="3"/>
  <c r="T105" i="3"/>
  <c r="P67" i="2"/>
  <c r="Q53" i="2"/>
  <c r="Q67" i="2"/>
  <c r="R67" i="2"/>
  <c r="Q72" i="2"/>
  <c r="P59" i="2"/>
  <c r="S67" i="2"/>
  <c r="R72" i="2"/>
  <c r="R95" i="2"/>
  <c r="T102" i="2"/>
  <c r="U103" i="2"/>
  <c r="T104" i="2"/>
  <c r="T108" i="2"/>
  <c r="R53" i="1"/>
  <c r="Q53" i="1"/>
  <c r="Q72" i="1"/>
  <c r="S53" i="1"/>
  <c r="E53" i="1"/>
  <c r="U57" i="1"/>
  <c r="R67" i="1"/>
  <c r="R72" i="1"/>
  <c r="Q67" i="1"/>
  <c r="S67" i="1"/>
  <c r="S72" i="1"/>
  <c r="Q59" i="1"/>
  <c r="E59" i="1"/>
  <c r="U59" i="1" s="1"/>
  <c r="E67" i="1"/>
  <c r="E72" i="1"/>
  <c r="T103" i="1"/>
  <c r="E79" i="1"/>
  <c r="U71" i="2"/>
  <c r="T71" i="2"/>
  <c r="U71" i="1"/>
  <c r="T71" i="1"/>
  <c r="T30" i="2"/>
  <c r="U30" i="2"/>
  <c r="U30" i="1"/>
  <c r="T30" i="1"/>
  <c r="U33" i="1"/>
  <c r="T33" i="1"/>
  <c r="U70" i="2"/>
  <c r="T70" i="2"/>
  <c r="U59" i="3"/>
  <c r="T59" i="3"/>
  <c r="T59" i="1"/>
  <c r="U70" i="3"/>
  <c r="T70" i="3"/>
  <c r="U24" i="2"/>
  <c r="T24" i="2"/>
  <c r="U24" i="3"/>
  <c r="T24" i="3"/>
  <c r="T33" i="3"/>
  <c r="U33" i="3"/>
  <c r="U72" i="1"/>
  <c r="T72" i="1"/>
  <c r="U67" i="1"/>
  <c r="T67" i="1"/>
  <c r="U16" i="1"/>
  <c r="T16" i="1"/>
  <c r="T27" i="1"/>
  <c r="T32" i="1"/>
  <c r="T46" i="1"/>
  <c r="U9" i="1"/>
  <c r="T12" i="1"/>
  <c r="U13" i="1"/>
  <c r="T21" i="1"/>
  <c r="T26" i="1"/>
  <c r="T40" i="1"/>
  <c r="U40" i="1"/>
  <c r="U37" i="1"/>
  <c r="T49" i="1"/>
  <c r="U50" i="1"/>
  <c r="T58" i="1"/>
  <c r="U66" i="1"/>
  <c r="T66" i="1"/>
  <c r="T88" i="1"/>
  <c r="T11" i="2"/>
  <c r="T15" i="2"/>
  <c r="T20" i="2"/>
  <c r="T29" i="2"/>
  <c r="T35" i="1"/>
  <c r="U36" i="1"/>
  <c r="U53" i="1"/>
  <c r="T53" i="1"/>
  <c r="U45" i="1"/>
  <c r="T61" i="1"/>
  <c r="U62" i="1"/>
  <c r="U92" i="1"/>
  <c r="U72" i="2"/>
  <c r="T72" i="2"/>
  <c r="U67" i="2"/>
  <c r="T67" i="2"/>
  <c r="U16" i="2"/>
  <c r="T16" i="2"/>
  <c r="U39" i="2"/>
  <c r="U44" i="2"/>
  <c r="U48" i="2"/>
  <c r="U52" i="2"/>
  <c r="U57" i="2"/>
  <c r="U65" i="2"/>
  <c r="U87" i="2"/>
  <c r="U91" i="2"/>
  <c r="U10" i="3"/>
  <c r="U14" i="3"/>
  <c r="U19" i="3"/>
  <c r="U23" i="3"/>
  <c r="T27" i="3"/>
  <c r="U28" i="3"/>
  <c r="T32" i="3"/>
  <c r="T37" i="3"/>
  <c r="U38" i="3"/>
  <c r="T42" i="3"/>
  <c r="T46" i="3"/>
  <c r="U47" i="3"/>
  <c r="T50" i="3"/>
  <c r="U51" i="3"/>
  <c r="T55" i="3"/>
  <c r="U56" i="3"/>
  <c r="T63" i="3"/>
  <c r="U64" i="3"/>
  <c r="U69" i="3"/>
  <c r="U86" i="3"/>
  <c r="U90" i="3"/>
  <c r="T93" i="3"/>
  <c r="T12" i="4"/>
  <c r="U13" i="4"/>
  <c r="S16" i="4"/>
  <c r="E24" i="4"/>
  <c r="U53" i="4"/>
  <c r="T53" i="4"/>
  <c r="T43" i="4"/>
  <c r="U43" i="4"/>
  <c r="U59" i="6"/>
  <c r="T59" i="6"/>
  <c r="U24" i="7"/>
  <c r="T24" i="7"/>
  <c r="U59" i="9"/>
  <c r="T59" i="9"/>
  <c r="U71" i="10"/>
  <c r="T71" i="10"/>
  <c r="U24" i="11"/>
  <c r="T24" i="11"/>
  <c r="U24" i="12"/>
  <c r="T24" i="12"/>
  <c r="U24" i="1"/>
  <c r="T24" i="1"/>
  <c r="U70" i="1"/>
  <c r="T70" i="1"/>
  <c r="U33" i="2"/>
  <c r="T33" i="2"/>
  <c r="U40" i="3"/>
  <c r="T40" i="3"/>
  <c r="U66" i="3"/>
  <c r="T66" i="3"/>
  <c r="T14" i="4"/>
  <c r="U14" i="4"/>
  <c r="T28" i="4"/>
  <c r="U28" i="4"/>
  <c r="U33" i="4"/>
  <c r="T33" i="4"/>
  <c r="U70" i="4"/>
  <c r="T70" i="4"/>
  <c r="T30" i="6"/>
  <c r="U30" i="6"/>
  <c r="U71" i="6"/>
  <c r="T71" i="6"/>
  <c r="U70" i="7"/>
  <c r="T70" i="7"/>
  <c r="U33" i="8"/>
  <c r="T33" i="8"/>
  <c r="T33" i="9"/>
  <c r="U33" i="9"/>
  <c r="T30" i="10"/>
  <c r="U30" i="10"/>
  <c r="U59" i="10"/>
  <c r="T59" i="10"/>
  <c r="U71" i="11"/>
  <c r="T71" i="11"/>
  <c r="T9" i="1"/>
  <c r="T18" i="1"/>
  <c r="T22" i="1"/>
  <c r="T55" i="1"/>
  <c r="T40" i="2"/>
  <c r="U40" i="2"/>
  <c r="U59" i="2"/>
  <c r="T59" i="2"/>
  <c r="U66" i="2"/>
  <c r="T66" i="2"/>
  <c r="U30" i="3"/>
  <c r="T30" i="3"/>
  <c r="T53" i="3"/>
  <c r="U53" i="3"/>
  <c r="U71" i="3"/>
  <c r="T71" i="3"/>
  <c r="U72" i="4"/>
  <c r="T72" i="4"/>
  <c r="U67" i="4"/>
  <c r="T67" i="4"/>
  <c r="U16" i="4"/>
  <c r="T16" i="4"/>
  <c r="T30" i="4"/>
  <c r="U30" i="4"/>
  <c r="T33" i="5"/>
  <c r="U33" i="5"/>
  <c r="U59" i="5"/>
  <c r="T59" i="5"/>
  <c r="U30" i="7"/>
  <c r="T30" i="7"/>
  <c r="U30" i="11"/>
  <c r="T30" i="11"/>
  <c r="T42" i="1"/>
  <c r="T35" i="2"/>
  <c r="U53" i="2"/>
  <c r="T53" i="2"/>
  <c r="T61" i="2"/>
  <c r="U72" i="3"/>
  <c r="U67" i="3"/>
  <c r="T72" i="3"/>
  <c r="T67" i="3"/>
  <c r="U16" i="3"/>
  <c r="T16" i="3"/>
  <c r="U35" i="3"/>
  <c r="T43" i="3"/>
  <c r="T9" i="4"/>
  <c r="T15" i="4"/>
  <c r="R16" i="4"/>
  <c r="T19" i="4"/>
  <c r="U19" i="4"/>
  <c r="T23" i="4"/>
  <c r="U23" i="4"/>
  <c r="T38" i="4"/>
  <c r="U38" i="4"/>
  <c r="U71" i="7"/>
  <c r="T71" i="7"/>
  <c r="U24" i="8"/>
  <c r="T24" i="8"/>
  <c r="U70" i="8"/>
  <c r="T70" i="8"/>
  <c r="U70" i="11"/>
  <c r="T70" i="11"/>
  <c r="U47" i="4"/>
  <c r="U51" i="4"/>
  <c r="U56" i="4"/>
  <c r="U64" i="4"/>
  <c r="U69" i="4"/>
  <c r="U86" i="4"/>
  <c r="U90" i="4"/>
  <c r="U13" i="5"/>
  <c r="U18" i="5"/>
  <c r="U22" i="5"/>
  <c r="U27" i="5"/>
  <c r="U32" i="5"/>
  <c r="U40" i="5"/>
  <c r="T40" i="5"/>
  <c r="U37" i="5"/>
  <c r="U42" i="5"/>
  <c r="U46" i="5"/>
  <c r="U50" i="5"/>
  <c r="U55" i="5"/>
  <c r="U66" i="5"/>
  <c r="T66" i="5"/>
  <c r="U63" i="5"/>
  <c r="U89" i="5"/>
  <c r="U93" i="5"/>
  <c r="U12" i="6"/>
  <c r="U21" i="6"/>
  <c r="U26" i="6"/>
  <c r="U36" i="6"/>
  <c r="U53" i="6"/>
  <c r="T53" i="6"/>
  <c r="U45" i="6"/>
  <c r="U49" i="6"/>
  <c r="U58" i="6"/>
  <c r="U62" i="6"/>
  <c r="U88" i="6"/>
  <c r="U92" i="6"/>
  <c r="U72" i="7"/>
  <c r="U67" i="7"/>
  <c r="T72" i="7"/>
  <c r="T67" i="7"/>
  <c r="U16" i="7"/>
  <c r="T16" i="7"/>
  <c r="U11" i="7"/>
  <c r="U15" i="7"/>
  <c r="U20" i="7"/>
  <c r="U29" i="7"/>
  <c r="U39" i="7"/>
  <c r="U44" i="7"/>
  <c r="U48" i="7"/>
  <c r="U52" i="7"/>
  <c r="U57" i="7"/>
  <c r="U65" i="7"/>
  <c r="U87" i="7"/>
  <c r="U91" i="7"/>
  <c r="U10" i="8"/>
  <c r="U14" i="8"/>
  <c r="U19" i="8"/>
  <c r="U23" i="8"/>
  <c r="U28" i="8"/>
  <c r="U38" i="8"/>
  <c r="U47" i="8"/>
  <c r="U51" i="8"/>
  <c r="U56" i="8"/>
  <c r="U64" i="8"/>
  <c r="U69" i="8"/>
  <c r="U86" i="8"/>
  <c r="U90" i="8"/>
  <c r="U13" i="9"/>
  <c r="U18" i="9"/>
  <c r="U22" i="9"/>
  <c r="U27" i="9"/>
  <c r="U32" i="9"/>
  <c r="U40" i="9"/>
  <c r="T40" i="9"/>
  <c r="U37" i="9"/>
  <c r="U42" i="9"/>
  <c r="U46" i="9"/>
  <c r="U50" i="9"/>
  <c r="U55" i="9"/>
  <c r="U66" i="9"/>
  <c r="T66" i="9"/>
  <c r="U63" i="9"/>
  <c r="U89" i="9"/>
  <c r="U93" i="9"/>
  <c r="U12" i="10"/>
  <c r="U21" i="10"/>
  <c r="U26" i="10"/>
  <c r="U36" i="10"/>
  <c r="U53" i="10"/>
  <c r="T53" i="10"/>
  <c r="U45" i="10"/>
  <c r="U49" i="10"/>
  <c r="U58" i="10"/>
  <c r="U62" i="10"/>
  <c r="U88" i="10"/>
  <c r="U92" i="10"/>
  <c r="U72" i="11"/>
  <c r="U67" i="11"/>
  <c r="T72" i="11"/>
  <c r="T67" i="11"/>
  <c r="U16" i="11"/>
  <c r="T16" i="11"/>
  <c r="U11" i="11"/>
  <c r="U15" i="11"/>
  <c r="U20" i="11"/>
  <c r="U29" i="11"/>
  <c r="U39" i="11"/>
  <c r="U44" i="11"/>
  <c r="U48" i="11"/>
  <c r="U52" i="11"/>
  <c r="U57" i="11"/>
  <c r="U65" i="11"/>
  <c r="U87" i="11"/>
  <c r="U91" i="11"/>
  <c r="U10" i="12"/>
  <c r="U14" i="12"/>
  <c r="U19" i="12"/>
  <c r="T22" i="12"/>
  <c r="U23" i="12"/>
  <c r="T27" i="12"/>
  <c r="T30" i="12"/>
  <c r="U30" i="12"/>
  <c r="U33" i="12"/>
  <c r="T33" i="12"/>
  <c r="U71" i="13"/>
  <c r="T71" i="13"/>
  <c r="U30" i="15"/>
  <c r="T30" i="15"/>
  <c r="U71" i="15"/>
  <c r="T71" i="15"/>
  <c r="T40" i="4"/>
  <c r="U40" i="4"/>
  <c r="U59" i="4"/>
  <c r="T59" i="4"/>
  <c r="U66" i="4"/>
  <c r="T66" i="4"/>
  <c r="U30" i="5"/>
  <c r="T30" i="5"/>
  <c r="T53" i="5"/>
  <c r="U53" i="5"/>
  <c r="U71" i="5"/>
  <c r="T71" i="5"/>
  <c r="U72" i="6"/>
  <c r="T72" i="6"/>
  <c r="U67" i="6"/>
  <c r="T67" i="6"/>
  <c r="U16" i="6"/>
  <c r="T16" i="6"/>
  <c r="U24" i="6"/>
  <c r="T24" i="6"/>
  <c r="U70" i="6"/>
  <c r="T70" i="6"/>
  <c r="T33" i="7"/>
  <c r="U33" i="7"/>
  <c r="T40" i="8"/>
  <c r="U40" i="8"/>
  <c r="U59" i="8"/>
  <c r="T59" i="8"/>
  <c r="U66" i="8"/>
  <c r="T66" i="8"/>
  <c r="U30" i="9"/>
  <c r="T30" i="9"/>
  <c r="T53" i="9"/>
  <c r="U53" i="9"/>
  <c r="U71" i="9"/>
  <c r="T71" i="9"/>
  <c r="U72" i="10"/>
  <c r="T72" i="10"/>
  <c r="U67" i="10"/>
  <c r="T67" i="10"/>
  <c r="U16" i="10"/>
  <c r="T16" i="10"/>
  <c r="U24" i="10"/>
  <c r="T24" i="10"/>
  <c r="U70" i="10"/>
  <c r="T70" i="10"/>
  <c r="T33" i="11"/>
  <c r="U33" i="11"/>
  <c r="U59" i="12"/>
  <c r="T59" i="12"/>
  <c r="U30" i="13"/>
  <c r="T30" i="13"/>
  <c r="T33" i="13"/>
  <c r="U33" i="13"/>
  <c r="U70" i="14"/>
  <c r="T70" i="14"/>
  <c r="U24" i="15"/>
  <c r="T24" i="15"/>
  <c r="U24" i="16"/>
  <c r="T24" i="16"/>
  <c r="U71" i="4"/>
  <c r="T71" i="4"/>
  <c r="U72" i="5"/>
  <c r="U67" i="5"/>
  <c r="T72" i="5"/>
  <c r="T67" i="5"/>
  <c r="U16" i="5"/>
  <c r="T16" i="5"/>
  <c r="U24" i="5"/>
  <c r="T24" i="5"/>
  <c r="U70" i="5"/>
  <c r="T70" i="5"/>
  <c r="U33" i="6"/>
  <c r="T33" i="6"/>
  <c r="U40" i="7"/>
  <c r="T40" i="7"/>
  <c r="U59" i="7"/>
  <c r="T59" i="7"/>
  <c r="U66" i="7"/>
  <c r="T66" i="7"/>
  <c r="T30" i="8"/>
  <c r="U30" i="8"/>
  <c r="U53" i="8"/>
  <c r="T53" i="8"/>
  <c r="U71" i="8"/>
  <c r="T71" i="8"/>
  <c r="U72" i="9"/>
  <c r="U67" i="9"/>
  <c r="T67" i="9"/>
  <c r="T72" i="9"/>
  <c r="U16" i="9"/>
  <c r="T16" i="9"/>
  <c r="U24" i="9"/>
  <c r="T24" i="9"/>
  <c r="U70" i="9"/>
  <c r="T70" i="9"/>
  <c r="U33" i="10"/>
  <c r="T33" i="10"/>
  <c r="U40" i="11"/>
  <c r="T40" i="11"/>
  <c r="U59" i="11"/>
  <c r="T59" i="11"/>
  <c r="U66" i="11"/>
  <c r="T66" i="11"/>
  <c r="U24" i="14"/>
  <c r="T24" i="14"/>
  <c r="T33" i="15"/>
  <c r="U33" i="15"/>
  <c r="U70" i="15"/>
  <c r="T70" i="15"/>
  <c r="U35" i="4"/>
  <c r="U61" i="4"/>
  <c r="T9" i="5"/>
  <c r="U43" i="5"/>
  <c r="U9" i="6"/>
  <c r="T40" i="6"/>
  <c r="U40" i="6"/>
  <c r="U66" i="6"/>
  <c r="T66" i="6"/>
  <c r="T35" i="7"/>
  <c r="T53" i="7"/>
  <c r="U53" i="7"/>
  <c r="T61" i="7"/>
  <c r="U72" i="8"/>
  <c r="T72" i="8"/>
  <c r="U67" i="8"/>
  <c r="T67" i="8"/>
  <c r="U16" i="8"/>
  <c r="T16" i="8"/>
  <c r="U35" i="8"/>
  <c r="T43" i="8"/>
  <c r="U61" i="8"/>
  <c r="T9" i="9"/>
  <c r="U43" i="9"/>
  <c r="U9" i="10"/>
  <c r="T40" i="10"/>
  <c r="U40" i="10"/>
  <c r="U66" i="10"/>
  <c r="T66" i="10"/>
  <c r="T35" i="11"/>
  <c r="T53" i="11"/>
  <c r="U53" i="11"/>
  <c r="T61" i="11"/>
  <c r="U72" i="12"/>
  <c r="T72" i="12"/>
  <c r="U67" i="12"/>
  <c r="T67" i="12"/>
  <c r="U16" i="12"/>
  <c r="T16" i="12"/>
  <c r="U70" i="12"/>
  <c r="T70" i="12"/>
  <c r="U59" i="13"/>
  <c r="T59" i="13"/>
  <c r="T30" i="14"/>
  <c r="U30" i="14"/>
  <c r="U59" i="14"/>
  <c r="T59" i="14"/>
  <c r="U71" i="14"/>
  <c r="T71" i="14"/>
  <c r="U33" i="16"/>
  <c r="T33" i="16"/>
  <c r="T38" i="12"/>
  <c r="T43" i="12"/>
  <c r="T47" i="12"/>
  <c r="T51" i="12"/>
  <c r="T56" i="12"/>
  <c r="T64" i="12"/>
  <c r="T69" i="12"/>
  <c r="T86" i="12"/>
  <c r="T90" i="12"/>
  <c r="T9" i="13"/>
  <c r="T13" i="13"/>
  <c r="T18" i="13"/>
  <c r="T22" i="13"/>
  <c r="T27" i="13"/>
  <c r="T32" i="13"/>
  <c r="T37" i="13"/>
  <c r="T42" i="13"/>
  <c r="T46" i="13"/>
  <c r="T50" i="13"/>
  <c r="T55" i="13"/>
  <c r="T63" i="13"/>
  <c r="T89" i="13"/>
  <c r="T93" i="13"/>
  <c r="T12" i="14"/>
  <c r="T21" i="14"/>
  <c r="T26" i="14"/>
  <c r="T40" i="14"/>
  <c r="U40" i="14"/>
  <c r="T36" i="14"/>
  <c r="T45" i="14"/>
  <c r="T49" i="14"/>
  <c r="T58" i="14"/>
  <c r="U66" i="14"/>
  <c r="T66" i="14"/>
  <c r="T62" i="14"/>
  <c r="T88" i="14"/>
  <c r="T92" i="14"/>
  <c r="T11" i="15"/>
  <c r="T15" i="15"/>
  <c r="T20" i="15"/>
  <c r="T29" i="15"/>
  <c r="T35" i="15"/>
  <c r="T39" i="15"/>
  <c r="T53" i="15"/>
  <c r="U53" i="15"/>
  <c r="T44" i="15"/>
  <c r="T48" i="15"/>
  <c r="T52" i="15"/>
  <c r="T57" i="15"/>
  <c r="T61" i="15"/>
  <c r="T65" i="15"/>
  <c r="T87" i="15"/>
  <c r="T91" i="15"/>
  <c r="U72" i="16"/>
  <c r="T72" i="16"/>
  <c r="U67" i="16"/>
  <c r="T67" i="16"/>
  <c r="U16" i="16"/>
  <c r="T16" i="16"/>
  <c r="T10" i="16"/>
  <c r="T14" i="16"/>
  <c r="T19" i="16"/>
  <c r="T23" i="16"/>
  <c r="T28" i="16"/>
  <c r="T38" i="16"/>
  <c r="T43" i="16"/>
  <c r="T47" i="16"/>
  <c r="T51" i="16"/>
  <c r="E59" i="16"/>
  <c r="U70" i="18"/>
  <c r="T70" i="18"/>
  <c r="T33" i="19"/>
  <c r="U33" i="19"/>
  <c r="U70" i="19"/>
  <c r="T70" i="19"/>
  <c r="U71" i="20"/>
  <c r="T71" i="20"/>
  <c r="U70" i="21"/>
  <c r="T70" i="21"/>
  <c r="U33" i="22"/>
  <c r="T33" i="22"/>
  <c r="T32" i="12"/>
  <c r="T37" i="12"/>
  <c r="T42" i="12"/>
  <c r="T46" i="12"/>
  <c r="T50" i="12"/>
  <c r="T55" i="12"/>
  <c r="T63" i="12"/>
  <c r="T89" i="12"/>
  <c r="T93" i="12"/>
  <c r="T12" i="13"/>
  <c r="T21" i="13"/>
  <c r="T26" i="13"/>
  <c r="U40" i="13"/>
  <c r="T40" i="13"/>
  <c r="T36" i="13"/>
  <c r="T45" i="13"/>
  <c r="T49" i="13"/>
  <c r="T58" i="13"/>
  <c r="U66" i="13"/>
  <c r="T66" i="13"/>
  <c r="T62" i="13"/>
  <c r="T88" i="13"/>
  <c r="T92" i="13"/>
  <c r="T11" i="14"/>
  <c r="T15" i="14"/>
  <c r="T20" i="14"/>
  <c r="T29" i="14"/>
  <c r="T35" i="14"/>
  <c r="T39" i="14"/>
  <c r="U53" i="14"/>
  <c r="T53" i="14"/>
  <c r="T44" i="14"/>
  <c r="T48" i="14"/>
  <c r="T52" i="14"/>
  <c r="T57" i="14"/>
  <c r="T61" i="14"/>
  <c r="T65" i="14"/>
  <c r="U72" i="15"/>
  <c r="U67" i="15"/>
  <c r="T72" i="15"/>
  <c r="T67" i="15"/>
  <c r="U16" i="15"/>
  <c r="T16" i="15"/>
  <c r="Q59" i="16"/>
  <c r="T63" i="16"/>
  <c r="U63" i="16"/>
  <c r="U24" i="17"/>
  <c r="T24" i="17"/>
  <c r="U70" i="17"/>
  <c r="T70" i="17"/>
  <c r="U24" i="18"/>
  <c r="T24" i="18"/>
  <c r="U33" i="18"/>
  <c r="T33" i="18"/>
  <c r="U24" i="22"/>
  <c r="T24" i="22"/>
  <c r="T40" i="12"/>
  <c r="U40" i="12"/>
  <c r="T45" i="12"/>
  <c r="T49" i="12"/>
  <c r="T58" i="12"/>
  <c r="U66" i="12"/>
  <c r="T66" i="12"/>
  <c r="T35" i="13"/>
  <c r="T53" i="13"/>
  <c r="U53" i="13"/>
  <c r="T61" i="13"/>
  <c r="U72" i="14"/>
  <c r="T72" i="14"/>
  <c r="U67" i="14"/>
  <c r="T67" i="14"/>
  <c r="U16" i="14"/>
  <c r="T16" i="14"/>
  <c r="U35" i="14"/>
  <c r="T43" i="14"/>
  <c r="U61" i="14"/>
  <c r="T9" i="15"/>
  <c r="U43" i="15"/>
  <c r="T40" i="16"/>
  <c r="U40" i="16"/>
  <c r="U30" i="17"/>
  <c r="T30" i="17"/>
  <c r="U71" i="18"/>
  <c r="T71" i="18"/>
  <c r="U59" i="19"/>
  <c r="T59" i="19"/>
  <c r="T30" i="20"/>
  <c r="U30" i="20"/>
  <c r="U33" i="20"/>
  <c r="T33" i="20"/>
  <c r="T59" i="20"/>
  <c r="U59" i="20"/>
  <c r="U24" i="21"/>
  <c r="T24" i="21"/>
  <c r="U59" i="21"/>
  <c r="T59" i="21"/>
  <c r="U71" i="21"/>
  <c r="T71" i="21"/>
  <c r="U53" i="12"/>
  <c r="T53" i="12"/>
  <c r="U71" i="12"/>
  <c r="T71" i="12"/>
  <c r="U72" i="13"/>
  <c r="U67" i="13"/>
  <c r="T72" i="13"/>
  <c r="T67" i="13"/>
  <c r="U16" i="13"/>
  <c r="T16" i="13"/>
  <c r="U24" i="13"/>
  <c r="T24" i="13"/>
  <c r="U70" i="13"/>
  <c r="T70" i="13"/>
  <c r="U33" i="14"/>
  <c r="T33" i="14"/>
  <c r="U40" i="15"/>
  <c r="T40" i="15"/>
  <c r="U59" i="15"/>
  <c r="T59" i="15"/>
  <c r="U66" i="15"/>
  <c r="T66" i="15"/>
  <c r="T30" i="16"/>
  <c r="U30" i="16"/>
  <c r="U53" i="16"/>
  <c r="T53" i="16"/>
  <c r="U58" i="16"/>
  <c r="T58" i="16"/>
  <c r="U71" i="16"/>
  <c r="T71" i="16"/>
  <c r="U59" i="17"/>
  <c r="T59" i="17"/>
  <c r="U71" i="17"/>
  <c r="T71" i="17"/>
  <c r="T30" i="18"/>
  <c r="U30" i="18"/>
  <c r="U24" i="19"/>
  <c r="T24" i="19"/>
  <c r="U30" i="21"/>
  <c r="T30" i="21"/>
  <c r="U66" i="16"/>
  <c r="T66" i="16"/>
  <c r="T62" i="16"/>
  <c r="T88" i="16"/>
  <c r="U89" i="16"/>
  <c r="T92" i="16"/>
  <c r="U93" i="16"/>
  <c r="T11" i="17"/>
  <c r="U12" i="17"/>
  <c r="T15" i="17"/>
  <c r="T20" i="17"/>
  <c r="U21" i="17"/>
  <c r="U26" i="17"/>
  <c r="T29" i="17"/>
  <c r="T35" i="17"/>
  <c r="U36" i="17"/>
  <c r="T39" i="17"/>
  <c r="T53" i="17"/>
  <c r="U53" i="17"/>
  <c r="T44" i="17"/>
  <c r="U45" i="17"/>
  <c r="T48" i="17"/>
  <c r="U49" i="17"/>
  <c r="T52" i="17"/>
  <c r="T57" i="17"/>
  <c r="U58" i="17"/>
  <c r="T61" i="17"/>
  <c r="U62" i="17"/>
  <c r="T65" i="17"/>
  <c r="T87" i="17"/>
  <c r="T91" i="17"/>
  <c r="U72" i="18"/>
  <c r="T72" i="18"/>
  <c r="U67" i="18"/>
  <c r="T67" i="18"/>
  <c r="U16" i="18"/>
  <c r="T16" i="18"/>
  <c r="T10" i="18"/>
  <c r="T14" i="18"/>
  <c r="T19" i="18"/>
  <c r="U20" i="18"/>
  <c r="T23" i="18"/>
  <c r="T28" i="18"/>
  <c r="U29" i="18"/>
  <c r="T38" i="18"/>
  <c r="U39" i="18"/>
  <c r="T43" i="18"/>
  <c r="U44" i="18"/>
  <c r="T47" i="18"/>
  <c r="U48" i="18"/>
  <c r="U52" i="18"/>
  <c r="T56" i="18"/>
  <c r="U57" i="18"/>
  <c r="T64" i="18"/>
  <c r="U65" i="18"/>
  <c r="T69" i="18"/>
  <c r="T86" i="18"/>
  <c r="U87" i="18"/>
  <c r="T90" i="18"/>
  <c r="U91" i="18"/>
  <c r="T9" i="19"/>
  <c r="U10" i="19"/>
  <c r="T13" i="19"/>
  <c r="U14" i="19"/>
  <c r="T18" i="19"/>
  <c r="U19" i="19"/>
  <c r="T22" i="19"/>
  <c r="U23" i="19"/>
  <c r="T27" i="19"/>
  <c r="U28" i="19"/>
  <c r="T32" i="19"/>
  <c r="T37" i="19"/>
  <c r="U38" i="19"/>
  <c r="T42" i="19"/>
  <c r="T46" i="19"/>
  <c r="U47" i="19"/>
  <c r="T50" i="19"/>
  <c r="U51" i="19"/>
  <c r="T55" i="19"/>
  <c r="U56" i="19"/>
  <c r="T63" i="19"/>
  <c r="U64" i="19"/>
  <c r="U69" i="19"/>
  <c r="U86" i="19"/>
  <c r="T89" i="19"/>
  <c r="U90" i="19"/>
  <c r="T93" i="19"/>
  <c r="T12" i="20"/>
  <c r="U13" i="20"/>
  <c r="U18" i="20"/>
  <c r="T21" i="20"/>
  <c r="U22" i="20"/>
  <c r="T26" i="20"/>
  <c r="U27" i="20"/>
  <c r="U32" i="20"/>
  <c r="T40" i="20"/>
  <c r="U40" i="20"/>
  <c r="T36" i="20"/>
  <c r="U37" i="20"/>
  <c r="U42" i="20"/>
  <c r="T45" i="20"/>
  <c r="U46" i="20"/>
  <c r="T49" i="20"/>
  <c r="U50" i="20"/>
  <c r="U55" i="20"/>
  <c r="T58" i="20"/>
  <c r="U66" i="20"/>
  <c r="T66" i="20"/>
  <c r="T62" i="20"/>
  <c r="U63" i="20"/>
  <c r="T88" i="20"/>
  <c r="U89" i="20"/>
  <c r="T92" i="20"/>
  <c r="U93" i="20"/>
  <c r="T11" i="21"/>
  <c r="U12" i="21"/>
  <c r="T15" i="21"/>
  <c r="T20" i="21"/>
  <c r="U21" i="21"/>
  <c r="U26" i="21"/>
  <c r="T29" i="21"/>
  <c r="T35" i="21"/>
  <c r="U36" i="21"/>
  <c r="T39" i="21"/>
  <c r="T53" i="21"/>
  <c r="U53" i="21"/>
  <c r="T44" i="21"/>
  <c r="U45" i="21"/>
  <c r="T48" i="21"/>
  <c r="U49" i="21"/>
  <c r="T52" i="21"/>
  <c r="T57" i="21"/>
  <c r="U58" i="21"/>
  <c r="T61" i="21"/>
  <c r="U62" i="21"/>
  <c r="T65" i="21"/>
  <c r="T87" i="21"/>
  <c r="U88" i="21"/>
  <c r="T91" i="21"/>
  <c r="U92" i="21"/>
  <c r="U72" i="22"/>
  <c r="T72" i="22"/>
  <c r="U67" i="22"/>
  <c r="T67" i="22"/>
  <c r="U16" i="22"/>
  <c r="T16" i="22"/>
  <c r="T10" i="22"/>
  <c r="T14" i="22"/>
  <c r="T19" i="22"/>
  <c r="T23" i="22"/>
  <c r="T28" i="22"/>
  <c r="T38" i="22"/>
  <c r="T43" i="22"/>
  <c r="T47" i="22"/>
  <c r="T51" i="22"/>
  <c r="T56" i="22"/>
  <c r="T63" i="22"/>
  <c r="U70" i="22"/>
  <c r="T70" i="22"/>
  <c r="U30" i="24"/>
  <c r="T30" i="24"/>
  <c r="T33" i="25"/>
  <c r="U33" i="25"/>
  <c r="T61" i="16"/>
  <c r="U72" i="17"/>
  <c r="U67" i="17"/>
  <c r="T67" i="17"/>
  <c r="T72" i="17"/>
  <c r="U16" i="17"/>
  <c r="T16" i="17"/>
  <c r="T43" i="17"/>
  <c r="T9" i="18"/>
  <c r="T42" i="18"/>
  <c r="T46" i="18"/>
  <c r="T50" i="18"/>
  <c r="T55" i="18"/>
  <c r="T63" i="18"/>
  <c r="U40" i="19"/>
  <c r="T40" i="19"/>
  <c r="U66" i="19"/>
  <c r="T66" i="19"/>
  <c r="T35" i="20"/>
  <c r="U53" i="20"/>
  <c r="T53" i="20"/>
  <c r="T61" i="20"/>
  <c r="U72" i="21"/>
  <c r="U67" i="21"/>
  <c r="T72" i="21"/>
  <c r="T67" i="21"/>
  <c r="U16" i="21"/>
  <c r="T16" i="21"/>
  <c r="U70" i="24"/>
  <c r="T70" i="24"/>
  <c r="U70" i="16"/>
  <c r="T70" i="16"/>
  <c r="T33" i="17"/>
  <c r="U33" i="17"/>
  <c r="T40" i="18"/>
  <c r="U40" i="18"/>
  <c r="T58" i="18"/>
  <c r="T59" i="18"/>
  <c r="U59" i="18"/>
  <c r="U66" i="18"/>
  <c r="T66" i="18"/>
  <c r="T62" i="18"/>
  <c r="U30" i="19"/>
  <c r="T30" i="19"/>
  <c r="T53" i="19"/>
  <c r="U53" i="19"/>
  <c r="U71" i="19"/>
  <c r="T71" i="19"/>
  <c r="U72" i="20"/>
  <c r="T72" i="20"/>
  <c r="U67" i="20"/>
  <c r="T67" i="20"/>
  <c r="U16" i="20"/>
  <c r="T16" i="20"/>
  <c r="U24" i="20"/>
  <c r="T24" i="20"/>
  <c r="U70" i="20"/>
  <c r="T70" i="20"/>
  <c r="T33" i="21"/>
  <c r="U33" i="21"/>
  <c r="T40" i="22"/>
  <c r="U40" i="22"/>
  <c r="T59" i="22"/>
  <c r="U59" i="22"/>
  <c r="U66" i="22"/>
  <c r="T66" i="22"/>
  <c r="U62" i="22"/>
  <c r="U30" i="23"/>
  <c r="T30" i="23"/>
  <c r="U71" i="23"/>
  <c r="T71" i="23"/>
  <c r="U24" i="24"/>
  <c r="T24" i="24"/>
  <c r="U24" i="25"/>
  <c r="T24" i="25"/>
  <c r="T59" i="26"/>
  <c r="U59" i="26"/>
  <c r="U40" i="17"/>
  <c r="T40" i="17"/>
  <c r="U66" i="17"/>
  <c r="T66" i="17"/>
  <c r="T35" i="18"/>
  <c r="U53" i="18"/>
  <c r="T53" i="18"/>
  <c r="T61" i="18"/>
  <c r="U72" i="19"/>
  <c r="U67" i="19"/>
  <c r="T72" i="19"/>
  <c r="T67" i="19"/>
  <c r="U16" i="19"/>
  <c r="T16" i="19"/>
  <c r="T43" i="19"/>
  <c r="T9" i="20"/>
  <c r="U40" i="21"/>
  <c r="T40" i="21"/>
  <c r="U66" i="21"/>
  <c r="T66" i="21"/>
  <c r="U30" i="22"/>
  <c r="T30" i="22"/>
  <c r="U53" i="22"/>
  <c r="T53" i="22"/>
  <c r="U71" i="22"/>
  <c r="T71" i="22"/>
  <c r="U59" i="23"/>
  <c r="T59" i="23"/>
  <c r="U71" i="24"/>
  <c r="T71" i="24"/>
  <c r="U70" i="25"/>
  <c r="T70" i="25"/>
  <c r="U33" i="26"/>
  <c r="T33" i="26"/>
  <c r="U89" i="22"/>
  <c r="U93" i="22"/>
  <c r="U12" i="23"/>
  <c r="U21" i="23"/>
  <c r="U26" i="23"/>
  <c r="U36" i="23"/>
  <c r="T53" i="23"/>
  <c r="U53" i="23"/>
  <c r="U45" i="23"/>
  <c r="U49" i="23"/>
  <c r="U58" i="23"/>
  <c r="U62" i="23"/>
  <c r="U88" i="23"/>
  <c r="U92" i="23"/>
  <c r="U72" i="24"/>
  <c r="T72" i="24"/>
  <c r="U67" i="24"/>
  <c r="T67" i="24"/>
  <c r="U16" i="24"/>
  <c r="T16" i="24"/>
  <c r="U11" i="24"/>
  <c r="U15" i="24"/>
  <c r="U20" i="24"/>
  <c r="U29" i="24"/>
  <c r="U39" i="24"/>
  <c r="U44" i="24"/>
  <c r="U48" i="24"/>
  <c r="U52" i="24"/>
  <c r="U57" i="24"/>
  <c r="U65" i="24"/>
  <c r="U87" i="24"/>
  <c r="U91" i="24"/>
  <c r="U10" i="25"/>
  <c r="U14" i="25"/>
  <c r="U19" i="25"/>
  <c r="U23" i="25"/>
  <c r="U28" i="25"/>
  <c r="U38" i="25"/>
  <c r="U47" i="25"/>
  <c r="U51" i="25"/>
  <c r="U56" i="25"/>
  <c r="U64" i="25"/>
  <c r="U69" i="25"/>
  <c r="U86" i="25"/>
  <c r="U90" i="25"/>
  <c r="U13" i="26"/>
  <c r="U18" i="26"/>
  <c r="U22" i="26"/>
  <c r="U27" i="26"/>
  <c r="U32" i="26"/>
  <c r="T40" i="26"/>
  <c r="U40" i="26"/>
  <c r="U37" i="26"/>
  <c r="U42" i="26"/>
  <c r="U46" i="26"/>
  <c r="U50" i="26"/>
  <c r="U55" i="26"/>
  <c r="U66" i="26"/>
  <c r="T66" i="26"/>
  <c r="U63" i="26"/>
  <c r="T33" i="27"/>
  <c r="U33" i="27"/>
  <c r="U24" i="28"/>
  <c r="T24" i="28"/>
  <c r="U33" i="28"/>
  <c r="T33" i="28"/>
  <c r="T33" i="29"/>
  <c r="U33" i="29"/>
  <c r="U59" i="29"/>
  <c r="T59" i="29"/>
  <c r="T59" i="30"/>
  <c r="U59" i="30"/>
  <c r="U72" i="23"/>
  <c r="U67" i="23"/>
  <c r="T72" i="23"/>
  <c r="T67" i="23"/>
  <c r="U16" i="23"/>
  <c r="T16" i="23"/>
  <c r="U24" i="23"/>
  <c r="T24" i="23"/>
  <c r="U70" i="23"/>
  <c r="T70" i="23"/>
  <c r="U33" i="24"/>
  <c r="T33" i="24"/>
  <c r="U40" i="25"/>
  <c r="T40" i="25"/>
  <c r="U59" i="25"/>
  <c r="T59" i="25"/>
  <c r="U66" i="25"/>
  <c r="T66" i="25"/>
  <c r="U30" i="26"/>
  <c r="T30" i="26"/>
  <c r="U53" i="26"/>
  <c r="T53" i="26"/>
  <c r="U70" i="26"/>
  <c r="T70" i="26"/>
  <c r="U24" i="27"/>
  <c r="T24" i="27"/>
  <c r="U71" i="27"/>
  <c r="T71" i="27"/>
  <c r="T59" i="28"/>
  <c r="U59" i="28"/>
  <c r="U30" i="29"/>
  <c r="T30" i="29"/>
  <c r="U71" i="29"/>
  <c r="T71" i="29"/>
  <c r="U24" i="30"/>
  <c r="T24" i="30"/>
  <c r="U30" i="30"/>
  <c r="T30" i="30"/>
  <c r="T33" i="23"/>
  <c r="U33" i="23"/>
  <c r="T40" i="24"/>
  <c r="U40" i="24"/>
  <c r="T59" i="24"/>
  <c r="U59" i="24"/>
  <c r="U66" i="24"/>
  <c r="T66" i="24"/>
  <c r="U30" i="25"/>
  <c r="T30" i="25"/>
  <c r="T53" i="25"/>
  <c r="U53" i="25"/>
  <c r="U71" i="25"/>
  <c r="T71" i="25"/>
  <c r="U72" i="26"/>
  <c r="T72" i="26"/>
  <c r="U67" i="26"/>
  <c r="T67" i="26"/>
  <c r="U16" i="26"/>
  <c r="T16" i="26"/>
  <c r="U24" i="26"/>
  <c r="T24" i="26"/>
  <c r="U70" i="30"/>
  <c r="T70" i="30"/>
  <c r="U9" i="23"/>
  <c r="U40" i="23"/>
  <c r="T40" i="23"/>
  <c r="U66" i="23"/>
  <c r="T66" i="23"/>
  <c r="T35" i="24"/>
  <c r="U53" i="24"/>
  <c r="T53" i="24"/>
  <c r="T61" i="24"/>
  <c r="U72" i="25"/>
  <c r="U67" i="25"/>
  <c r="T67" i="25"/>
  <c r="T72" i="25"/>
  <c r="U16" i="25"/>
  <c r="T16" i="25"/>
  <c r="U35" i="25"/>
  <c r="T43" i="25"/>
  <c r="U61" i="25"/>
  <c r="T9" i="26"/>
  <c r="U43" i="26"/>
  <c r="U71" i="26"/>
  <c r="T71" i="26"/>
  <c r="U59" i="27"/>
  <c r="T59" i="27"/>
  <c r="U71" i="28"/>
  <c r="T71" i="28"/>
  <c r="U33" i="30"/>
  <c r="T33" i="30"/>
  <c r="U93" i="26"/>
  <c r="U21" i="27"/>
  <c r="U30" i="27"/>
  <c r="T30" i="27"/>
  <c r="T53" i="27"/>
  <c r="U53" i="27"/>
  <c r="T52" i="27"/>
  <c r="T57" i="27"/>
  <c r="U58" i="27"/>
  <c r="T61" i="27"/>
  <c r="U62" i="27"/>
  <c r="T65" i="27"/>
  <c r="T87" i="27"/>
  <c r="U88" i="27"/>
  <c r="T91" i="27"/>
  <c r="U92" i="27"/>
  <c r="U72" i="28"/>
  <c r="T72" i="28"/>
  <c r="U67" i="28"/>
  <c r="T67" i="28"/>
  <c r="U16" i="28"/>
  <c r="T16" i="28"/>
  <c r="U11" i="28"/>
  <c r="T14" i="28"/>
  <c r="U15" i="28"/>
  <c r="T19" i="28"/>
  <c r="U20" i="28"/>
  <c r="T23" i="28"/>
  <c r="T28" i="28"/>
  <c r="T38" i="28"/>
  <c r="T43" i="28"/>
  <c r="T47" i="28"/>
  <c r="T51" i="28"/>
  <c r="T56" i="28"/>
  <c r="T64" i="28"/>
  <c r="U65" i="28"/>
  <c r="T69" i="28"/>
  <c r="U70" i="28"/>
  <c r="T70" i="28"/>
  <c r="T86" i="28"/>
  <c r="U87" i="28"/>
  <c r="T90" i="28"/>
  <c r="U91" i="28"/>
  <c r="T9" i="29"/>
  <c r="U10" i="29"/>
  <c r="T13" i="29"/>
  <c r="U14" i="29"/>
  <c r="T18" i="29"/>
  <c r="U19" i="29"/>
  <c r="T22" i="29"/>
  <c r="U23" i="29"/>
  <c r="T27" i="29"/>
  <c r="U28" i="29"/>
  <c r="T32" i="29"/>
  <c r="T37" i="29"/>
  <c r="T42" i="29"/>
  <c r="T46" i="29"/>
  <c r="T50" i="29"/>
  <c r="T55" i="29"/>
  <c r="T63" i="29"/>
  <c r="U90" i="29"/>
  <c r="U13" i="30"/>
  <c r="U18" i="30"/>
  <c r="U22" i="30"/>
  <c r="U27" i="30"/>
  <c r="U32" i="30"/>
  <c r="T40" i="30"/>
  <c r="U40" i="30"/>
  <c r="U37" i="30"/>
  <c r="U42" i="30"/>
  <c r="U46" i="30"/>
  <c r="T49" i="30"/>
  <c r="U50" i="30"/>
  <c r="U55" i="30"/>
  <c r="T58" i="30"/>
  <c r="U66" i="30"/>
  <c r="T66" i="30"/>
  <c r="T62" i="30"/>
  <c r="U63" i="30"/>
  <c r="U89" i="30"/>
  <c r="U93" i="30"/>
  <c r="T87" i="26"/>
  <c r="T91" i="26"/>
  <c r="U72" i="27"/>
  <c r="U67" i="27"/>
  <c r="T72" i="27"/>
  <c r="T67" i="27"/>
  <c r="U16" i="27"/>
  <c r="T16" i="27"/>
  <c r="T10" i="27"/>
  <c r="T14" i="27"/>
  <c r="T19" i="27"/>
  <c r="T23" i="27"/>
  <c r="T28" i="27"/>
  <c r="T38" i="27"/>
  <c r="T43" i="27"/>
  <c r="T47" i="27"/>
  <c r="T51" i="27"/>
  <c r="T56" i="27"/>
  <c r="T64" i="27"/>
  <c r="U70" i="27"/>
  <c r="T70" i="27"/>
  <c r="T86" i="27"/>
  <c r="T90" i="27"/>
  <c r="T9" i="28"/>
  <c r="T13" i="28"/>
  <c r="T18" i="28"/>
  <c r="T22" i="28"/>
  <c r="T27" i="28"/>
  <c r="T32" i="28"/>
  <c r="T37" i="28"/>
  <c r="T42" i="28"/>
  <c r="T46" i="28"/>
  <c r="T50" i="28"/>
  <c r="T55" i="28"/>
  <c r="T63" i="28"/>
  <c r="T89" i="28"/>
  <c r="T93" i="28"/>
  <c r="T12" i="29"/>
  <c r="T21" i="29"/>
  <c r="T26" i="29"/>
  <c r="U40" i="29"/>
  <c r="T40" i="29"/>
  <c r="T36" i="29"/>
  <c r="T45" i="29"/>
  <c r="T49" i="29"/>
  <c r="T58" i="29"/>
  <c r="U66" i="29"/>
  <c r="T66" i="29"/>
  <c r="T62" i="29"/>
  <c r="T88" i="29"/>
  <c r="T92" i="29"/>
  <c r="T11" i="30"/>
  <c r="T15" i="30"/>
  <c r="T20" i="30"/>
  <c r="T29" i="30"/>
  <c r="T35" i="30"/>
  <c r="T39" i="30"/>
  <c r="U53" i="30"/>
  <c r="T53" i="30"/>
  <c r="T44" i="30"/>
  <c r="T48" i="30"/>
  <c r="T52" i="30"/>
  <c r="T57" i="30"/>
  <c r="T61" i="30"/>
  <c r="U71" i="30"/>
  <c r="T71" i="30"/>
  <c r="U72" i="31"/>
  <c r="U67" i="31"/>
  <c r="T72" i="31"/>
  <c r="T67" i="31"/>
  <c r="U16" i="31"/>
  <c r="T16" i="31"/>
  <c r="U71" i="31"/>
  <c r="T71" i="31"/>
  <c r="T90" i="26"/>
  <c r="T9" i="27"/>
  <c r="T13" i="27"/>
  <c r="T18" i="27"/>
  <c r="T22" i="27"/>
  <c r="T27" i="27"/>
  <c r="T32" i="27"/>
  <c r="T37" i="27"/>
  <c r="T42" i="27"/>
  <c r="U43" i="27"/>
  <c r="T46" i="27"/>
  <c r="T50" i="27"/>
  <c r="T55" i="27"/>
  <c r="T63" i="27"/>
  <c r="T89" i="27"/>
  <c r="T93" i="27"/>
  <c r="U9" i="28"/>
  <c r="T12" i="28"/>
  <c r="T21" i="28"/>
  <c r="T40" i="28"/>
  <c r="U40" i="28"/>
  <c r="T58" i="28"/>
  <c r="U66" i="28"/>
  <c r="T66" i="28"/>
  <c r="T62" i="28"/>
  <c r="T88" i="28"/>
  <c r="T20" i="29"/>
  <c r="T29" i="29"/>
  <c r="T35" i="29"/>
  <c r="T53" i="29"/>
  <c r="U53" i="29"/>
  <c r="T61" i="29"/>
  <c r="T87" i="29"/>
  <c r="U72" i="30"/>
  <c r="T72" i="30"/>
  <c r="U67" i="30"/>
  <c r="T67" i="30"/>
  <c r="U16" i="30"/>
  <c r="T16" i="30"/>
  <c r="T28" i="30"/>
  <c r="U35" i="30"/>
  <c r="T38" i="30"/>
  <c r="T43" i="30"/>
  <c r="T47" i="30"/>
  <c r="T51" i="30"/>
  <c r="T56" i="30"/>
  <c r="T64" i="30"/>
  <c r="T69" i="30"/>
  <c r="T86" i="30"/>
  <c r="T90" i="30"/>
  <c r="T9" i="31"/>
  <c r="U30" i="31"/>
  <c r="T30" i="31"/>
  <c r="U59" i="31"/>
  <c r="T59" i="31"/>
  <c r="U9" i="27"/>
  <c r="U40" i="27"/>
  <c r="T40" i="27"/>
  <c r="U66" i="27"/>
  <c r="T66" i="27"/>
  <c r="U30" i="28"/>
  <c r="T30" i="28"/>
  <c r="U53" i="28"/>
  <c r="T53" i="28"/>
  <c r="T61" i="28"/>
  <c r="U72" i="29"/>
  <c r="U67" i="29"/>
  <c r="T72" i="29"/>
  <c r="T67" i="29"/>
  <c r="U16" i="29"/>
  <c r="T16" i="29"/>
  <c r="U24" i="29"/>
  <c r="T24" i="29"/>
  <c r="U70" i="29"/>
  <c r="T70" i="29"/>
  <c r="T9" i="30"/>
  <c r="U43" i="30"/>
  <c r="U9" i="31"/>
  <c r="T12" i="31"/>
  <c r="P16" i="31"/>
  <c r="U21" i="31"/>
  <c r="U26" i="31"/>
  <c r="U36" i="31"/>
  <c r="T39" i="31"/>
  <c r="T53" i="31"/>
  <c r="U53" i="31"/>
  <c r="T44" i="31"/>
  <c r="U45" i="31"/>
  <c r="T48" i="31"/>
  <c r="U49" i="31"/>
  <c r="T52" i="31"/>
  <c r="T57" i="31"/>
  <c r="U58" i="31"/>
  <c r="T61" i="31"/>
  <c r="U62" i="31"/>
  <c r="T65" i="31"/>
  <c r="T87" i="31"/>
  <c r="U88" i="31"/>
  <c r="T91" i="31"/>
  <c r="U92" i="31"/>
  <c r="E79" i="4"/>
  <c r="R95" i="1"/>
  <c r="T99" i="1"/>
  <c r="T107" i="1"/>
  <c r="T96" i="31"/>
  <c r="T104" i="31"/>
  <c r="T113" i="31"/>
  <c r="T101" i="30"/>
  <c r="T109" i="30"/>
  <c r="T98" i="29"/>
  <c r="T106" i="29"/>
  <c r="S95" i="28"/>
  <c r="T99" i="28"/>
  <c r="T105" i="28"/>
  <c r="T108" i="27"/>
  <c r="T102" i="26"/>
  <c r="T103" i="26"/>
  <c r="T110" i="26"/>
  <c r="S95" i="24"/>
  <c r="T100" i="24"/>
  <c r="T101" i="24"/>
  <c r="T108" i="24"/>
  <c r="T109" i="24"/>
  <c r="T102" i="23"/>
  <c r="S95" i="21"/>
  <c r="T104" i="21"/>
  <c r="T113" i="21"/>
  <c r="T102" i="19"/>
  <c r="E95" i="18"/>
  <c r="E112" i="18" s="1"/>
  <c r="T101" i="18"/>
  <c r="T102" i="18"/>
  <c r="T109" i="18"/>
  <c r="T110" i="18"/>
  <c r="T99" i="17"/>
  <c r="T107" i="17"/>
  <c r="U96" i="16"/>
  <c r="T96" i="16"/>
  <c r="U24" i="31"/>
  <c r="T24" i="31"/>
  <c r="T43" i="31"/>
  <c r="T51" i="31"/>
  <c r="T69" i="31"/>
  <c r="U70" i="31"/>
  <c r="T70" i="31"/>
  <c r="T86" i="31"/>
  <c r="T90" i="31"/>
  <c r="E79" i="7"/>
  <c r="T97" i="1"/>
  <c r="T105" i="1"/>
  <c r="T102" i="31"/>
  <c r="T110" i="31"/>
  <c r="T99" i="30"/>
  <c r="T107" i="30"/>
  <c r="T96" i="29"/>
  <c r="T104" i="29"/>
  <c r="T97" i="28"/>
  <c r="L112" i="27"/>
  <c r="R112" i="27" s="1"/>
  <c r="S95" i="22"/>
  <c r="T109" i="22"/>
  <c r="T108" i="21"/>
  <c r="T99" i="20"/>
  <c r="T106" i="19"/>
  <c r="T105" i="17"/>
  <c r="U100" i="16"/>
  <c r="T100" i="16"/>
  <c r="T18" i="31"/>
  <c r="T22" i="31"/>
  <c r="T27" i="31"/>
  <c r="T32" i="31"/>
  <c r="T33" i="31"/>
  <c r="U33" i="31"/>
  <c r="T46" i="31"/>
  <c r="T50" i="31"/>
  <c r="T55" i="31"/>
  <c r="T63" i="31"/>
  <c r="T89" i="31"/>
  <c r="T93" i="31"/>
  <c r="R95" i="31"/>
  <c r="T100" i="31"/>
  <c r="T108" i="31"/>
  <c r="T97" i="30"/>
  <c r="T100" i="27"/>
  <c r="R95" i="26"/>
  <c r="T98" i="26"/>
  <c r="T99" i="26"/>
  <c r="T106" i="26"/>
  <c r="T107" i="26"/>
  <c r="T96" i="24"/>
  <c r="T97" i="24"/>
  <c r="T104" i="24"/>
  <c r="T105" i="24"/>
  <c r="T98" i="23"/>
  <c r="T110" i="23"/>
  <c r="T97" i="22"/>
  <c r="U40" i="31"/>
  <c r="T40" i="31"/>
  <c r="U66" i="31"/>
  <c r="T66" i="31"/>
  <c r="E95" i="1"/>
  <c r="E112" i="1" s="1"/>
  <c r="T101" i="1"/>
  <c r="T109" i="1"/>
  <c r="T98" i="31"/>
  <c r="T106" i="31"/>
  <c r="T103" i="30"/>
  <c r="S95" i="29"/>
  <c r="T100" i="29"/>
  <c r="T108" i="29"/>
  <c r="E95" i="28"/>
  <c r="T101" i="28"/>
  <c r="S95" i="27"/>
  <c r="T104" i="27"/>
  <c r="T113" i="27"/>
  <c r="T97" i="25"/>
  <c r="T98" i="25"/>
  <c r="T105" i="25"/>
  <c r="T106" i="25"/>
  <c r="T96" i="23"/>
  <c r="T101" i="22"/>
  <c r="R95" i="21"/>
  <c r="T100" i="21"/>
  <c r="E95" i="19"/>
  <c r="E112" i="19" s="1"/>
  <c r="L112" i="14"/>
  <c r="R112" i="14" s="1"/>
  <c r="M112" i="11"/>
  <c r="S112" i="11" s="1"/>
  <c r="T113" i="10"/>
  <c r="T96" i="6"/>
  <c r="T104" i="6"/>
  <c r="U113" i="5"/>
  <c r="T96" i="4"/>
  <c r="T104" i="4"/>
  <c r="T104" i="16"/>
  <c r="R95" i="15"/>
  <c r="E95" i="15"/>
  <c r="T101" i="15"/>
  <c r="T109" i="15"/>
  <c r="T102" i="14"/>
  <c r="T97" i="13"/>
  <c r="T105" i="13"/>
  <c r="S95" i="12"/>
  <c r="T99" i="12"/>
  <c r="T100" i="12"/>
  <c r="T107" i="12"/>
  <c r="T108" i="12"/>
  <c r="T97" i="11"/>
  <c r="T105" i="11"/>
  <c r="E95" i="10"/>
  <c r="U95" i="10" s="1"/>
  <c r="T104" i="10"/>
  <c r="L112" i="10"/>
  <c r="R112" i="10" s="1"/>
  <c r="T101" i="9"/>
  <c r="T109" i="9"/>
  <c r="R95" i="8"/>
  <c r="T97" i="3"/>
  <c r="T107" i="3"/>
  <c r="S95" i="2"/>
  <c r="T100" i="2"/>
  <c r="T113" i="2"/>
  <c r="S95" i="15"/>
  <c r="T99" i="15"/>
  <c r="T107" i="15"/>
  <c r="E95" i="14"/>
  <c r="U95" i="14" s="1"/>
  <c r="T108" i="14"/>
  <c r="T113" i="14"/>
  <c r="T103" i="11"/>
  <c r="T100" i="10"/>
  <c r="U101" i="10"/>
  <c r="T102" i="10"/>
  <c r="T107" i="9"/>
  <c r="S95" i="8"/>
  <c r="T100" i="8"/>
  <c r="T108" i="8"/>
  <c r="S95" i="6"/>
  <c r="T97" i="5"/>
  <c r="U98" i="5"/>
  <c r="T99" i="5"/>
  <c r="U100" i="5"/>
  <c r="T101" i="5"/>
  <c r="U102" i="5"/>
  <c r="T103" i="5"/>
  <c r="U104" i="5"/>
  <c r="T105" i="5"/>
  <c r="U106" i="5"/>
  <c r="T107" i="5"/>
  <c r="U108" i="5"/>
  <c r="S95" i="4"/>
  <c r="T113" i="4"/>
  <c r="T98" i="2"/>
  <c r="T108" i="16"/>
  <c r="T113" i="16"/>
  <c r="T97" i="15"/>
  <c r="T105" i="15"/>
  <c r="T98" i="14"/>
  <c r="T106" i="14"/>
  <c r="T101" i="13"/>
  <c r="T109" i="13"/>
  <c r="E95" i="12"/>
  <c r="E112" i="12" s="1"/>
  <c r="T96" i="12"/>
  <c r="T103" i="12"/>
  <c r="T104" i="12"/>
  <c r="T97" i="9"/>
  <c r="T105" i="9"/>
  <c r="T98" i="8"/>
  <c r="T106" i="8"/>
  <c r="T113" i="8"/>
  <c r="T109" i="7"/>
  <c r="U110" i="7"/>
  <c r="U113" i="7"/>
  <c r="T98" i="6"/>
  <c r="T106" i="6"/>
  <c r="T113" i="6"/>
  <c r="M112" i="5"/>
  <c r="S112" i="5" s="1"/>
  <c r="T98" i="4"/>
  <c r="T106" i="4"/>
  <c r="L112" i="4"/>
  <c r="R112" i="4" s="1"/>
  <c r="T103" i="3"/>
  <c r="T96" i="2"/>
  <c r="T106" i="2"/>
  <c r="U112" i="29"/>
  <c r="T112" i="29"/>
  <c r="U95" i="1"/>
  <c r="T95" i="1"/>
  <c r="U95" i="28"/>
  <c r="T95" i="28"/>
  <c r="E112" i="28"/>
  <c r="U95" i="24"/>
  <c r="T95" i="24"/>
  <c r="E112" i="24"/>
  <c r="U112" i="26"/>
  <c r="T112" i="26"/>
  <c r="E112" i="25"/>
  <c r="U95" i="25"/>
  <c r="T95" i="25"/>
  <c r="U98" i="1"/>
  <c r="U102" i="1"/>
  <c r="U106" i="1"/>
  <c r="U110" i="1"/>
  <c r="M112" i="1"/>
  <c r="S112" i="1" s="1"/>
  <c r="U95" i="31"/>
  <c r="U97" i="31"/>
  <c r="U101" i="31"/>
  <c r="U105" i="31"/>
  <c r="U109" i="31"/>
  <c r="U96" i="30"/>
  <c r="U100" i="30"/>
  <c r="U104" i="30"/>
  <c r="U108" i="30"/>
  <c r="U113" i="30"/>
  <c r="U99" i="29"/>
  <c r="U103" i="29"/>
  <c r="U107" i="29"/>
  <c r="T113" i="29"/>
  <c r="R95" i="28"/>
  <c r="U98" i="28"/>
  <c r="U102" i="28"/>
  <c r="T103" i="28"/>
  <c r="U106" i="28"/>
  <c r="T107" i="28"/>
  <c r="U110" i="28"/>
  <c r="U95" i="27"/>
  <c r="U97" i="27"/>
  <c r="T98" i="27"/>
  <c r="U101" i="27"/>
  <c r="T102" i="27"/>
  <c r="U105" i="27"/>
  <c r="T106" i="27"/>
  <c r="U109" i="27"/>
  <c r="T110" i="27"/>
  <c r="T95" i="26"/>
  <c r="U96" i="26"/>
  <c r="T97" i="26"/>
  <c r="U100" i="26"/>
  <c r="T101" i="26"/>
  <c r="U104" i="26"/>
  <c r="T105" i="26"/>
  <c r="U108" i="26"/>
  <c r="T109" i="26"/>
  <c r="U113" i="26"/>
  <c r="S95" i="25"/>
  <c r="T96" i="25"/>
  <c r="U99" i="25"/>
  <c r="T100" i="25"/>
  <c r="U103" i="25"/>
  <c r="T104" i="25"/>
  <c r="U107" i="25"/>
  <c r="T108" i="25"/>
  <c r="T113" i="25"/>
  <c r="U98" i="24"/>
  <c r="T99" i="24"/>
  <c r="U102" i="24"/>
  <c r="T103" i="24"/>
  <c r="U106" i="24"/>
  <c r="T107" i="24"/>
  <c r="U110" i="24"/>
  <c r="U97" i="23"/>
  <c r="T96" i="1"/>
  <c r="T100" i="1"/>
  <c r="T104" i="1"/>
  <c r="T108" i="1"/>
  <c r="T113" i="1"/>
  <c r="T99" i="31"/>
  <c r="T103" i="31"/>
  <c r="T107" i="31"/>
  <c r="E112" i="31"/>
  <c r="M112" i="31"/>
  <c r="S112" i="31" s="1"/>
  <c r="E95" i="30"/>
  <c r="T98" i="30"/>
  <c r="T102" i="30"/>
  <c r="T106" i="30"/>
  <c r="T110" i="30"/>
  <c r="L112" i="30"/>
  <c r="R112" i="30" s="1"/>
  <c r="T95" i="29"/>
  <c r="T97" i="29"/>
  <c r="T101" i="29"/>
  <c r="T105" i="29"/>
  <c r="T109" i="29"/>
  <c r="T96" i="28"/>
  <c r="T100" i="28"/>
  <c r="T104" i="28"/>
  <c r="T108" i="28"/>
  <c r="T113" i="28"/>
  <c r="T99" i="27"/>
  <c r="T103" i="27"/>
  <c r="T107" i="27"/>
  <c r="E112" i="27"/>
  <c r="U95" i="26"/>
  <c r="U96" i="25"/>
  <c r="E112" i="23"/>
  <c r="T95" i="23"/>
  <c r="M112" i="23"/>
  <c r="S112" i="23" s="1"/>
  <c r="S95" i="23"/>
  <c r="U112" i="19"/>
  <c r="T112" i="19"/>
  <c r="U96" i="1"/>
  <c r="M112" i="30"/>
  <c r="S112" i="30" s="1"/>
  <c r="U95" i="29"/>
  <c r="L112" i="29"/>
  <c r="R112" i="29" s="1"/>
  <c r="U96" i="28"/>
  <c r="M112" i="26"/>
  <c r="S112" i="26" s="1"/>
  <c r="L112" i="25"/>
  <c r="R112" i="25" s="1"/>
  <c r="U96" i="24"/>
  <c r="U95" i="23"/>
  <c r="U95" i="22"/>
  <c r="T95" i="22"/>
  <c r="E112" i="22"/>
  <c r="U95" i="18"/>
  <c r="T95" i="18"/>
  <c r="U113" i="24"/>
  <c r="U99" i="23"/>
  <c r="U103" i="23"/>
  <c r="T104" i="23"/>
  <c r="U107" i="23"/>
  <c r="T108" i="23"/>
  <c r="T113" i="23"/>
  <c r="R95" i="22"/>
  <c r="U98" i="22"/>
  <c r="T99" i="22"/>
  <c r="U102" i="22"/>
  <c r="T103" i="22"/>
  <c r="U106" i="22"/>
  <c r="T107" i="22"/>
  <c r="U110" i="22"/>
  <c r="U95" i="21"/>
  <c r="U97" i="21"/>
  <c r="T98" i="21"/>
  <c r="U101" i="21"/>
  <c r="T102" i="21"/>
  <c r="U105" i="21"/>
  <c r="T106" i="21"/>
  <c r="U109" i="21"/>
  <c r="T110" i="21"/>
  <c r="U96" i="20"/>
  <c r="T97" i="20"/>
  <c r="U100" i="20"/>
  <c r="T101" i="20"/>
  <c r="U104" i="20"/>
  <c r="T105" i="20"/>
  <c r="U108" i="20"/>
  <c r="T109" i="20"/>
  <c r="U113" i="20"/>
  <c r="S95" i="19"/>
  <c r="T96" i="19"/>
  <c r="U99" i="19"/>
  <c r="T100" i="19"/>
  <c r="U103" i="19"/>
  <c r="T104" i="19"/>
  <c r="U107" i="19"/>
  <c r="T108" i="19"/>
  <c r="T113" i="19"/>
  <c r="R95" i="18"/>
  <c r="T99" i="18"/>
  <c r="T103" i="18"/>
  <c r="T107" i="18"/>
  <c r="T101" i="23"/>
  <c r="T105" i="23"/>
  <c r="T109" i="23"/>
  <c r="T96" i="22"/>
  <c r="T100" i="22"/>
  <c r="T104" i="22"/>
  <c r="T108" i="22"/>
  <c r="T113" i="22"/>
  <c r="T99" i="21"/>
  <c r="T103" i="21"/>
  <c r="T107" i="21"/>
  <c r="E112" i="21"/>
  <c r="E95" i="20"/>
  <c r="T98" i="20"/>
  <c r="T102" i="20"/>
  <c r="T106" i="20"/>
  <c r="T110" i="20"/>
  <c r="T95" i="19"/>
  <c r="T97" i="19"/>
  <c r="T101" i="19"/>
  <c r="T105" i="19"/>
  <c r="T109" i="19"/>
  <c r="T96" i="18"/>
  <c r="T100" i="18"/>
  <c r="T104" i="18"/>
  <c r="T108" i="18"/>
  <c r="U100" i="17"/>
  <c r="U104" i="17"/>
  <c r="T104" i="17"/>
  <c r="E112" i="15"/>
  <c r="U95" i="15"/>
  <c r="T95" i="15"/>
  <c r="L112" i="23"/>
  <c r="R112" i="23" s="1"/>
  <c r="U96" i="22"/>
  <c r="M112" i="20"/>
  <c r="S112" i="20" s="1"/>
  <c r="U95" i="19"/>
  <c r="L112" i="19"/>
  <c r="R112" i="19" s="1"/>
  <c r="U96" i="18"/>
  <c r="R95" i="17"/>
  <c r="T96" i="17"/>
  <c r="E95" i="17"/>
  <c r="U112" i="12"/>
  <c r="T112" i="12"/>
  <c r="T98" i="17"/>
  <c r="T102" i="17"/>
  <c r="T106" i="17"/>
  <c r="T110" i="17"/>
  <c r="T97" i="16"/>
  <c r="T101" i="16"/>
  <c r="T105" i="16"/>
  <c r="T109" i="16"/>
  <c r="T96" i="15"/>
  <c r="T100" i="15"/>
  <c r="T104" i="15"/>
  <c r="T108" i="15"/>
  <c r="T113" i="15"/>
  <c r="T99" i="14"/>
  <c r="T103" i="14"/>
  <c r="T107" i="14"/>
  <c r="E112" i="14"/>
  <c r="M112" i="14"/>
  <c r="S112" i="14" s="1"/>
  <c r="E95" i="13"/>
  <c r="T98" i="13"/>
  <c r="T102" i="13"/>
  <c r="T106" i="13"/>
  <c r="T110" i="13"/>
  <c r="L112" i="13"/>
  <c r="R112" i="13" s="1"/>
  <c r="T95" i="12"/>
  <c r="U97" i="12"/>
  <c r="T98" i="12"/>
  <c r="U105" i="12"/>
  <c r="T106" i="12"/>
  <c r="U98" i="11"/>
  <c r="U100" i="11"/>
  <c r="U102" i="11"/>
  <c r="U104" i="11"/>
  <c r="U106" i="11"/>
  <c r="U105" i="10"/>
  <c r="E112" i="7"/>
  <c r="U95" i="7"/>
  <c r="T95" i="7"/>
  <c r="M112" i="17"/>
  <c r="S112" i="17" s="1"/>
  <c r="E95" i="16"/>
  <c r="L112" i="16"/>
  <c r="R112" i="16" s="1"/>
  <c r="U96" i="15"/>
  <c r="U95" i="12"/>
  <c r="R95" i="11"/>
  <c r="E95" i="11"/>
  <c r="T96" i="11"/>
  <c r="T108" i="17"/>
  <c r="T113" i="17"/>
  <c r="T99" i="16"/>
  <c r="T103" i="16"/>
  <c r="T107" i="16"/>
  <c r="T98" i="15"/>
  <c r="T102" i="15"/>
  <c r="T106" i="15"/>
  <c r="T110" i="15"/>
  <c r="T95" i="14"/>
  <c r="T97" i="14"/>
  <c r="T101" i="14"/>
  <c r="T105" i="14"/>
  <c r="T109" i="14"/>
  <c r="T96" i="13"/>
  <c r="T100" i="13"/>
  <c r="T104" i="13"/>
  <c r="T108" i="13"/>
  <c r="T113" i="13"/>
  <c r="U101" i="12"/>
  <c r="T102" i="12"/>
  <c r="U109" i="12"/>
  <c r="T110" i="12"/>
  <c r="T95" i="10"/>
  <c r="E112" i="10"/>
  <c r="S95" i="10"/>
  <c r="M112" i="10"/>
  <c r="S112" i="10" s="1"/>
  <c r="T108" i="11"/>
  <c r="T113" i="11"/>
  <c r="T99" i="10"/>
  <c r="T103" i="10"/>
  <c r="T107" i="10"/>
  <c r="E95" i="9"/>
  <c r="T98" i="9"/>
  <c r="T102" i="9"/>
  <c r="T106" i="9"/>
  <c r="T110" i="9"/>
  <c r="L112" i="9"/>
  <c r="R112" i="9" s="1"/>
  <c r="T97" i="8"/>
  <c r="T101" i="8"/>
  <c r="T105" i="8"/>
  <c r="T109" i="8"/>
  <c r="S95" i="7"/>
  <c r="T96" i="7"/>
  <c r="T104" i="7"/>
  <c r="R95" i="5"/>
  <c r="E95" i="5"/>
  <c r="T96" i="5"/>
  <c r="U113" i="3"/>
  <c r="E95" i="8"/>
  <c r="U96" i="7"/>
  <c r="E95" i="6"/>
  <c r="E95" i="4"/>
  <c r="U97" i="4"/>
  <c r="U99" i="4"/>
  <c r="U101" i="4"/>
  <c r="U103" i="4"/>
  <c r="U105" i="4"/>
  <c r="U107" i="4"/>
  <c r="U109" i="4"/>
  <c r="T96" i="3"/>
  <c r="E95" i="3"/>
  <c r="U108" i="3"/>
  <c r="T99" i="2"/>
  <c r="E95" i="2"/>
  <c r="T96" i="9"/>
  <c r="T100" i="9"/>
  <c r="T104" i="9"/>
  <c r="T108" i="9"/>
  <c r="T113" i="9"/>
  <c r="T99" i="8"/>
  <c r="T103" i="8"/>
  <c r="T107" i="8"/>
  <c r="T100" i="7"/>
  <c r="T108" i="7"/>
  <c r="U97" i="6"/>
  <c r="U99" i="6"/>
  <c r="U101" i="6"/>
  <c r="U103" i="6"/>
  <c r="U105" i="6"/>
  <c r="U107" i="6"/>
  <c r="U109" i="6"/>
  <c r="U104" i="3"/>
  <c r="U107" i="2"/>
  <c r="R95" i="3"/>
  <c r="L112" i="3"/>
  <c r="R112" i="3" s="1"/>
  <c r="T98" i="3"/>
  <c r="T102" i="3"/>
  <c r="T106" i="3"/>
  <c r="T110" i="3"/>
  <c r="T97" i="2"/>
  <c r="T101" i="2"/>
  <c r="T105" i="2"/>
  <c r="T109" i="2"/>
  <c r="T110" i="2"/>
  <c r="U59" i="16" l="1"/>
  <c r="T59" i="16"/>
  <c r="U24" i="4"/>
  <c r="T24" i="4"/>
  <c r="E112" i="3"/>
  <c r="U95" i="3"/>
  <c r="T95" i="3"/>
  <c r="E112" i="8"/>
  <c r="U95" i="8"/>
  <c r="T95" i="8"/>
  <c r="E112" i="16"/>
  <c r="U95" i="16"/>
  <c r="T95" i="16"/>
  <c r="T112" i="7"/>
  <c r="U112" i="7"/>
  <c r="T112" i="22"/>
  <c r="U112" i="22"/>
  <c r="U112" i="27"/>
  <c r="T112" i="27"/>
  <c r="T112" i="28"/>
  <c r="U112" i="28"/>
  <c r="E112" i="2"/>
  <c r="U95" i="2"/>
  <c r="T95" i="2"/>
  <c r="T95" i="4"/>
  <c r="E112" i="4"/>
  <c r="U95" i="4"/>
  <c r="T95" i="9"/>
  <c r="E112" i="9"/>
  <c r="U95" i="9"/>
  <c r="T112" i="10"/>
  <c r="U112" i="10"/>
  <c r="T95" i="13"/>
  <c r="E112" i="13"/>
  <c r="U95" i="13"/>
  <c r="U112" i="15"/>
  <c r="T112" i="15"/>
  <c r="U112" i="18"/>
  <c r="T112" i="18"/>
  <c r="U112" i="23"/>
  <c r="T112" i="23"/>
  <c r="U112" i="31"/>
  <c r="T112" i="31"/>
  <c r="U112" i="24"/>
  <c r="T112" i="24"/>
  <c r="E112" i="6"/>
  <c r="T95" i="6"/>
  <c r="U95" i="6"/>
  <c r="E112" i="17"/>
  <c r="U95" i="17"/>
  <c r="T95" i="17"/>
  <c r="E112" i="20"/>
  <c r="U95" i="20"/>
  <c r="T95" i="20"/>
  <c r="U112" i="25"/>
  <c r="T112" i="25"/>
  <c r="U95" i="5"/>
  <c r="E112" i="5"/>
  <c r="T95" i="5"/>
  <c r="U95" i="11"/>
  <c r="T95" i="11"/>
  <c r="E112" i="11"/>
  <c r="T112" i="14"/>
  <c r="U112" i="14"/>
  <c r="U112" i="21"/>
  <c r="T112" i="21"/>
  <c r="E112" i="30"/>
  <c r="U95" i="30"/>
  <c r="T95" i="30"/>
  <c r="T112" i="1"/>
  <c r="U112" i="1"/>
  <c r="U112" i="30" l="1"/>
  <c r="T112" i="30"/>
  <c r="T112" i="11"/>
  <c r="U112" i="11"/>
  <c r="U112" i="20"/>
  <c r="T112" i="20"/>
  <c r="U112" i="8"/>
  <c r="T112" i="8"/>
  <c r="U112" i="16"/>
  <c r="T112" i="16"/>
  <c r="T112" i="5"/>
  <c r="U112" i="5"/>
  <c r="U112" i="6"/>
  <c r="T112" i="6"/>
  <c r="U112" i="13"/>
  <c r="T112" i="13"/>
  <c r="U112" i="4"/>
  <c r="T112" i="4"/>
  <c r="U112" i="2"/>
  <c r="T112" i="2"/>
  <c r="U112" i="17"/>
  <c r="T112" i="17"/>
  <c r="U112" i="9"/>
  <c r="T112" i="9"/>
  <c r="U112" i="3"/>
  <c r="T112" i="3"/>
</calcChain>
</file>

<file path=xl/sharedStrings.xml><?xml version="1.0" encoding="utf-8"?>
<sst xmlns="http://schemas.openxmlformats.org/spreadsheetml/2006/main" count="6138" uniqueCount="155">
  <si>
    <t>Figures Finalised as at 2022/05/05</t>
  </si>
  <si>
    <t/>
  </si>
  <si>
    <t>3rd Quarter Ended 31 March 2022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</si>
  <si>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</si>
  <si>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</si>
  <si>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</si>
  <si>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</si>
  <si>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</si>
  <si>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</si>
  <si>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</si>
  <si>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</si>
  <si>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</si>
  <si>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</si>
  <si>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</si>
  <si>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</si>
  <si>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</si>
  <si>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</si>
  <si>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</si>
  <si>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</si>
  <si>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</si>
  <si>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</si>
  <si>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</si>
  <si>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</si>
  <si>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</si>
  <si>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</si>
  <si>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</si>
  <si>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</si>
  <si>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</si>
  <si>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</si>
  <si>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</si>
  <si>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</si>
  <si>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</si>
  <si>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</si>
  <si>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</si>
  <si>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</si>
  <si>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</si>
  <si>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</si>
  <si>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</si>
  <si>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</si>
  <si>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</si>
  <si>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</si>
  <si>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</si>
  <si>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</si>
  <si>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</si>
  <si>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</si>
  <si>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</si>
  <si>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</si>
  <si>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</si>
  <si>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</si>
  <si>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</si>
  <si>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</si>
  <si>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</si>
  <si>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</si>
  <si>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</si>
  <si>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</si>
  <si>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</si>
  <si>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</si>
  <si>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</si>
  <si>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</si>
  <si>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</si>
  <si>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</si>
  <si>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</si>
  <si>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</si>
  <si>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</si>
  <si>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</si>
  <si>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</si>
  <si>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</si>
  <si>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</si>
  <si>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</si>
  <si>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</si>
  <si>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</si>
  <si>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</si>
  <si>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</si>
  <si>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</si>
  <si>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</si>
  <si>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</si>
  <si>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</si>
  <si>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</si>
  <si>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</si>
  <si>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</si>
  <si>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</si>
  <si>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</si>
  <si>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</si>
  <si>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</si>
  <si>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</si>
  <si>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</si>
  <si>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</si>
  <si>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</si>
  <si>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</si>
  <si>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</si>
  <si>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</si>
  <si>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</si>
  <si>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</si>
  <si>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</si>
  <si>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</si>
  <si>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</si>
  <si>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</si>
  <si>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</si>
  <si>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</si>
  <si>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</si>
  <si>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</si>
  <si>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</si>
  <si>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</si>
  <si>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</si>
  <si>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</si>
  <si>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</si>
  <si>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</si>
  <si>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</si>
  <si>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</si>
  <si>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</si>
  <si>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</si>
  <si>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WESTERN CAPE: CAPE TOWN (CPT)</t>
  </si>
  <si>
    <t>WESTERN CAPE: WEST COAST (DC1)</t>
  </si>
  <si>
    <t>WESTERN CAPE: CAPE WINELANDS DM (DC2)</t>
  </si>
  <si>
    <t>WESTERN CAPE: OVERBERG (DC3)</t>
  </si>
  <si>
    <t>WESTERN CAPE: GARDEN ROUTE (DC4)</t>
  </si>
  <si>
    <t>WESTERN CAPE: CENTRAL KAROO (DC5)</t>
  </si>
  <si>
    <t>WESTERN CAPE: MATZIKAMA (WC011)</t>
  </si>
  <si>
    <t>WESTERN CAPE: CEDERBERG (WC012)</t>
  </si>
  <si>
    <t>WESTERN CAPE: BERGRIVIER (WC013)</t>
  </si>
  <si>
    <t>WESTERN CAPE: SALDANHA BAY (WC014)</t>
  </si>
  <si>
    <t>WESTERN CAPE: SWARTLAND (WC015)</t>
  </si>
  <si>
    <t>WESTERN CAPE: WITZENBERG (WC022)</t>
  </si>
  <si>
    <t>WESTERN CAPE: DRAKENSTEIN (WC023)</t>
  </si>
  <si>
    <t>WESTERN CAPE: STELLENBOSCH (WC024)</t>
  </si>
  <si>
    <t>WESTERN CAPE: BREEDE VALLEY (WC025)</t>
  </si>
  <si>
    <t>WESTERN CAPE: LANGEBERG (WC026)</t>
  </si>
  <si>
    <t>WESTERN CAPE: THEEWATERSKLOOF (WC031)</t>
  </si>
  <si>
    <t>WESTERN CAPE: OVERSTRAND (WC032)</t>
  </si>
  <si>
    <t>WESTERN CAPE: CAPE AGULHAS (WC033)</t>
  </si>
  <si>
    <t>WESTERN CAPE: SWELLENDAM (WC034)</t>
  </si>
  <si>
    <t>WESTERN CAPE: KANNALAND (WC041)</t>
  </si>
  <si>
    <t>WESTERN CAPE: HESSEQUA (WC042)</t>
  </si>
  <si>
    <t>WESTERN CAPE: MOSSEL BAY (WC043)</t>
  </si>
  <si>
    <t>WESTERN CAPE: GEORGE (WC044)</t>
  </si>
  <si>
    <t>WESTERN CAPE: OUDTSHOORN (WC045)</t>
  </si>
  <si>
    <t>WESTERN CAPE: BITOU (WC047)</t>
  </si>
  <si>
    <t>WESTERN CAPE: KNYSNA (WC048)</t>
  </si>
  <si>
    <t>WESTERN CAPE: LAINGSBURG (WC051)</t>
  </si>
  <si>
    <t>WESTERN CAPE: PRINCE ALBERT (WC052)</t>
  </si>
  <si>
    <t>WESTERN CAPE: BEAUFORT WEST (WC053)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</si>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</sst>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70890000</v>
      </c>
      <c r="C9" s="92">
        <v>0</v>
      </c>
      <c r="D9" s="92"/>
      <c r="E9" s="92">
        <f>$B9       +$C9       +$D9</f>
        <v>70890000</v>
      </c>
      <c r="F9" s="93">
        <v>70890000</v>
      </c>
      <c r="G9" s="94">
        <v>70890000</v>
      </c>
      <c r="H9" s="93">
        <v>1478000</v>
      </c>
      <c r="I9" s="94"/>
      <c r="J9" s="93">
        <v>4100000</v>
      </c>
      <c r="K9" s="94"/>
      <c r="L9" s="93">
        <v>6249000</v>
      </c>
      <c r="M9" s="94"/>
      <c r="N9" s="93"/>
      <c r="O9" s="94"/>
      <c r="P9" s="93">
        <f>$H9       +$J9       +$L9       +$N9</f>
        <v>11827000</v>
      </c>
      <c r="Q9" s="94">
        <f>$I9       +$K9       +$M9       +$O9</f>
        <v>0</v>
      </c>
      <c r="R9" s="48">
        <f>IF(($J9       =0),0,((($L9       -$J9       )/$J9       )*100))</f>
        <v>52.414634146341463</v>
      </c>
      <c r="S9" s="49">
        <f>IF(($K9       =0),0,((($M9       -$K9       )/$K9       )*100))</f>
        <v>0</v>
      </c>
      <c r="T9" s="48">
        <f>IF(($E9       =0),0,(($P9       /$E9       )*100))</f>
        <v>16.683594301029764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46981000</v>
      </c>
      <c r="C10" s="92">
        <v>0</v>
      </c>
      <c r="D10" s="92"/>
      <c r="E10" s="92">
        <f t="shared" ref="E10:E16" si="0">$B10      +$C10      +$D10</f>
        <v>46981000</v>
      </c>
      <c r="F10" s="93">
        <v>46981000</v>
      </c>
      <c r="G10" s="94">
        <v>46981000</v>
      </c>
      <c r="H10" s="93">
        <v>9542000</v>
      </c>
      <c r="I10" s="94">
        <v>7176379</v>
      </c>
      <c r="J10" s="93">
        <v>12992000</v>
      </c>
      <c r="K10" s="94">
        <v>13535794</v>
      </c>
      <c r="L10" s="93">
        <v>8125000</v>
      </c>
      <c r="M10" s="94">
        <v>9619635</v>
      </c>
      <c r="N10" s="93"/>
      <c r="O10" s="94"/>
      <c r="P10" s="93">
        <f t="shared" ref="P10:P16" si="1">$H10      +$J10      +$L10      +$N10</f>
        <v>30659000</v>
      </c>
      <c r="Q10" s="94">
        <f t="shared" ref="Q10:Q16" si="2">$I10      +$K10      +$M10      +$O10</f>
        <v>30331808</v>
      </c>
      <c r="R10" s="48">
        <f t="shared" ref="R10:R16" si="3">IF(($J10      =0),0,((($L10      -$J10      )/$J10      )*100))</f>
        <v>-37.461514778325125</v>
      </c>
      <c r="S10" s="49">
        <f t="shared" ref="S10:S16" si="4">IF(($K10      =0),0,((($M10      -$K10      )/$K10      )*100))</f>
        <v>-28.931874997506611</v>
      </c>
      <c r="T10" s="48">
        <f t="shared" ref="T10:T15" si="5">IF(($E10      =0),0,(($P10      /$E10      )*100))</f>
        <v>65.258295906855963</v>
      </c>
      <c r="U10" s="50">
        <f t="shared" ref="U10:U15" si="6">IF(($E10      =0),0,(($Q10      /$E10      )*100))</f>
        <v>64.561861177922992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18000000</v>
      </c>
      <c r="C11" s="92">
        <v>0</v>
      </c>
      <c r="D11" s="92"/>
      <c r="E11" s="92">
        <f t="shared" si="0"/>
        <v>18000000</v>
      </c>
      <c r="F11" s="93">
        <v>18000000</v>
      </c>
      <c r="G11" s="94">
        <v>18000000</v>
      </c>
      <c r="H11" s="93">
        <v>3222000</v>
      </c>
      <c r="I11" s="94">
        <v>3022178</v>
      </c>
      <c r="J11" s="93">
        <v>3490000</v>
      </c>
      <c r="K11" s="94">
        <v>4654670</v>
      </c>
      <c r="L11" s="93">
        <v>4235000</v>
      </c>
      <c r="M11" s="94">
        <v>5732992</v>
      </c>
      <c r="N11" s="93"/>
      <c r="O11" s="94"/>
      <c r="P11" s="93">
        <f t="shared" si="1"/>
        <v>10947000</v>
      </c>
      <c r="Q11" s="94">
        <f t="shared" si="2"/>
        <v>13409840</v>
      </c>
      <c r="R11" s="48">
        <f t="shared" si="3"/>
        <v>21.346704871060172</v>
      </c>
      <c r="S11" s="49">
        <f t="shared" si="4"/>
        <v>23.166454335108611</v>
      </c>
      <c r="T11" s="48">
        <f t="shared" si="5"/>
        <v>60.816666666666663</v>
      </c>
      <c r="U11" s="50">
        <f t="shared" si="6"/>
        <v>74.499111111111119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70000000</v>
      </c>
      <c r="C13" s="92">
        <v>121399000</v>
      </c>
      <c r="D13" s="92"/>
      <c r="E13" s="92">
        <f t="shared" si="0"/>
        <v>191399000</v>
      </c>
      <c r="F13" s="93">
        <v>191399000</v>
      </c>
      <c r="G13" s="94">
        <v>191399000</v>
      </c>
      <c r="H13" s="93"/>
      <c r="I13" s="94">
        <v>47801</v>
      </c>
      <c r="J13" s="93">
        <v>2888000</v>
      </c>
      <c r="K13" s="94">
        <v>12799205</v>
      </c>
      <c r="L13" s="93">
        <v>60901000</v>
      </c>
      <c r="M13" s="94">
        <v>4743519</v>
      </c>
      <c r="N13" s="93"/>
      <c r="O13" s="94"/>
      <c r="P13" s="93">
        <f t="shared" si="1"/>
        <v>63789000</v>
      </c>
      <c r="Q13" s="94">
        <f t="shared" si="2"/>
        <v>17590525</v>
      </c>
      <c r="R13" s="48">
        <f t="shared" si="3"/>
        <v>2008.7603878116345</v>
      </c>
      <c r="S13" s="49">
        <f t="shared" si="4"/>
        <v>-62.938955974218715</v>
      </c>
      <c r="T13" s="48">
        <f t="shared" si="5"/>
        <v>33.327760333126086</v>
      </c>
      <c r="U13" s="50">
        <f t="shared" si="6"/>
        <v>9.1904999503654672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7200000</v>
      </c>
      <c r="C14" s="92">
        <v>0</v>
      </c>
      <c r="D14" s="92"/>
      <c r="E14" s="92">
        <f t="shared" si="0"/>
        <v>7200000</v>
      </c>
      <c r="F14" s="93">
        <v>7200000</v>
      </c>
      <c r="G14" s="94">
        <v>4575000</v>
      </c>
      <c r="H14" s="93">
        <v>541000</v>
      </c>
      <c r="I14" s="94"/>
      <c r="J14" s="93">
        <v>1760000</v>
      </c>
      <c r="K14" s="94"/>
      <c r="L14" s="93">
        <v>2274000</v>
      </c>
      <c r="M14" s="94"/>
      <c r="N14" s="93"/>
      <c r="O14" s="94"/>
      <c r="P14" s="93">
        <f t="shared" si="1"/>
        <v>4575000</v>
      </c>
      <c r="Q14" s="94">
        <f t="shared" si="2"/>
        <v>0</v>
      </c>
      <c r="R14" s="48">
        <f t="shared" si="3"/>
        <v>29.204545454545457</v>
      </c>
      <c r="S14" s="49">
        <f t="shared" si="4"/>
        <v>0</v>
      </c>
      <c r="T14" s="48">
        <f t="shared" si="5"/>
        <v>63.541666666666664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116197000</v>
      </c>
      <c r="C15" s="92">
        <v>-7000000</v>
      </c>
      <c r="D15" s="92"/>
      <c r="E15" s="92">
        <f t="shared" si="0"/>
        <v>109197000</v>
      </c>
      <c r="F15" s="93">
        <v>109197000</v>
      </c>
      <c r="G15" s="94">
        <v>109197000</v>
      </c>
      <c r="H15" s="93">
        <v>8428000</v>
      </c>
      <c r="I15" s="94"/>
      <c r="J15" s="93">
        <v>20677000</v>
      </c>
      <c r="K15" s="94">
        <v>28607957</v>
      </c>
      <c r="L15" s="93">
        <v>18791000</v>
      </c>
      <c r="M15" s="94">
        <v>6002834</v>
      </c>
      <c r="N15" s="93"/>
      <c r="O15" s="94"/>
      <c r="P15" s="93">
        <f t="shared" si="1"/>
        <v>47896000</v>
      </c>
      <c r="Q15" s="94">
        <f t="shared" si="2"/>
        <v>34610791</v>
      </c>
      <c r="R15" s="48">
        <f t="shared" si="3"/>
        <v>-9.1212458286985552</v>
      </c>
      <c r="S15" s="49">
        <f t="shared" si="4"/>
        <v>-79.016907778489738</v>
      </c>
      <c r="T15" s="48">
        <f t="shared" si="5"/>
        <v>43.862010861104245</v>
      </c>
      <c r="U15" s="50">
        <f t="shared" si="6"/>
        <v>31.695734315045286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329268000</v>
      </c>
      <c r="C16" s="95">
        <f>SUM(C9:C15)</f>
        <v>114399000</v>
      </c>
      <c r="D16" s="95"/>
      <c r="E16" s="95">
        <f t="shared" si="0"/>
        <v>443667000</v>
      </c>
      <c r="F16" s="96">
        <f t="shared" ref="F16:O16" si="7">SUM(F9:F15)</f>
        <v>443667000</v>
      </c>
      <c r="G16" s="97">
        <f t="shared" si="7"/>
        <v>441042000</v>
      </c>
      <c r="H16" s="96">
        <f t="shared" si="7"/>
        <v>23211000</v>
      </c>
      <c r="I16" s="97">
        <f t="shared" si="7"/>
        <v>10246358</v>
      </c>
      <c r="J16" s="96">
        <f t="shared" si="7"/>
        <v>45907000</v>
      </c>
      <c r="K16" s="97">
        <f t="shared" si="7"/>
        <v>59597626</v>
      </c>
      <c r="L16" s="96">
        <f t="shared" si="7"/>
        <v>100575000</v>
      </c>
      <c r="M16" s="97">
        <f t="shared" si="7"/>
        <v>26098980</v>
      </c>
      <c r="N16" s="96">
        <f t="shared" si="7"/>
        <v>0</v>
      </c>
      <c r="O16" s="97">
        <f t="shared" si="7"/>
        <v>0</v>
      </c>
      <c r="P16" s="96">
        <f t="shared" si="1"/>
        <v>169693000</v>
      </c>
      <c r="Q16" s="97">
        <f t="shared" si="2"/>
        <v>95942964</v>
      </c>
      <c r="R16" s="52">
        <f t="shared" si="3"/>
        <v>119.08423551963753</v>
      </c>
      <c r="S16" s="53">
        <f t="shared" si="4"/>
        <v>-56.208020769149428</v>
      </c>
      <c r="T16" s="52">
        <f>IF((SUM($E9:$E13)+$E15)=0,0,(P16/(SUM($E9:$E13)+$E15)*100))</f>
        <v>38.878769758080225</v>
      </c>
      <c r="U16" s="54">
        <f>IF((SUM($E9:$E13)+$E15)=0,0,(Q16/(SUM($E9:$E13)+$E15)*100))</f>
        <v>21.981722329523194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7000000</v>
      </c>
      <c r="C19" s="92">
        <v>0</v>
      </c>
      <c r="D19" s="92"/>
      <c r="E19" s="92">
        <f t="shared" si="8"/>
        <v>7000000</v>
      </c>
      <c r="F19" s="93">
        <v>7000000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47150000</v>
      </c>
      <c r="D20" s="92"/>
      <c r="E20" s="92">
        <f t="shared" si="8"/>
        <v>47150000</v>
      </c>
      <c r="F20" s="93">
        <v>47150000</v>
      </c>
      <c r="G20" s="94">
        <v>47150000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7000000</v>
      </c>
      <c r="C24" s="95">
        <f>SUM(C18:C23)</f>
        <v>47150000</v>
      </c>
      <c r="D24" s="95"/>
      <c r="E24" s="95">
        <f t="shared" si="8"/>
        <v>54150000</v>
      </c>
      <c r="F24" s="96">
        <f t="shared" ref="F24:O24" si="15">SUM(F18:F23)</f>
        <v>54150000</v>
      </c>
      <c r="G24" s="97">
        <f t="shared" si="15"/>
        <v>47150000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2472019000</v>
      </c>
      <c r="C28" s="92">
        <v>-1313403000</v>
      </c>
      <c r="D28" s="92"/>
      <c r="E28" s="92">
        <f>$B28      +$C28      +$D28</f>
        <v>1158616000</v>
      </c>
      <c r="F28" s="93">
        <v>1158616000</v>
      </c>
      <c r="G28" s="94">
        <v>1158616000</v>
      </c>
      <c r="H28" s="93">
        <v>113943000</v>
      </c>
      <c r="I28" s="94">
        <v>103967105</v>
      </c>
      <c r="J28" s="93">
        <v>306052000</v>
      </c>
      <c r="K28" s="94">
        <v>302317992</v>
      </c>
      <c r="L28" s="93">
        <v>218525000</v>
      </c>
      <c r="M28" s="94">
        <v>217053194</v>
      </c>
      <c r="N28" s="93"/>
      <c r="O28" s="94"/>
      <c r="P28" s="93">
        <f>$H28      +$J28      +$L28      +$N28</f>
        <v>638520000</v>
      </c>
      <c r="Q28" s="94">
        <f>$I28      +$K28      +$M28      +$O28</f>
        <v>623338291</v>
      </c>
      <c r="R28" s="48">
        <f>IF(($J28      =0),0,((($L28      -$J28      )/$J28      )*100))</f>
        <v>-28.598734855514753</v>
      </c>
      <c r="S28" s="49">
        <f>IF(($K28      =0),0,((($M28      -$K28      )/$K28      )*100))</f>
        <v>-28.203679653971768</v>
      </c>
      <c r="T28" s="48">
        <f>IF(($E28      =0),0,(($P28      /$E28      )*100))</f>
        <v>55.110580209491324</v>
      </c>
      <c r="U28" s="50">
        <f>IF(($E28      =0),0,(($Q28      /$E28      )*100))</f>
        <v>53.800248831364314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12483000</v>
      </c>
      <c r="C29" s="92">
        <v>0</v>
      </c>
      <c r="D29" s="92"/>
      <c r="E29" s="92">
        <f>$B29      +$C29      +$D29</f>
        <v>12483000</v>
      </c>
      <c r="F29" s="93">
        <v>12483000</v>
      </c>
      <c r="G29" s="94">
        <v>12483000</v>
      </c>
      <c r="H29" s="93">
        <v>1201000</v>
      </c>
      <c r="I29" s="94">
        <v>681449</v>
      </c>
      <c r="J29" s="93">
        <v>536000</v>
      </c>
      <c r="K29" s="94">
        <v>1216688</v>
      </c>
      <c r="L29" s="93">
        <v>2615000</v>
      </c>
      <c r="M29" s="94">
        <v>2084237</v>
      </c>
      <c r="N29" s="93"/>
      <c r="O29" s="94"/>
      <c r="P29" s="93">
        <f>$H29      +$J29      +$L29      +$N29</f>
        <v>4352000</v>
      </c>
      <c r="Q29" s="94">
        <f>$I29      +$K29      +$M29      +$O29</f>
        <v>3982374</v>
      </c>
      <c r="R29" s="48">
        <f>IF(($J29      =0),0,((($L29      -$J29      )/$J29      )*100))</f>
        <v>387.87313432835822</v>
      </c>
      <c r="S29" s="49">
        <f>IF(($K29      =0),0,((($M29      -$K29      )/$K29      )*100))</f>
        <v>71.304146995778709</v>
      </c>
      <c r="T29" s="48">
        <f>IF(($E29      =0),0,(($P29      /$E29      )*100))</f>
        <v>34.863414243370983</v>
      </c>
      <c r="U29" s="50">
        <f>IF(($E29      =0),0,(($Q29      /$E29      )*100))</f>
        <v>31.902379235760637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2484502000</v>
      </c>
      <c r="C30" s="95">
        <f>SUM(C26:C29)</f>
        <v>-1313403000</v>
      </c>
      <c r="D30" s="95"/>
      <c r="E30" s="95">
        <f>$B30      +$C30      +$D30</f>
        <v>1171099000</v>
      </c>
      <c r="F30" s="96">
        <f t="shared" ref="F30:O30" si="16">SUM(F26:F29)</f>
        <v>1171099000</v>
      </c>
      <c r="G30" s="97">
        <f t="shared" si="16"/>
        <v>1171099000</v>
      </c>
      <c r="H30" s="96">
        <f t="shared" si="16"/>
        <v>115144000</v>
      </c>
      <c r="I30" s="97">
        <f t="shared" si="16"/>
        <v>104648554</v>
      </c>
      <c r="J30" s="96">
        <f t="shared" si="16"/>
        <v>306588000</v>
      </c>
      <c r="K30" s="97">
        <f t="shared" si="16"/>
        <v>303534680</v>
      </c>
      <c r="L30" s="96">
        <f t="shared" si="16"/>
        <v>221140000</v>
      </c>
      <c r="M30" s="97">
        <f t="shared" si="16"/>
        <v>219137431</v>
      </c>
      <c r="N30" s="96">
        <f t="shared" si="16"/>
        <v>0</v>
      </c>
      <c r="O30" s="97">
        <f t="shared" si="16"/>
        <v>0</v>
      </c>
      <c r="P30" s="96">
        <f>$H30      +$J30      +$L30      +$N30</f>
        <v>642872000</v>
      </c>
      <c r="Q30" s="97">
        <f>$I30      +$K30      +$M30      +$O30</f>
        <v>627320665</v>
      </c>
      <c r="R30" s="52">
        <f>IF(($J30      =0),0,((($L30      -$J30      )/$J30      )*100))</f>
        <v>-27.870627682753401</v>
      </c>
      <c r="S30" s="53">
        <f>IF(($K30      =0),0,((($M30      -$K30      )/$K30      )*100))</f>
        <v>-27.804812616469395</v>
      </c>
      <c r="T30" s="52">
        <f>IF($E30   =0,0,($P30   /$E30   )*100)</f>
        <v>54.894761245633376</v>
      </c>
      <c r="U30" s="54">
        <f>IF($E30   =0,0,($Q30   /$E30   )*100)</f>
        <v>53.566834657018745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107207000</v>
      </c>
      <c r="C32" s="92">
        <v>0</v>
      </c>
      <c r="D32" s="92"/>
      <c r="E32" s="92">
        <f>$B32      +$C32      +$D32</f>
        <v>107207000</v>
      </c>
      <c r="F32" s="93">
        <v>107207000</v>
      </c>
      <c r="G32" s="94">
        <v>107207000</v>
      </c>
      <c r="H32" s="93">
        <v>23732000</v>
      </c>
      <c r="I32" s="94">
        <v>17460460</v>
      </c>
      <c r="J32" s="93">
        <v>35105000</v>
      </c>
      <c r="K32" s="94">
        <v>37058533</v>
      </c>
      <c r="L32" s="93">
        <v>15628000</v>
      </c>
      <c r="M32" s="94">
        <v>16817961</v>
      </c>
      <c r="N32" s="93"/>
      <c r="O32" s="94"/>
      <c r="P32" s="93">
        <f>$H32      +$J32      +$L32      +$N32</f>
        <v>74465000</v>
      </c>
      <c r="Q32" s="94">
        <f>$I32      +$K32      +$M32      +$O32</f>
        <v>71336954</v>
      </c>
      <c r="R32" s="48">
        <f>IF(($J32      =0),0,((($L32      -$J32      )/$J32      )*100))</f>
        <v>-55.482125053411188</v>
      </c>
      <c r="S32" s="49">
        <f>IF(($K32      =0),0,((($M32      -$K32      )/$K32      )*100))</f>
        <v>-54.617844694499915</v>
      </c>
      <c r="T32" s="48">
        <f>IF(($E32      =0),0,(($P32      /$E32      )*100))</f>
        <v>69.459083828481354</v>
      </c>
      <c r="U32" s="50">
        <f>IF(($E32      =0),0,(($Q32      /$E32      )*100))</f>
        <v>66.541320995830503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107207000</v>
      </c>
      <c r="C33" s="95">
        <f>C32</f>
        <v>0</v>
      </c>
      <c r="D33" s="95"/>
      <c r="E33" s="95">
        <f>$B33      +$C33      +$D33</f>
        <v>107207000</v>
      </c>
      <c r="F33" s="96">
        <f t="shared" ref="F33:O33" si="17">F32</f>
        <v>107207000</v>
      </c>
      <c r="G33" s="97">
        <f t="shared" si="17"/>
        <v>107207000</v>
      </c>
      <c r="H33" s="96">
        <f t="shared" si="17"/>
        <v>23732000</v>
      </c>
      <c r="I33" s="97">
        <f t="shared" si="17"/>
        <v>17460460</v>
      </c>
      <c r="J33" s="96">
        <f t="shared" si="17"/>
        <v>35105000</v>
      </c>
      <c r="K33" s="97">
        <f t="shared" si="17"/>
        <v>37058533</v>
      </c>
      <c r="L33" s="96">
        <f t="shared" si="17"/>
        <v>15628000</v>
      </c>
      <c r="M33" s="97">
        <f t="shared" si="17"/>
        <v>16817961</v>
      </c>
      <c r="N33" s="96">
        <f t="shared" si="17"/>
        <v>0</v>
      </c>
      <c r="O33" s="97">
        <f t="shared" si="17"/>
        <v>0</v>
      </c>
      <c r="P33" s="96">
        <f>$H33      +$J33      +$L33      +$N33</f>
        <v>74465000</v>
      </c>
      <c r="Q33" s="97">
        <f>$I33      +$K33      +$M33      +$O33</f>
        <v>71336954</v>
      </c>
      <c r="R33" s="52">
        <f>IF(($J33      =0),0,((($L33      -$J33      )/$J33      )*100))</f>
        <v>-55.482125053411188</v>
      </c>
      <c r="S33" s="53">
        <f>IF(($K33      =0),0,((($M33      -$K33      )/$K33      )*100))</f>
        <v>-54.617844694499915</v>
      </c>
      <c r="T33" s="52">
        <f>IF($E33   =0,0,($P33   /$E33   )*100)</f>
        <v>69.459083828481354</v>
      </c>
      <c r="U33" s="54">
        <f>IF($E33   =0,0,($Q33   /$E33   )*100)</f>
        <v>66.541320995830503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172571000</v>
      </c>
      <c r="C35" s="92">
        <v>17000000</v>
      </c>
      <c r="D35" s="92"/>
      <c r="E35" s="92">
        <f t="shared" ref="E35:E40" si="18">$B35      +$C35      +$D35</f>
        <v>189571000</v>
      </c>
      <c r="F35" s="93">
        <v>189571000</v>
      </c>
      <c r="G35" s="94">
        <v>189571000</v>
      </c>
      <c r="H35" s="93">
        <v>10392000</v>
      </c>
      <c r="I35" s="94">
        <v>12777858</v>
      </c>
      <c r="J35" s="93">
        <v>22788000</v>
      </c>
      <c r="K35" s="94">
        <v>24920397</v>
      </c>
      <c r="L35" s="93">
        <v>32390000</v>
      </c>
      <c r="M35" s="94">
        <v>17941092</v>
      </c>
      <c r="N35" s="93"/>
      <c r="O35" s="94"/>
      <c r="P35" s="93">
        <f t="shared" ref="P35:P40" si="19">$H35      +$J35      +$L35      +$N35</f>
        <v>65570000</v>
      </c>
      <c r="Q35" s="94">
        <f t="shared" ref="Q35:Q40" si="20">$I35      +$K35      +$M35      +$O35</f>
        <v>55639347</v>
      </c>
      <c r="R35" s="48">
        <f t="shared" ref="R35:R40" si="21">IF(($J35      =0),0,((($L35      -$J35      )/$J35      )*100))</f>
        <v>42.136212041425317</v>
      </c>
      <c r="S35" s="49">
        <f t="shared" ref="S35:S40" si="22">IF(($K35      =0),0,((($M35      -$K35      )/$K35      )*100))</f>
        <v>-28.006395724755105</v>
      </c>
      <c r="T35" s="48">
        <f t="shared" ref="T35:T39" si="23">IF(($E35      =0),0,(($P35      /$E35      )*100))</f>
        <v>34.588623787393644</v>
      </c>
      <c r="U35" s="50">
        <f t="shared" ref="U35:U39" si="24">IF(($E35      =0),0,(($Q35      /$E35      )*100))</f>
        <v>29.350136360519279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131493000</v>
      </c>
      <c r="C36" s="92">
        <v>0</v>
      </c>
      <c r="D36" s="92"/>
      <c r="E36" s="92">
        <f t="shared" si="18"/>
        <v>131493000</v>
      </c>
      <c r="F36" s="93">
        <v>131493000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28159000</v>
      </c>
      <c r="C38" s="92">
        <v>3500000</v>
      </c>
      <c r="D38" s="92"/>
      <c r="E38" s="92">
        <f t="shared" si="18"/>
        <v>31659000</v>
      </c>
      <c r="F38" s="93">
        <v>31659000</v>
      </c>
      <c r="G38" s="94">
        <v>31659000</v>
      </c>
      <c r="H38" s="93">
        <v>3006000</v>
      </c>
      <c r="I38" s="94">
        <v>2273575</v>
      </c>
      <c r="J38" s="93">
        <v>4921000</v>
      </c>
      <c r="K38" s="94">
        <v>6591701</v>
      </c>
      <c r="L38" s="93">
        <v>10596000</v>
      </c>
      <c r="M38" s="94">
        <v>4205910</v>
      </c>
      <c r="N38" s="93"/>
      <c r="O38" s="94"/>
      <c r="P38" s="93">
        <f t="shared" si="19"/>
        <v>18523000</v>
      </c>
      <c r="Q38" s="94">
        <f t="shared" si="20"/>
        <v>13071186</v>
      </c>
      <c r="R38" s="48">
        <f t="shared" si="21"/>
        <v>115.32208900629952</v>
      </c>
      <c r="S38" s="49">
        <f t="shared" si="22"/>
        <v>-36.193859521237385</v>
      </c>
      <c r="T38" s="48">
        <f t="shared" si="23"/>
        <v>58.507849268770329</v>
      </c>
      <c r="U38" s="50">
        <f t="shared" si="24"/>
        <v>41.287425376670143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332223000</v>
      </c>
      <c r="C40" s="95">
        <f>SUM(C35:C39)</f>
        <v>20500000</v>
      </c>
      <c r="D40" s="95"/>
      <c r="E40" s="95">
        <f t="shared" si="18"/>
        <v>352723000</v>
      </c>
      <c r="F40" s="96">
        <f t="shared" ref="F40:O40" si="25">SUM(F35:F39)</f>
        <v>352723000</v>
      </c>
      <c r="G40" s="97">
        <f t="shared" si="25"/>
        <v>221230000</v>
      </c>
      <c r="H40" s="96">
        <f t="shared" si="25"/>
        <v>13398000</v>
      </c>
      <c r="I40" s="97">
        <f t="shared" si="25"/>
        <v>15051433</v>
      </c>
      <c r="J40" s="96">
        <f t="shared" si="25"/>
        <v>27709000</v>
      </c>
      <c r="K40" s="97">
        <f t="shared" si="25"/>
        <v>31512098</v>
      </c>
      <c r="L40" s="96">
        <f t="shared" si="25"/>
        <v>42986000</v>
      </c>
      <c r="M40" s="97">
        <f t="shared" si="25"/>
        <v>22147002</v>
      </c>
      <c r="N40" s="96">
        <f t="shared" si="25"/>
        <v>0</v>
      </c>
      <c r="O40" s="97">
        <f t="shared" si="25"/>
        <v>0</v>
      </c>
      <c r="P40" s="96">
        <f t="shared" si="19"/>
        <v>84093000</v>
      </c>
      <c r="Q40" s="97">
        <f t="shared" si="20"/>
        <v>68710533</v>
      </c>
      <c r="R40" s="52">
        <f t="shared" si="21"/>
        <v>55.133711068605876</v>
      </c>
      <c r="S40" s="53">
        <f t="shared" si="22"/>
        <v>-29.7190494901355</v>
      </c>
      <c r="T40" s="52">
        <f>IF((+$E35+$E38) =0,0,(P40   /(+$E35+$E38) )*100)</f>
        <v>38.011571667495367</v>
      </c>
      <c r="U40" s="54">
        <f>IF((+$E35+$E38) =0,0,(Q40   /(+$E35+$E38) )*100)</f>
        <v>31.058415675993313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27661000</v>
      </c>
      <c r="C43" s="92">
        <v>81345000</v>
      </c>
      <c r="D43" s="92"/>
      <c r="E43" s="92">
        <f t="shared" si="26"/>
        <v>109006000</v>
      </c>
      <c r="F43" s="93">
        <v>109006000</v>
      </c>
      <c r="G43" s="94">
        <v>109006000</v>
      </c>
      <c r="H43" s="93"/>
      <c r="I43" s="94">
        <v>249244</v>
      </c>
      <c r="J43" s="93">
        <v>5643000</v>
      </c>
      <c r="K43" s="94">
        <v>1454616</v>
      </c>
      <c r="L43" s="93">
        <v>10660000</v>
      </c>
      <c r="M43" s="94">
        <v>19471626</v>
      </c>
      <c r="N43" s="93"/>
      <c r="O43" s="94"/>
      <c r="P43" s="93">
        <f t="shared" si="27"/>
        <v>16303000</v>
      </c>
      <c r="Q43" s="94">
        <f t="shared" si="28"/>
        <v>21175486</v>
      </c>
      <c r="R43" s="48">
        <f t="shared" si="29"/>
        <v>88.906609959241536</v>
      </c>
      <c r="S43" s="49">
        <f t="shared" si="30"/>
        <v>1238.6093649458001</v>
      </c>
      <c r="T43" s="48">
        <f t="shared" si="31"/>
        <v>14.956057464726713</v>
      </c>
      <c r="U43" s="50">
        <f t="shared" si="32"/>
        <v>19.425982056033614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21973000</v>
      </c>
      <c r="C44" s="92">
        <v>0</v>
      </c>
      <c r="D44" s="92"/>
      <c r="E44" s="92">
        <f t="shared" si="26"/>
        <v>21973000</v>
      </c>
      <c r="F44" s="93">
        <v>21973000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129000000</v>
      </c>
      <c r="C51" s="92">
        <v>-3500000</v>
      </c>
      <c r="D51" s="92"/>
      <c r="E51" s="92">
        <f t="shared" si="26"/>
        <v>125500000</v>
      </c>
      <c r="F51" s="93">
        <v>125500000</v>
      </c>
      <c r="G51" s="94">
        <v>125500000</v>
      </c>
      <c r="H51" s="93">
        <v>1713000</v>
      </c>
      <c r="I51" s="94">
        <v>3449020</v>
      </c>
      <c r="J51" s="93">
        <v>26477000</v>
      </c>
      <c r="K51" s="94">
        <v>31246167</v>
      </c>
      <c r="L51" s="93">
        <v>18070000</v>
      </c>
      <c r="M51" s="94">
        <v>45491616</v>
      </c>
      <c r="N51" s="93"/>
      <c r="O51" s="94"/>
      <c r="P51" s="93">
        <f t="shared" si="27"/>
        <v>46260000</v>
      </c>
      <c r="Q51" s="94">
        <f t="shared" si="28"/>
        <v>80186803</v>
      </c>
      <c r="R51" s="48">
        <f t="shared" si="29"/>
        <v>-31.752086716773047</v>
      </c>
      <c r="S51" s="49">
        <f t="shared" si="30"/>
        <v>45.591028813230118</v>
      </c>
      <c r="T51" s="48">
        <f t="shared" si="31"/>
        <v>36.860557768924302</v>
      </c>
      <c r="U51" s="50">
        <f t="shared" si="32"/>
        <v>63.893866932270917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178634000</v>
      </c>
      <c r="C53" s="95">
        <f>SUM(C42:C52)</f>
        <v>77845000</v>
      </c>
      <c r="D53" s="95"/>
      <c r="E53" s="95">
        <f t="shared" si="26"/>
        <v>256479000</v>
      </c>
      <c r="F53" s="96">
        <f t="shared" ref="F53:O53" si="33">SUM(F42:F52)</f>
        <v>256479000</v>
      </c>
      <c r="G53" s="97">
        <f t="shared" si="33"/>
        <v>234506000</v>
      </c>
      <c r="H53" s="96">
        <f t="shared" si="33"/>
        <v>1713000</v>
      </c>
      <c r="I53" s="97">
        <f t="shared" si="33"/>
        <v>3698264</v>
      </c>
      <c r="J53" s="96">
        <f t="shared" si="33"/>
        <v>32120000</v>
      </c>
      <c r="K53" s="97">
        <f t="shared" si="33"/>
        <v>32700783</v>
      </c>
      <c r="L53" s="96">
        <f t="shared" si="33"/>
        <v>28730000</v>
      </c>
      <c r="M53" s="97">
        <f t="shared" si="33"/>
        <v>64963242</v>
      </c>
      <c r="N53" s="96">
        <f t="shared" si="33"/>
        <v>0</v>
      </c>
      <c r="O53" s="97">
        <f t="shared" si="33"/>
        <v>0</v>
      </c>
      <c r="P53" s="96">
        <f t="shared" si="27"/>
        <v>62563000</v>
      </c>
      <c r="Q53" s="97">
        <f t="shared" si="28"/>
        <v>101362289</v>
      </c>
      <c r="R53" s="52">
        <f t="shared" si="29"/>
        <v>-10.554171855541719</v>
      </c>
      <c r="S53" s="53">
        <f t="shared" si="30"/>
        <v>98.659591729042091</v>
      </c>
      <c r="T53" s="52">
        <f>IF((+$E43+$E45+$E47+$E48+$E51) =0,0,(P53   /(+$E43+$E45+$E47+$E48+$E51) )*100)</f>
        <v>26.67863508822802</v>
      </c>
      <c r="U53" s="54">
        <f>IF((+$E43+$E45+$E47+$E48+$E51) =0,0,(Q53   /(+$E43+$E45+$E47+$E48+$E51) )*100)</f>
        <v>43.223750778231683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518140000</v>
      </c>
      <c r="C65" s="92">
        <v>0</v>
      </c>
      <c r="D65" s="92"/>
      <c r="E65" s="92">
        <f t="shared" si="35"/>
        <v>518140000</v>
      </c>
      <c r="F65" s="93">
        <v>518140000</v>
      </c>
      <c r="G65" s="94">
        <v>518140000</v>
      </c>
      <c r="H65" s="93">
        <v>65743000</v>
      </c>
      <c r="I65" s="94">
        <v>66038286</v>
      </c>
      <c r="J65" s="93">
        <v>136277000</v>
      </c>
      <c r="K65" s="94">
        <v>119505873</v>
      </c>
      <c r="L65" s="93">
        <v>70816000</v>
      </c>
      <c r="M65" s="94">
        <v>65212374</v>
      </c>
      <c r="N65" s="93"/>
      <c r="O65" s="94"/>
      <c r="P65" s="93">
        <f t="shared" si="36"/>
        <v>272836000</v>
      </c>
      <c r="Q65" s="94">
        <f t="shared" si="37"/>
        <v>250756533</v>
      </c>
      <c r="R65" s="48">
        <f t="shared" si="38"/>
        <v>-48.035251729932412</v>
      </c>
      <c r="S65" s="49">
        <f t="shared" si="39"/>
        <v>-45.431657572176391</v>
      </c>
      <c r="T65" s="48">
        <f t="shared" si="40"/>
        <v>52.656810900528818</v>
      </c>
      <c r="U65" s="50">
        <f t="shared" si="41"/>
        <v>48.395517234724203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518140000</v>
      </c>
      <c r="C66" s="95">
        <f>SUM(C61:C65)</f>
        <v>0</v>
      </c>
      <c r="D66" s="95"/>
      <c r="E66" s="95">
        <f t="shared" si="35"/>
        <v>518140000</v>
      </c>
      <c r="F66" s="96">
        <f t="shared" ref="F66:O66" si="42">SUM(F61:F65)</f>
        <v>518140000</v>
      </c>
      <c r="G66" s="97">
        <f t="shared" si="42"/>
        <v>518140000</v>
      </c>
      <c r="H66" s="96">
        <f t="shared" si="42"/>
        <v>65743000</v>
      </c>
      <c r="I66" s="97">
        <f t="shared" si="42"/>
        <v>66038286</v>
      </c>
      <c r="J66" s="96">
        <f t="shared" si="42"/>
        <v>136277000</v>
      </c>
      <c r="K66" s="97">
        <f t="shared" si="42"/>
        <v>119505873</v>
      </c>
      <c r="L66" s="96">
        <f t="shared" si="42"/>
        <v>70816000</v>
      </c>
      <c r="M66" s="97">
        <f t="shared" si="42"/>
        <v>65212374</v>
      </c>
      <c r="N66" s="96">
        <f t="shared" si="42"/>
        <v>0</v>
      </c>
      <c r="O66" s="97">
        <f t="shared" si="42"/>
        <v>0</v>
      </c>
      <c r="P66" s="96">
        <f t="shared" si="36"/>
        <v>272836000</v>
      </c>
      <c r="Q66" s="97">
        <f t="shared" si="37"/>
        <v>250756533</v>
      </c>
      <c r="R66" s="52">
        <f t="shared" si="38"/>
        <v>-48.035251729932412</v>
      </c>
      <c r="S66" s="53">
        <f t="shared" si="39"/>
        <v>-45.431657572176391</v>
      </c>
      <c r="T66" s="52">
        <f>IF((+$E61+$E63+$E64++$E65) =0,0,(P66   /(+$E61+$E63+$E64+$E65) )*100)</f>
        <v>52.656810900528818</v>
      </c>
      <c r="U66" s="54">
        <f>IF((+$E61+$E63+$E65) =0,0,(Q66  /(+$E61+$E63+$E65) )*100)</f>
        <v>48.395517234724203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3956974000</v>
      </c>
      <c r="C67" s="104">
        <f>SUM(C9:C15,C18:C23,C26:C29,C32,C35:C39,C42:C52,C55:C58,C61:C65)</f>
        <v>-1053509000</v>
      </c>
      <c r="D67" s="104"/>
      <c r="E67" s="104">
        <f t="shared" si="35"/>
        <v>2903465000</v>
      </c>
      <c r="F67" s="105">
        <f t="shared" ref="F67:O67" si="43">SUM(F9:F15,F18:F23,F26:F29,F32,F35:F39,F42:F52,F55:F58,F61:F65)</f>
        <v>2903465000</v>
      </c>
      <c r="G67" s="106">
        <f t="shared" si="43"/>
        <v>2740374000</v>
      </c>
      <c r="H67" s="105">
        <f t="shared" si="43"/>
        <v>242941000</v>
      </c>
      <c r="I67" s="106">
        <f t="shared" si="43"/>
        <v>217143355</v>
      </c>
      <c r="J67" s="105">
        <f t="shared" si="43"/>
        <v>583706000</v>
      </c>
      <c r="K67" s="106">
        <f t="shared" si="43"/>
        <v>583909593</v>
      </c>
      <c r="L67" s="105">
        <f t="shared" si="43"/>
        <v>479875000</v>
      </c>
      <c r="M67" s="106">
        <f t="shared" si="43"/>
        <v>414376990</v>
      </c>
      <c r="N67" s="105">
        <f t="shared" si="43"/>
        <v>0</v>
      </c>
      <c r="O67" s="106">
        <f t="shared" si="43"/>
        <v>0</v>
      </c>
      <c r="P67" s="105">
        <f t="shared" si="36"/>
        <v>1306522000</v>
      </c>
      <c r="Q67" s="106">
        <f t="shared" si="37"/>
        <v>1215429938</v>
      </c>
      <c r="R67" s="61">
        <f t="shared" si="38"/>
        <v>-17.788235858462993</v>
      </c>
      <c r="S67" s="62">
        <f t="shared" si="39"/>
        <v>-29.034049968074427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47.756505503511036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44.426872661332212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454428000</v>
      </c>
      <c r="C69" s="92">
        <v>0</v>
      </c>
      <c r="D69" s="92"/>
      <c r="E69" s="92">
        <f>$B69      +$C69      +$D69</f>
        <v>454428000</v>
      </c>
      <c r="F69" s="93">
        <v>454428000</v>
      </c>
      <c r="G69" s="94">
        <v>454428000</v>
      </c>
      <c r="H69" s="93">
        <v>69178000</v>
      </c>
      <c r="I69" s="94">
        <v>74789466</v>
      </c>
      <c r="J69" s="93">
        <v>103690000</v>
      </c>
      <c r="K69" s="94">
        <v>105419803</v>
      </c>
      <c r="L69" s="93">
        <v>97260000</v>
      </c>
      <c r="M69" s="94">
        <v>78457046</v>
      </c>
      <c r="N69" s="93"/>
      <c r="O69" s="94"/>
      <c r="P69" s="93">
        <f>$H69      +$J69      +$L69      +$N69</f>
        <v>270128000</v>
      </c>
      <c r="Q69" s="94">
        <f>$I69      +$K69      +$M69      +$O69</f>
        <v>258666315</v>
      </c>
      <c r="R69" s="48">
        <f>IF(($J69      =0),0,((($L69      -$J69      )/$J69      )*100))</f>
        <v>-6.2011765840486071</v>
      </c>
      <c r="S69" s="49">
        <f>IF(($K69      =0),0,((($M69      -$K69      )/$K69      )*100))</f>
        <v>-25.576557945189858</v>
      </c>
      <c r="T69" s="48">
        <f>IF(($E69      =0),0,(($P69      /$E69      )*100))</f>
        <v>59.443520205621134</v>
      </c>
      <c r="U69" s="50">
        <f>IF(($E69      =0),0,(($Q69      /$E69      )*100))</f>
        <v>56.921297763342046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454428000</v>
      </c>
      <c r="C70" s="101">
        <f>C69</f>
        <v>0</v>
      </c>
      <c r="D70" s="101"/>
      <c r="E70" s="101">
        <f>$B70      +$C70      +$D70</f>
        <v>454428000</v>
      </c>
      <c r="F70" s="102">
        <f t="shared" ref="F70:O70" si="44">F69</f>
        <v>454428000</v>
      </c>
      <c r="G70" s="103">
        <f t="shared" si="44"/>
        <v>454428000</v>
      </c>
      <c r="H70" s="102">
        <f t="shared" si="44"/>
        <v>69178000</v>
      </c>
      <c r="I70" s="103">
        <f t="shared" si="44"/>
        <v>74789466</v>
      </c>
      <c r="J70" s="102">
        <f t="shared" si="44"/>
        <v>103690000</v>
      </c>
      <c r="K70" s="103">
        <f t="shared" si="44"/>
        <v>105419803</v>
      </c>
      <c r="L70" s="102">
        <f t="shared" si="44"/>
        <v>97260000</v>
      </c>
      <c r="M70" s="103">
        <f t="shared" si="44"/>
        <v>78457046</v>
      </c>
      <c r="N70" s="102">
        <f t="shared" si="44"/>
        <v>0</v>
      </c>
      <c r="O70" s="103">
        <f t="shared" si="44"/>
        <v>0</v>
      </c>
      <c r="P70" s="102">
        <f>$H70      +$J70      +$L70      +$N70</f>
        <v>270128000</v>
      </c>
      <c r="Q70" s="103">
        <f>$I70      +$K70      +$M70      +$O70</f>
        <v>258666315</v>
      </c>
      <c r="R70" s="57">
        <f>IF(($J70      =0),0,((($L70      -$J70      )/$J70      )*100))</f>
        <v>-6.2011765840486071</v>
      </c>
      <c r="S70" s="58">
        <f>IF(($K70      =0),0,((($M70      -$K70      )/$K70      )*100))</f>
        <v>-25.576557945189858</v>
      </c>
      <c r="T70" s="57">
        <f>IF($E70   =0,0,($P70   /$E70   )*100)</f>
        <v>59.443520205621134</v>
      </c>
      <c r="U70" s="59">
        <f>IF($E70   =0,0,($Q70   /$E70 )*100)</f>
        <v>56.921297763342046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454428000</v>
      </c>
      <c r="C71" s="104">
        <f>C69</f>
        <v>0</v>
      </c>
      <c r="D71" s="104"/>
      <c r="E71" s="104">
        <f>$B71      +$C71      +$D71</f>
        <v>454428000</v>
      </c>
      <c r="F71" s="105">
        <f t="shared" ref="F71:O71" si="45">F69</f>
        <v>454428000</v>
      </c>
      <c r="G71" s="106">
        <f t="shared" si="45"/>
        <v>454428000</v>
      </c>
      <c r="H71" s="105">
        <f t="shared" si="45"/>
        <v>69178000</v>
      </c>
      <c r="I71" s="106">
        <f t="shared" si="45"/>
        <v>74789466</v>
      </c>
      <c r="J71" s="105">
        <f t="shared" si="45"/>
        <v>103690000</v>
      </c>
      <c r="K71" s="106">
        <f t="shared" si="45"/>
        <v>105419803</v>
      </c>
      <c r="L71" s="105">
        <f t="shared" si="45"/>
        <v>97260000</v>
      </c>
      <c r="M71" s="106">
        <f t="shared" si="45"/>
        <v>78457046</v>
      </c>
      <c r="N71" s="105">
        <f t="shared" si="45"/>
        <v>0</v>
      </c>
      <c r="O71" s="106">
        <f t="shared" si="45"/>
        <v>0</v>
      </c>
      <c r="P71" s="105">
        <f>$H71      +$J71      +$L71      +$N71</f>
        <v>270128000</v>
      </c>
      <c r="Q71" s="106">
        <f>$I71      +$K71      +$M71      +$O71</f>
        <v>258666315</v>
      </c>
      <c r="R71" s="61">
        <f>IF(($J71      =0),0,((($L71      -$J71      )/$J71      )*100))</f>
        <v>-6.2011765840486071</v>
      </c>
      <c r="S71" s="62">
        <f>IF(($K71      =0),0,((($M71      -$K71      )/$K71      )*100))</f>
        <v>-25.576557945189858</v>
      </c>
      <c r="T71" s="61">
        <f>IF($E71   =0,0,($P71   /$E71   )*100)</f>
        <v>59.443520205621134</v>
      </c>
      <c r="U71" s="65">
        <f>IF($E71   =0,0,($Q71   /$E71   )*100)</f>
        <v>56.921297763342046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4411402000</v>
      </c>
      <c r="C72" s="104">
        <f>SUM(C9:C15,C18:C23,C26:C29,C32,C35:C39,C42:C52,C55:C58,C61:C65,C69)</f>
        <v>-1053509000</v>
      </c>
      <c r="D72" s="104"/>
      <c r="E72" s="104">
        <f>$B72      +$C72      +$D72</f>
        <v>3357893000</v>
      </c>
      <c r="F72" s="105">
        <f t="shared" ref="F72:O72" si="46">SUM(F9:F15,F18:F23,F26:F29,F32,F35:F39,F42:F52,F55:F58,F61:F65,F69)</f>
        <v>3357893000</v>
      </c>
      <c r="G72" s="106">
        <f t="shared" si="46"/>
        <v>3194802000</v>
      </c>
      <c r="H72" s="105">
        <f t="shared" si="46"/>
        <v>312119000</v>
      </c>
      <c r="I72" s="106">
        <f t="shared" si="46"/>
        <v>291932821</v>
      </c>
      <c r="J72" s="105">
        <f t="shared" si="46"/>
        <v>687396000</v>
      </c>
      <c r="K72" s="106">
        <f t="shared" si="46"/>
        <v>689329396</v>
      </c>
      <c r="L72" s="105">
        <f t="shared" si="46"/>
        <v>577135000</v>
      </c>
      <c r="M72" s="106">
        <f t="shared" si="46"/>
        <v>492834036</v>
      </c>
      <c r="N72" s="105">
        <f t="shared" si="46"/>
        <v>0</v>
      </c>
      <c r="O72" s="106">
        <f t="shared" si="46"/>
        <v>0</v>
      </c>
      <c r="P72" s="105">
        <f>$H72      +$J72      +$L72      +$N72</f>
        <v>1576650000</v>
      </c>
      <c r="Q72" s="106">
        <f>$I72      +$K72      +$M72      +$O72</f>
        <v>1474096253</v>
      </c>
      <c r="R72" s="61">
        <f>IF(($J72      =0),0,((($L72      -$J72      )/$J72      )*100))</f>
        <v>-16.040390109922082</v>
      </c>
      <c r="S72" s="62">
        <f>IF(($K72      =0),0,((($M72      -$K72      )/$K72      )*100))</f>
        <v>-28.505292410306556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49.421248080465745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47.844268085672645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d+GVtVir6ye+dYWAdOqhbpXOXTpZdd+qfUpHLYBHiy7mbjMyqEoA++CHwlNKW/HKYrn5C7EVFnBHC6qbeOuMgw==" saltValue="mkblaTrBkHdAXJzQvYIoQ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166000</v>
      </c>
      <c r="I10" s="94"/>
      <c r="J10" s="93">
        <v>200000</v>
      </c>
      <c r="K10" s="94">
        <v>258213</v>
      </c>
      <c r="L10" s="93">
        <v>123000</v>
      </c>
      <c r="M10" s="94">
        <v>130664</v>
      </c>
      <c r="N10" s="93"/>
      <c r="O10" s="94"/>
      <c r="P10" s="93">
        <f t="shared" ref="P10:P16" si="1">$H10      +$J10      +$L10      +$N10</f>
        <v>489000</v>
      </c>
      <c r="Q10" s="94">
        <f t="shared" ref="Q10:Q16" si="2">$I10      +$K10      +$M10      +$O10</f>
        <v>388877</v>
      </c>
      <c r="R10" s="48">
        <f t="shared" ref="R10:R16" si="3">IF(($J10      =0),0,((($L10      -$J10      )/$J10      )*100))</f>
        <v>-38.5</v>
      </c>
      <c r="S10" s="49">
        <f t="shared" ref="S10:S16" si="4">IF(($K10      =0),0,((($M10      -$K10      )/$K10      )*100))</f>
        <v>-49.396815807104986</v>
      </c>
      <c r="T10" s="48">
        <f t="shared" ref="T10:T15" si="5">IF(($E10      =0),0,(($P10      /$E10      )*100))</f>
        <v>31.548387096774196</v>
      </c>
      <c r="U10" s="50">
        <f t="shared" ref="U10:U15" si="6">IF(($E10      =0),0,(($Q10      /$E10      )*100))</f>
        <v>25.088838709677418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166000</v>
      </c>
      <c r="I16" s="97">
        <f t="shared" si="7"/>
        <v>0</v>
      </c>
      <c r="J16" s="96">
        <f t="shared" si="7"/>
        <v>200000</v>
      </c>
      <c r="K16" s="97">
        <f t="shared" si="7"/>
        <v>258213</v>
      </c>
      <c r="L16" s="96">
        <f t="shared" si="7"/>
        <v>123000</v>
      </c>
      <c r="M16" s="97">
        <f t="shared" si="7"/>
        <v>130664</v>
      </c>
      <c r="N16" s="96">
        <f t="shared" si="7"/>
        <v>0</v>
      </c>
      <c r="O16" s="97">
        <f t="shared" si="7"/>
        <v>0</v>
      </c>
      <c r="P16" s="96">
        <f t="shared" si="1"/>
        <v>489000</v>
      </c>
      <c r="Q16" s="97">
        <f t="shared" si="2"/>
        <v>388877</v>
      </c>
      <c r="R16" s="52">
        <f t="shared" si="3"/>
        <v>-38.5</v>
      </c>
      <c r="S16" s="53">
        <f t="shared" si="4"/>
        <v>-49.396815807104986</v>
      </c>
      <c r="T16" s="52">
        <f>IF((SUM($E9:$E13)+$E15)=0,0,(P16/(SUM($E9:$E13)+$E15)*100))</f>
        <v>31.548387096774196</v>
      </c>
      <c r="U16" s="54">
        <f>IF((SUM($E9:$E13)+$E15)=0,0,(Q16/(SUM($E9:$E13)+$E15)*100))</f>
        <v>25.088838709677418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2075000</v>
      </c>
      <c r="C32" s="92">
        <v>0</v>
      </c>
      <c r="D32" s="92"/>
      <c r="E32" s="92">
        <f>$B32      +$C32      +$D32</f>
        <v>2075000</v>
      </c>
      <c r="F32" s="93">
        <v>2075000</v>
      </c>
      <c r="G32" s="94">
        <v>2075000</v>
      </c>
      <c r="H32" s="93">
        <v>358000</v>
      </c>
      <c r="I32" s="94"/>
      <c r="J32" s="93">
        <v>560000</v>
      </c>
      <c r="K32" s="94">
        <v>709705</v>
      </c>
      <c r="L32" s="93">
        <v>1157000</v>
      </c>
      <c r="M32" s="94">
        <v>532767</v>
      </c>
      <c r="N32" s="93"/>
      <c r="O32" s="94"/>
      <c r="P32" s="93">
        <f>$H32      +$J32      +$L32      +$N32</f>
        <v>2075000</v>
      </c>
      <c r="Q32" s="94">
        <f>$I32      +$K32      +$M32      +$O32</f>
        <v>1242472</v>
      </c>
      <c r="R32" s="48">
        <f>IF(($J32      =0),0,((($L32      -$J32      )/$J32      )*100))</f>
        <v>106.60714285714286</v>
      </c>
      <c r="S32" s="49">
        <f>IF(($K32      =0),0,((($M32      -$K32      )/$K32      )*100))</f>
        <v>-24.931203810033747</v>
      </c>
      <c r="T32" s="48">
        <f>IF(($E32      =0),0,(($P32      /$E32      )*100))</f>
        <v>100</v>
      </c>
      <c r="U32" s="50">
        <f>IF(($E32      =0),0,(($Q32      /$E32      )*100))</f>
        <v>59.878168674698799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2075000</v>
      </c>
      <c r="C33" s="95">
        <f>C32</f>
        <v>0</v>
      </c>
      <c r="D33" s="95"/>
      <c r="E33" s="95">
        <f>$B33      +$C33      +$D33</f>
        <v>2075000</v>
      </c>
      <c r="F33" s="96">
        <f t="shared" ref="F33:O33" si="17">F32</f>
        <v>2075000</v>
      </c>
      <c r="G33" s="97">
        <f t="shared" si="17"/>
        <v>2075000</v>
      </c>
      <c r="H33" s="96">
        <f t="shared" si="17"/>
        <v>358000</v>
      </c>
      <c r="I33" s="97">
        <f t="shared" si="17"/>
        <v>0</v>
      </c>
      <c r="J33" s="96">
        <f t="shared" si="17"/>
        <v>560000</v>
      </c>
      <c r="K33" s="97">
        <f t="shared" si="17"/>
        <v>709705</v>
      </c>
      <c r="L33" s="96">
        <f t="shared" si="17"/>
        <v>1157000</v>
      </c>
      <c r="M33" s="97">
        <f t="shared" si="17"/>
        <v>532767</v>
      </c>
      <c r="N33" s="96">
        <f t="shared" si="17"/>
        <v>0</v>
      </c>
      <c r="O33" s="97">
        <f t="shared" si="17"/>
        <v>0</v>
      </c>
      <c r="P33" s="96">
        <f>$H33      +$J33      +$L33      +$N33</f>
        <v>2075000</v>
      </c>
      <c r="Q33" s="97">
        <f>$I33      +$K33      +$M33      +$O33</f>
        <v>1242472</v>
      </c>
      <c r="R33" s="52">
        <f>IF(($J33      =0),0,((($L33      -$J33      )/$J33      )*100))</f>
        <v>106.60714285714286</v>
      </c>
      <c r="S33" s="53">
        <f>IF(($K33      =0),0,((($M33      -$K33      )/$K33      )*100))</f>
        <v>-24.931203810033747</v>
      </c>
      <c r="T33" s="52">
        <f>IF($E33   =0,0,($P33   /$E33   )*100)</f>
        <v>100</v>
      </c>
      <c r="U33" s="54">
        <f>IF($E33   =0,0,($Q33   /$E33   )*100)</f>
        <v>59.878168674698799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1000000</v>
      </c>
      <c r="C35" s="92">
        <v>0</v>
      </c>
      <c r="D35" s="92"/>
      <c r="E35" s="92">
        <f t="shared" ref="E35:E40" si="18">$B35      +$C35      +$D35</f>
        <v>1000000</v>
      </c>
      <c r="F35" s="93">
        <v>1000000</v>
      </c>
      <c r="G35" s="94">
        <v>1000000</v>
      </c>
      <c r="H35" s="93"/>
      <c r="I35" s="94"/>
      <c r="J35" s="93">
        <v>1000000</v>
      </c>
      <c r="K35" s="94">
        <v>925819</v>
      </c>
      <c r="L35" s="93"/>
      <c r="M35" s="94"/>
      <c r="N35" s="93"/>
      <c r="O35" s="94"/>
      <c r="P35" s="93">
        <f t="shared" ref="P35:P40" si="19">$H35      +$J35      +$L35      +$N35</f>
        <v>1000000</v>
      </c>
      <c r="Q35" s="94">
        <f t="shared" ref="Q35:Q40" si="20">$I35      +$K35      +$M35      +$O35</f>
        <v>925819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-100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92.58189999999999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1000000</v>
      </c>
      <c r="C40" s="95">
        <f>SUM(C35:C39)</f>
        <v>0</v>
      </c>
      <c r="D40" s="95"/>
      <c r="E40" s="95">
        <f t="shared" si="18"/>
        <v>1000000</v>
      </c>
      <c r="F40" s="96">
        <f t="shared" ref="F40:O40" si="25">SUM(F35:F39)</f>
        <v>1000000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1000000</v>
      </c>
      <c r="K40" s="97">
        <f t="shared" si="25"/>
        <v>925819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1000000</v>
      </c>
      <c r="Q40" s="97">
        <f t="shared" si="20"/>
        <v>925819</v>
      </c>
      <c r="R40" s="52">
        <f t="shared" si="21"/>
        <v>-100</v>
      </c>
      <c r="S40" s="53">
        <f t="shared" si="22"/>
        <v>-100</v>
      </c>
      <c r="T40" s="52">
        <f>IF((+$E35+$E38) =0,0,(P40   /(+$E35+$E38) )*100)</f>
        <v>100</v>
      </c>
      <c r="U40" s="54">
        <f>IF((+$E35+$E38) =0,0,(Q40   /(+$E35+$E38) )*100)</f>
        <v>92.58189999999999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6596000</v>
      </c>
      <c r="C51" s="92">
        <v>0</v>
      </c>
      <c r="D51" s="92"/>
      <c r="E51" s="92">
        <f t="shared" si="26"/>
        <v>6596000</v>
      </c>
      <c r="F51" s="93">
        <v>6596000</v>
      </c>
      <c r="G51" s="94">
        <v>6596000</v>
      </c>
      <c r="H51" s="93"/>
      <c r="I51" s="94"/>
      <c r="J51" s="93">
        <v>2159000</v>
      </c>
      <c r="K51" s="94">
        <v>4879838</v>
      </c>
      <c r="L51" s="93">
        <v>726000</v>
      </c>
      <c r="M51" s="94"/>
      <c r="N51" s="93"/>
      <c r="O51" s="94"/>
      <c r="P51" s="93">
        <f t="shared" si="27"/>
        <v>2885000</v>
      </c>
      <c r="Q51" s="94">
        <f t="shared" si="28"/>
        <v>4879838</v>
      </c>
      <c r="R51" s="48">
        <f t="shared" si="29"/>
        <v>-66.373320981936075</v>
      </c>
      <c r="S51" s="49">
        <f t="shared" si="30"/>
        <v>-100</v>
      </c>
      <c r="T51" s="48">
        <f t="shared" si="31"/>
        <v>43.738629472407517</v>
      </c>
      <c r="U51" s="50">
        <f t="shared" si="32"/>
        <v>73.981776834445128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6596000</v>
      </c>
      <c r="C53" s="95">
        <f>SUM(C42:C52)</f>
        <v>0</v>
      </c>
      <c r="D53" s="95"/>
      <c r="E53" s="95">
        <f t="shared" si="26"/>
        <v>6596000</v>
      </c>
      <c r="F53" s="96">
        <f t="shared" ref="F53:O53" si="33">SUM(F42:F52)</f>
        <v>6596000</v>
      </c>
      <c r="G53" s="97">
        <f t="shared" si="33"/>
        <v>6596000</v>
      </c>
      <c r="H53" s="96">
        <f t="shared" si="33"/>
        <v>0</v>
      </c>
      <c r="I53" s="97">
        <f t="shared" si="33"/>
        <v>0</v>
      </c>
      <c r="J53" s="96">
        <f t="shared" si="33"/>
        <v>2159000</v>
      </c>
      <c r="K53" s="97">
        <f t="shared" si="33"/>
        <v>4879838</v>
      </c>
      <c r="L53" s="96">
        <f t="shared" si="33"/>
        <v>726000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2885000</v>
      </c>
      <c r="Q53" s="97">
        <f t="shared" si="28"/>
        <v>4879838</v>
      </c>
      <c r="R53" s="52">
        <f t="shared" si="29"/>
        <v>-66.373320981936075</v>
      </c>
      <c r="S53" s="53">
        <f t="shared" si="30"/>
        <v>-100</v>
      </c>
      <c r="T53" s="52">
        <f>IF((+$E43+$E45+$E47+$E48+$E51) =0,0,(P53   /(+$E43+$E45+$E47+$E48+$E51) )*100)</f>
        <v>43.738629472407517</v>
      </c>
      <c r="U53" s="54">
        <f>IF((+$E43+$E45+$E47+$E48+$E51) =0,0,(Q53   /(+$E43+$E45+$E47+$E48+$E51) )*100)</f>
        <v>73.981776834445128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11221000</v>
      </c>
      <c r="C67" s="104">
        <f>SUM(C9:C15,C18:C23,C26:C29,C32,C35:C39,C42:C52,C55:C58,C61:C65)</f>
        <v>0</v>
      </c>
      <c r="D67" s="104"/>
      <c r="E67" s="104">
        <f t="shared" si="35"/>
        <v>11221000</v>
      </c>
      <c r="F67" s="105">
        <f t="shared" ref="F67:O67" si="43">SUM(F9:F15,F18:F23,F26:F29,F32,F35:F39,F42:F52,F55:F58,F61:F65)</f>
        <v>11221000</v>
      </c>
      <c r="G67" s="106">
        <f t="shared" si="43"/>
        <v>11221000</v>
      </c>
      <c r="H67" s="105">
        <f t="shared" si="43"/>
        <v>524000</v>
      </c>
      <c r="I67" s="106">
        <f t="shared" si="43"/>
        <v>0</v>
      </c>
      <c r="J67" s="105">
        <f t="shared" si="43"/>
        <v>3919000</v>
      </c>
      <c r="K67" s="106">
        <f t="shared" si="43"/>
        <v>6773575</v>
      </c>
      <c r="L67" s="105">
        <f t="shared" si="43"/>
        <v>2006000</v>
      </c>
      <c r="M67" s="106">
        <f t="shared" si="43"/>
        <v>663431</v>
      </c>
      <c r="N67" s="105">
        <f t="shared" si="43"/>
        <v>0</v>
      </c>
      <c r="O67" s="106">
        <f t="shared" si="43"/>
        <v>0</v>
      </c>
      <c r="P67" s="105">
        <f t="shared" si="36"/>
        <v>6449000</v>
      </c>
      <c r="Q67" s="106">
        <f t="shared" si="37"/>
        <v>7437006</v>
      </c>
      <c r="R67" s="61">
        <f t="shared" si="38"/>
        <v>-48.813472824700177</v>
      </c>
      <c r="S67" s="62">
        <f t="shared" si="39"/>
        <v>-90.205600439944931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57.472596025309684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66.277568844131537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15134000</v>
      </c>
      <c r="C69" s="92">
        <v>0</v>
      </c>
      <c r="D69" s="92"/>
      <c r="E69" s="92">
        <f>$B69      +$C69      +$D69</f>
        <v>15134000</v>
      </c>
      <c r="F69" s="93">
        <v>15134000</v>
      </c>
      <c r="G69" s="94">
        <v>15134000</v>
      </c>
      <c r="H69" s="93">
        <v>189000</v>
      </c>
      <c r="I69" s="94">
        <v>1139759</v>
      </c>
      <c r="J69" s="93">
        <v>2097000</v>
      </c>
      <c r="K69" s="94">
        <v>2002722</v>
      </c>
      <c r="L69" s="93">
        <v>4946000</v>
      </c>
      <c r="M69" s="94">
        <v>-861251</v>
      </c>
      <c r="N69" s="93"/>
      <c r="O69" s="94"/>
      <c r="P69" s="93">
        <f>$H69      +$J69      +$L69      +$N69</f>
        <v>7232000</v>
      </c>
      <c r="Q69" s="94">
        <f>$I69      +$K69      +$M69      +$O69</f>
        <v>2281230</v>
      </c>
      <c r="R69" s="48">
        <f>IF(($J69      =0),0,((($L69      -$J69      )/$J69      )*100))</f>
        <v>135.86075345731999</v>
      </c>
      <c r="S69" s="49">
        <f>IF(($K69      =0),0,((($M69      -$K69      )/$K69      )*100))</f>
        <v>-143.00402152670216</v>
      </c>
      <c r="T69" s="48">
        <f>IF(($E69      =0),0,(($P69      /$E69      )*100))</f>
        <v>47.786441125941586</v>
      </c>
      <c r="U69" s="50">
        <f>IF(($E69      =0),0,(($Q69      /$E69      )*100))</f>
        <v>15.073543015726178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15134000</v>
      </c>
      <c r="C70" s="101">
        <f>C69</f>
        <v>0</v>
      </c>
      <c r="D70" s="101"/>
      <c r="E70" s="101">
        <f>$B70      +$C70      +$D70</f>
        <v>15134000</v>
      </c>
      <c r="F70" s="102">
        <f t="shared" ref="F70:O70" si="44">F69</f>
        <v>15134000</v>
      </c>
      <c r="G70" s="103">
        <f t="shared" si="44"/>
        <v>15134000</v>
      </c>
      <c r="H70" s="102">
        <f t="shared" si="44"/>
        <v>189000</v>
      </c>
      <c r="I70" s="103">
        <f t="shared" si="44"/>
        <v>1139759</v>
      </c>
      <c r="J70" s="102">
        <f t="shared" si="44"/>
        <v>2097000</v>
      </c>
      <c r="K70" s="103">
        <f t="shared" si="44"/>
        <v>2002722</v>
      </c>
      <c r="L70" s="102">
        <f t="shared" si="44"/>
        <v>4946000</v>
      </c>
      <c r="M70" s="103">
        <f t="shared" si="44"/>
        <v>-861251</v>
      </c>
      <c r="N70" s="102">
        <f t="shared" si="44"/>
        <v>0</v>
      </c>
      <c r="O70" s="103">
        <f t="shared" si="44"/>
        <v>0</v>
      </c>
      <c r="P70" s="102">
        <f>$H70      +$J70      +$L70      +$N70</f>
        <v>7232000</v>
      </c>
      <c r="Q70" s="103">
        <f>$I70      +$K70      +$M70      +$O70</f>
        <v>2281230</v>
      </c>
      <c r="R70" s="57">
        <f>IF(($J70      =0),0,((($L70      -$J70      )/$J70      )*100))</f>
        <v>135.86075345731999</v>
      </c>
      <c r="S70" s="58">
        <f>IF(($K70      =0),0,((($M70      -$K70      )/$K70      )*100))</f>
        <v>-143.00402152670216</v>
      </c>
      <c r="T70" s="57">
        <f>IF($E70   =0,0,($P70   /$E70   )*100)</f>
        <v>47.786441125941586</v>
      </c>
      <c r="U70" s="59">
        <f>IF($E70   =0,0,($Q70   /$E70 )*100)</f>
        <v>15.073543015726178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15134000</v>
      </c>
      <c r="C71" s="104">
        <f>C69</f>
        <v>0</v>
      </c>
      <c r="D71" s="104"/>
      <c r="E71" s="104">
        <f>$B71      +$C71      +$D71</f>
        <v>15134000</v>
      </c>
      <c r="F71" s="105">
        <f t="shared" ref="F71:O71" si="45">F69</f>
        <v>15134000</v>
      </c>
      <c r="G71" s="106">
        <f t="shared" si="45"/>
        <v>15134000</v>
      </c>
      <c r="H71" s="105">
        <f t="shared" si="45"/>
        <v>189000</v>
      </c>
      <c r="I71" s="106">
        <f t="shared" si="45"/>
        <v>1139759</v>
      </c>
      <c r="J71" s="105">
        <f t="shared" si="45"/>
        <v>2097000</v>
      </c>
      <c r="K71" s="106">
        <f t="shared" si="45"/>
        <v>2002722</v>
      </c>
      <c r="L71" s="105">
        <f t="shared" si="45"/>
        <v>4946000</v>
      </c>
      <c r="M71" s="106">
        <f t="shared" si="45"/>
        <v>-861251</v>
      </c>
      <c r="N71" s="105">
        <f t="shared" si="45"/>
        <v>0</v>
      </c>
      <c r="O71" s="106">
        <f t="shared" si="45"/>
        <v>0</v>
      </c>
      <c r="P71" s="105">
        <f>$H71      +$J71      +$L71      +$N71</f>
        <v>7232000</v>
      </c>
      <c r="Q71" s="106">
        <f>$I71      +$K71      +$M71      +$O71</f>
        <v>2281230</v>
      </c>
      <c r="R71" s="61">
        <f>IF(($J71      =0),0,((($L71      -$J71      )/$J71      )*100))</f>
        <v>135.86075345731999</v>
      </c>
      <c r="S71" s="62">
        <f>IF(($K71      =0),0,((($M71      -$K71      )/$K71      )*100))</f>
        <v>-143.00402152670216</v>
      </c>
      <c r="T71" s="61">
        <f>IF($E71   =0,0,($P71   /$E71   )*100)</f>
        <v>47.786441125941586</v>
      </c>
      <c r="U71" s="65">
        <f>IF($E71   =0,0,($Q71   /$E71   )*100)</f>
        <v>15.073543015726178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26355000</v>
      </c>
      <c r="C72" s="104">
        <f>SUM(C9:C15,C18:C23,C26:C29,C32,C35:C39,C42:C52,C55:C58,C61:C65,C69)</f>
        <v>0</v>
      </c>
      <c r="D72" s="104"/>
      <c r="E72" s="104">
        <f>$B72      +$C72      +$D72</f>
        <v>26355000</v>
      </c>
      <c r="F72" s="105">
        <f t="shared" ref="F72:O72" si="46">SUM(F9:F15,F18:F23,F26:F29,F32,F35:F39,F42:F52,F55:F58,F61:F65,F69)</f>
        <v>26355000</v>
      </c>
      <c r="G72" s="106">
        <f t="shared" si="46"/>
        <v>26355000</v>
      </c>
      <c r="H72" s="105">
        <f t="shared" si="46"/>
        <v>713000</v>
      </c>
      <c r="I72" s="106">
        <f t="shared" si="46"/>
        <v>1139759</v>
      </c>
      <c r="J72" s="105">
        <f t="shared" si="46"/>
        <v>6016000</v>
      </c>
      <c r="K72" s="106">
        <f t="shared" si="46"/>
        <v>8776297</v>
      </c>
      <c r="L72" s="105">
        <f t="shared" si="46"/>
        <v>6952000</v>
      </c>
      <c r="M72" s="106">
        <f t="shared" si="46"/>
        <v>-197820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13681000</v>
      </c>
      <c r="Q72" s="106">
        <f>$I72      +$K72      +$M72      +$O72</f>
        <v>9718236</v>
      </c>
      <c r="R72" s="61">
        <f>IF(($J72      =0),0,((($L72      -$J72      )/$J72      )*100))</f>
        <v>15.558510638297873</v>
      </c>
      <c r="S72" s="62">
        <f>IF(($K72      =0),0,((($M72      -$K72      )/$K72      )*100))</f>
        <v>-102.2540258152157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51.910453424397652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36.874354012521344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S4LZrJDHXFXRZ3+4MgGTdeT7j2VD/VREXhjtRv9V1zvbMHm1+oYZJB5KHil14XtKFvjvQfmwFYJrMthmU7d3rw==" saltValue="6awhCV0Yz5WqRh4xKHjh4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240000</v>
      </c>
      <c r="I10" s="94">
        <v>71949</v>
      </c>
      <c r="J10" s="93">
        <v>158000</v>
      </c>
      <c r="K10" s="94">
        <v>325589</v>
      </c>
      <c r="L10" s="93">
        <v>292000</v>
      </c>
      <c r="M10" s="94">
        <v>291646</v>
      </c>
      <c r="N10" s="93"/>
      <c r="O10" s="94"/>
      <c r="P10" s="93">
        <f t="shared" ref="P10:P16" si="1">$H10      +$J10      +$L10      +$N10</f>
        <v>690000</v>
      </c>
      <c r="Q10" s="94">
        <f t="shared" ref="Q10:Q16" si="2">$I10      +$K10      +$M10      +$O10</f>
        <v>689184</v>
      </c>
      <c r="R10" s="48">
        <f t="shared" ref="R10:R16" si="3">IF(($J10      =0),0,((($L10      -$J10      )/$J10      )*100))</f>
        <v>84.810126582278471</v>
      </c>
      <c r="S10" s="49">
        <f t="shared" ref="S10:S16" si="4">IF(($K10      =0),0,((($M10      -$K10      )/$K10      )*100))</f>
        <v>-10.425106499298195</v>
      </c>
      <c r="T10" s="48">
        <f t="shared" ref="T10:T15" si="5">IF(($E10      =0),0,(($P10      /$E10      )*100))</f>
        <v>44.516129032258064</v>
      </c>
      <c r="U10" s="50">
        <f t="shared" ref="U10:U15" si="6">IF(($E10      =0),0,(($Q10      /$E10      )*100))</f>
        <v>44.463483870967742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240000</v>
      </c>
      <c r="I16" s="97">
        <f t="shared" si="7"/>
        <v>71949</v>
      </c>
      <c r="J16" s="96">
        <f t="shared" si="7"/>
        <v>158000</v>
      </c>
      <c r="K16" s="97">
        <f t="shared" si="7"/>
        <v>325589</v>
      </c>
      <c r="L16" s="96">
        <f t="shared" si="7"/>
        <v>292000</v>
      </c>
      <c r="M16" s="97">
        <f t="shared" si="7"/>
        <v>291646</v>
      </c>
      <c r="N16" s="96">
        <f t="shared" si="7"/>
        <v>0</v>
      </c>
      <c r="O16" s="97">
        <f t="shared" si="7"/>
        <v>0</v>
      </c>
      <c r="P16" s="96">
        <f t="shared" si="1"/>
        <v>690000</v>
      </c>
      <c r="Q16" s="97">
        <f t="shared" si="2"/>
        <v>689184</v>
      </c>
      <c r="R16" s="52">
        <f t="shared" si="3"/>
        <v>84.810126582278471</v>
      </c>
      <c r="S16" s="53">
        <f t="shared" si="4"/>
        <v>-10.425106499298195</v>
      </c>
      <c r="T16" s="52">
        <f>IF((SUM($E9:$E13)+$E15)=0,0,(P16/(SUM($E9:$E13)+$E15)*100))</f>
        <v>44.516129032258064</v>
      </c>
      <c r="U16" s="54">
        <f>IF((SUM($E9:$E13)+$E15)=0,0,(Q16/(SUM($E9:$E13)+$E15)*100))</f>
        <v>44.463483870967742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2646000</v>
      </c>
      <c r="C32" s="92">
        <v>0</v>
      </c>
      <c r="D32" s="92"/>
      <c r="E32" s="92">
        <f>$B32      +$C32      +$D32</f>
        <v>2646000</v>
      </c>
      <c r="F32" s="93">
        <v>2646000</v>
      </c>
      <c r="G32" s="94">
        <v>2646000</v>
      </c>
      <c r="H32" s="93"/>
      <c r="I32" s="94">
        <v>803060</v>
      </c>
      <c r="J32" s="93">
        <v>2646000</v>
      </c>
      <c r="K32" s="94">
        <v>1842934</v>
      </c>
      <c r="L32" s="93"/>
      <c r="M32" s="94">
        <v>6</v>
      </c>
      <c r="N32" s="93"/>
      <c r="O32" s="94"/>
      <c r="P32" s="93">
        <f>$H32      +$J32      +$L32      +$N32</f>
        <v>2646000</v>
      </c>
      <c r="Q32" s="94">
        <f>$I32      +$K32      +$M32      +$O32</f>
        <v>2646000</v>
      </c>
      <c r="R32" s="48">
        <f>IF(($J32      =0),0,((($L32      -$J32      )/$J32      )*100))</f>
        <v>-100</v>
      </c>
      <c r="S32" s="49">
        <f>IF(($K32      =0),0,((($M32      -$K32      )/$K32      )*100))</f>
        <v>-99.999674432182601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2646000</v>
      </c>
      <c r="C33" s="95">
        <f>C32</f>
        <v>0</v>
      </c>
      <c r="D33" s="95"/>
      <c r="E33" s="95">
        <f>$B33      +$C33      +$D33</f>
        <v>2646000</v>
      </c>
      <c r="F33" s="96">
        <f t="shared" ref="F33:O33" si="17">F32</f>
        <v>2646000</v>
      </c>
      <c r="G33" s="97">
        <f t="shared" si="17"/>
        <v>2646000</v>
      </c>
      <c r="H33" s="96">
        <f t="shared" si="17"/>
        <v>0</v>
      </c>
      <c r="I33" s="97">
        <f t="shared" si="17"/>
        <v>803060</v>
      </c>
      <c r="J33" s="96">
        <f t="shared" si="17"/>
        <v>2646000</v>
      </c>
      <c r="K33" s="97">
        <f t="shared" si="17"/>
        <v>1842934</v>
      </c>
      <c r="L33" s="96">
        <f t="shared" si="17"/>
        <v>0</v>
      </c>
      <c r="M33" s="97">
        <f t="shared" si="17"/>
        <v>6</v>
      </c>
      <c r="N33" s="96">
        <f t="shared" si="17"/>
        <v>0</v>
      </c>
      <c r="O33" s="97">
        <f t="shared" si="17"/>
        <v>0</v>
      </c>
      <c r="P33" s="96">
        <f>$H33      +$J33      +$L33      +$N33</f>
        <v>2646000</v>
      </c>
      <c r="Q33" s="97">
        <f>$I33      +$K33      +$M33      +$O33</f>
        <v>2646000</v>
      </c>
      <c r="R33" s="52">
        <f>IF(($J33      =0),0,((($L33      -$J33      )/$J33      )*100))</f>
        <v>-100</v>
      </c>
      <c r="S33" s="53">
        <f>IF(($K33      =0),0,((($M33      -$K33      )/$K33      )*100))</f>
        <v>-99.999674432182601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5087000</v>
      </c>
      <c r="C35" s="92">
        <v>0</v>
      </c>
      <c r="D35" s="92"/>
      <c r="E35" s="92">
        <f t="shared" ref="E35:E40" si="18">$B35      +$C35      +$D35</f>
        <v>5087000</v>
      </c>
      <c r="F35" s="93">
        <v>5087000</v>
      </c>
      <c r="G35" s="94">
        <v>5087000</v>
      </c>
      <c r="H35" s="93">
        <v>1955000</v>
      </c>
      <c r="I35" s="94">
        <v>630075</v>
      </c>
      <c r="J35" s="93">
        <v>2569000</v>
      </c>
      <c r="K35" s="94">
        <v>2399367</v>
      </c>
      <c r="L35" s="93">
        <v>526000</v>
      </c>
      <c r="M35" s="94">
        <v>1331916</v>
      </c>
      <c r="N35" s="93"/>
      <c r="O35" s="94"/>
      <c r="P35" s="93">
        <f t="shared" ref="P35:P40" si="19">$H35      +$J35      +$L35      +$N35</f>
        <v>5050000</v>
      </c>
      <c r="Q35" s="94">
        <f t="shared" ref="Q35:Q40" si="20">$I35      +$K35      +$M35      +$O35</f>
        <v>4361358</v>
      </c>
      <c r="R35" s="48">
        <f t="shared" ref="R35:R40" si="21">IF(($J35      =0),0,((($L35      -$J35      )/$J35      )*100))</f>
        <v>-79.52510704554301</v>
      </c>
      <c r="S35" s="49">
        <f t="shared" ref="S35:S40" si="22">IF(($K35      =0),0,((($M35      -$K35      )/$K35      )*100))</f>
        <v>-44.48885893654451</v>
      </c>
      <c r="T35" s="48">
        <f t="shared" ref="T35:T39" si="23">IF(($E35      =0),0,(($P35      /$E35      )*100))</f>
        <v>99.272655789266764</v>
      </c>
      <c r="U35" s="50">
        <f t="shared" ref="U35:U39" si="24">IF(($E35      =0),0,(($Q35      /$E35      )*100))</f>
        <v>85.73536465500294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10994000</v>
      </c>
      <c r="C36" s="92">
        <v>0</v>
      </c>
      <c r="D36" s="92"/>
      <c r="E36" s="92">
        <f t="shared" si="18"/>
        <v>10994000</v>
      </c>
      <c r="F36" s="93">
        <v>10994000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16081000</v>
      </c>
      <c r="C40" s="95">
        <f>SUM(C35:C39)</f>
        <v>0</v>
      </c>
      <c r="D40" s="95"/>
      <c r="E40" s="95">
        <f t="shared" si="18"/>
        <v>16081000</v>
      </c>
      <c r="F40" s="96">
        <f t="shared" ref="F40:O40" si="25">SUM(F35:F39)</f>
        <v>16081000</v>
      </c>
      <c r="G40" s="97">
        <f t="shared" si="25"/>
        <v>5087000</v>
      </c>
      <c r="H40" s="96">
        <f t="shared" si="25"/>
        <v>1955000</v>
      </c>
      <c r="I40" s="97">
        <f t="shared" si="25"/>
        <v>630075</v>
      </c>
      <c r="J40" s="96">
        <f t="shared" si="25"/>
        <v>2569000</v>
      </c>
      <c r="K40" s="97">
        <f t="shared" si="25"/>
        <v>2399367</v>
      </c>
      <c r="L40" s="96">
        <f t="shared" si="25"/>
        <v>526000</v>
      </c>
      <c r="M40" s="97">
        <f t="shared" si="25"/>
        <v>1331916</v>
      </c>
      <c r="N40" s="96">
        <f t="shared" si="25"/>
        <v>0</v>
      </c>
      <c r="O40" s="97">
        <f t="shared" si="25"/>
        <v>0</v>
      </c>
      <c r="P40" s="96">
        <f t="shared" si="19"/>
        <v>5050000</v>
      </c>
      <c r="Q40" s="97">
        <f t="shared" si="20"/>
        <v>4361358</v>
      </c>
      <c r="R40" s="52">
        <f t="shared" si="21"/>
        <v>-79.52510704554301</v>
      </c>
      <c r="S40" s="53">
        <f t="shared" si="22"/>
        <v>-44.48885893654451</v>
      </c>
      <c r="T40" s="52">
        <f>IF((+$E35+$E38) =0,0,(P40   /(+$E35+$E38) )*100)</f>
        <v>99.272655789266764</v>
      </c>
      <c r="U40" s="54">
        <f>IF((+$E35+$E38) =0,0,(Q40   /(+$E35+$E38) )*100)</f>
        <v>85.73536465500294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20277000</v>
      </c>
      <c r="C67" s="104">
        <f>SUM(C9:C15,C18:C23,C26:C29,C32,C35:C39,C42:C52,C55:C58,C61:C65)</f>
        <v>0</v>
      </c>
      <c r="D67" s="104"/>
      <c r="E67" s="104">
        <f t="shared" si="35"/>
        <v>20277000</v>
      </c>
      <c r="F67" s="105">
        <f t="shared" ref="F67:O67" si="43">SUM(F9:F15,F18:F23,F26:F29,F32,F35:F39,F42:F52,F55:F58,F61:F65)</f>
        <v>20277000</v>
      </c>
      <c r="G67" s="106">
        <f t="shared" si="43"/>
        <v>9283000</v>
      </c>
      <c r="H67" s="105">
        <f t="shared" si="43"/>
        <v>2195000</v>
      </c>
      <c r="I67" s="106">
        <f t="shared" si="43"/>
        <v>1505084</v>
      </c>
      <c r="J67" s="105">
        <f t="shared" si="43"/>
        <v>5373000</v>
      </c>
      <c r="K67" s="106">
        <f t="shared" si="43"/>
        <v>4567890</v>
      </c>
      <c r="L67" s="105">
        <f t="shared" si="43"/>
        <v>818000</v>
      </c>
      <c r="M67" s="106">
        <f t="shared" si="43"/>
        <v>1623568</v>
      </c>
      <c r="N67" s="105">
        <f t="shared" si="43"/>
        <v>0</v>
      </c>
      <c r="O67" s="106">
        <f t="shared" si="43"/>
        <v>0</v>
      </c>
      <c r="P67" s="105">
        <f t="shared" si="36"/>
        <v>8386000</v>
      </c>
      <c r="Q67" s="106">
        <f t="shared" si="37"/>
        <v>7696542</v>
      </c>
      <c r="R67" s="61">
        <f t="shared" si="38"/>
        <v>-84.775730504373726</v>
      </c>
      <c r="S67" s="62">
        <f t="shared" si="39"/>
        <v>-64.456937448143464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90.337175482063998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82.910072174943451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20299000</v>
      </c>
      <c r="C69" s="92">
        <v>0</v>
      </c>
      <c r="D69" s="92"/>
      <c r="E69" s="92">
        <f>$B69      +$C69      +$D69</f>
        <v>20299000</v>
      </c>
      <c r="F69" s="93">
        <v>20299000</v>
      </c>
      <c r="G69" s="94">
        <v>20299000</v>
      </c>
      <c r="H69" s="93">
        <v>2302000</v>
      </c>
      <c r="I69" s="94">
        <v>1713750</v>
      </c>
      <c r="J69" s="93">
        <v>4966000</v>
      </c>
      <c r="K69" s="94">
        <v>5486009</v>
      </c>
      <c r="L69" s="93">
        <v>3542000</v>
      </c>
      <c r="M69" s="94">
        <v>3485439</v>
      </c>
      <c r="N69" s="93"/>
      <c r="O69" s="94"/>
      <c r="P69" s="93">
        <f>$H69      +$J69      +$L69      +$N69</f>
        <v>10810000</v>
      </c>
      <c r="Q69" s="94">
        <f>$I69      +$K69      +$M69      +$O69</f>
        <v>10685198</v>
      </c>
      <c r="R69" s="48">
        <f>IF(($J69      =0),0,((($L69      -$J69      )/$J69      )*100))</f>
        <v>-28.674989931534434</v>
      </c>
      <c r="S69" s="49">
        <f>IF(($K69      =0),0,((($M69      -$K69      )/$K69      )*100))</f>
        <v>-36.466764819379627</v>
      </c>
      <c r="T69" s="48">
        <f>IF(($E69      =0),0,(($P69      /$E69      )*100))</f>
        <v>53.253854869698017</v>
      </c>
      <c r="U69" s="50">
        <f>IF(($E69      =0),0,(($Q69      /$E69      )*100))</f>
        <v>52.639036405734274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20299000</v>
      </c>
      <c r="C70" s="101">
        <f>C69</f>
        <v>0</v>
      </c>
      <c r="D70" s="101"/>
      <c r="E70" s="101">
        <f>$B70      +$C70      +$D70</f>
        <v>20299000</v>
      </c>
      <c r="F70" s="102">
        <f t="shared" ref="F70:O70" si="44">F69</f>
        <v>20299000</v>
      </c>
      <c r="G70" s="103">
        <f t="shared" si="44"/>
        <v>20299000</v>
      </c>
      <c r="H70" s="102">
        <f t="shared" si="44"/>
        <v>2302000</v>
      </c>
      <c r="I70" s="103">
        <f t="shared" si="44"/>
        <v>1713750</v>
      </c>
      <c r="J70" s="102">
        <f t="shared" si="44"/>
        <v>4966000</v>
      </c>
      <c r="K70" s="103">
        <f t="shared" si="44"/>
        <v>5486009</v>
      </c>
      <c r="L70" s="102">
        <f t="shared" si="44"/>
        <v>3542000</v>
      </c>
      <c r="M70" s="103">
        <f t="shared" si="44"/>
        <v>3485439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10810000</v>
      </c>
      <c r="Q70" s="103">
        <f>$I70      +$K70      +$M70      +$O70</f>
        <v>10685198</v>
      </c>
      <c r="R70" s="57">
        <f>IF(($J70      =0),0,((($L70      -$J70      )/$J70      )*100))</f>
        <v>-28.674989931534434</v>
      </c>
      <c r="S70" s="58">
        <f>IF(($K70      =0),0,((($M70      -$K70      )/$K70      )*100))</f>
        <v>-36.466764819379627</v>
      </c>
      <c r="T70" s="57">
        <f>IF($E70   =0,0,($P70   /$E70   )*100)</f>
        <v>53.253854869698017</v>
      </c>
      <c r="U70" s="59">
        <f>IF($E70   =0,0,($Q70   /$E70 )*100)</f>
        <v>52.639036405734274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20299000</v>
      </c>
      <c r="C71" s="104">
        <f>C69</f>
        <v>0</v>
      </c>
      <c r="D71" s="104"/>
      <c r="E71" s="104">
        <f>$B71      +$C71      +$D71</f>
        <v>20299000</v>
      </c>
      <c r="F71" s="105">
        <f t="shared" ref="F71:O71" si="45">F69</f>
        <v>20299000</v>
      </c>
      <c r="G71" s="106">
        <f t="shared" si="45"/>
        <v>20299000</v>
      </c>
      <c r="H71" s="105">
        <f t="shared" si="45"/>
        <v>2302000</v>
      </c>
      <c r="I71" s="106">
        <f t="shared" si="45"/>
        <v>1713750</v>
      </c>
      <c r="J71" s="105">
        <f t="shared" si="45"/>
        <v>4966000</v>
      </c>
      <c r="K71" s="106">
        <f t="shared" si="45"/>
        <v>5486009</v>
      </c>
      <c r="L71" s="105">
        <f t="shared" si="45"/>
        <v>3542000</v>
      </c>
      <c r="M71" s="106">
        <f t="shared" si="45"/>
        <v>3485439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10810000</v>
      </c>
      <c r="Q71" s="106">
        <f>$I71      +$K71      +$M71      +$O71</f>
        <v>10685198</v>
      </c>
      <c r="R71" s="61">
        <f>IF(($J71      =0),0,((($L71      -$J71      )/$J71      )*100))</f>
        <v>-28.674989931534434</v>
      </c>
      <c r="S71" s="62">
        <f>IF(($K71      =0),0,((($M71      -$K71      )/$K71      )*100))</f>
        <v>-36.466764819379627</v>
      </c>
      <c r="T71" s="61">
        <f>IF($E71   =0,0,($P71   /$E71   )*100)</f>
        <v>53.253854869698017</v>
      </c>
      <c r="U71" s="65">
        <f>IF($E71   =0,0,($Q71   /$E71   )*100)</f>
        <v>52.639036405734274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40576000</v>
      </c>
      <c r="C72" s="104">
        <f>SUM(C9:C15,C18:C23,C26:C29,C32,C35:C39,C42:C52,C55:C58,C61:C65,C69)</f>
        <v>0</v>
      </c>
      <c r="D72" s="104"/>
      <c r="E72" s="104">
        <f>$B72      +$C72      +$D72</f>
        <v>40576000</v>
      </c>
      <c r="F72" s="105">
        <f t="shared" ref="F72:O72" si="46">SUM(F9:F15,F18:F23,F26:F29,F32,F35:F39,F42:F52,F55:F58,F61:F65,F69)</f>
        <v>40576000</v>
      </c>
      <c r="G72" s="106">
        <f t="shared" si="46"/>
        <v>29582000</v>
      </c>
      <c r="H72" s="105">
        <f t="shared" si="46"/>
        <v>4497000</v>
      </c>
      <c r="I72" s="106">
        <f t="shared" si="46"/>
        <v>3218834</v>
      </c>
      <c r="J72" s="105">
        <f t="shared" si="46"/>
        <v>10339000</v>
      </c>
      <c r="K72" s="106">
        <f t="shared" si="46"/>
        <v>10053899</v>
      </c>
      <c r="L72" s="105">
        <f t="shared" si="46"/>
        <v>4360000</v>
      </c>
      <c r="M72" s="106">
        <f t="shared" si="46"/>
        <v>5109007</v>
      </c>
      <c r="N72" s="105">
        <f t="shared" si="46"/>
        <v>0</v>
      </c>
      <c r="O72" s="106">
        <f t="shared" si="46"/>
        <v>0</v>
      </c>
      <c r="P72" s="105">
        <f>$H72      +$J72      +$L72      +$N72</f>
        <v>19196000</v>
      </c>
      <c r="Q72" s="106">
        <f>$I72      +$K72      +$M72      +$O72</f>
        <v>18381740</v>
      </c>
      <c r="R72" s="61">
        <f>IF(($J72      =0),0,((($L72      -$J72      )/$J72      )*100))</f>
        <v>-57.829577328561754</v>
      </c>
      <c r="S72" s="62">
        <f>IF(($K72      =0),0,((($M72      -$K72      )/$K72      )*100))</f>
        <v>-49.183824106448654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64.890811980258263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62.13825975255223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5Y7/pEoRYYpiYiHnOZfj5yfmyyjEYQMdZaSxEqQkgHZRFqEaIf4rGA8dzJ+KkPv7A1GKMe8zRkIn6ve4k3qulw==" saltValue="mT11jEO9X6xJ5yCgfGygW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281000</v>
      </c>
      <c r="I10" s="94">
        <v>280529</v>
      </c>
      <c r="J10" s="93">
        <v>225000</v>
      </c>
      <c r="K10" s="94">
        <v>225718</v>
      </c>
      <c r="L10" s="93">
        <v>426000</v>
      </c>
      <c r="M10" s="94">
        <v>362280</v>
      </c>
      <c r="N10" s="93"/>
      <c r="O10" s="94"/>
      <c r="P10" s="93">
        <f t="shared" ref="P10:P16" si="1">$H10      +$J10      +$L10      +$N10</f>
        <v>932000</v>
      </c>
      <c r="Q10" s="94">
        <f t="shared" ref="Q10:Q16" si="2">$I10      +$K10      +$M10      +$O10</f>
        <v>868527</v>
      </c>
      <c r="R10" s="48">
        <f t="shared" ref="R10:R16" si="3">IF(($J10      =0),0,((($L10      -$J10      )/$J10      )*100))</f>
        <v>89.333333333333329</v>
      </c>
      <c r="S10" s="49">
        <f t="shared" ref="S10:S16" si="4">IF(($K10      =0),0,((($M10      -$K10      )/$K10      )*100))</f>
        <v>60.501156310086031</v>
      </c>
      <c r="T10" s="48">
        <f t="shared" ref="T10:T15" si="5">IF(($E10      =0),0,(($P10      /$E10      )*100))</f>
        <v>60.12903225806452</v>
      </c>
      <c r="U10" s="50">
        <f t="shared" ref="U10:U15" si="6">IF(($E10      =0),0,(($Q10      /$E10      )*100))</f>
        <v>56.033999999999992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281000</v>
      </c>
      <c r="I16" s="97">
        <f t="shared" si="7"/>
        <v>280529</v>
      </c>
      <c r="J16" s="96">
        <f t="shared" si="7"/>
        <v>225000</v>
      </c>
      <c r="K16" s="97">
        <f t="shared" si="7"/>
        <v>225718</v>
      </c>
      <c r="L16" s="96">
        <f t="shared" si="7"/>
        <v>426000</v>
      </c>
      <c r="M16" s="97">
        <f t="shared" si="7"/>
        <v>362280</v>
      </c>
      <c r="N16" s="96">
        <f t="shared" si="7"/>
        <v>0</v>
      </c>
      <c r="O16" s="97">
        <f t="shared" si="7"/>
        <v>0</v>
      </c>
      <c r="P16" s="96">
        <f t="shared" si="1"/>
        <v>932000</v>
      </c>
      <c r="Q16" s="97">
        <f t="shared" si="2"/>
        <v>868527</v>
      </c>
      <c r="R16" s="52">
        <f t="shared" si="3"/>
        <v>89.333333333333329</v>
      </c>
      <c r="S16" s="53">
        <f t="shared" si="4"/>
        <v>60.501156310086031</v>
      </c>
      <c r="T16" s="52">
        <f>IF((SUM($E9:$E13)+$E15)=0,0,(P16/(SUM($E9:$E13)+$E15)*100))</f>
        <v>60.12903225806452</v>
      </c>
      <c r="U16" s="54">
        <f>IF((SUM($E9:$E13)+$E15)=0,0,(Q16/(SUM($E9:$E13)+$E15)*100))</f>
        <v>56.033999999999992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1832000</v>
      </c>
      <c r="C32" s="92">
        <v>0</v>
      </c>
      <c r="D32" s="92"/>
      <c r="E32" s="92">
        <f>$B32      +$C32      +$D32</f>
        <v>1832000</v>
      </c>
      <c r="F32" s="93">
        <v>1832000</v>
      </c>
      <c r="G32" s="94">
        <v>1832000</v>
      </c>
      <c r="H32" s="93">
        <v>464000</v>
      </c>
      <c r="I32" s="94">
        <v>458000</v>
      </c>
      <c r="J32" s="93">
        <v>1367000</v>
      </c>
      <c r="K32" s="94">
        <v>824000</v>
      </c>
      <c r="L32" s="93"/>
      <c r="M32" s="94">
        <v>550000</v>
      </c>
      <c r="N32" s="93"/>
      <c r="O32" s="94"/>
      <c r="P32" s="93">
        <f>$H32      +$J32      +$L32      +$N32</f>
        <v>1831000</v>
      </c>
      <c r="Q32" s="94">
        <f>$I32      +$K32      +$M32      +$O32</f>
        <v>1832000</v>
      </c>
      <c r="R32" s="48">
        <f>IF(($J32      =0),0,((($L32      -$J32      )/$J32      )*100))</f>
        <v>-100</v>
      </c>
      <c r="S32" s="49">
        <f>IF(($K32      =0),0,((($M32      -$K32      )/$K32      )*100))</f>
        <v>-33.252427184466022</v>
      </c>
      <c r="T32" s="48">
        <f>IF(($E32      =0),0,(($P32      /$E32      )*100))</f>
        <v>99.945414847161572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1832000</v>
      </c>
      <c r="C33" s="95">
        <f>C32</f>
        <v>0</v>
      </c>
      <c r="D33" s="95"/>
      <c r="E33" s="95">
        <f>$B33      +$C33      +$D33</f>
        <v>1832000</v>
      </c>
      <c r="F33" s="96">
        <f t="shared" ref="F33:O33" si="17">F32</f>
        <v>1832000</v>
      </c>
      <c r="G33" s="97">
        <f t="shared" si="17"/>
        <v>1832000</v>
      </c>
      <c r="H33" s="96">
        <f t="shared" si="17"/>
        <v>464000</v>
      </c>
      <c r="I33" s="97">
        <f t="shared" si="17"/>
        <v>458000</v>
      </c>
      <c r="J33" s="96">
        <f t="shared" si="17"/>
        <v>1367000</v>
      </c>
      <c r="K33" s="97">
        <f t="shared" si="17"/>
        <v>824000</v>
      </c>
      <c r="L33" s="96">
        <f t="shared" si="17"/>
        <v>0</v>
      </c>
      <c r="M33" s="97">
        <f t="shared" si="17"/>
        <v>550000</v>
      </c>
      <c r="N33" s="96">
        <f t="shared" si="17"/>
        <v>0</v>
      </c>
      <c r="O33" s="97">
        <f t="shared" si="17"/>
        <v>0</v>
      </c>
      <c r="P33" s="96">
        <f>$H33      +$J33      +$L33      +$N33</f>
        <v>1831000</v>
      </c>
      <c r="Q33" s="97">
        <f>$I33      +$K33      +$M33      +$O33</f>
        <v>1832000</v>
      </c>
      <c r="R33" s="52">
        <f>IF(($J33      =0),0,((($L33      -$J33      )/$J33      )*100))</f>
        <v>-100</v>
      </c>
      <c r="S33" s="53">
        <f>IF(($K33      =0),0,((($M33      -$K33      )/$K33      )*100))</f>
        <v>-33.252427184466022</v>
      </c>
      <c r="T33" s="52">
        <f>IF($E33   =0,0,($P33   /$E33   )*100)</f>
        <v>99.945414847161572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8355000</v>
      </c>
      <c r="C35" s="92">
        <v>0</v>
      </c>
      <c r="D35" s="92"/>
      <c r="E35" s="92">
        <f t="shared" ref="E35:E40" si="18">$B35      +$C35      +$D35</f>
        <v>8355000</v>
      </c>
      <c r="F35" s="93">
        <v>8355000</v>
      </c>
      <c r="G35" s="94">
        <v>8355000</v>
      </c>
      <c r="H35" s="93">
        <v>1955000</v>
      </c>
      <c r="I35" s="94">
        <v>840</v>
      </c>
      <c r="J35" s="93">
        <v>429000</v>
      </c>
      <c r="K35" s="94">
        <v>357148</v>
      </c>
      <c r="L35" s="93">
        <v>296000</v>
      </c>
      <c r="M35" s="94">
        <v>99000</v>
      </c>
      <c r="N35" s="93"/>
      <c r="O35" s="94"/>
      <c r="P35" s="93">
        <f t="shared" ref="P35:P40" si="19">$H35      +$J35      +$L35      +$N35</f>
        <v>2680000</v>
      </c>
      <c r="Q35" s="94">
        <f t="shared" ref="Q35:Q40" si="20">$I35      +$K35      +$M35      +$O35</f>
        <v>456988</v>
      </c>
      <c r="R35" s="48">
        <f t="shared" ref="R35:R40" si="21">IF(($J35      =0),0,((($L35      -$J35      )/$J35      )*100))</f>
        <v>-31.002331002331001</v>
      </c>
      <c r="S35" s="49">
        <f t="shared" ref="S35:S40" si="22">IF(($K35      =0),0,((($M35      -$K35      )/$K35      )*100))</f>
        <v>-72.280399162252067</v>
      </c>
      <c r="T35" s="48">
        <f t="shared" ref="T35:T39" si="23">IF(($E35      =0),0,(($P35      /$E35      )*100))</f>
        <v>32.076600837821658</v>
      </c>
      <c r="U35" s="50">
        <f t="shared" ref="U35:U39" si="24">IF(($E35      =0),0,(($Q35      /$E35      )*100))</f>
        <v>5.4696349491322565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4031000</v>
      </c>
      <c r="C36" s="92">
        <v>0</v>
      </c>
      <c r="D36" s="92"/>
      <c r="E36" s="92">
        <f t="shared" si="18"/>
        <v>4031000</v>
      </c>
      <c r="F36" s="93">
        <v>4031000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12386000</v>
      </c>
      <c r="C40" s="95">
        <f>SUM(C35:C39)</f>
        <v>0</v>
      </c>
      <c r="D40" s="95"/>
      <c r="E40" s="95">
        <f t="shared" si="18"/>
        <v>12386000</v>
      </c>
      <c r="F40" s="96">
        <f t="shared" ref="F40:O40" si="25">SUM(F35:F39)</f>
        <v>12386000</v>
      </c>
      <c r="G40" s="97">
        <f t="shared" si="25"/>
        <v>8355000</v>
      </c>
      <c r="H40" s="96">
        <f t="shared" si="25"/>
        <v>1955000</v>
      </c>
      <c r="I40" s="97">
        <f t="shared" si="25"/>
        <v>840</v>
      </c>
      <c r="J40" s="96">
        <f t="shared" si="25"/>
        <v>429000</v>
      </c>
      <c r="K40" s="97">
        <f t="shared" si="25"/>
        <v>357148</v>
      </c>
      <c r="L40" s="96">
        <f t="shared" si="25"/>
        <v>296000</v>
      </c>
      <c r="M40" s="97">
        <f t="shared" si="25"/>
        <v>99000</v>
      </c>
      <c r="N40" s="96">
        <f t="shared" si="25"/>
        <v>0</v>
      </c>
      <c r="O40" s="97">
        <f t="shared" si="25"/>
        <v>0</v>
      </c>
      <c r="P40" s="96">
        <f t="shared" si="19"/>
        <v>2680000</v>
      </c>
      <c r="Q40" s="97">
        <f t="shared" si="20"/>
        <v>456988</v>
      </c>
      <c r="R40" s="52">
        <f t="shared" si="21"/>
        <v>-31.002331002331001</v>
      </c>
      <c r="S40" s="53">
        <f t="shared" si="22"/>
        <v>-72.280399162252067</v>
      </c>
      <c r="T40" s="52">
        <f>IF((+$E35+$E38) =0,0,(P40   /(+$E35+$E38) )*100)</f>
        <v>32.076600837821658</v>
      </c>
      <c r="U40" s="54">
        <f>IF((+$E35+$E38) =0,0,(Q40   /(+$E35+$E38) )*100)</f>
        <v>5.4696349491322565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15768000</v>
      </c>
      <c r="C67" s="104">
        <f>SUM(C9:C15,C18:C23,C26:C29,C32,C35:C39,C42:C52,C55:C58,C61:C65)</f>
        <v>0</v>
      </c>
      <c r="D67" s="104"/>
      <c r="E67" s="104">
        <f t="shared" si="35"/>
        <v>15768000</v>
      </c>
      <c r="F67" s="105">
        <f t="shared" ref="F67:O67" si="43">SUM(F9:F15,F18:F23,F26:F29,F32,F35:F39,F42:F52,F55:F58,F61:F65)</f>
        <v>15768000</v>
      </c>
      <c r="G67" s="106">
        <f t="shared" si="43"/>
        <v>11737000</v>
      </c>
      <c r="H67" s="105">
        <f t="shared" si="43"/>
        <v>2700000</v>
      </c>
      <c r="I67" s="106">
        <f t="shared" si="43"/>
        <v>739369</v>
      </c>
      <c r="J67" s="105">
        <f t="shared" si="43"/>
        <v>2021000</v>
      </c>
      <c r="K67" s="106">
        <f t="shared" si="43"/>
        <v>1406866</v>
      </c>
      <c r="L67" s="105">
        <f t="shared" si="43"/>
        <v>722000</v>
      </c>
      <c r="M67" s="106">
        <f t="shared" si="43"/>
        <v>1011280</v>
      </c>
      <c r="N67" s="105">
        <f t="shared" si="43"/>
        <v>0</v>
      </c>
      <c r="O67" s="106">
        <f t="shared" si="43"/>
        <v>0</v>
      </c>
      <c r="P67" s="105">
        <f t="shared" si="36"/>
        <v>5443000</v>
      </c>
      <c r="Q67" s="106">
        <f t="shared" si="37"/>
        <v>3157515</v>
      </c>
      <c r="R67" s="61">
        <f t="shared" si="38"/>
        <v>-64.275111331024249</v>
      </c>
      <c r="S67" s="62">
        <f t="shared" si="39"/>
        <v>-28.118242959883883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46.374712447814602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26.902232256965153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22301000</v>
      </c>
      <c r="C69" s="92">
        <v>4000000</v>
      </c>
      <c r="D69" s="92"/>
      <c r="E69" s="92">
        <f>$B69      +$C69      +$D69</f>
        <v>26301000</v>
      </c>
      <c r="F69" s="93">
        <v>26301000</v>
      </c>
      <c r="G69" s="94">
        <v>26301000</v>
      </c>
      <c r="H69" s="93">
        <v>6669000</v>
      </c>
      <c r="I69" s="94">
        <v>5799299</v>
      </c>
      <c r="J69" s="93">
        <v>12605000</v>
      </c>
      <c r="K69" s="94">
        <v>15651701</v>
      </c>
      <c r="L69" s="93">
        <v>3028000</v>
      </c>
      <c r="M69" s="94">
        <v>850000</v>
      </c>
      <c r="N69" s="93"/>
      <c r="O69" s="94"/>
      <c r="P69" s="93">
        <f>$H69      +$J69      +$L69      +$N69</f>
        <v>22302000</v>
      </c>
      <c r="Q69" s="94">
        <f>$I69      +$K69      +$M69      +$O69</f>
        <v>22301000</v>
      </c>
      <c r="R69" s="48">
        <f>IF(($J69      =0),0,((($L69      -$J69      )/$J69      )*100))</f>
        <v>-75.977786592621982</v>
      </c>
      <c r="S69" s="49">
        <f>IF(($K69      =0),0,((($M69      -$K69      )/$K69      )*100))</f>
        <v>-94.569280361284697</v>
      </c>
      <c r="T69" s="48">
        <f>IF(($E69      =0),0,(($P69      /$E69      )*100))</f>
        <v>84.795254933272503</v>
      </c>
      <c r="U69" s="50">
        <f>IF(($E69      =0),0,(($Q69      /$E69      )*100))</f>
        <v>84.791452796471617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22301000</v>
      </c>
      <c r="C70" s="101">
        <f>C69</f>
        <v>4000000</v>
      </c>
      <c r="D70" s="101"/>
      <c r="E70" s="101">
        <f>$B70      +$C70      +$D70</f>
        <v>26301000</v>
      </c>
      <c r="F70" s="102">
        <f t="shared" ref="F70:O70" si="44">F69</f>
        <v>26301000</v>
      </c>
      <c r="G70" s="103">
        <f t="shared" si="44"/>
        <v>26301000</v>
      </c>
      <c r="H70" s="102">
        <f t="shared" si="44"/>
        <v>6669000</v>
      </c>
      <c r="I70" s="103">
        <f t="shared" si="44"/>
        <v>5799299</v>
      </c>
      <c r="J70" s="102">
        <f t="shared" si="44"/>
        <v>12605000</v>
      </c>
      <c r="K70" s="103">
        <f t="shared" si="44"/>
        <v>15651701</v>
      </c>
      <c r="L70" s="102">
        <f t="shared" si="44"/>
        <v>3028000</v>
      </c>
      <c r="M70" s="103">
        <f t="shared" si="44"/>
        <v>850000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22302000</v>
      </c>
      <c r="Q70" s="103">
        <f>$I70      +$K70      +$M70      +$O70</f>
        <v>22301000</v>
      </c>
      <c r="R70" s="57">
        <f>IF(($J70      =0),0,((($L70      -$J70      )/$J70      )*100))</f>
        <v>-75.977786592621982</v>
      </c>
      <c r="S70" s="58">
        <f>IF(($K70      =0),0,((($M70      -$K70      )/$K70      )*100))</f>
        <v>-94.569280361284697</v>
      </c>
      <c r="T70" s="57">
        <f>IF($E70   =0,0,($P70   /$E70   )*100)</f>
        <v>84.795254933272503</v>
      </c>
      <c r="U70" s="59">
        <f>IF($E70   =0,0,($Q70   /$E70 )*100)</f>
        <v>84.791452796471617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22301000</v>
      </c>
      <c r="C71" s="104">
        <f>C69</f>
        <v>4000000</v>
      </c>
      <c r="D71" s="104"/>
      <c r="E71" s="104">
        <f>$B71      +$C71      +$D71</f>
        <v>26301000</v>
      </c>
      <c r="F71" s="105">
        <f t="shared" ref="F71:O71" si="45">F69</f>
        <v>26301000</v>
      </c>
      <c r="G71" s="106">
        <f t="shared" si="45"/>
        <v>26301000</v>
      </c>
      <c r="H71" s="105">
        <f t="shared" si="45"/>
        <v>6669000</v>
      </c>
      <c r="I71" s="106">
        <f t="shared" si="45"/>
        <v>5799299</v>
      </c>
      <c r="J71" s="105">
        <f t="shared" si="45"/>
        <v>12605000</v>
      </c>
      <c r="K71" s="106">
        <f t="shared" si="45"/>
        <v>15651701</v>
      </c>
      <c r="L71" s="105">
        <f t="shared" si="45"/>
        <v>3028000</v>
      </c>
      <c r="M71" s="106">
        <f t="shared" si="45"/>
        <v>850000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22302000</v>
      </c>
      <c r="Q71" s="106">
        <f>$I71      +$K71      +$M71      +$O71</f>
        <v>22301000</v>
      </c>
      <c r="R71" s="61">
        <f>IF(($J71      =0),0,((($L71      -$J71      )/$J71      )*100))</f>
        <v>-75.977786592621982</v>
      </c>
      <c r="S71" s="62">
        <f>IF(($K71      =0),0,((($M71      -$K71      )/$K71      )*100))</f>
        <v>-94.569280361284697</v>
      </c>
      <c r="T71" s="61">
        <f>IF($E71   =0,0,($P71   /$E71   )*100)</f>
        <v>84.795254933272503</v>
      </c>
      <c r="U71" s="65">
        <f>IF($E71   =0,0,($Q71   /$E71   )*100)</f>
        <v>84.791452796471617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38069000</v>
      </c>
      <c r="C72" s="104">
        <f>SUM(C9:C15,C18:C23,C26:C29,C32,C35:C39,C42:C52,C55:C58,C61:C65,C69)</f>
        <v>4000000</v>
      </c>
      <c r="D72" s="104"/>
      <c r="E72" s="104">
        <f>$B72      +$C72      +$D72</f>
        <v>42069000</v>
      </c>
      <c r="F72" s="105">
        <f t="shared" ref="F72:O72" si="46">SUM(F9:F15,F18:F23,F26:F29,F32,F35:F39,F42:F52,F55:F58,F61:F65,F69)</f>
        <v>42069000</v>
      </c>
      <c r="G72" s="106">
        <f t="shared" si="46"/>
        <v>38038000</v>
      </c>
      <c r="H72" s="105">
        <f t="shared" si="46"/>
        <v>9369000</v>
      </c>
      <c r="I72" s="106">
        <f t="shared" si="46"/>
        <v>6538668</v>
      </c>
      <c r="J72" s="105">
        <f t="shared" si="46"/>
        <v>14626000</v>
      </c>
      <c r="K72" s="106">
        <f t="shared" si="46"/>
        <v>17058567</v>
      </c>
      <c r="L72" s="105">
        <f t="shared" si="46"/>
        <v>3750000</v>
      </c>
      <c r="M72" s="106">
        <f t="shared" si="46"/>
        <v>1861280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27745000</v>
      </c>
      <c r="Q72" s="106">
        <f>$I72      +$K72      +$M72      +$O72</f>
        <v>25458515</v>
      </c>
      <c r="R72" s="61">
        <f>IF(($J72      =0),0,((($L72      -$J72      )/$J72      )*100))</f>
        <v>-74.360727471625879</v>
      </c>
      <c r="S72" s="62">
        <f>IF(($K72      =0),0,((($M72      -$K72      )/$K72      )*100))</f>
        <v>-89.088884195255091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72.940217677059778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66.929162942320843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Nwb6R+SvCk/9fFbhHYqiOehi0phpMX9VQSn9hcyHq6PshKmPL/REBZkeIBswXHgShKYSdxF1m+ytafT8jwO9Ow==" saltValue="ISYzBy0/Jb+6wYjvNHqWS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44000</v>
      </c>
      <c r="I10" s="94">
        <v>249908</v>
      </c>
      <c r="J10" s="93">
        <v>301000</v>
      </c>
      <c r="K10" s="94">
        <v>144658</v>
      </c>
      <c r="L10" s="93">
        <v>677000</v>
      </c>
      <c r="M10" s="94">
        <v>628363</v>
      </c>
      <c r="N10" s="93"/>
      <c r="O10" s="94"/>
      <c r="P10" s="93">
        <f t="shared" ref="P10:P16" si="1">$H10      +$J10      +$L10      +$N10</f>
        <v>1022000</v>
      </c>
      <c r="Q10" s="94">
        <f t="shared" ref="Q10:Q16" si="2">$I10      +$K10      +$M10      +$O10</f>
        <v>1022929</v>
      </c>
      <c r="R10" s="48">
        <f t="shared" ref="R10:R16" si="3">IF(($J10      =0),0,((($L10      -$J10      )/$J10      )*100))</f>
        <v>124.91694352159467</v>
      </c>
      <c r="S10" s="49">
        <f t="shared" ref="S10:S16" si="4">IF(($K10      =0),0,((($M10      -$K10      )/$K10      )*100))</f>
        <v>334.37832681220533</v>
      </c>
      <c r="T10" s="48">
        <f t="shared" ref="T10:T15" si="5">IF(($E10      =0),0,(($P10      /$E10      )*100))</f>
        <v>65.935483870967744</v>
      </c>
      <c r="U10" s="50">
        <f t="shared" ref="U10:U15" si="6">IF(($E10      =0),0,(($Q10      /$E10      )*100))</f>
        <v>65.995419354838717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44000</v>
      </c>
      <c r="I16" s="97">
        <f t="shared" si="7"/>
        <v>249908</v>
      </c>
      <c r="J16" s="96">
        <f t="shared" si="7"/>
        <v>301000</v>
      </c>
      <c r="K16" s="97">
        <f t="shared" si="7"/>
        <v>144658</v>
      </c>
      <c r="L16" s="96">
        <f t="shared" si="7"/>
        <v>677000</v>
      </c>
      <c r="M16" s="97">
        <f t="shared" si="7"/>
        <v>628363</v>
      </c>
      <c r="N16" s="96">
        <f t="shared" si="7"/>
        <v>0</v>
      </c>
      <c r="O16" s="97">
        <f t="shared" si="7"/>
        <v>0</v>
      </c>
      <c r="P16" s="96">
        <f t="shared" si="1"/>
        <v>1022000</v>
      </c>
      <c r="Q16" s="97">
        <f t="shared" si="2"/>
        <v>1022929</v>
      </c>
      <c r="R16" s="52">
        <f t="shared" si="3"/>
        <v>124.91694352159467</v>
      </c>
      <c r="S16" s="53">
        <f t="shared" si="4"/>
        <v>334.37832681220533</v>
      </c>
      <c r="T16" s="52">
        <f>IF((SUM($E9:$E13)+$E15)=0,0,(P16/(SUM($E9:$E13)+$E15)*100))</f>
        <v>65.935483870967744</v>
      </c>
      <c r="U16" s="54">
        <f>IF((SUM($E9:$E13)+$E15)=0,0,(Q16/(SUM($E9:$E13)+$E15)*100))</f>
        <v>65.995419354838717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2617000</v>
      </c>
      <c r="C32" s="92">
        <v>0</v>
      </c>
      <c r="D32" s="92"/>
      <c r="E32" s="92">
        <f>$B32      +$C32      +$D32</f>
        <v>2617000</v>
      </c>
      <c r="F32" s="93">
        <v>2617000</v>
      </c>
      <c r="G32" s="94">
        <v>2617000</v>
      </c>
      <c r="H32" s="93">
        <v>855000</v>
      </c>
      <c r="I32" s="94"/>
      <c r="J32" s="93">
        <v>405000</v>
      </c>
      <c r="K32" s="94"/>
      <c r="L32" s="93">
        <v>348000</v>
      </c>
      <c r="M32" s="94"/>
      <c r="N32" s="93"/>
      <c r="O32" s="94"/>
      <c r="P32" s="93">
        <f>$H32      +$J32      +$L32      +$N32</f>
        <v>1608000</v>
      </c>
      <c r="Q32" s="94">
        <f>$I32      +$K32      +$M32      +$O32</f>
        <v>0</v>
      </c>
      <c r="R32" s="48">
        <f>IF(($J32      =0),0,((($L32      -$J32      )/$J32      )*100))</f>
        <v>-14.074074074074074</v>
      </c>
      <c r="S32" s="49">
        <f>IF(($K32      =0),0,((($M32      -$K32      )/$K32      )*100))</f>
        <v>0</v>
      </c>
      <c r="T32" s="48">
        <f>IF(($E32      =0),0,(($P32      /$E32      )*100))</f>
        <v>61.444401987008021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2617000</v>
      </c>
      <c r="C33" s="95">
        <f>C32</f>
        <v>0</v>
      </c>
      <c r="D33" s="95"/>
      <c r="E33" s="95">
        <f>$B33      +$C33      +$D33</f>
        <v>2617000</v>
      </c>
      <c r="F33" s="96">
        <f t="shared" ref="F33:O33" si="17">F32</f>
        <v>2617000</v>
      </c>
      <c r="G33" s="97">
        <f t="shared" si="17"/>
        <v>2617000</v>
      </c>
      <c r="H33" s="96">
        <f t="shared" si="17"/>
        <v>855000</v>
      </c>
      <c r="I33" s="97">
        <f t="shared" si="17"/>
        <v>0</v>
      </c>
      <c r="J33" s="96">
        <f t="shared" si="17"/>
        <v>405000</v>
      </c>
      <c r="K33" s="97">
        <f t="shared" si="17"/>
        <v>0</v>
      </c>
      <c r="L33" s="96">
        <f t="shared" si="17"/>
        <v>348000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1608000</v>
      </c>
      <c r="Q33" s="97">
        <f>$I33      +$K33      +$M33      +$O33</f>
        <v>0</v>
      </c>
      <c r="R33" s="52">
        <f>IF(($J33      =0),0,((($L33      -$J33      )/$J33      )*100))</f>
        <v>-14.074074074074074</v>
      </c>
      <c r="S33" s="53">
        <f>IF(($K33      =0),0,((($M33      -$K33      )/$K33      )*100))</f>
        <v>0</v>
      </c>
      <c r="T33" s="52">
        <f>IF($E33   =0,0,($P33   /$E33   )*100)</f>
        <v>61.444401987008021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12762000</v>
      </c>
      <c r="C35" s="92">
        <v>0</v>
      </c>
      <c r="D35" s="92"/>
      <c r="E35" s="92">
        <f t="shared" ref="E35:E40" si="18">$B35      +$C35      +$D35</f>
        <v>12762000</v>
      </c>
      <c r="F35" s="93">
        <v>12762000</v>
      </c>
      <c r="G35" s="94">
        <v>12762000</v>
      </c>
      <c r="H35" s="93">
        <v>389000</v>
      </c>
      <c r="I35" s="94">
        <v>50692</v>
      </c>
      <c r="J35" s="93">
        <v>402000</v>
      </c>
      <c r="K35" s="94">
        <v>740408</v>
      </c>
      <c r="L35" s="93">
        <v>710000</v>
      </c>
      <c r="M35" s="94">
        <v>1537967</v>
      </c>
      <c r="N35" s="93"/>
      <c r="O35" s="94"/>
      <c r="P35" s="93">
        <f t="shared" ref="P35:P40" si="19">$H35      +$J35      +$L35      +$N35</f>
        <v>1501000</v>
      </c>
      <c r="Q35" s="94">
        <f t="shared" ref="Q35:Q40" si="20">$I35      +$K35      +$M35      +$O35</f>
        <v>2329067</v>
      </c>
      <c r="R35" s="48">
        <f t="shared" ref="R35:R40" si="21">IF(($J35      =0),0,((($L35      -$J35      )/$J35      )*100))</f>
        <v>76.616915422885569</v>
      </c>
      <c r="S35" s="49">
        <f t="shared" ref="S35:S40" si="22">IF(($K35      =0),0,((($M35      -$K35      )/$K35      )*100))</f>
        <v>107.71885230845697</v>
      </c>
      <c r="T35" s="48">
        <f t="shared" ref="T35:T39" si="23">IF(($E35      =0),0,(($P35      /$E35      )*100))</f>
        <v>11.761479391944835</v>
      </c>
      <c r="U35" s="50">
        <f t="shared" ref="U35:U39" si="24">IF(($E35      =0),0,(($Q35      /$E35      )*100))</f>
        <v>18.250015671524839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12762000</v>
      </c>
      <c r="C40" s="95">
        <f>SUM(C35:C39)</f>
        <v>0</v>
      </c>
      <c r="D40" s="95"/>
      <c r="E40" s="95">
        <f t="shared" si="18"/>
        <v>12762000</v>
      </c>
      <c r="F40" s="96">
        <f t="shared" ref="F40:O40" si="25">SUM(F35:F39)</f>
        <v>12762000</v>
      </c>
      <c r="G40" s="97">
        <f t="shared" si="25"/>
        <v>12762000</v>
      </c>
      <c r="H40" s="96">
        <f t="shared" si="25"/>
        <v>389000</v>
      </c>
      <c r="I40" s="97">
        <f t="shared" si="25"/>
        <v>50692</v>
      </c>
      <c r="J40" s="96">
        <f t="shared" si="25"/>
        <v>402000</v>
      </c>
      <c r="K40" s="97">
        <f t="shared" si="25"/>
        <v>740408</v>
      </c>
      <c r="L40" s="96">
        <f t="shared" si="25"/>
        <v>710000</v>
      </c>
      <c r="M40" s="97">
        <f t="shared" si="25"/>
        <v>1537967</v>
      </c>
      <c r="N40" s="96">
        <f t="shared" si="25"/>
        <v>0</v>
      </c>
      <c r="O40" s="97">
        <f t="shared" si="25"/>
        <v>0</v>
      </c>
      <c r="P40" s="96">
        <f t="shared" si="19"/>
        <v>1501000</v>
      </c>
      <c r="Q40" s="97">
        <f t="shared" si="20"/>
        <v>2329067</v>
      </c>
      <c r="R40" s="52">
        <f t="shared" si="21"/>
        <v>76.616915422885569</v>
      </c>
      <c r="S40" s="53">
        <f t="shared" si="22"/>
        <v>107.71885230845697</v>
      </c>
      <c r="T40" s="52">
        <f>IF((+$E35+$E38) =0,0,(P40   /(+$E35+$E38) )*100)</f>
        <v>11.761479391944835</v>
      </c>
      <c r="U40" s="54">
        <f>IF((+$E35+$E38) =0,0,(Q40   /(+$E35+$E38) )*100)</f>
        <v>18.250015671524839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20000000</v>
      </c>
      <c r="C43" s="92">
        <v>0</v>
      </c>
      <c r="D43" s="92"/>
      <c r="E43" s="92">
        <f t="shared" si="26"/>
        <v>20000000</v>
      </c>
      <c r="F43" s="93">
        <v>20000000</v>
      </c>
      <c r="G43" s="94">
        <v>20000000</v>
      </c>
      <c r="H43" s="93"/>
      <c r="I43" s="94"/>
      <c r="J43" s="93">
        <v>5400000</v>
      </c>
      <c r="K43" s="94">
        <v>1444921</v>
      </c>
      <c r="L43" s="93">
        <v>9618000</v>
      </c>
      <c r="M43" s="94">
        <v>10590990</v>
      </c>
      <c r="N43" s="93"/>
      <c r="O43" s="94"/>
      <c r="P43" s="93">
        <f t="shared" si="27"/>
        <v>15018000</v>
      </c>
      <c r="Q43" s="94">
        <f t="shared" si="28"/>
        <v>12035911</v>
      </c>
      <c r="R43" s="48">
        <f t="shared" si="29"/>
        <v>78.111111111111114</v>
      </c>
      <c r="S43" s="49">
        <f t="shared" si="30"/>
        <v>632.98055741455755</v>
      </c>
      <c r="T43" s="48">
        <f t="shared" si="31"/>
        <v>75.09</v>
      </c>
      <c r="U43" s="50">
        <f t="shared" si="32"/>
        <v>60.179554999999993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20000000</v>
      </c>
      <c r="C53" s="95">
        <f>SUM(C42:C52)</f>
        <v>0</v>
      </c>
      <c r="D53" s="95"/>
      <c r="E53" s="95">
        <f t="shared" si="26"/>
        <v>20000000</v>
      </c>
      <c r="F53" s="96">
        <f t="shared" ref="F53:O53" si="33">SUM(F42:F52)</f>
        <v>20000000</v>
      </c>
      <c r="G53" s="97">
        <f t="shared" si="33"/>
        <v>20000000</v>
      </c>
      <c r="H53" s="96">
        <f t="shared" si="33"/>
        <v>0</v>
      </c>
      <c r="I53" s="97">
        <f t="shared" si="33"/>
        <v>0</v>
      </c>
      <c r="J53" s="96">
        <f t="shared" si="33"/>
        <v>5400000</v>
      </c>
      <c r="K53" s="97">
        <f t="shared" si="33"/>
        <v>1444921</v>
      </c>
      <c r="L53" s="96">
        <f t="shared" si="33"/>
        <v>9618000</v>
      </c>
      <c r="M53" s="97">
        <f t="shared" si="33"/>
        <v>10590990</v>
      </c>
      <c r="N53" s="96">
        <f t="shared" si="33"/>
        <v>0</v>
      </c>
      <c r="O53" s="97">
        <f t="shared" si="33"/>
        <v>0</v>
      </c>
      <c r="P53" s="96">
        <f t="shared" si="27"/>
        <v>15018000</v>
      </c>
      <c r="Q53" s="97">
        <f t="shared" si="28"/>
        <v>12035911</v>
      </c>
      <c r="R53" s="52">
        <f t="shared" si="29"/>
        <v>78.111111111111114</v>
      </c>
      <c r="S53" s="53">
        <f t="shared" si="30"/>
        <v>632.98055741455755</v>
      </c>
      <c r="T53" s="52">
        <f>IF((+$E43+$E45+$E47+$E48+$E51) =0,0,(P53   /(+$E43+$E45+$E47+$E48+$E51) )*100)</f>
        <v>75.09</v>
      </c>
      <c r="U53" s="54">
        <f>IF((+$E43+$E45+$E47+$E48+$E51) =0,0,(Q53   /(+$E43+$E45+$E47+$E48+$E51) )*100)</f>
        <v>60.179554999999993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36929000</v>
      </c>
      <c r="C67" s="104">
        <f>SUM(C9:C15,C18:C23,C26:C29,C32,C35:C39,C42:C52,C55:C58,C61:C65)</f>
        <v>0</v>
      </c>
      <c r="D67" s="104"/>
      <c r="E67" s="104">
        <f t="shared" si="35"/>
        <v>36929000</v>
      </c>
      <c r="F67" s="105">
        <f t="shared" ref="F67:O67" si="43">SUM(F9:F15,F18:F23,F26:F29,F32,F35:F39,F42:F52,F55:F58,F61:F65)</f>
        <v>36929000</v>
      </c>
      <c r="G67" s="106">
        <f t="shared" si="43"/>
        <v>36929000</v>
      </c>
      <c r="H67" s="105">
        <f t="shared" si="43"/>
        <v>1288000</v>
      </c>
      <c r="I67" s="106">
        <f t="shared" si="43"/>
        <v>300600</v>
      </c>
      <c r="J67" s="105">
        <f t="shared" si="43"/>
        <v>6508000</v>
      </c>
      <c r="K67" s="106">
        <f t="shared" si="43"/>
        <v>2329987</v>
      </c>
      <c r="L67" s="105">
        <f t="shared" si="43"/>
        <v>11353000</v>
      </c>
      <c r="M67" s="106">
        <f t="shared" si="43"/>
        <v>12757320</v>
      </c>
      <c r="N67" s="105">
        <f t="shared" si="43"/>
        <v>0</v>
      </c>
      <c r="O67" s="106">
        <f t="shared" si="43"/>
        <v>0</v>
      </c>
      <c r="P67" s="105">
        <f t="shared" si="36"/>
        <v>19149000</v>
      </c>
      <c r="Q67" s="106">
        <f t="shared" si="37"/>
        <v>15387907</v>
      </c>
      <c r="R67" s="61">
        <f t="shared" si="38"/>
        <v>74.446834665027666</v>
      </c>
      <c r="S67" s="62">
        <f t="shared" si="39"/>
        <v>447.52751839387946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51.853556825259282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41.668897072761247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24980000</v>
      </c>
      <c r="C69" s="92">
        <v>0</v>
      </c>
      <c r="D69" s="92"/>
      <c r="E69" s="92">
        <f>$B69      +$C69      +$D69</f>
        <v>24980000</v>
      </c>
      <c r="F69" s="93">
        <v>24980000</v>
      </c>
      <c r="G69" s="94">
        <v>24980000</v>
      </c>
      <c r="H69" s="93">
        <v>4300000</v>
      </c>
      <c r="I69" s="94">
        <v>495570</v>
      </c>
      <c r="J69" s="93">
        <v>5947000</v>
      </c>
      <c r="K69" s="94">
        <v>9353179</v>
      </c>
      <c r="L69" s="93">
        <v>5817000</v>
      </c>
      <c r="M69" s="94">
        <v>5934858</v>
      </c>
      <c r="N69" s="93"/>
      <c r="O69" s="94"/>
      <c r="P69" s="93">
        <f>$H69      +$J69      +$L69      +$N69</f>
        <v>16064000</v>
      </c>
      <c r="Q69" s="94">
        <f>$I69      +$K69      +$M69      +$O69</f>
        <v>15783607</v>
      </c>
      <c r="R69" s="48">
        <f>IF(($J69      =0),0,((($L69      -$J69      )/$J69      )*100))</f>
        <v>-2.185976122414663</v>
      </c>
      <c r="S69" s="49">
        <f>IF(($K69      =0),0,((($M69      -$K69      )/$K69      )*100))</f>
        <v>-36.547156854370051</v>
      </c>
      <c r="T69" s="48">
        <f>IF(($E69      =0),0,(($P69      /$E69      )*100))</f>
        <v>64.307445956765406</v>
      </c>
      <c r="U69" s="50">
        <f>IF(($E69      =0),0,(($Q69      /$E69      )*100))</f>
        <v>63.184975980784628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24980000</v>
      </c>
      <c r="C70" s="101">
        <f>C69</f>
        <v>0</v>
      </c>
      <c r="D70" s="101"/>
      <c r="E70" s="101">
        <f>$B70      +$C70      +$D70</f>
        <v>24980000</v>
      </c>
      <c r="F70" s="102">
        <f t="shared" ref="F70:O70" si="44">F69</f>
        <v>24980000</v>
      </c>
      <c r="G70" s="103">
        <f t="shared" si="44"/>
        <v>24980000</v>
      </c>
      <c r="H70" s="102">
        <f t="shared" si="44"/>
        <v>4300000</v>
      </c>
      <c r="I70" s="103">
        <f t="shared" si="44"/>
        <v>495570</v>
      </c>
      <c r="J70" s="102">
        <f t="shared" si="44"/>
        <v>5947000</v>
      </c>
      <c r="K70" s="103">
        <f t="shared" si="44"/>
        <v>9353179</v>
      </c>
      <c r="L70" s="102">
        <f t="shared" si="44"/>
        <v>5817000</v>
      </c>
      <c r="M70" s="103">
        <f t="shared" si="44"/>
        <v>5934858</v>
      </c>
      <c r="N70" s="102">
        <f t="shared" si="44"/>
        <v>0</v>
      </c>
      <c r="O70" s="103">
        <f t="shared" si="44"/>
        <v>0</v>
      </c>
      <c r="P70" s="102">
        <f>$H70      +$J70      +$L70      +$N70</f>
        <v>16064000</v>
      </c>
      <c r="Q70" s="103">
        <f>$I70      +$K70      +$M70      +$O70</f>
        <v>15783607</v>
      </c>
      <c r="R70" s="57">
        <f>IF(($J70      =0),0,((($L70      -$J70      )/$J70      )*100))</f>
        <v>-2.185976122414663</v>
      </c>
      <c r="S70" s="58">
        <f>IF(($K70      =0),0,((($M70      -$K70      )/$K70      )*100))</f>
        <v>-36.547156854370051</v>
      </c>
      <c r="T70" s="57">
        <f>IF($E70   =0,0,($P70   /$E70   )*100)</f>
        <v>64.307445956765406</v>
      </c>
      <c r="U70" s="59">
        <f>IF($E70   =0,0,($Q70   /$E70 )*100)</f>
        <v>63.184975980784628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24980000</v>
      </c>
      <c r="C71" s="104">
        <f>C69</f>
        <v>0</v>
      </c>
      <c r="D71" s="104"/>
      <c r="E71" s="104">
        <f>$B71      +$C71      +$D71</f>
        <v>24980000</v>
      </c>
      <c r="F71" s="105">
        <f t="shared" ref="F71:O71" si="45">F69</f>
        <v>24980000</v>
      </c>
      <c r="G71" s="106">
        <f t="shared" si="45"/>
        <v>24980000</v>
      </c>
      <c r="H71" s="105">
        <f t="shared" si="45"/>
        <v>4300000</v>
      </c>
      <c r="I71" s="106">
        <f t="shared" si="45"/>
        <v>495570</v>
      </c>
      <c r="J71" s="105">
        <f t="shared" si="45"/>
        <v>5947000</v>
      </c>
      <c r="K71" s="106">
        <f t="shared" si="45"/>
        <v>9353179</v>
      </c>
      <c r="L71" s="105">
        <f t="shared" si="45"/>
        <v>5817000</v>
      </c>
      <c r="M71" s="106">
        <f t="shared" si="45"/>
        <v>5934858</v>
      </c>
      <c r="N71" s="105">
        <f t="shared" si="45"/>
        <v>0</v>
      </c>
      <c r="O71" s="106">
        <f t="shared" si="45"/>
        <v>0</v>
      </c>
      <c r="P71" s="105">
        <f>$H71      +$J71      +$L71      +$N71</f>
        <v>16064000</v>
      </c>
      <c r="Q71" s="106">
        <f>$I71      +$K71      +$M71      +$O71</f>
        <v>15783607</v>
      </c>
      <c r="R71" s="61">
        <f>IF(($J71      =0),0,((($L71      -$J71      )/$J71      )*100))</f>
        <v>-2.185976122414663</v>
      </c>
      <c r="S71" s="62">
        <f>IF(($K71      =0),0,((($M71      -$K71      )/$K71      )*100))</f>
        <v>-36.547156854370051</v>
      </c>
      <c r="T71" s="61">
        <f>IF($E71   =0,0,($P71   /$E71   )*100)</f>
        <v>64.307445956765406</v>
      </c>
      <c r="U71" s="65">
        <f>IF($E71   =0,0,($Q71   /$E71   )*100)</f>
        <v>63.184975980784628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61909000</v>
      </c>
      <c r="C72" s="104">
        <f>SUM(C9:C15,C18:C23,C26:C29,C32,C35:C39,C42:C52,C55:C58,C61:C65,C69)</f>
        <v>0</v>
      </c>
      <c r="D72" s="104"/>
      <c r="E72" s="104">
        <f>$B72      +$C72      +$D72</f>
        <v>61909000</v>
      </c>
      <c r="F72" s="105">
        <f t="shared" ref="F72:O72" si="46">SUM(F9:F15,F18:F23,F26:F29,F32,F35:F39,F42:F52,F55:F58,F61:F65,F69)</f>
        <v>61909000</v>
      </c>
      <c r="G72" s="106">
        <f t="shared" si="46"/>
        <v>61909000</v>
      </c>
      <c r="H72" s="105">
        <f t="shared" si="46"/>
        <v>5588000</v>
      </c>
      <c r="I72" s="106">
        <f t="shared" si="46"/>
        <v>796170</v>
      </c>
      <c r="J72" s="105">
        <f t="shared" si="46"/>
        <v>12455000</v>
      </c>
      <c r="K72" s="106">
        <f t="shared" si="46"/>
        <v>11683166</v>
      </c>
      <c r="L72" s="105">
        <f t="shared" si="46"/>
        <v>17170000</v>
      </c>
      <c r="M72" s="106">
        <f t="shared" si="46"/>
        <v>18692178</v>
      </c>
      <c r="N72" s="105">
        <f t="shared" si="46"/>
        <v>0</v>
      </c>
      <c r="O72" s="106">
        <f t="shared" si="46"/>
        <v>0</v>
      </c>
      <c r="P72" s="105">
        <f>$H72      +$J72      +$L72      +$N72</f>
        <v>35213000</v>
      </c>
      <c r="Q72" s="106">
        <f>$I72      +$K72      +$M72      +$O72</f>
        <v>31171514</v>
      </c>
      <c r="R72" s="61">
        <f>IF(($J72      =0),0,((($L72      -$J72      )/$J72      )*100))</f>
        <v>37.856282617422721</v>
      </c>
      <c r="S72" s="62">
        <f>IF(($K72      =0),0,((($M72      -$K72      )/$K72      )*100))</f>
        <v>59.992402744256133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56.87864446203298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50.350537078615389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JtSQq9whlLp8syPHwHbshUTtFb+WuR8zFn5LzN+PeHkxwMZ74ZsLgb0V5YlMPb7ec0bL2ZdQe4y9+auWKjoaqA==" saltValue="DvDMozmSPlLG3ltQFJqAh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94000</v>
      </c>
      <c r="I10" s="94">
        <v>176268</v>
      </c>
      <c r="J10" s="93">
        <v>625000</v>
      </c>
      <c r="K10" s="94">
        <v>543446</v>
      </c>
      <c r="L10" s="93">
        <v>210000</v>
      </c>
      <c r="M10" s="94">
        <v>210038</v>
      </c>
      <c r="N10" s="93"/>
      <c r="O10" s="94"/>
      <c r="P10" s="93">
        <f t="shared" ref="P10:P16" si="1">$H10      +$J10      +$L10      +$N10</f>
        <v>929000</v>
      </c>
      <c r="Q10" s="94">
        <f t="shared" ref="Q10:Q16" si="2">$I10      +$K10      +$M10      +$O10</f>
        <v>929752</v>
      </c>
      <c r="R10" s="48">
        <f t="shared" ref="R10:R16" si="3">IF(($J10      =0),0,((($L10      -$J10      )/$J10      )*100))</f>
        <v>-66.400000000000006</v>
      </c>
      <c r="S10" s="49">
        <f t="shared" ref="S10:S16" si="4">IF(($K10      =0),0,((($M10      -$K10      )/$K10      )*100))</f>
        <v>-61.350713778369879</v>
      </c>
      <c r="T10" s="48">
        <f t="shared" ref="T10:T15" si="5">IF(($E10      =0),0,(($P10      /$E10      )*100))</f>
        <v>59.935483870967744</v>
      </c>
      <c r="U10" s="50">
        <f t="shared" ref="U10:U15" si="6">IF(($E10      =0),0,(($Q10      /$E10      )*100))</f>
        <v>59.984000000000002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1200000</v>
      </c>
      <c r="C14" s="92">
        <v>0</v>
      </c>
      <c r="D14" s="92"/>
      <c r="E14" s="92">
        <f t="shared" si="0"/>
        <v>1200000</v>
      </c>
      <c r="F14" s="93">
        <v>1200000</v>
      </c>
      <c r="G14" s="94">
        <v>1450000</v>
      </c>
      <c r="H14" s="93">
        <v>485000</v>
      </c>
      <c r="I14" s="94"/>
      <c r="J14" s="93">
        <v>537000</v>
      </c>
      <c r="K14" s="94"/>
      <c r="L14" s="93">
        <v>428000</v>
      </c>
      <c r="M14" s="94"/>
      <c r="N14" s="93"/>
      <c r="O14" s="94"/>
      <c r="P14" s="93">
        <f t="shared" si="1"/>
        <v>1450000</v>
      </c>
      <c r="Q14" s="94">
        <f t="shared" si="2"/>
        <v>0</v>
      </c>
      <c r="R14" s="48">
        <f t="shared" si="3"/>
        <v>-20.297951582867785</v>
      </c>
      <c r="S14" s="49">
        <f t="shared" si="4"/>
        <v>0</v>
      </c>
      <c r="T14" s="48">
        <f t="shared" si="5"/>
        <v>120.83333333333333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59256000</v>
      </c>
      <c r="C15" s="92">
        <v>-7000000</v>
      </c>
      <c r="D15" s="92"/>
      <c r="E15" s="92">
        <f t="shared" si="0"/>
        <v>52256000</v>
      </c>
      <c r="F15" s="93">
        <v>52256000</v>
      </c>
      <c r="G15" s="94">
        <v>52256000</v>
      </c>
      <c r="H15" s="93">
        <v>3527000</v>
      </c>
      <c r="I15" s="94"/>
      <c r="J15" s="93">
        <v>5803000</v>
      </c>
      <c r="K15" s="94">
        <v>8832113</v>
      </c>
      <c r="L15" s="93">
        <v>17057000</v>
      </c>
      <c r="M15" s="94">
        <v>14480658</v>
      </c>
      <c r="N15" s="93"/>
      <c r="O15" s="94"/>
      <c r="P15" s="93">
        <f t="shared" si="1"/>
        <v>26387000</v>
      </c>
      <c r="Q15" s="94">
        <f t="shared" si="2"/>
        <v>23312771</v>
      </c>
      <c r="R15" s="48">
        <f t="shared" si="3"/>
        <v>193.93417198001035</v>
      </c>
      <c r="S15" s="49">
        <f t="shared" si="4"/>
        <v>63.954627845001532</v>
      </c>
      <c r="T15" s="48">
        <f t="shared" si="5"/>
        <v>50.49563686466626</v>
      </c>
      <c r="U15" s="50">
        <f t="shared" si="6"/>
        <v>44.612620560318433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62006000</v>
      </c>
      <c r="C16" s="95">
        <f>SUM(C9:C15)</f>
        <v>-7000000</v>
      </c>
      <c r="D16" s="95"/>
      <c r="E16" s="95">
        <f t="shared" si="0"/>
        <v>55006000</v>
      </c>
      <c r="F16" s="96">
        <f t="shared" ref="F16:O16" si="7">SUM(F9:F15)</f>
        <v>55006000</v>
      </c>
      <c r="G16" s="97">
        <f t="shared" si="7"/>
        <v>55256000</v>
      </c>
      <c r="H16" s="96">
        <f t="shared" si="7"/>
        <v>4106000</v>
      </c>
      <c r="I16" s="97">
        <f t="shared" si="7"/>
        <v>176268</v>
      </c>
      <c r="J16" s="96">
        <f t="shared" si="7"/>
        <v>6965000</v>
      </c>
      <c r="K16" s="97">
        <f t="shared" si="7"/>
        <v>9375559</v>
      </c>
      <c r="L16" s="96">
        <f t="shared" si="7"/>
        <v>17695000</v>
      </c>
      <c r="M16" s="97">
        <f t="shared" si="7"/>
        <v>14690696</v>
      </c>
      <c r="N16" s="96">
        <f t="shared" si="7"/>
        <v>0</v>
      </c>
      <c r="O16" s="97">
        <f t="shared" si="7"/>
        <v>0</v>
      </c>
      <c r="P16" s="96">
        <f t="shared" si="1"/>
        <v>28766000</v>
      </c>
      <c r="Q16" s="97">
        <f t="shared" si="2"/>
        <v>24242523</v>
      </c>
      <c r="R16" s="52">
        <f t="shared" si="3"/>
        <v>154.05599425699927</v>
      </c>
      <c r="S16" s="53">
        <f t="shared" si="4"/>
        <v>56.691414346600553</v>
      </c>
      <c r="T16" s="52">
        <f>IF((SUM($E9:$E13)+$E15)=0,0,(P16/(SUM($E9:$E13)+$E15)*100))</f>
        <v>53.462439133182173</v>
      </c>
      <c r="U16" s="54">
        <f>IF((SUM($E9:$E13)+$E15)=0,0,(Q16/(SUM($E9:$E13)+$E15)*100))</f>
        <v>45.055426904062742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3287000</v>
      </c>
      <c r="C32" s="92">
        <v>0</v>
      </c>
      <c r="D32" s="92"/>
      <c r="E32" s="92">
        <f>$B32      +$C32      +$D32</f>
        <v>3287000</v>
      </c>
      <c r="F32" s="93">
        <v>3287000</v>
      </c>
      <c r="G32" s="94">
        <v>3287000</v>
      </c>
      <c r="H32" s="93">
        <v>2442000</v>
      </c>
      <c r="I32" s="94"/>
      <c r="J32" s="93">
        <v>844000</v>
      </c>
      <c r="K32" s="94">
        <v>2301000</v>
      </c>
      <c r="L32" s="93"/>
      <c r="M32" s="94">
        <v>986000</v>
      </c>
      <c r="N32" s="93"/>
      <c r="O32" s="94"/>
      <c r="P32" s="93">
        <f>$H32      +$J32      +$L32      +$N32</f>
        <v>3286000</v>
      </c>
      <c r="Q32" s="94">
        <f>$I32      +$K32      +$M32      +$O32</f>
        <v>3287000</v>
      </c>
      <c r="R32" s="48">
        <f>IF(($J32      =0),0,((($L32      -$J32      )/$J32      )*100))</f>
        <v>-100</v>
      </c>
      <c r="S32" s="49">
        <f>IF(($K32      =0),0,((($M32      -$K32      )/$K32      )*100))</f>
        <v>-57.149065623641896</v>
      </c>
      <c r="T32" s="48">
        <f>IF(($E32      =0),0,(($P32      /$E32      )*100))</f>
        <v>99.969577121995741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3287000</v>
      </c>
      <c r="C33" s="95">
        <f>C32</f>
        <v>0</v>
      </c>
      <c r="D33" s="95"/>
      <c r="E33" s="95">
        <f>$B33      +$C33      +$D33</f>
        <v>3287000</v>
      </c>
      <c r="F33" s="96">
        <f t="shared" ref="F33:O33" si="17">F32</f>
        <v>3287000</v>
      </c>
      <c r="G33" s="97">
        <f t="shared" si="17"/>
        <v>3287000</v>
      </c>
      <c r="H33" s="96">
        <f t="shared" si="17"/>
        <v>2442000</v>
      </c>
      <c r="I33" s="97">
        <f t="shared" si="17"/>
        <v>0</v>
      </c>
      <c r="J33" s="96">
        <f t="shared" si="17"/>
        <v>844000</v>
      </c>
      <c r="K33" s="97">
        <f t="shared" si="17"/>
        <v>2301000</v>
      </c>
      <c r="L33" s="96">
        <f t="shared" si="17"/>
        <v>0</v>
      </c>
      <c r="M33" s="97">
        <f t="shared" si="17"/>
        <v>986000</v>
      </c>
      <c r="N33" s="96">
        <f t="shared" si="17"/>
        <v>0</v>
      </c>
      <c r="O33" s="97">
        <f t="shared" si="17"/>
        <v>0</v>
      </c>
      <c r="P33" s="96">
        <f>$H33      +$J33      +$L33      +$N33</f>
        <v>3286000</v>
      </c>
      <c r="Q33" s="97">
        <f>$I33      +$K33      +$M33      +$O33</f>
        <v>3287000</v>
      </c>
      <c r="R33" s="52">
        <f>IF(($J33      =0),0,((($L33      -$J33      )/$J33      )*100))</f>
        <v>-100</v>
      </c>
      <c r="S33" s="53">
        <f>IF(($K33      =0),0,((($M33      -$K33      )/$K33      )*100))</f>
        <v>-57.149065623641896</v>
      </c>
      <c r="T33" s="52">
        <f>IF($E33   =0,0,($P33   /$E33   )*100)</f>
        <v>99.969577121995741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10965000</v>
      </c>
      <c r="C35" s="92">
        <v>7350000</v>
      </c>
      <c r="D35" s="92"/>
      <c r="E35" s="92">
        <f t="shared" ref="E35:E40" si="18">$B35      +$C35      +$D35</f>
        <v>18315000</v>
      </c>
      <c r="F35" s="93">
        <v>18315000</v>
      </c>
      <c r="G35" s="94">
        <v>18315000</v>
      </c>
      <c r="H35" s="93"/>
      <c r="I35" s="94">
        <v>505682</v>
      </c>
      <c r="J35" s="93">
        <v>1554000</v>
      </c>
      <c r="K35" s="94">
        <v>3681574</v>
      </c>
      <c r="L35" s="93">
        <v>3261000</v>
      </c>
      <c r="M35" s="94"/>
      <c r="N35" s="93"/>
      <c r="O35" s="94"/>
      <c r="P35" s="93">
        <f t="shared" ref="P35:P40" si="19">$H35      +$J35      +$L35      +$N35</f>
        <v>4815000</v>
      </c>
      <c r="Q35" s="94">
        <f t="shared" ref="Q35:Q40" si="20">$I35      +$K35      +$M35      +$O35</f>
        <v>4187256</v>
      </c>
      <c r="R35" s="48">
        <f t="shared" ref="R35:R40" si="21">IF(($J35      =0),0,((($L35      -$J35      )/$J35      )*100))</f>
        <v>109.84555984555983</v>
      </c>
      <c r="S35" s="49">
        <f t="shared" ref="S35:S40" si="22">IF(($K35      =0),0,((($M35      -$K35      )/$K35      )*100))</f>
        <v>-100</v>
      </c>
      <c r="T35" s="48">
        <f t="shared" ref="T35:T39" si="23">IF(($E35      =0),0,(($P35      /$E35      )*100))</f>
        <v>26.289926289926292</v>
      </c>
      <c r="U35" s="50">
        <f t="shared" ref="U35:U39" si="24">IF(($E35      =0),0,(($Q35      /$E35      )*100))</f>
        <v>22.862440622440623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3000000</v>
      </c>
      <c r="C38" s="92">
        <v>1000000</v>
      </c>
      <c r="D38" s="92"/>
      <c r="E38" s="92">
        <f t="shared" si="18"/>
        <v>4000000</v>
      </c>
      <c r="F38" s="93">
        <v>4000000</v>
      </c>
      <c r="G38" s="94">
        <v>4000000</v>
      </c>
      <c r="H38" s="93">
        <v>632000</v>
      </c>
      <c r="I38" s="94"/>
      <c r="J38" s="93">
        <v>1873000</v>
      </c>
      <c r="K38" s="94">
        <v>2308939</v>
      </c>
      <c r="L38" s="93">
        <v>413000</v>
      </c>
      <c r="M38" s="94">
        <v>690078</v>
      </c>
      <c r="N38" s="93"/>
      <c r="O38" s="94"/>
      <c r="P38" s="93">
        <f t="shared" si="19"/>
        <v>2918000</v>
      </c>
      <c r="Q38" s="94">
        <f t="shared" si="20"/>
        <v>2999017</v>
      </c>
      <c r="R38" s="48">
        <f t="shared" si="21"/>
        <v>-77.949813134009617</v>
      </c>
      <c r="S38" s="49">
        <f t="shared" si="22"/>
        <v>-70.112766080004704</v>
      </c>
      <c r="T38" s="48">
        <f t="shared" si="23"/>
        <v>72.95</v>
      </c>
      <c r="U38" s="50">
        <f t="shared" si="24"/>
        <v>74.975425000000001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13965000</v>
      </c>
      <c r="C40" s="95">
        <f>SUM(C35:C39)</f>
        <v>8350000</v>
      </c>
      <c r="D40" s="95"/>
      <c r="E40" s="95">
        <f t="shared" si="18"/>
        <v>22315000</v>
      </c>
      <c r="F40" s="96">
        <f t="shared" ref="F40:O40" si="25">SUM(F35:F39)</f>
        <v>22315000</v>
      </c>
      <c r="G40" s="97">
        <f t="shared" si="25"/>
        <v>22315000</v>
      </c>
      <c r="H40" s="96">
        <f t="shared" si="25"/>
        <v>632000</v>
      </c>
      <c r="I40" s="97">
        <f t="shared" si="25"/>
        <v>505682</v>
      </c>
      <c r="J40" s="96">
        <f t="shared" si="25"/>
        <v>3427000</v>
      </c>
      <c r="K40" s="97">
        <f t="shared" si="25"/>
        <v>5990513</v>
      </c>
      <c r="L40" s="96">
        <f t="shared" si="25"/>
        <v>3674000</v>
      </c>
      <c r="M40" s="97">
        <f t="shared" si="25"/>
        <v>690078</v>
      </c>
      <c r="N40" s="96">
        <f t="shared" si="25"/>
        <v>0</v>
      </c>
      <c r="O40" s="97">
        <f t="shared" si="25"/>
        <v>0</v>
      </c>
      <c r="P40" s="96">
        <f t="shared" si="19"/>
        <v>7733000</v>
      </c>
      <c r="Q40" s="97">
        <f t="shared" si="20"/>
        <v>7186273</v>
      </c>
      <c r="R40" s="52">
        <f t="shared" si="21"/>
        <v>7.2074700904581261</v>
      </c>
      <c r="S40" s="53">
        <f t="shared" si="22"/>
        <v>-88.480485728016944</v>
      </c>
      <c r="T40" s="52">
        <f>IF((+$E35+$E38) =0,0,(P40   /(+$E35+$E38) )*100)</f>
        <v>34.653820300246466</v>
      </c>
      <c r="U40" s="54">
        <f>IF((+$E35+$E38) =0,0,(Q40   /(+$E35+$E38) )*100)</f>
        <v>32.20377772798566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4095000</v>
      </c>
      <c r="C51" s="92">
        <v>0</v>
      </c>
      <c r="D51" s="92"/>
      <c r="E51" s="92">
        <f t="shared" si="26"/>
        <v>4095000</v>
      </c>
      <c r="F51" s="93">
        <v>4095000</v>
      </c>
      <c r="G51" s="94">
        <v>4095000</v>
      </c>
      <c r="H51" s="93"/>
      <c r="I51" s="94"/>
      <c r="J51" s="93">
        <v>3071000</v>
      </c>
      <c r="K51" s="94"/>
      <c r="L51" s="93">
        <v>767000</v>
      </c>
      <c r="M51" s="94"/>
      <c r="N51" s="93"/>
      <c r="O51" s="94"/>
      <c r="P51" s="93">
        <f t="shared" si="27"/>
        <v>3838000</v>
      </c>
      <c r="Q51" s="94">
        <f t="shared" si="28"/>
        <v>0</v>
      </c>
      <c r="R51" s="48">
        <f t="shared" si="29"/>
        <v>-75.024422012373819</v>
      </c>
      <c r="S51" s="49">
        <f t="shared" si="30"/>
        <v>0</v>
      </c>
      <c r="T51" s="48">
        <f t="shared" si="31"/>
        <v>93.724053724053718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4095000</v>
      </c>
      <c r="C53" s="95">
        <f>SUM(C42:C52)</f>
        <v>0</v>
      </c>
      <c r="D53" s="95"/>
      <c r="E53" s="95">
        <f t="shared" si="26"/>
        <v>4095000</v>
      </c>
      <c r="F53" s="96">
        <f t="shared" ref="F53:O53" si="33">SUM(F42:F52)</f>
        <v>4095000</v>
      </c>
      <c r="G53" s="97">
        <f t="shared" si="33"/>
        <v>4095000</v>
      </c>
      <c r="H53" s="96">
        <f t="shared" si="33"/>
        <v>0</v>
      </c>
      <c r="I53" s="97">
        <f t="shared" si="33"/>
        <v>0</v>
      </c>
      <c r="J53" s="96">
        <f t="shared" si="33"/>
        <v>3071000</v>
      </c>
      <c r="K53" s="97">
        <f t="shared" si="33"/>
        <v>0</v>
      </c>
      <c r="L53" s="96">
        <f t="shared" si="33"/>
        <v>767000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3838000</v>
      </c>
      <c r="Q53" s="97">
        <f t="shared" si="28"/>
        <v>0</v>
      </c>
      <c r="R53" s="52">
        <f t="shared" si="29"/>
        <v>-75.024422012373819</v>
      </c>
      <c r="S53" s="53">
        <f t="shared" si="30"/>
        <v>0</v>
      </c>
      <c r="T53" s="52">
        <f>IF((+$E43+$E45+$E47+$E48+$E51) =0,0,(P53   /(+$E43+$E45+$E47+$E48+$E51) )*100)</f>
        <v>93.724053724053718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83353000</v>
      </c>
      <c r="C67" s="104">
        <f>SUM(C9:C15,C18:C23,C26:C29,C32,C35:C39,C42:C52,C55:C58,C61:C65)</f>
        <v>1350000</v>
      </c>
      <c r="D67" s="104"/>
      <c r="E67" s="104">
        <f t="shared" si="35"/>
        <v>84703000</v>
      </c>
      <c r="F67" s="105">
        <f t="shared" ref="F67:O67" si="43">SUM(F9:F15,F18:F23,F26:F29,F32,F35:F39,F42:F52,F55:F58,F61:F65)</f>
        <v>84703000</v>
      </c>
      <c r="G67" s="106">
        <f t="shared" si="43"/>
        <v>84953000</v>
      </c>
      <c r="H67" s="105">
        <f t="shared" si="43"/>
        <v>7180000</v>
      </c>
      <c r="I67" s="106">
        <f t="shared" si="43"/>
        <v>681950</v>
      </c>
      <c r="J67" s="105">
        <f t="shared" si="43"/>
        <v>14307000</v>
      </c>
      <c r="K67" s="106">
        <f t="shared" si="43"/>
        <v>17667072</v>
      </c>
      <c r="L67" s="105">
        <f t="shared" si="43"/>
        <v>22136000</v>
      </c>
      <c r="M67" s="106">
        <f t="shared" si="43"/>
        <v>16366774</v>
      </c>
      <c r="N67" s="105">
        <f t="shared" si="43"/>
        <v>0</v>
      </c>
      <c r="O67" s="106">
        <f t="shared" si="43"/>
        <v>0</v>
      </c>
      <c r="P67" s="105">
        <f t="shared" si="36"/>
        <v>43623000</v>
      </c>
      <c r="Q67" s="106">
        <f t="shared" si="37"/>
        <v>34715796</v>
      </c>
      <c r="R67" s="61">
        <f t="shared" si="38"/>
        <v>54.72146501712448</v>
      </c>
      <c r="S67" s="62">
        <f t="shared" si="39"/>
        <v>-7.3600084948994375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52.241236841790119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41.574309905033353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83353000</v>
      </c>
      <c r="C72" s="104">
        <f>SUM(C9:C15,C18:C23,C26:C29,C32,C35:C39,C42:C52,C55:C58,C61:C65,C69)</f>
        <v>1350000</v>
      </c>
      <c r="D72" s="104"/>
      <c r="E72" s="104">
        <f>$B72      +$C72      +$D72</f>
        <v>84703000</v>
      </c>
      <c r="F72" s="105">
        <f t="shared" ref="F72:O72" si="46">SUM(F9:F15,F18:F23,F26:F29,F32,F35:F39,F42:F52,F55:F58,F61:F65,F69)</f>
        <v>84703000</v>
      </c>
      <c r="G72" s="106">
        <f t="shared" si="46"/>
        <v>84953000</v>
      </c>
      <c r="H72" s="105">
        <f t="shared" si="46"/>
        <v>7180000</v>
      </c>
      <c r="I72" s="106">
        <f t="shared" si="46"/>
        <v>681950</v>
      </c>
      <c r="J72" s="105">
        <f t="shared" si="46"/>
        <v>14307000</v>
      </c>
      <c r="K72" s="106">
        <f t="shared" si="46"/>
        <v>17667072</v>
      </c>
      <c r="L72" s="105">
        <f t="shared" si="46"/>
        <v>22136000</v>
      </c>
      <c r="M72" s="106">
        <f t="shared" si="46"/>
        <v>16366774</v>
      </c>
      <c r="N72" s="105">
        <f t="shared" si="46"/>
        <v>0</v>
      </c>
      <c r="O72" s="106">
        <f t="shared" si="46"/>
        <v>0</v>
      </c>
      <c r="P72" s="105">
        <f>$H72      +$J72      +$L72      +$N72</f>
        <v>43623000</v>
      </c>
      <c r="Q72" s="106">
        <f>$I72      +$K72      +$M72      +$O72</f>
        <v>34715796</v>
      </c>
      <c r="R72" s="61">
        <f>IF(($J72      =0),0,((($L72      -$J72      )/$J72      )*100))</f>
        <v>54.72146501712448</v>
      </c>
      <c r="S72" s="62">
        <f>IF(($K72      =0),0,((($M72      -$K72      )/$K72      )*100))</f>
        <v>-7.3600084948994375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52.241236841790119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111.10121291643998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Aua+svqne0iaGnk7/5WLXg0EW/FCgrGsYUX9JSCCjTil9bsRmwWNHgFz2q/v7DA133V37dfvzMmb6D/sZLf3Mw==" saltValue="f/EvfoyvEkkWY41KJ86h+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263000</v>
      </c>
      <c r="I10" s="94">
        <v>126090</v>
      </c>
      <c r="J10" s="93">
        <v>419000</v>
      </c>
      <c r="K10" s="94">
        <v>555861</v>
      </c>
      <c r="L10" s="93">
        <v>165000</v>
      </c>
      <c r="M10" s="94">
        <v>164953</v>
      </c>
      <c r="N10" s="93"/>
      <c r="O10" s="94"/>
      <c r="P10" s="93">
        <f t="shared" ref="P10:P16" si="1">$H10      +$J10      +$L10      +$N10</f>
        <v>847000</v>
      </c>
      <c r="Q10" s="94">
        <f t="shared" ref="Q10:Q16" si="2">$I10      +$K10      +$M10      +$O10</f>
        <v>846904</v>
      </c>
      <c r="R10" s="48">
        <f t="shared" ref="R10:R16" si="3">IF(($J10      =0),0,((($L10      -$J10      )/$J10      )*100))</f>
        <v>-60.620525059665873</v>
      </c>
      <c r="S10" s="49">
        <f t="shared" ref="S10:S16" si="4">IF(($K10      =0),0,((($M10      -$K10      )/$K10      )*100))</f>
        <v>-70.324775438463945</v>
      </c>
      <c r="T10" s="48">
        <f t="shared" ref="T10:T15" si="5">IF(($E10      =0),0,(($P10      /$E10      )*100))</f>
        <v>54.645161290322584</v>
      </c>
      <c r="U10" s="50">
        <f t="shared" ref="U10:U15" si="6">IF(($E10      =0),0,(($Q10      /$E10      )*100))</f>
        <v>54.638967741935488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56941000</v>
      </c>
      <c r="C15" s="92">
        <v>0</v>
      </c>
      <c r="D15" s="92"/>
      <c r="E15" s="92">
        <f t="shared" si="0"/>
        <v>56941000</v>
      </c>
      <c r="F15" s="93">
        <v>56941000</v>
      </c>
      <c r="G15" s="94">
        <v>56941000</v>
      </c>
      <c r="H15" s="93">
        <v>4901000</v>
      </c>
      <c r="I15" s="94"/>
      <c r="J15" s="93">
        <v>14874000</v>
      </c>
      <c r="K15" s="94">
        <v>19775844</v>
      </c>
      <c r="L15" s="93">
        <v>1734000</v>
      </c>
      <c r="M15" s="94">
        <v>-8477824</v>
      </c>
      <c r="N15" s="93"/>
      <c r="O15" s="94"/>
      <c r="P15" s="93">
        <f t="shared" si="1"/>
        <v>21509000</v>
      </c>
      <c r="Q15" s="94">
        <f t="shared" si="2"/>
        <v>11298020</v>
      </c>
      <c r="R15" s="48">
        <f t="shared" si="3"/>
        <v>-88.342073416700288</v>
      </c>
      <c r="S15" s="49">
        <f t="shared" si="4"/>
        <v>-142.86959383377013</v>
      </c>
      <c r="T15" s="48">
        <f t="shared" si="5"/>
        <v>37.774187316696228</v>
      </c>
      <c r="U15" s="50">
        <f t="shared" si="6"/>
        <v>19.84162554222792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58491000</v>
      </c>
      <c r="C16" s="95">
        <f>SUM(C9:C15)</f>
        <v>0</v>
      </c>
      <c r="D16" s="95"/>
      <c r="E16" s="95">
        <f t="shared" si="0"/>
        <v>58491000</v>
      </c>
      <c r="F16" s="96">
        <f t="shared" ref="F16:O16" si="7">SUM(F9:F15)</f>
        <v>58491000</v>
      </c>
      <c r="G16" s="97">
        <f t="shared" si="7"/>
        <v>58491000</v>
      </c>
      <c r="H16" s="96">
        <f t="shared" si="7"/>
        <v>5164000</v>
      </c>
      <c r="I16" s="97">
        <f t="shared" si="7"/>
        <v>126090</v>
      </c>
      <c r="J16" s="96">
        <f t="shared" si="7"/>
        <v>15293000</v>
      </c>
      <c r="K16" s="97">
        <f t="shared" si="7"/>
        <v>20331705</v>
      </c>
      <c r="L16" s="96">
        <f t="shared" si="7"/>
        <v>1899000</v>
      </c>
      <c r="M16" s="97">
        <f t="shared" si="7"/>
        <v>-8312871</v>
      </c>
      <c r="N16" s="96">
        <f t="shared" si="7"/>
        <v>0</v>
      </c>
      <c r="O16" s="97">
        <f t="shared" si="7"/>
        <v>0</v>
      </c>
      <c r="P16" s="96">
        <f t="shared" si="1"/>
        <v>22356000</v>
      </c>
      <c r="Q16" s="97">
        <f t="shared" si="2"/>
        <v>12144924</v>
      </c>
      <c r="R16" s="52">
        <f t="shared" si="3"/>
        <v>-87.582554109723404</v>
      </c>
      <c r="S16" s="53">
        <f t="shared" si="4"/>
        <v>-140.8862463821898</v>
      </c>
      <c r="T16" s="52">
        <f>IF((SUM($E9:$E13)+$E15)=0,0,(P16/(SUM($E9:$E13)+$E15)*100))</f>
        <v>38.221264809970769</v>
      </c>
      <c r="U16" s="54">
        <f>IF((SUM($E9:$E13)+$E15)=0,0,(Q16/(SUM($E9:$E13)+$E15)*100))</f>
        <v>20.763748268964456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5998000</v>
      </c>
      <c r="C32" s="92">
        <v>0</v>
      </c>
      <c r="D32" s="92"/>
      <c r="E32" s="92">
        <f>$B32      +$C32      +$D32</f>
        <v>5998000</v>
      </c>
      <c r="F32" s="93">
        <v>5998000</v>
      </c>
      <c r="G32" s="94">
        <v>5998000</v>
      </c>
      <c r="H32" s="93">
        <v>736000</v>
      </c>
      <c r="I32" s="94"/>
      <c r="J32" s="93">
        <v>1260000</v>
      </c>
      <c r="K32" s="94">
        <v>1825078</v>
      </c>
      <c r="L32" s="93">
        <v>468000</v>
      </c>
      <c r="M32" s="94">
        <v>1130785</v>
      </c>
      <c r="N32" s="93"/>
      <c r="O32" s="94"/>
      <c r="P32" s="93">
        <f>$H32      +$J32      +$L32      +$N32</f>
        <v>2464000</v>
      </c>
      <c r="Q32" s="94">
        <f>$I32      +$K32      +$M32      +$O32</f>
        <v>2955863</v>
      </c>
      <c r="R32" s="48">
        <f>IF(($J32      =0),0,((($L32      -$J32      )/$J32      )*100))</f>
        <v>-62.857142857142854</v>
      </c>
      <c r="S32" s="49">
        <f>IF(($K32      =0),0,((($M32      -$K32      )/$K32      )*100))</f>
        <v>-38.041826157566966</v>
      </c>
      <c r="T32" s="48">
        <f>IF(($E32      =0),0,(($P32      /$E32      )*100))</f>
        <v>41.080360120040012</v>
      </c>
      <c r="U32" s="50">
        <f>IF(($E32      =0),0,(($Q32      /$E32      )*100))</f>
        <v>49.280810270090029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5998000</v>
      </c>
      <c r="C33" s="95">
        <f>C32</f>
        <v>0</v>
      </c>
      <c r="D33" s="95"/>
      <c r="E33" s="95">
        <f>$B33      +$C33      +$D33</f>
        <v>5998000</v>
      </c>
      <c r="F33" s="96">
        <f t="shared" ref="F33:O33" si="17">F32</f>
        <v>5998000</v>
      </c>
      <c r="G33" s="97">
        <f t="shared" si="17"/>
        <v>5998000</v>
      </c>
      <c r="H33" s="96">
        <f t="shared" si="17"/>
        <v>736000</v>
      </c>
      <c r="I33" s="97">
        <f t="shared" si="17"/>
        <v>0</v>
      </c>
      <c r="J33" s="96">
        <f t="shared" si="17"/>
        <v>1260000</v>
      </c>
      <c r="K33" s="97">
        <f t="shared" si="17"/>
        <v>1825078</v>
      </c>
      <c r="L33" s="96">
        <f t="shared" si="17"/>
        <v>468000</v>
      </c>
      <c r="M33" s="97">
        <f t="shared" si="17"/>
        <v>1130785</v>
      </c>
      <c r="N33" s="96">
        <f t="shared" si="17"/>
        <v>0</v>
      </c>
      <c r="O33" s="97">
        <f t="shared" si="17"/>
        <v>0</v>
      </c>
      <c r="P33" s="96">
        <f>$H33      +$J33      +$L33      +$N33</f>
        <v>2464000</v>
      </c>
      <c r="Q33" s="97">
        <f>$I33      +$K33      +$M33      +$O33</f>
        <v>2955863</v>
      </c>
      <c r="R33" s="52">
        <f>IF(($J33      =0),0,((($L33      -$J33      )/$J33      )*100))</f>
        <v>-62.857142857142854</v>
      </c>
      <c r="S33" s="53">
        <f>IF(($K33      =0),0,((($M33      -$K33      )/$K33      )*100))</f>
        <v>-38.041826157566966</v>
      </c>
      <c r="T33" s="52">
        <f>IF($E33   =0,0,($P33   /$E33   )*100)</f>
        <v>41.080360120040012</v>
      </c>
      <c r="U33" s="54">
        <f>IF($E33   =0,0,($Q33   /$E33   )*100)</f>
        <v>49.280810270090029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18000000</v>
      </c>
      <c r="C35" s="92">
        <v>5400000</v>
      </c>
      <c r="D35" s="92"/>
      <c r="E35" s="92">
        <f t="shared" ref="E35:E40" si="18">$B35      +$C35      +$D35</f>
        <v>23400000</v>
      </c>
      <c r="F35" s="93">
        <v>23400000</v>
      </c>
      <c r="G35" s="94">
        <v>23400000</v>
      </c>
      <c r="H35" s="93"/>
      <c r="I35" s="94">
        <v>802748</v>
      </c>
      <c r="J35" s="93"/>
      <c r="K35" s="94">
        <v>4600804</v>
      </c>
      <c r="L35" s="93">
        <v>7077000</v>
      </c>
      <c r="M35" s="94">
        <v>1424622</v>
      </c>
      <c r="N35" s="93"/>
      <c r="O35" s="94"/>
      <c r="P35" s="93">
        <f t="shared" ref="P35:P40" si="19">$H35      +$J35      +$L35      +$N35</f>
        <v>7077000</v>
      </c>
      <c r="Q35" s="94">
        <f t="shared" ref="Q35:Q40" si="20">$I35      +$K35      +$M35      +$O35</f>
        <v>6828174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-69.035368600792381</v>
      </c>
      <c r="T35" s="48">
        <f t="shared" ref="T35:T39" si="23">IF(($E35      =0),0,(($P35      /$E35      )*100))</f>
        <v>30.243589743589745</v>
      </c>
      <c r="U35" s="50">
        <f t="shared" ref="U35:U39" si="24">IF(($E35      =0),0,(($Q35      /$E35      )*100))</f>
        <v>29.180230769230768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2843000</v>
      </c>
      <c r="C36" s="92">
        <v>0</v>
      </c>
      <c r="D36" s="92"/>
      <c r="E36" s="92">
        <f t="shared" si="18"/>
        <v>2843000</v>
      </c>
      <c r="F36" s="93">
        <v>2843000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20843000</v>
      </c>
      <c r="C40" s="95">
        <f>SUM(C35:C39)</f>
        <v>5400000</v>
      </c>
      <c r="D40" s="95"/>
      <c r="E40" s="95">
        <f t="shared" si="18"/>
        <v>26243000</v>
      </c>
      <c r="F40" s="96">
        <f t="shared" ref="F40:O40" si="25">SUM(F35:F39)</f>
        <v>26243000</v>
      </c>
      <c r="G40" s="97">
        <f t="shared" si="25"/>
        <v>23400000</v>
      </c>
      <c r="H40" s="96">
        <f t="shared" si="25"/>
        <v>0</v>
      </c>
      <c r="I40" s="97">
        <f t="shared" si="25"/>
        <v>802748</v>
      </c>
      <c r="J40" s="96">
        <f t="shared" si="25"/>
        <v>0</v>
      </c>
      <c r="K40" s="97">
        <f t="shared" si="25"/>
        <v>4600804</v>
      </c>
      <c r="L40" s="96">
        <f t="shared" si="25"/>
        <v>7077000</v>
      </c>
      <c r="M40" s="97">
        <f t="shared" si="25"/>
        <v>1424622</v>
      </c>
      <c r="N40" s="96">
        <f t="shared" si="25"/>
        <v>0</v>
      </c>
      <c r="O40" s="97">
        <f t="shared" si="25"/>
        <v>0</v>
      </c>
      <c r="P40" s="96">
        <f t="shared" si="19"/>
        <v>7077000</v>
      </c>
      <c r="Q40" s="97">
        <f t="shared" si="20"/>
        <v>6828174</v>
      </c>
      <c r="R40" s="52">
        <f t="shared" si="21"/>
        <v>0</v>
      </c>
      <c r="S40" s="53">
        <f t="shared" si="22"/>
        <v>-69.035368600792381</v>
      </c>
      <c r="T40" s="52">
        <f>IF((+$E35+$E38) =0,0,(P40   /(+$E35+$E38) )*100)</f>
        <v>30.243589743589745</v>
      </c>
      <c r="U40" s="54">
        <f>IF((+$E35+$E38) =0,0,(Q40   /(+$E35+$E38) )*100)</f>
        <v>29.180230769230768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85332000</v>
      </c>
      <c r="C67" s="104">
        <f>SUM(C9:C15,C18:C23,C26:C29,C32,C35:C39,C42:C52,C55:C58,C61:C65)</f>
        <v>5400000</v>
      </c>
      <c r="D67" s="104"/>
      <c r="E67" s="104">
        <f t="shared" si="35"/>
        <v>90732000</v>
      </c>
      <c r="F67" s="105">
        <f t="shared" ref="F67:O67" si="43">SUM(F9:F15,F18:F23,F26:F29,F32,F35:F39,F42:F52,F55:F58,F61:F65)</f>
        <v>90732000</v>
      </c>
      <c r="G67" s="106">
        <f t="shared" si="43"/>
        <v>87889000</v>
      </c>
      <c r="H67" s="105">
        <f t="shared" si="43"/>
        <v>5900000</v>
      </c>
      <c r="I67" s="106">
        <f t="shared" si="43"/>
        <v>928838</v>
      </c>
      <c r="J67" s="105">
        <f t="shared" si="43"/>
        <v>16553000</v>
      </c>
      <c r="K67" s="106">
        <f t="shared" si="43"/>
        <v>26757587</v>
      </c>
      <c r="L67" s="105">
        <f t="shared" si="43"/>
        <v>9444000</v>
      </c>
      <c r="M67" s="106">
        <f t="shared" si="43"/>
        <v>-5757464</v>
      </c>
      <c r="N67" s="105">
        <f t="shared" si="43"/>
        <v>0</v>
      </c>
      <c r="O67" s="106">
        <f t="shared" si="43"/>
        <v>0</v>
      </c>
      <c r="P67" s="105">
        <f t="shared" si="36"/>
        <v>31897000</v>
      </c>
      <c r="Q67" s="106">
        <f t="shared" si="37"/>
        <v>21928961</v>
      </c>
      <c r="R67" s="61">
        <f t="shared" si="38"/>
        <v>-42.946897843291246</v>
      </c>
      <c r="S67" s="62">
        <f t="shared" si="39"/>
        <v>-121.51712708623539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36.292368783351726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24.950745827122848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85332000</v>
      </c>
      <c r="C72" s="104">
        <f>SUM(C9:C15,C18:C23,C26:C29,C32,C35:C39,C42:C52,C55:C58,C61:C65,C69)</f>
        <v>5400000</v>
      </c>
      <c r="D72" s="104"/>
      <c r="E72" s="104">
        <f>$B72      +$C72      +$D72</f>
        <v>90732000</v>
      </c>
      <c r="F72" s="105">
        <f t="shared" ref="F72:O72" si="46">SUM(F9:F15,F18:F23,F26:F29,F32,F35:F39,F42:F52,F55:F58,F61:F65,F69)</f>
        <v>90732000</v>
      </c>
      <c r="G72" s="106">
        <f t="shared" si="46"/>
        <v>87889000</v>
      </c>
      <c r="H72" s="105">
        <f t="shared" si="46"/>
        <v>5900000</v>
      </c>
      <c r="I72" s="106">
        <f t="shared" si="46"/>
        <v>928838</v>
      </c>
      <c r="J72" s="105">
        <f t="shared" si="46"/>
        <v>16553000</v>
      </c>
      <c r="K72" s="106">
        <f t="shared" si="46"/>
        <v>26757587</v>
      </c>
      <c r="L72" s="105">
        <f t="shared" si="46"/>
        <v>9444000</v>
      </c>
      <c r="M72" s="106">
        <f t="shared" si="46"/>
        <v>-5757464</v>
      </c>
      <c r="N72" s="105">
        <f t="shared" si="46"/>
        <v>0</v>
      </c>
      <c r="O72" s="106">
        <f t="shared" si="46"/>
        <v>0</v>
      </c>
      <c r="P72" s="105">
        <f>$H72      +$J72      +$L72      +$N72</f>
        <v>31897000</v>
      </c>
      <c r="Q72" s="106">
        <f>$I72      +$K72      +$M72      +$O72</f>
        <v>21928961</v>
      </c>
      <c r="R72" s="61">
        <f>IF(($J72      =0),0,((($L72      -$J72      )/$J72      )*100))</f>
        <v>-42.946897843291246</v>
      </c>
      <c r="S72" s="62">
        <f>IF(($K72      =0),0,((($M72      -$K72      )/$K72      )*100))</f>
        <v>-121.51712708623539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36.292368783351726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70.857441514799007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T+e+W0ejVQM8s5a6RajqRefr/M0rXhgG+9LuFBc3SzPKh8WkNwFtjzx6EG6YlmV27vOIzGU2xidhWqct1kBwUw==" saltValue="Pp3frLcwKJw+kkF4iSpuY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99000</v>
      </c>
      <c r="I10" s="94">
        <v>100000</v>
      </c>
      <c r="J10" s="93">
        <v>623000</v>
      </c>
      <c r="K10" s="94">
        <v>101929</v>
      </c>
      <c r="L10" s="93">
        <v>122000</v>
      </c>
      <c r="M10" s="94">
        <v>623466</v>
      </c>
      <c r="N10" s="93"/>
      <c r="O10" s="94"/>
      <c r="P10" s="93">
        <f t="shared" ref="P10:P16" si="1">$H10      +$J10      +$L10      +$N10</f>
        <v>844000</v>
      </c>
      <c r="Q10" s="94">
        <f t="shared" ref="Q10:Q16" si="2">$I10      +$K10      +$M10      +$O10</f>
        <v>825395</v>
      </c>
      <c r="R10" s="48">
        <f t="shared" ref="R10:R16" si="3">IF(($J10      =0),0,((($L10      -$J10      )/$J10      )*100))</f>
        <v>-80.417335473515251</v>
      </c>
      <c r="S10" s="49">
        <f t="shared" ref="S10:S16" si="4">IF(($K10      =0),0,((($M10      -$K10      )/$K10      )*100))</f>
        <v>511.66694463793425</v>
      </c>
      <c r="T10" s="48">
        <f t="shared" ref="T10:T15" si="5">IF(($E10      =0),0,(($P10      /$E10      )*100))</f>
        <v>54.451612903225808</v>
      </c>
      <c r="U10" s="50">
        <f t="shared" ref="U10:U15" si="6">IF(($E10      =0),0,(($Q10      /$E10      )*100))</f>
        <v>53.251290322580644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99000</v>
      </c>
      <c r="I16" s="97">
        <f t="shared" si="7"/>
        <v>100000</v>
      </c>
      <c r="J16" s="96">
        <f t="shared" si="7"/>
        <v>623000</v>
      </c>
      <c r="K16" s="97">
        <f t="shared" si="7"/>
        <v>101929</v>
      </c>
      <c r="L16" s="96">
        <f t="shared" si="7"/>
        <v>122000</v>
      </c>
      <c r="M16" s="97">
        <f t="shared" si="7"/>
        <v>623466</v>
      </c>
      <c r="N16" s="96">
        <f t="shared" si="7"/>
        <v>0</v>
      </c>
      <c r="O16" s="97">
        <f t="shared" si="7"/>
        <v>0</v>
      </c>
      <c r="P16" s="96">
        <f t="shared" si="1"/>
        <v>844000</v>
      </c>
      <c r="Q16" s="97">
        <f t="shared" si="2"/>
        <v>825395</v>
      </c>
      <c r="R16" s="52">
        <f t="shared" si="3"/>
        <v>-80.417335473515251</v>
      </c>
      <c r="S16" s="53">
        <f t="shared" si="4"/>
        <v>511.66694463793425</v>
      </c>
      <c r="T16" s="52">
        <f>IF((SUM($E9:$E13)+$E15)=0,0,(P16/(SUM($E9:$E13)+$E15)*100))</f>
        <v>54.451612903225808</v>
      </c>
      <c r="U16" s="54">
        <f>IF((SUM($E9:$E13)+$E15)=0,0,(Q16/(SUM($E9:$E13)+$E15)*100))</f>
        <v>53.251290322580644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2965000</v>
      </c>
      <c r="C32" s="92">
        <v>0</v>
      </c>
      <c r="D32" s="92"/>
      <c r="E32" s="92">
        <f>$B32      +$C32      +$D32</f>
        <v>2965000</v>
      </c>
      <c r="F32" s="93">
        <v>2965000</v>
      </c>
      <c r="G32" s="94">
        <v>2965000</v>
      </c>
      <c r="H32" s="93">
        <v>1991000</v>
      </c>
      <c r="I32" s="94">
        <v>742000</v>
      </c>
      <c r="J32" s="93">
        <v>974000</v>
      </c>
      <c r="K32" s="94">
        <v>1334000</v>
      </c>
      <c r="L32" s="93"/>
      <c r="M32" s="94">
        <v>889000</v>
      </c>
      <c r="N32" s="93"/>
      <c r="O32" s="94"/>
      <c r="P32" s="93">
        <f>$H32      +$J32      +$L32      +$N32</f>
        <v>2965000</v>
      </c>
      <c r="Q32" s="94">
        <f>$I32      +$K32      +$M32      +$O32</f>
        <v>2965000</v>
      </c>
      <c r="R32" s="48">
        <f>IF(($J32      =0),0,((($L32      -$J32      )/$J32      )*100))</f>
        <v>-100</v>
      </c>
      <c r="S32" s="49">
        <f>IF(($K32      =0),0,((($M32      -$K32      )/$K32      )*100))</f>
        <v>-33.358320839580209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2965000</v>
      </c>
      <c r="C33" s="95">
        <f>C32</f>
        <v>0</v>
      </c>
      <c r="D33" s="95"/>
      <c r="E33" s="95">
        <f>$B33      +$C33      +$D33</f>
        <v>2965000</v>
      </c>
      <c r="F33" s="96">
        <f t="shared" ref="F33:O33" si="17">F32</f>
        <v>2965000</v>
      </c>
      <c r="G33" s="97">
        <f t="shared" si="17"/>
        <v>2965000</v>
      </c>
      <c r="H33" s="96">
        <f t="shared" si="17"/>
        <v>1991000</v>
      </c>
      <c r="I33" s="97">
        <f t="shared" si="17"/>
        <v>742000</v>
      </c>
      <c r="J33" s="96">
        <f t="shared" si="17"/>
        <v>974000</v>
      </c>
      <c r="K33" s="97">
        <f t="shared" si="17"/>
        <v>1334000</v>
      </c>
      <c r="L33" s="96">
        <f t="shared" si="17"/>
        <v>0</v>
      </c>
      <c r="M33" s="97">
        <f t="shared" si="17"/>
        <v>889000</v>
      </c>
      <c r="N33" s="96">
        <f t="shared" si="17"/>
        <v>0</v>
      </c>
      <c r="O33" s="97">
        <f t="shared" si="17"/>
        <v>0</v>
      </c>
      <c r="P33" s="96">
        <f>$H33      +$J33      +$L33      +$N33</f>
        <v>2965000</v>
      </c>
      <c r="Q33" s="97">
        <f>$I33      +$K33      +$M33      +$O33</f>
        <v>2965000</v>
      </c>
      <c r="R33" s="52">
        <f>IF(($J33      =0),0,((($L33      -$J33      )/$J33      )*100))</f>
        <v>-100</v>
      </c>
      <c r="S33" s="53">
        <f>IF(($K33      =0),0,((($M33      -$K33      )/$K33      )*100))</f>
        <v>-33.358320839580209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21000000</v>
      </c>
      <c r="C35" s="92">
        <v>0</v>
      </c>
      <c r="D35" s="92"/>
      <c r="E35" s="92">
        <f t="shared" ref="E35:E40" si="18">$B35      +$C35      +$D35</f>
        <v>21000000</v>
      </c>
      <c r="F35" s="93">
        <v>21000000</v>
      </c>
      <c r="G35" s="94">
        <v>21000000</v>
      </c>
      <c r="H35" s="93"/>
      <c r="I35" s="94"/>
      <c r="J35" s="93"/>
      <c r="K35" s="94"/>
      <c r="L35" s="93">
        <v>408000</v>
      </c>
      <c r="M35" s="94"/>
      <c r="N35" s="93"/>
      <c r="O35" s="94"/>
      <c r="P35" s="93">
        <f t="shared" ref="P35:P40" si="19">$H35      +$J35      +$L35      +$N35</f>
        <v>408000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1.9428571428571426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4593000</v>
      </c>
      <c r="C36" s="92">
        <v>0</v>
      </c>
      <c r="D36" s="92"/>
      <c r="E36" s="92">
        <f t="shared" si="18"/>
        <v>4593000</v>
      </c>
      <c r="F36" s="93">
        <v>4593000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25593000</v>
      </c>
      <c r="C40" s="95">
        <f>SUM(C35:C39)</f>
        <v>0</v>
      </c>
      <c r="D40" s="95"/>
      <c r="E40" s="95">
        <f t="shared" si="18"/>
        <v>25593000</v>
      </c>
      <c r="F40" s="96">
        <f t="shared" ref="F40:O40" si="25">SUM(F35:F39)</f>
        <v>25593000</v>
      </c>
      <c r="G40" s="97">
        <f t="shared" si="25"/>
        <v>21000000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408000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408000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1.9428571428571426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30108000</v>
      </c>
      <c r="C67" s="104">
        <f>SUM(C9:C15,C18:C23,C26:C29,C32,C35:C39,C42:C52,C55:C58,C61:C65)</f>
        <v>0</v>
      </c>
      <c r="D67" s="104"/>
      <c r="E67" s="104">
        <f t="shared" si="35"/>
        <v>30108000</v>
      </c>
      <c r="F67" s="105">
        <f t="shared" ref="F67:O67" si="43">SUM(F9:F15,F18:F23,F26:F29,F32,F35:F39,F42:F52,F55:F58,F61:F65)</f>
        <v>30108000</v>
      </c>
      <c r="G67" s="106">
        <f t="shared" si="43"/>
        <v>25515000</v>
      </c>
      <c r="H67" s="105">
        <f t="shared" si="43"/>
        <v>2090000</v>
      </c>
      <c r="I67" s="106">
        <f t="shared" si="43"/>
        <v>842000</v>
      </c>
      <c r="J67" s="105">
        <f t="shared" si="43"/>
        <v>1597000</v>
      </c>
      <c r="K67" s="106">
        <f t="shared" si="43"/>
        <v>1435929</v>
      </c>
      <c r="L67" s="105">
        <f t="shared" si="43"/>
        <v>530000</v>
      </c>
      <c r="M67" s="106">
        <f t="shared" si="43"/>
        <v>1512466</v>
      </c>
      <c r="N67" s="105">
        <f t="shared" si="43"/>
        <v>0</v>
      </c>
      <c r="O67" s="106">
        <f t="shared" si="43"/>
        <v>0</v>
      </c>
      <c r="P67" s="105">
        <f t="shared" si="36"/>
        <v>4217000</v>
      </c>
      <c r="Q67" s="106">
        <f t="shared" si="37"/>
        <v>3790395</v>
      </c>
      <c r="R67" s="61">
        <f t="shared" si="38"/>
        <v>-66.81277395115842</v>
      </c>
      <c r="S67" s="62">
        <f t="shared" si="39"/>
        <v>5.3301381892837316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16.527532823829119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14.855555555555554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36260000</v>
      </c>
      <c r="C69" s="92">
        <v>0</v>
      </c>
      <c r="D69" s="92"/>
      <c r="E69" s="92">
        <f>$B69      +$C69      +$D69</f>
        <v>36260000</v>
      </c>
      <c r="F69" s="93">
        <v>36260000</v>
      </c>
      <c r="G69" s="94">
        <v>36260000</v>
      </c>
      <c r="H69" s="93">
        <v>3229000</v>
      </c>
      <c r="I69" s="94"/>
      <c r="J69" s="93">
        <v>1979000</v>
      </c>
      <c r="K69" s="94"/>
      <c r="L69" s="93">
        <v>5193000</v>
      </c>
      <c r="M69" s="94"/>
      <c r="N69" s="93"/>
      <c r="O69" s="94"/>
      <c r="P69" s="93">
        <f>$H69      +$J69      +$L69      +$N69</f>
        <v>10401000</v>
      </c>
      <c r="Q69" s="94">
        <f>$I69      +$K69      +$M69      +$O69</f>
        <v>0</v>
      </c>
      <c r="R69" s="48">
        <f>IF(($J69      =0),0,((($L69      -$J69      )/$J69      )*100))</f>
        <v>162.40525517938354</v>
      </c>
      <c r="S69" s="49">
        <f>IF(($K69      =0),0,((($M69      -$K69      )/$K69      )*100))</f>
        <v>0</v>
      </c>
      <c r="T69" s="48">
        <f>IF(($E69      =0),0,(($P69      /$E69      )*100))</f>
        <v>28.684500827357972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36260000</v>
      </c>
      <c r="C70" s="101">
        <f>C69</f>
        <v>0</v>
      </c>
      <c r="D70" s="101"/>
      <c r="E70" s="101">
        <f>$B70      +$C70      +$D70</f>
        <v>36260000</v>
      </c>
      <c r="F70" s="102">
        <f t="shared" ref="F70:O70" si="44">F69</f>
        <v>36260000</v>
      </c>
      <c r="G70" s="103">
        <f t="shared" si="44"/>
        <v>36260000</v>
      </c>
      <c r="H70" s="102">
        <f t="shared" si="44"/>
        <v>3229000</v>
      </c>
      <c r="I70" s="103">
        <f t="shared" si="44"/>
        <v>0</v>
      </c>
      <c r="J70" s="102">
        <f t="shared" si="44"/>
        <v>1979000</v>
      </c>
      <c r="K70" s="103">
        <f t="shared" si="44"/>
        <v>0</v>
      </c>
      <c r="L70" s="102">
        <f t="shared" si="44"/>
        <v>5193000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10401000</v>
      </c>
      <c r="Q70" s="103">
        <f>$I70      +$K70      +$M70      +$O70</f>
        <v>0</v>
      </c>
      <c r="R70" s="57">
        <f>IF(($J70      =0),0,((($L70      -$J70      )/$J70      )*100))</f>
        <v>162.40525517938354</v>
      </c>
      <c r="S70" s="58">
        <f>IF(($K70      =0),0,((($M70      -$K70      )/$K70      )*100))</f>
        <v>0</v>
      </c>
      <c r="T70" s="57">
        <f>IF($E70   =0,0,($P70   /$E70   )*100)</f>
        <v>28.684500827357972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36260000</v>
      </c>
      <c r="C71" s="104">
        <f>C69</f>
        <v>0</v>
      </c>
      <c r="D71" s="104"/>
      <c r="E71" s="104">
        <f>$B71      +$C71      +$D71</f>
        <v>36260000</v>
      </c>
      <c r="F71" s="105">
        <f t="shared" ref="F71:O71" si="45">F69</f>
        <v>36260000</v>
      </c>
      <c r="G71" s="106">
        <f t="shared" si="45"/>
        <v>36260000</v>
      </c>
      <c r="H71" s="105">
        <f t="shared" si="45"/>
        <v>3229000</v>
      </c>
      <c r="I71" s="106">
        <f t="shared" si="45"/>
        <v>0</v>
      </c>
      <c r="J71" s="105">
        <f t="shared" si="45"/>
        <v>1979000</v>
      </c>
      <c r="K71" s="106">
        <f t="shared" si="45"/>
        <v>0</v>
      </c>
      <c r="L71" s="105">
        <f t="shared" si="45"/>
        <v>5193000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10401000</v>
      </c>
      <c r="Q71" s="106">
        <f>$I71      +$K71      +$M71      +$O71</f>
        <v>0</v>
      </c>
      <c r="R71" s="61">
        <f>IF(($J71      =0),0,((($L71      -$J71      )/$J71      )*100))</f>
        <v>162.40525517938354</v>
      </c>
      <c r="S71" s="62">
        <f>IF(($K71      =0),0,((($M71      -$K71      )/$K71      )*100))</f>
        <v>0</v>
      </c>
      <c r="T71" s="61">
        <f>IF($E71   =0,0,($P71   /$E71   )*100)</f>
        <v>28.684500827357972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66368000</v>
      </c>
      <c r="C72" s="104">
        <f>SUM(C9:C15,C18:C23,C26:C29,C32,C35:C39,C42:C52,C55:C58,C61:C65,C69)</f>
        <v>0</v>
      </c>
      <c r="D72" s="104"/>
      <c r="E72" s="104">
        <f>$B72      +$C72      +$D72</f>
        <v>66368000</v>
      </c>
      <c r="F72" s="105">
        <f t="shared" ref="F72:O72" si="46">SUM(F9:F15,F18:F23,F26:F29,F32,F35:F39,F42:F52,F55:F58,F61:F65,F69)</f>
        <v>66368000</v>
      </c>
      <c r="G72" s="106">
        <f t="shared" si="46"/>
        <v>61775000</v>
      </c>
      <c r="H72" s="105">
        <f t="shared" si="46"/>
        <v>5319000</v>
      </c>
      <c r="I72" s="106">
        <f t="shared" si="46"/>
        <v>842000</v>
      </c>
      <c r="J72" s="105">
        <f t="shared" si="46"/>
        <v>3576000</v>
      </c>
      <c r="K72" s="106">
        <f t="shared" si="46"/>
        <v>1435929</v>
      </c>
      <c r="L72" s="105">
        <f t="shared" si="46"/>
        <v>5723000</v>
      </c>
      <c r="M72" s="106">
        <f t="shared" si="46"/>
        <v>1512466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14618000</v>
      </c>
      <c r="Q72" s="106">
        <f>$I72      +$K72      +$M72      +$O72</f>
        <v>3790395</v>
      </c>
      <c r="R72" s="61">
        <f>IF(($J72      =0),0,((($L72      -$J72      )/$J72      )*100))</f>
        <v>60.039149888143172</v>
      </c>
      <c r="S72" s="62">
        <f>IF(($K72      =0),0,((($M72      -$K72      )/$K72      )*100))</f>
        <v>5.3301381892837316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23.663294212869285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6.1358073654390939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u0+M6lNgd41PLdBidi/ZZe9Az6eo0o2iS/Kf0oUoYJopYxp56KXWbscW7xSFggxifmhk5ENF5GCinMCvYEVBPA==" saltValue="qoMp2VEUHgN5g3PZs9rLS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195000</v>
      </c>
      <c r="I10" s="94">
        <v>195414</v>
      </c>
      <c r="J10" s="93">
        <v>799000</v>
      </c>
      <c r="K10" s="94">
        <v>798945</v>
      </c>
      <c r="L10" s="93">
        <v>146000</v>
      </c>
      <c r="M10" s="94">
        <v>145379</v>
      </c>
      <c r="N10" s="93"/>
      <c r="O10" s="94"/>
      <c r="P10" s="93">
        <f t="shared" ref="P10:P16" si="1">$H10      +$J10      +$L10      +$N10</f>
        <v>1140000</v>
      </c>
      <c r="Q10" s="94">
        <f t="shared" ref="Q10:Q16" si="2">$I10      +$K10      +$M10      +$O10</f>
        <v>1139738</v>
      </c>
      <c r="R10" s="48">
        <f t="shared" ref="R10:R16" si="3">IF(($J10      =0),0,((($L10      -$J10      )/$J10      )*100))</f>
        <v>-81.727158948685855</v>
      </c>
      <c r="S10" s="49">
        <f t="shared" ref="S10:S16" si="4">IF(($K10      =0),0,((($M10      -$K10      )/$K10      )*100))</f>
        <v>-81.803628535130699</v>
      </c>
      <c r="T10" s="48">
        <f t="shared" ref="T10:T15" si="5">IF(($E10      =0),0,(($P10      /$E10      )*100))</f>
        <v>73.548387096774192</v>
      </c>
      <c r="U10" s="50">
        <f t="shared" ref="U10:U15" si="6">IF(($E10      =0),0,(($Q10      /$E10      )*100))</f>
        <v>73.531483870967733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10000000</v>
      </c>
      <c r="C13" s="92">
        <v>0</v>
      </c>
      <c r="D13" s="92"/>
      <c r="E13" s="92">
        <f t="shared" si="0"/>
        <v>10000000</v>
      </c>
      <c r="F13" s="93">
        <v>10000000</v>
      </c>
      <c r="G13" s="94">
        <v>10000000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11550000</v>
      </c>
      <c r="C16" s="95">
        <f>SUM(C9:C15)</f>
        <v>0</v>
      </c>
      <c r="D16" s="95"/>
      <c r="E16" s="95">
        <f t="shared" si="0"/>
        <v>11550000</v>
      </c>
      <c r="F16" s="96">
        <f t="shared" ref="F16:O16" si="7">SUM(F9:F15)</f>
        <v>11550000</v>
      </c>
      <c r="G16" s="97">
        <f t="shared" si="7"/>
        <v>11550000</v>
      </c>
      <c r="H16" s="96">
        <f t="shared" si="7"/>
        <v>195000</v>
      </c>
      <c r="I16" s="97">
        <f t="shared" si="7"/>
        <v>195414</v>
      </c>
      <c r="J16" s="96">
        <f t="shared" si="7"/>
        <v>799000</v>
      </c>
      <c r="K16" s="97">
        <f t="shared" si="7"/>
        <v>798945</v>
      </c>
      <c r="L16" s="96">
        <f t="shared" si="7"/>
        <v>146000</v>
      </c>
      <c r="M16" s="97">
        <f t="shared" si="7"/>
        <v>145379</v>
      </c>
      <c r="N16" s="96">
        <f t="shared" si="7"/>
        <v>0</v>
      </c>
      <c r="O16" s="97">
        <f t="shared" si="7"/>
        <v>0</v>
      </c>
      <c r="P16" s="96">
        <f t="shared" si="1"/>
        <v>1140000</v>
      </c>
      <c r="Q16" s="97">
        <f t="shared" si="2"/>
        <v>1139738</v>
      </c>
      <c r="R16" s="52">
        <f t="shared" si="3"/>
        <v>-81.727158948685855</v>
      </c>
      <c r="S16" s="53">
        <f t="shared" si="4"/>
        <v>-81.803628535130699</v>
      </c>
      <c r="T16" s="52">
        <f>IF((SUM($E9:$E13)+$E15)=0,0,(P16/(SUM($E9:$E13)+$E15)*100))</f>
        <v>9.8701298701298708</v>
      </c>
      <c r="U16" s="54">
        <f>IF((SUM($E9:$E13)+$E15)=0,0,(Q16/(SUM($E9:$E13)+$E15)*100))</f>
        <v>9.8678614718614721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2210000</v>
      </c>
      <c r="C32" s="92">
        <v>0</v>
      </c>
      <c r="D32" s="92"/>
      <c r="E32" s="92">
        <f>$B32      +$C32      +$D32</f>
        <v>2210000</v>
      </c>
      <c r="F32" s="93">
        <v>2210000</v>
      </c>
      <c r="G32" s="94">
        <v>2210000</v>
      </c>
      <c r="H32" s="93">
        <v>760000</v>
      </c>
      <c r="I32" s="94">
        <v>759971</v>
      </c>
      <c r="J32" s="93">
        <v>1052000</v>
      </c>
      <c r="K32" s="94">
        <v>1051878</v>
      </c>
      <c r="L32" s="93">
        <v>277000</v>
      </c>
      <c r="M32" s="94">
        <v>184125</v>
      </c>
      <c r="N32" s="93"/>
      <c r="O32" s="94"/>
      <c r="P32" s="93">
        <f>$H32      +$J32      +$L32      +$N32</f>
        <v>2089000</v>
      </c>
      <c r="Q32" s="94">
        <f>$I32      +$K32      +$M32      +$O32</f>
        <v>1995974</v>
      </c>
      <c r="R32" s="48">
        <f>IF(($J32      =0),0,((($L32      -$J32      )/$J32      )*100))</f>
        <v>-73.669201520912551</v>
      </c>
      <c r="S32" s="49">
        <f>IF(($K32      =0),0,((($M32      -$K32      )/$K32      )*100))</f>
        <v>-82.495593595454991</v>
      </c>
      <c r="T32" s="48">
        <f>IF(($E32      =0),0,(($P32      /$E32      )*100))</f>
        <v>94.524886877828052</v>
      </c>
      <c r="U32" s="50">
        <f>IF(($E32      =0),0,(($Q32      /$E32      )*100))</f>
        <v>90.315565610859721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2210000</v>
      </c>
      <c r="C33" s="95">
        <f>C32</f>
        <v>0</v>
      </c>
      <c r="D33" s="95"/>
      <c r="E33" s="95">
        <f>$B33      +$C33      +$D33</f>
        <v>2210000</v>
      </c>
      <c r="F33" s="96">
        <f t="shared" ref="F33:O33" si="17">F32</f>
        <v>2210000</v>
      </c>
      <c r="G33" s="97">
        <f t="shared" si="17"/>
        <v>2210000</v>
      </c>
      <c r="H33" s="96">
        <f t="shared" si="17"/>
        <v>760000</v>
      </c>
      <c r="I33" s="97">
        <f t="shared" si="17"/>
        <v>759971</v>
      </c>
      <c r="J33" s="96">
        <f t="shared" si="17"/>
        <v>1052000</v>
      </c>
      <c r="K33" s="97">
        <f t="shared" si="17"/>
        <v>1051878</v>
      </c>
      <c r="L33" s="96">
        <f t="shared" si="17"/>
        <v>277000</v>
      </c>
      <c r="M33" s="97">
        <f t="shared" si="17"/>
        <v>184125</v>
      </c>
      <c r="N33" s="96">
        <f t="shared" si="17"/>
        <v>0</v>
      </c>
      <c r="O33" s="97">
        <f t="shared" si="17"/>
        <v>0</v>
      </c>
      <c r="P33" s="96">
        <f>$H33      +$J33      +$L33      +$N33</f>
        <v>2089000</v>
      </c>
      <c r="Q33" s="97">
        <f>$I33      +$K33      +$M33      +$O33</f>
        <v>1995974</v>
      </c>
      <c r="R33" s="52">
        <f>IF(($J33      =0),0,((($L33      -$J33      )/$J33      )*100))</f>
        <v>-73.669201520912551</v>
      </c>
      <c r="S33" s="53">
        <f>IF(($K33      =0),0,((($M33      -$K33      )/$K33      )*100))</f>
        <v>-82.495593595454991</v>
      </c>
      <c r="T33" s="52">
        <f>IF($E33   =0,0,($P33   /$E33   )*100)</f>
        <v>94.524886877828052</v>
      </c>
      <c r="U33" s="54">
        <f>IF($E33   =0,0,($Q33   /$E33   )*100)</f>
        <v>90.315565610859721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2890000</v>
      </c>
      <c r="C35" s="92">
        <v>0</v>
      </c>
      <c r="D35" s="92"/>
      <c r="E35" s="92">
        <f t="shared" ref="E35:E40" si="18">$B35      +$C35      +$D35</f>
        <v>2890000</v>
      </c>
      <c r="F35" s="93">
        <v>2890000</v>
      </c>
      <c r="G35" s="94">
        <v>2890000</v>
      </c>
      <c r="H35" s="93"/>
      <c r="I35" s="94"/>
      <c r="J35" s="93"/>
      <c r="K35" s="94"/>
      <c r="L35" s="93">
        <v>144000</v>
      </c>
      <c r="M35" s="94">
        <v>152382</v>
      </c>
      <c r="N35" s="93"/>
      <c r="O35" s="94"/>
      <c r="P35" s="93">
        <f t="shared" ref="P35:P40" si="19">$H35      +$J35      +$L35      +$N35</f>
        <v>144000</v>
      </c>
      <c r="Q35" s="94">
        <f t="shared" ref="Q35:Q40" si="20">$I35      +$K35      +$M35      +$O35</f>
        <v>152382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4.9826989619377162</v>
      </c>
      <c r="U35" s="50">
        <f t="shared" ref="U35:U39" si="24">IF(($E35      =0),0,(($Q35      /$E35      )*100))</f>
        <v>5.2727335640138406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2890000</v>
      </c>
      <c r="C40" s="95">
        <f>SUM(C35:C39)</f>
        <v>0</v>
      </c>
      <c r="D40" s="95"/>
      <c r="E40" s="95">
        <f t="shared" si="18"/>
        <v>2890000</v>
      </c>
      <c r="F40" s="96">
        <f t="shared" ref="F40:O40" si="25">SUM(F35:F39)</f>
        <v>2890000</v>
      </c>
      <c r="G40" s="97">
        <f t="shared" si="25"/>
        <v>2890000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144000</v>
      </c>
      <c r="M40" s="97">
        <f t="shared" si="25"/>
        <v>152382</v>
      </c>
      <c r="N40" s="96">
        <f t="shared" si="25"/>
        <v>0</v>
      </c>
      <c r="O40" s="97">
        <f t="shared" si="25"/>
        <v>0</v>
      </c>
      <c r="P40" s="96">
        <f t="shared" si="19"/>
        <v>144000</v>
      </c>
      <c r="Q40" s="97">
        <f t="shared" si="20"/>
        <v>152382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4.9826989619377162</v>
      </c>
      <c r="U40" s="54">
        <f>IF((+$E35+$E38) =0,0,(Q40   /(+$E35+$E38) )*100)</f>
        <v>5.2727335640138406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20000000</v>
      </c>
      <c r="C51" s="92">
        <v>0</v>
      </c>
      <c r="D51" s="92"/>
      <c r="E51" s="92">
        <f t="shared" si="26"/>
        <v>20000000</v>
      </c>
      <c r="F51" s="93">
        <v>20000000</v>
      </c>
      <c r="G51" s="94">
        <v>20000000</v>
      </c>
      <c r="H51" s="93"/>
      <c r="I51" s="94"/>
      <c r="J51" s="93">
        <v>704000</v>
      </c>
      <c r="K51" s="94">
        <v>704375</v>
      </c>
      <c r="L51" s="93"/>
      <c r="M51" s="94">
        <v>6161751</v>
      </c>
      <c r="N51" s="93"/>
      <c r="O51" s="94"/>
      <c r="P51" s="93">
        <f t="shared" si="27"/>
        <v>704000</v>
      </c>
      <c r="Q51" s="94">
        <f t="shared" si="28"/>
        <v>6866126</v>
      </c>
      <c r="R51" s="48">
        <f t="shared" si="29"/>
        <v>-100</v>
      </c>
      <c r="S51" s="49">
        <f t="shared" si="30"/>
        <v>774.78275066548349</v>
      </c>
      <c r="T51" s="48">
        <f t="shared" si="31"/>
        <v>3.52</v>
      </c>
      <c r="U51" s="50">
        <f t="shared" si="32"/>
        <v>34.330629999999999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20000000</v>
      </c>
      <c r="C53" s="95">
        <f>SUM(C42:C52)</f>
        <v>0</v>
      </c>
      <c r="D53" s="95"/>
      <c r="E53" s="95">
        <f t="shared" si="26"/>
        <v>20000000</v>
      </c>
      <c r="F53" s="96">
        <f t="shared" ref="F53:O53" si="33">SUM(F42:F52)</f>
        <v>20000000</v>
      </c>
      <c r="G53" s="97">
        <f t="shared" si="33"/>
        <v>20000000</v>
      </c>
      <c r="H53" s="96">
        <f t="shared" si="33"/>
        <v>0</v>
      </c>
      <c r="I53" s="97">
        <f t="shared" si="33"/>
        <v>0</v>
      </c>
      <c r="J53" s="96">
        <f t="shared" si="33"/>
        <v>704000</v>
      </c>
      <c r="K53" s="97">
        <f t="shared" si="33"/>
        <v>704375</v>
      </c>
      <c r="L53" s="96">
        <f t="shared" si="33"/>
        <v>0</v>
      </c>
      <c r="M53" s="97">
        <f t="shared" si="33"/>
        <v>6161751</v>
      </c>
      <c r="N53" s="96">
        <f t="shared" si="33"/>
        <v>0</v>
      </c>
      <c r="O53" s="97">
        <f t="shared" si="33"/>
        <v>0</v>
      </c>
      <c r="P53" s="96">
        <f t="shared" si="27"/>
        <v>704000</v>
      </c>
      <c r="Q53" s="97">
        <f t="shared" si="28"/>
        <v>6866126</v>
      </c>
      <c r="R53" s="52">
        <f t="shared" si="29"/>
        <v>-100</v>
      </c>
      <c r="S53" s="53">
        <f t="shared" si="30"/>
        <v>774.78275066548349</v>
      </c>
      <c r="T53" s="52">
        <f>IF((+$E43+$E45+$E47+$E48+$E51) =0,0,(P53   /(+$E43+$E45+$E47+$E48+$E51) )*100)</f>
        <v>3.52</v>
      </c>
      <c r="U53" s="54">
        <f>IF((+$E43+$E45+$E47+$E48+$E51) =0,0,(Q53   /(+$E43+$E45+$E47+$E48+$E51) )*100)</f>
        <v>34.330629999999999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36650000</v>
      </c>
      <c r="C67" s="104">
        <f>SUM(C9:C15,C18:C23,C26:C29,C32,C35:C39,C42:C52,C55:C58,C61:C65)</f>
        <v>0</v>
      </c>
      <c r="D67" s="104"/>
      <c r="E67" s="104">
        <f t="shared" si="35"/>
        <v>36650000</v>
      </c>
      <c r="F67" s="105">
        <f t="shared" ref="F67:O67" si="43">SUM(F9:F15,F18:F23,F26:F29,F32,F35:F39,F42:F52,F55:F58,F61:F65)</f>
        <v>36650000</v>
      </c>
      <c r="G67" s="106">
        <f t="shared" si="43"/>
        <v>36650000</v>
      </c>
      <c r="H67" s="105">
        <f t="shared" si="43"/>
        <v>955000</v>
      </c>
      <c r="I67" s="106">
        <f t="shared" si="43"/>
        <v>955385</v>
      </c>
      <c r="J67" s="105">
        <f t="shared" si="43"/>
        <v>2555000</v>
      </c>
      <c r="K67" s="106">
        <f t="shared" si="43"/>
        <v>2555198</v>
      </c>
      <c r="L67" s="105">
        <f t="shared" si="43"/>
        <v>567000</v>
      </c>
      <c r="M67" s="106">
        <f t="shared" si="43"/>
        <v>6643637</v>
      </c>
      <c r="N67" s="105">
        <f t="shared" si="43"/>
        <v>0</v>
      </c>
      <c r="O67" s="106">
        <f t="shared" si="43"/>
        <v>0</v>
      </c>
      <c r="P67" s="105">
        <f t="shared" si="36"/>
        <v>4077000</v>
      </c>
      <c r="Q67" s="106">
        <f t="shared" si="37"/>
        <v>10154220</v>
      </c>
      <c r="R67" s="61">
        <f t="shared" si="38"/>
        <v>-77.808219178082197</v>
      </c>
      <c r="S67" s="62">
        <f t="shared" si="39"/>
        <v>160.00478240825174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11.124147339699864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27.705920873124146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23025000</v>
      </c>
      <c r="C69" s="92">
        <v>0</v>
      </c>
      <c r="D69" s="92"/>
      <c r="E69" s="92">
        <f>$B69      +$C69      +$D69</f>
        <v>23025000</v>
      </c>
      <c r="F69" s="93">
        <v>23025000</v>
      </c>
      <c r="G69" s="94">
        <v>23025000</v>
      </c>
      <c r="H69" s="93">
        <v>6720000</v>
      </c>
      <c r="I69" s="94">
        <v>6719109</v>
      </c>
      <c r="J69" s="93">
        <v>8027000</v>
      </c>
      <c r="K69" s="94">
        <v>8026601</v>
      </c>
      <c r="L69" s="93">
        <v>6398000</v>
      </c>
      <c r="M69" s="94">
        <v>6398917</v>
      </c>
      <c r="N69" s="93"/>
      <c r="O69" s="94"/>
      <c r="P69" s="93">
        <f>$H69      +$J69      +$L69      +$N69</f>
        <v>21145000</v>
      </c>
      <c r="Q69" s="94">
        <f>$I69      +$K69      +$M69      +$O69</f>
        <v>21144627</v>
      </c>
      <c r="R69" s="48">
        <f>IF(($J69      =0),0,((($L69      -$J69      )/$J69      )*100))</f>
        <v>-20.294007723931731</v>
      </c>
      <c r="S69" s="49">
        <f>IF(($K69      =0),0,((($M69      -$K69      )/$K69      )*100))</f>
        <v>-20.278621050180519</v>
      </c>
      <c r="T69" s="48">
        <f>IF(($E69      =0),0,(($P69      /$E69      )*100))</f>
        <v>91.834961997828444</v>
      </c>
      <c r="U69" s="50">
        <f>IF(($E69      =0),0,(($Q69      /$E69      )*100))</f>
        <v>91.833342019543977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23025000</v>
      </c>
      <c r="C70" s="101">
        <f>C69</f>
        <v>0</v>
      </c>
      <c r="D70" s="101"/>
      <c r="E70" s="101">
        <f>$B70      +$C70      +$D70</f>
        <v>23025000</v>
      </c>
      <c r="F70" s="102">
        <f t="shared" ref="F70:O70" si="44">F69</f>
        <v>23025000</v>
      </c>
      <c r="G70" s="103">
        <f t="shared" si="44"/>
        <v>23025000</v>
      </c>
      <c r="H70" s="102">
        <f t="shared" si="44"/>
        <v>6720000</v>
      </c>
      <c r="I70" s="103">
        <f t="shared" si="44"/>
        <v>6719109</v>
      </c>
      <c r="J70" s="102">
        <f t="shared" si="44"/>
        <v>8027000</v>
      </c>
      <c r="K70" s="103">
        <f t="shared" si="44"/>
        <v>8026601</v>
      </c>
      <c r="L70" s="102">
        <f t="shared" si="44"/>
        <v>6398000</v>
      </c>
      <c r="M70" s="103">
        <f t="shared" si="44"/>
        <v>6398917</v>
      </c>
      <c r="N70" s="102">
        <f t="shared" si="44"/>
        <v>0</v>
      </c>
      <c r="O70" s="103">
        <f t="shared" si="44"/>
        <v>0</v>
      </c>
      <c r="P70" s="102">
        <f>$H70      +$J70      +$L70      +$N70</f>
        <v>21145000</v>
      </c>
      <c r="Q70" s="103">
        <f>$I70      +$K70      +$M70      +$O70</f>
        <v>21144627</v>
      </c>
      <c r="R70" s="57">
        <f>IF(($J70      =0),0,((($L70      -$J70      )/$J70      )*100))</f>
        <v>-20.294007723931731</v>
      </c>
      <c r="S70" s="58">
        <f>IF(($K70      =0),0,((($M70      -$K70      )/$K70      )*100))</f>
        <v>-20.278621050180519</v>
      </c>
      <c r="T70" s="57">
        <f>IF($E70   =0,0,($P70   /$E70   )*100)</f>
        <v>91.834961997828444</v>
      </c>
      <c r="U70" s="59">
        <f>IF($E70   =0,0,($Q70   /$E70 )*100)</f>
        <v>91.833342019543977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23025000</v>
      </c>
      <c r="C71" s="104">
        <f>C69</f>
        <v>0</v>
      </c>
      <c r="D71" s="104"/>
      <c r="E71" s="104">
        <f>$B71      +$C71      +$D71</f>
        <v>23025000</v>
      </c>
      <c r="F71" s="105">
        <f t="shared" ref="F71:O71" si="45">F69</f>
        <v>23025000</v>
      </c>
      <c r="G71" s="106">
        <f t="shared" si="45"/>
        <v>23025000</v>
      </c>
      <c r="H71" s="105">
        <f t="shared" si="45"/>
        <v>6720000</v>
      </c>
      <c r="I71" s="106">
        <f t="shared" si="45"/>
        <v>6719109</v>
      </c>
      <c r="J71" s="105">
        <f t="shared" si="45"/>
        <v>8027000</v>
      </c>
      <c r="K71" s="106">
        <f t="shared" si="45"/>
        <v>8026601</v>
      </c>
      <c r="L71" s="105">
        <f t="shared" si="45"/>
        <v>6398000</v>
      </c>
      <c r="M71" s="106">
        <f t="shared" si="45"/>
        <v>6398917</v>
      </c>
      <c r="N71" s="105">
        <f t="shared" si="45"/>
        <v>0</v>
      </c>
      <c r="O71" s="106">
        <f t="shared" si="45"/>
        <v>0</v>
      </c>
      <c r="P71" s="105">
        <f>$H71      +$J71      +$L71      +$N71</f>
        <v>21145000</v>
      </c>
      <c r="Q71" s="106">
        <f>$I71      +$K71      +$M71      +$O71</f>
        <v>21144627</v>
      </c>
      <c r="R71" s="61">
        <f>IF(($J71      =0),0,((($L71      -$J71      )/$J71      )*100))</f>
        <v>-20.294007723931731</v>
      </c>
      <c r="S71" s="62">
        <f>IF(($K71      =0),0,((($M71      -$K71      )/$K71      )*100))</f>
        <v>-20.278621050180519</v>
      </c>
      <c r="T71" s="61">
        <f>IF($E71   =0,0,($P71   /$E71   )*100)</f>
        <v>91.834961997828444</v>
      </c>
      <c r="U71" s="65">
        <f>IF($E71   =0,0,($Q71   /$E71   )*100)</f>
        <v>91.833342019543977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59675000</v>
      </c>
      <c r="C72" s="104">
        <f>SUM(C9:C15,C18:C23,C26:C29,C32,C35:C39,C42:C52,C55:C58,C61:C65,C69)</f>
        <v>0</v>
      </c>
      <c r="D72" s="104"/>
      <c r="E72" s="104">
        <f>$B72      +$C72      +$D72</f>
        <v>59675000</v>
      </c>
      <c r="F72" s="105">
        <f t="shared" ref="F72:O72" si="46">SUM(F9:F15,F18:F23,F26:F29,F32,F35:F39,F42:F52,F55:F58,F61:F65,F69)</f>
        <v>59675000</v>
      </c>
      <c r="G72" s="106">
        <f t="shared" si="46"/>
        <v>59675000</v>
      </c>
      <c r="H72" s="105">
        <f t="shared" si="46"/>
        <v>7675000</v>
      </c>
      <c r="I72" s="106">
        <f t="shared" si="46"/>
        <v>7674494</v>
      </c>
      <c r="J72" s="105">
        <f t="shared" si="46"/>
        <v>10582000</v>
      </c>
      <c r="K72" s="106">
        <f t="shared" si="46"/>
        <v>10581799</v>
      </c>
      <c r="L72" s="105">
        <f t="shared" si="46"/>
        <v>6965000</v>
      </c>
      <c r="M72" s="106">
        <f t="shared" si="46"/>
        <v>13042554</v>
      </c>
      <c r="N72" s="105">
        <f t="shared" si="46"/>
        <v>0</v>
      </c>
      <c r="O72" s="106">
        <f t="shared" si="46"/>
        <v>0</v>
      </c>
      <c r="P72" s="105">
        <f>$H72      +$J72      +$L72      +$N72</f>
        <v>25222000</v>
      </c>
      <c r="Q72" s="106">
        <f>$I72      +$K72      +$M72      +$O72</f>
        <v>31298847</v>
      </c>
      <c r="R72" s="61">
        <f>IF(($J72      =0),0,((($L72      -$J72      )/$J72      )*100))</f>
        <v>-34.180684180684182</v>
      </c>
      <c r="S72" s="62">
        <f>IF(($K72      =0),0,((($M72      -$K72      )/$K72      )*100))</f>
        <v>23.254599714093985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42.265605362379553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52.44884289903645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rDWHlT0iL3TULNviIv5v1etW7cWlkQ64pxTlO7X+sqOeCr4neCvXQgkF8d1ybnmgxM12KRazdBUnWNRs2ZIJkw==" saltValue="NwVusFuATvxGPp03kpWP0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430000</v>
      </c>
      <c r="I10" s="94">
        <v>248291</v>
      </c>
      <c r="J10" s="93">
        <v>264000</v>
      </c>
      <c r="K10" s="94">
        <v>445810</v>
      </c>
      <c r="L10" s="93">
        <v>405000</v>
      </c>
      <c r="M10" s="94">
        <v>404349</v>
      </c>
      <c r="N10" s="93"/>
      <c r="O10" s="94"/>
      <c r="P10" s="93">
        <f t="shared" ref="P10:P16" si="1">$H10      +$J10      +$L10      +$N10</f>
        <v>1099000</v>
      </c>
      <c r="Q10" s="94">
        <f t="shared" ref="Q10:Q16" si="2">$I10      +$K10      +$M10      +$O10</f>
        <v>1098450</v>
      </c>
      <c r="R10" s="48">
        <f t="shared" ref="R10:R16" si="3">IF(($J10      =0),0,((($L10      -$J10      )/$J10      )*100))</f>
        <v>53.409090909090907</v>
      </c>
      <c r="S10" s="49">
        <f t="shared" ref="S10:S16" si="4">IF(($K10      =0),0,((($M10      -$K10      )/$K10      )*100))</f>
        <v>-9.3001502882393829</v>
      </c>
      <c r="T10" s="48">
        <f t="shared" ref="T10:T15" si="5">IF(($E10      =0),0,(($P10      /$E10      )*100))</f>
        <v>66.606060606060595</v>
      </c>
      <c r="U10" s="50">
        <f t="shared" ref="U10:U15" si="6">IF(($E10      =0),0,(($Q10      /$E10      )*100))</f>
        <v>66.572727272727278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430000</v>
      </c>
      <c r="I16" s="97">
        <f t="shared" si="7"/>
        <v>248291</v>
      </c>
      <c r="J16" s="96">
        <f t="shared" si="7"/>
        <v>264000</v>
      </c>
      <c r="K16" s="97">
        <f t="shared" si="7"/>
        <v>445810</v>
      </c>
      <c r="L16" s="96">
        <f t="shared" si="7"/>
        <v>405000</v>
      </c>
      <c r="M16" s="97">
        <f t="shared" si="7"/>
        <v>404349</v>
      </c>
      <c r="N16" s="96">
        <f t="shared" si="7"/>
        <v>0</v>
      </c>
      <c r="O16" s="97">
        <f t="shared" si="7"/>
        <v>0</v>
      </c>
      <c r="P16" s="96">
        <f t="shared" si="1"/>
        <v>1099000</v>
      </c>
      <c r="Q16" s="97">
        <f t="shared" si="2"/>
        <v>1098450</v>
      </c>
      <c r="R16" s="52">
        <f t="shared" si="3"/>
        <v>53.409090909090907</v>
      </c>
      <c r="S16" s="53">
        <f t="shared" si="4"/>
        <v>-9.3001502882393829</v>
      </c>
      <c r="T16" s="52">
        <f>IF((SUM($E9:$E13)+$E15)=0,0,(P16/(SUM($E9:$E13)+$E15)*100))</f>
        <v>66.606060606060595</v>
      </c>
      <c r="U16" s="54">
        <f>IF((SUM($E9:$E13)+$E15)=0,0,(Q16/(SUM($E9:$E13)+$E15)*100))</f>
        <v>66.572727272727278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1721000</v>
      </c>
      <c r="C32" s="92">
        <v>0</v>
      </c>
      <c r="D32" s="92"/>
      <c r="E32" s="92">
        <f>$B32      +$C32      +$D32</f>
        <v>1721000</v>
      </c>
      <c r="F32" s="93">
        <v>1721000</v>
      </c>
      <c r="G32" s="94">
        <v>1721000</v>
      </c>
      <c r="H32" s="93">
        <v>338000</v>
      </c>
      <c r="I32" s="94">
        <v>121981</v>
      </c>
      <c r="J32" s="93">
        <v>506000</v>
      </c>
      <c r="K32" s="94">
        <v>722046</v>
      </c>
      <c r="L32" s="93">
        <v>294000</v>
      </c>
      <c r="M32" s="94">
        <v>294047</v>
      </c>
      <c r="N32" s="93"/>
      <c r="O32" s="94"/>
      <c r="P32" s="93">
        <f>$H32      +$J32      +$L32      +$N32</f>
        <v>1138000</v>
      </c>
      <c r="Q32" s="94">
        <f>$I32      +$K32      +$M32      +$O32</f>
        <v>1138074</v>
      </c>
      <c r="R32" s="48">
        <f>IF(($J32      =0),0,((($L32      -$J32      )/$J32      )*100))</f>
        <v>-41.897233201581031</v>
      </c>
      <c r="S32" s="49">
        <f>IF(($K32      =0),0,((($M32      -$K32      )/$K32      )*100))</f>
        <v>-59.2758633106478</v>
      </c>
      <c r="T32" s="48">
        <f>IF(($E32      =0),0,(($P32      /$E32      )*100))</f>
        <v>66.124346310284722</v>
      </c>
      <c r="U32" s="50">
        <f>IF(($E32      =0),0,(($Q32      /$E32      )*100))</f>
        <v>66.128646135967458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1721000</v>
      </c>
      <c r="C33" s="95">
        <f>C32</f>
        <v>0</v>
      </c>
      <c r="D33" s="95"/>
      <c r="E33" s="95">
        <f>$B33      +$C33      +$D33</f>
        <v>1721000</v>
      </c>
      <c r="F33" s="96">
        <f t="shared" ref="F33:O33" si="17">F32</f>
        <v>1721000</v>
      </c>
      <c r="G33" s="97">
        <f t="shared" si="17"/>
        <v>1721000</v>
      </c>
      <c r="H33" s="96">
        <f t="shared" si="17"/>
        <v>338000</v>
      </c>
      <c r="I33" s="97">
        <f t="shared" si="17"/>
        <v>121981</v>
      </c>
      <c r="J33" s="96">
        <f t="shared" si="17"/>
        <v>506000</v>
      </c>
      <c r="K33" s="97">
        <f t="shared" si="17"/>
        <v>722046</v>
      </c>
      <c r="L33" s="96">
        <f t="shared" si="17"/>
        <v>294000</v>
      </c>
      <c r="M33" s="97">
        <f t="shared" si="17"/>
        <v>294047</v>
      </c>
      <c r="N33" s="96">
        <f t="shared" si="17"/>
        <v>0</v>
      </c>
      <c r="O33" s="97">
        <f t="shared" si="17"/>
        <v>0</v>
      </c>
      <c r="P33" s="96">
        <f>$H33      +$J33      +$L33      +$N33</f>
        <v>1138000</v>
      </c>
      <c r="Q33" s="97">
        <f>$I33      +$K33      +$M33      +$O33</f>
        <v>1138074</v>
      </c>
      <c r="R33" s="52">
        <f>IF(($J33      =0),0,((($L33      -$J33      )/$J33      )*100))</f>
        <v>-41.897233201581031</v>
      </c>
      <c r="S33" s="53">
        <f>IF(($K33      =0),0,((($M33      -$K33      )/$K33      )*100))</f>
        <v>-59.2758633106478</v>
      </c>
      <c r="T33" s="52">
        <f>IF($E33   =0,0,($P33   /$E33   )*100)</f>
        <v>66.124346310284722</v>
      </c>
      <c r="U33" s="54">
        <f>IF($E33   =0,0,($Q33   /$E33   )*100)</f>
        <v>66.128646135967458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7120000</v>
      </c>
      <c r="C35" s="92">
        <v>0</v>
      </c>
      <c r="D35" s="92"/>
      <c r="E35" s="92">
        <f t="shared" ref="E35:E40" si="18">$B35      +$C35      +$D35</f>
        <v>7120000</v>
      </c>
      <c r="F35" s="93">
        <v>7120000</v>
      </c>
      <c r="G35" s="94">
        <v>7120000</v>
      </c>
      <c r="H35" s="93"/>
      <c r="I35" s="94"/>
      <c r="J35" s="93">
        <v>220000</v>
      </c>
      <c r="K35" s="94">
        <v>219576</v>
      </c>
      <c r="L35" s="93"/>
      <c r="M35" s="94"/>
      <c r="N35" s="93"/>
      <c r="O35" s="94"/>
      <c r="P35" s="93">
        <f t="shared" ref="P35:P40" si="19">$H35      +$J35      +$L35      +$N35</f>
        <v>220000</v>
      </c>
      <c r="Q35" s="94">
        <f t="shared" ref="Q35:Q40" si="20">$I35      +$K35      +$M35      +$O35</f>
        <v>219576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-100</v>
      </c>
      <c r="T35" s="48">
        <f t="shared" ref="T35:T39" si="23">IF(($E35      =0),0,(($P35      /$E35      )*100))</f>
        <v>3.089887640449438</v>
      </c>
      <c r="U35" s="50">
        <f t="shared" ref="U35:U39" si="24">IF(($E35      =0),0,(($Q35      /$E35      )*100))</f>
        <v>3.0839325842696628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10189000</v>
      </c>
      <c r="C36" s="92">
        <v>0</v>
      </c>
      <c r="D36" s="92"/>
      <c r="E36" s="92">
        <f t="shared" si="18"/>
        <v>10189000</v>
      </c>
      <c r="F36" s="93">
        <v>10189000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3500000</v>
      </c>
      <c r="C38" s="92">
        <v>1000000</v>
      </c>
      <c r="D38" s="92"/>
      <c r="E38" s="92">
        <f t="shared" si="18"/>
        <v>4500000</v>
      </c>
      <c r="F38" s="93">
        <v>4500000</v>
      </c>
      <c r="G38" s="94">
        <v>4500000</v>
      </c>
      <c r="H38" s="93"/>
      <c r="I38" s="94"/>
      <c r="J38" s="93"/>
      <c r="K38" s="94">
        <v>14168</v>
      </c>
      <c r="L38" s="93">
        <v>1095000</v>
      </c>
      <c r="M38" s="94">
        <v>848872</v>
      </c>
      <c r="N38" s="93"/>
      <c r="O38" s="94"/>
      <c r="P38" s="93">
        <f t="shared" si="19"/>
        <v>1095000</v>
      </c>
      <c r="Q38" s="94">
        <f t="shared" si="20"/>
        <v>863040</v>
      </c>
      <c r="R38" s="48">
        <f t="shared" si="21"/>
        <v>0</v>
      </c>
      <c r="S38" s="49">
        <f t="shared" si="22"/>
        <v>5891.4737436476562</v>
      </c>
      <c r="T38" s="48">
        <f t="shared" si="23"/>
        <v>24.333333333333336</v>
      </c>
      <c r="U38" s="50">
        <f t="shared" si="24"/>
        <v>19.178666666666665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20809000</v>
      </c>
      <c r="C40" s="95">
        <f>SUM(C35:C39)</f>
        <v>1000000</v>
      </c>
      <c r="D40" s="95"/>
      <c r="E40" s="95">
        <f t="shared" si="18"/>
        <v>21809000</v>
      </c>
      <c r="F40" s="96">
        <f t="shared" ref="F40:O40" si="25">SUM(F35:F39)</f>
        <v>21809000</v>
      </c>
      <c r="G40" s="97">
        <f t="shared" si="25"/>
        <v>11620000</v>
      </c>
      <c r="H40" s="96">
        <f t="shared" si="25"/>
        <v>0</v>
      </c>
      <c r="I40" s="97">
        <f t="shared" si="25"/>
        <v>0</v>
      </c>
      <c r="J40" s="96">
        <f t="shared" si="25"/>
        <v>220000</v>
      </c>
      <c r="K40" s="97">
        <f t="shared" si="25"/>
        <v>233744</v>
      </c>
      <c r="L40" s="96">
        <f t="shared" si="25"/>
        <v>1095000</v>
      </c>
      <c r="M40" s="97">
        <f t="shared" si="25"/>
        <v>848872</v>
      </c>
      <c r="N40" s="96">
        <f t="shared" si="25"/>
        <v>0</v>
      </c>
      <c r="O40" s="97">
        <f t="shared" si="25"/>
        <v>0</v>
      </c>
      <c r="P40" s="96">
        <f t="shared" si="19"/>
        <v>1315000</v>
      </c>
      <c r="Q40" s="97">
        <f t="shared" si="20"/>
        <v>1082616</v>
      </c>
      <c r="R40" s="52">
        <f t="shared" si="21"/>
        <v>397.72727272727269</v>
      </c>
      <c r="S40" s="53">
        <f t="shared" si="22"/>
        <v>263.16311862550481</v>
      </c>
      <c r="T40" s="52">
        <f>IF((+$E35+$E38) =0,0,(P40   /(+$E35+$E38) )*100)</f>
        <v>11.316695352839931</v>
      </c>
      <c r="U40" s="54">
        <f>IF((+$E35+$E38) =0,0,(Q40   /(+$E35+$E38) )*100)</f>
        <v>9.3168330464716007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2500000</v>
      </c>
      <c r="C51" s="92">
        <v>0</v>
      </c>
      <c r="D51" s="92"/>
      <c r="E51" s="92">
        <f t="shared" si="26"/>
        <v>2500000</v>
      </c>
      <c r="F51" s="93">
        <v>2500000</v>
      </c>
      <c r="G51" s="94">
        <v>2500000</v>
      </c>
      <c r="H51" s="93"/>
      <c r="I51" s="94"/>
      <c r="J51" s="93"/>
      <c r="K51" s="94">
        <v>1725</v>
      </c>
      <c r="L51" s="93">
        <v>718000</v>
      </c>
      <c r="M51" s="94">
        <v>1178720</v>
      </c>
      <c r="N51" s="93"/>
      <c r="O51" s="94"/>
      <c r="P51" s="93">
        <f t="shared" si="27"/>
        <v>718000</v>
      </c>
      <c r="Q51" s="94">
        <f t="shared" si="28"/>
        <v>1180445</v>
      </c>
      <c r="R51" s="48">
        <f t="shared" si="29"/>
        <v>0</v>
      </c>
      <c r="S51" s="49">
        <f t="shared" si="30"/>
        <v>68231.594202898559</v>
      </c>
      <c r="T51" s="48">
        <f t="shared" si="31"/>
        <v>28.720000000000002</v>
      </c>
      <c r="U51" s="50">
        <f t="shared" si="32"/>
        <v>47.217799999999997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2500000</v>
      </c>
      <c r="C53" s="95">
        <f>SUM(C42:C52)</f>
        <v>0</v>
      </c>
      <c r="D53" s="95"/>
      <c r="E53" s="95">
        <f t="shared" si="26"/>
        <v>2500000</v>
      </c>
      <c r="F53" s="96">
        <f t="shared" ref="F53:O53" si="33">SUM(F42:F52)</f>
        <v>2500000</v>
      </c>
      <c r="G53" s="97">
        <f t="shared" si="33"/>
        <v>2500000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1725</v>
      </c>
      <c r="L53" s="96">
        <f t="shared" si="33"/>
        <v>718000</v>
      </c>
      <c r="M53" s="97">
        <f t="shared" si="33"/>
        <v>1178720</v>
      </c>
      <c r="N53" s="96">
        <f t="shared" si="33"/>
        <v>0</v>
      </c>
      <c r="O53" s="97">
        <f t="shared" si="33"/>
        <v>0</v>
      </c>
      <c r="P53" s="96">
        <f t="shared" si="27"/>
        <v>718000</v>
      </c>
      <c r="Q53" s="97">
        <f t="shared" si="28"/>
        <v>1180445</v>
      </c>
      <c r="R53" s="52">
        <f t="shared" si="29"/>
        <v>0</v>
      </c>
      <c r="S53" s="53">
        <f t="shared" si="30"/>
        <v>68231.594202898559</v>
      </c>
      <c r="T53" s="52">
        <f>IF((+$E43+$E45+$E47+$E48+$E51) =0,0,(P53   /(+$E43+$E45+$E47+$E48+$E51) )*100)</f>
        <v>28.720000000000002</v>
      </c>
      <c r="U53" s="54">
        <f>IF((+$E43+$E45+$E47+$E48+$E51) =0,0,(Q53   /(+$E43+$E45+$E47+$E48+$E51) )*100)</f>
        <v>47.217799999999997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26680000</v>
      </c>
      <c r="C67" s="104">
        <f>SUM(C9:C15,C18:C23,C26:C29,C32,C35:C39,C42:C52,C55:C58,C61:C65)</f>
        <v>1000000</v>
      </c>
      <c r="D67" s="104"/>
      <c r="E67" s="104">
        <f t="shared" si="35"/>
        <v>27680000</v>
      </c>
      <c r="F67" s="105">
        <f t="shared" ref="F67:O67" si="43">SUM(F9:F15,F18:F23,F26:F29,F32,F35:F39,F42:F52,F55:F58,F61:F65)</f>
        <v>27680000</v>
      </c>
      <c r="G67" s="106">
        <f t="shared" si="43"/>
        <v>17491000</v>
      </c>
      <c r="H67" s="105">
        <f t="shared" si="43"/>
        <v>768000</v>
      </c>
      <c r="I67" s="106">
        <f t="shared" si="43"/>
        <v>370272</v>
      </c>
      <c r="J67" s="105">
        <f t="shared" si="43"/>
        <v>990000</v>
      </c>
      <c r="K67" s="106">
        <f t="shared" si="43"/>
        <v>1403325</v>
      </c>
      <c r="L67" s="105">
        <f t="shared" si="43"/>
        <v>2512000</v>
      </c>
      <c r="M67" s="106">
        <f t="shared" si="43"/>
        <v>2725988</v>
      </c>
      <c r="N67" s="105">
        <f t="shared" si="43"/>
        <v>0</v>
      </c>
      <c r="O67" s="106">
        <f t="shared" si="43"/>
        <v>0</v>
      </c>
      <c r="P67" s="105">
        <f t="shared" si="36"/>
        <v>4270000</v>
      </c>
      <c r="Q67" s="106">
        <f t="shared" si="37"/>
        <v>4499585</v>
      </c>
      <c r="R67" s="61">
        <f t="shared" si="38"/>
        <v>153.73737373737373</v>
      </c>
      <c r="S67" s="62">
        <f t="shared" si="39"/>
        <v>94.25207988170952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24.412555028300268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25.725144359956548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35602000</v>
      </c>
      <c r="C69" s="92">
        <v>-10000000</v>
      </c>
      <c r="D69" s="92"/>
      <c r="E69" s="92">
        <f>$B69      +$C69      +$D69</f>
        <v>25602000</v>
      </c>
      <c r="F69" s="93">
        <v>25602000</v>
      </c>
      <c r="G69" s="94">
        <v>25602000</v>
      </c>
      <c r="H69" s="93">
        <v>3625000</v>
      </c>
      <c r="I69" s="94">
        <v>1202947</v>
      </c>
      <c r="J69" s="93">
        <v>3219000</v>
      </c>
      <c r="K69" s="94">
        <v>5645917</v>
      </c>
      <c r="L69" s="93">
        <v>2893000</v>
      </c>
      <c r="M69" s="94">
        <v>2922116</v>
      </c>
      <c r="N69" s="93"/>
      <c r="O69" s="94"/>
      <c r="P69" s="93">
        <f>$H69      +$J69      +$L69      +$N69</f>
        <v>9737000</v>
      </c>
      <c r="Q69" s="94">
        <f>$I69      +$K69      +$M69      +$O69</f>
        <v>9770980</v>
      </c>
      <c r="R69" s="48">
        <f>IF(($J69      =0),0,((($L69      -$J69      )/$J69      )*100))</f>
        <v>-10.127368748058403</v>
      </c>
      <c r="S69" s="49">
        <f>IF(($K69      =0),0,((($M69      -$K69      )/$K69      )*100))</f>
        <v>-48.243730823531408</v>
      </c>
      <c r="T69" s="48">
        <f>IF(($E69      =0),0,(($P69      /$E69      )*100))</f>
        <v>38.032184985548007</v>
      </c>
      <c r="U69" s="50">
        <f>IF(($E69      =0),0,(($Q69      /$E69      )*100))</f>
        <v>38.164908991485042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35602000</v>
      </c>
      <c r="C70" s="101">
        <f>C69</f>
        <v>-10000000</v>
      </c>
      <c r="D70" s="101"/>
      <c r="E70" s="101">
        <f>$B70      +$C70      +$D70</f>
        <v>25602000</v>
      </c>
      <c r="F70" s="102">
        <f t="shared" ref="F70:O70" si="44">F69</f>
        <v>25602000</v>
      </c>
      <c r="G70" s="103">
        <f t="shared" si="44"/>
        <v>25602000</v>
      </c>
      <c r="H70" s="102">
        <f t="shared" si="44"/>
        <v>3625000</v>
      </c>
      <c r="I70" s="103">
        <f t="shared" si="44"/>
        <v>1202947</v>
      </c>
      <c r="J70" s="102">
        <f t="shared" si="44"/>
        <v>3219000</v>
      </c>
      <c r="K70" s="103">
        <f t="shared" si="44"/>
        <v>5645917</v>
      </c>
      <c r="L70" s="102">
        <f t="shared" si="44"/>
        <v>2893000</v>
      </c>
      <c r="M70" s="103">
        <f t="shared" si="44"/>
        <v>2922116</v>
      </c>
      <c r="N70" s="102">
        <f t="shared" si="44"/>
        <v>0</v>
      </c>
      <c r="O70" s="103">
        <f t="shared" si="44"/>
        <v>0</v>
      </c>
      <c r="P70" s="102">
        <f>$H70      +$J70      +$L70      +$N70</f>
        <v>9737000</v>
      </c>
      <c r="Q70" s="103">
        <f>$I70      +$K70      +$M70      +$O70</f>
        <v>9770980</v>
      </c>
      <c r="R70" s="57">
        <f>IF(($J70      =0),0,((($L70      -$J70      )/$J70      )*100))</f>
        <v>-10.127368748058403</v>
      </c>
      <c r="S70" s="58">
        <f>IF(($K70      =0),0,((($M70      -$K70      )/$K70      )*100))</f>
        <v>-48.243730823531408</v>
      </c>
      <c r="T70" s="57">
        <f>IF($E70   =0,0,($P70   /$E70   )*100)</f>
        <v>38.032184985548007</v>
      </c>
      <c r="U70" s="59">
        <f>IF($E70   =0,0,($Q70   /$E70 )*100)</f>
        <v>38.164908991485042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35602000</v>
      </c>
      <c r="C71" s="104">
        <f>C69</f>
        <v>-10000000</v>
      </c>
      <c r="D71" s="104"/>
      <c r="E71" s="104">
        <f>$B71      +$C71      +$D71</f>
        <v>25602000</v>
      </c>
      <c r="F71" s="105">
        <f t="shared" ref="F71:O71" si="45">F69</f>
        <v>25602000</v>
      </c>
      <c r="G71" s="106">
        <f t="shared" si="45"/>
        <v>25602000</v>
      </c>
      <c r="H71" s="105">
        <f t="shared" si="45"/>
        <v>3625000</v>
      </c>
      <c r="I71" s="106">
        <f t="shared" si="45"/>
        <v>1202947</v>
      </c>
      <c r="J71" s="105">
        <f t="shared" si="45"/>
        <v>3219000</v>
      </c>
      <c r="K71" s="106">
        <f t="shared" si="45"/>
        <v>5645917</v>
      </c>
      <c r="L71" s="105">
        <f t="shared" si="45"/>
        <v>2893000</v>
      </c>
      <c r="M71" s="106">
        <f t="shared" si="45"/>
        <v>2922116</v>
      </c>
      <c r="N71" s="105">
        <f t="shared" si="45"/>
        <v>0</v>
      </c>
      <c r="O71" s="106">
        <f t="shared" si="45"/>
        <v>0</v>
      </c>
      <c r="P71" s="105">
        <f>$H71      +$J71      +$L71      +$N71</f>
        <v>9737000</v>
      </c>
      <c r="Q71" s="106">
        <f>$I71      +$K71      +$M71      +$O71</f>
        <v>9770980</v>
      </c>
      <c r="R71" s="61">
        <f>IF(($J71      =0),0,((($L71      -$J71      )/$J71      )*100))</f>
        <v>-10.127368748058403</v>
      </c>
      <c r="S71" s="62">
        <f>IF(($K71      =0),0,((($M71      -$K71      )/$K71      )*100))</f>
        <v>-48.243730823531408</v>
      </c>
      <c r="T71" s="61">
        <f>IF($E71   =0,0,($P71   /$E71   )*100)</f>
        <v>38.032184985548007</v>
      </c>
      <c r="U71" s="65">
        <f>IF($E71   =0,0,($Q71   /$E71   )*100)</f>
        <v>38.164908991485042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62282000</v>
      </c>
      <c r="C72" s="104">
        <f>SUM(C9:C15,C18:C23,C26:C29,C32,C35:C39,C42:C52,C55:C58,C61:C65,C69)</f>
        <v>-9000000</v>
      </c>
      <c r="D72" s="104"/>
      <c r="E72" s="104">
        <f>$B72      +$C72      +$D72</f>
        <v>53282000</v>
      </c>
      <c r="F72" s="105">
        <f t="shared" ref="F72:O72" si="46">SUM(F9:F15,F18:F23,F26:F29,F32,F35:F39,F42:F52,F55:F58,F61:F65,F69)</f>
        <v>53282000</v>
      </c>
      <c r="G72" s="106">
        <f t="shared" si="46"/>
        <v>43093000</v>
      </c>
      <c r="H72" s="105">
        <f t="shared" si="46"/>
        <v>4393000</v>
      </c>
      <c r="I72" s="106">
        <f t="shared" si="46"/>
        <v>1573219</v>
      </c>
      <c r="J72" s="105">
        <f t="shared" si="46"/>
        <v>4209000</v>
      </c>
      <c r="K72" s="106">
        <f t="shared" si="46"/>
        <v>7049242</v>
      </c>
      <c r="L72" s="105">
        <f t="shared" si="46"/>
        <v>5405000</v>
      </c>
      <c r="M72" s="106">
        <f t="shared" si="46"/>
        <v>5648104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14007000</v>
      </c>
      <c r="Q72" s="106">
        <f>$I72      +$K72      +$M72      +$O72</f>
        <v>14270565</v>
      </c>
      <c r="R72" s="61">
        <f>IF(($J72      =0),0,((($L72      -$J72      )/$J72      )*100))</f>
        <v>28.415300546448087</v>
      </c>
      <c r="S72" s="62">
        <f>IF(($K72      =0),0,((($M72      -$K72      )/$K72      )*100))</f>
        <v>-19.876434941515697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32.504118998445222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33.115738054904512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+r4bYUblH3XNYEJD2x/XrdT7dXTWuOWsA4vxPUu3G9ce9aM49QuHtJu2ND0YmtrNBpZvFtsHl5EO5+7uzwuQCQ==" saltValue="eZDZuegsN6kRvtEBiIeGS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379000</v>
      </c>
      <c r="I10" s="94">
        <v>379261</v>
      </c>
      <c r="J10" s="93">
        <v>319000</v>
      </c>
      <c r="K10" s="94">
        <v>319324</v>
      </c>
      <c r="L10" s="93">
        <v>114000</v>
      </c>
      <c r="M10" s="94">
        <v>342196</v>
      </c>
      <c r="N10" s="93"/>
      <c r="O10" s="94"/>
      <c r="P10" s="93">
        <f t="shared" ref="P10:P16" si="1">$H10      +$J10      +$L10      +$N10</f>
        <v>812000</v>
      </c>
      <c r="Q10" s="94">
        <f t="shared" ref="Q10:Q16" si="2">$I10      +$K10      +$M10      +$O10</f>
        <v>1040781</v>
      </c>
      <c r="R10" s="48">
        <f t="shared" ref="R10:R16" si="3">IF(($J10      =0),0,((($L10      -$J10      )/$J10      )*100))</f>
        <v>-64.263322884012538</v>
      </c>
      <c r="S10" s="49">
        <f t="shared" ref="S10:S16" si="4">IF(($K10      =0),0,((($M10      -$K10      )/$K10      )*100))</f>
        <v>7.1626310581102581</v>
      </c>
      <c r="T10" s="48">
        <f t="shared" ref="T10:T15" si="5">IF(($E10      =0),0,(($P10      /$E10      )*100))</f>
        <v>52.387096774193552</v>
      </c>
      <c r="U10" s="50">
        <f t="shared" ref="U10:U15" si="6">IF(($E10      =0),0,(($Q10      /$E10      )*100))</f>
        <v>67.147161290322572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379000</v>
      </c>
      <c r="I16" s="97">
        <f t="shared" si="7"/>
        <v>379261</v>
      </c>
      <c r="J16" s="96">
        <f t="shared" si="7"/>
        <v>319000</v>
      </c>
      <c r="K16" s="97">
        <f t="shared" si="7"/>
        <v>319324</v>
      </c>
      <c r="L16" s="96">
        <f t="shared" si="7"/>
        <v>114000</v>
      </c>
      <c r="M16" s="97">
        <f t="shared" si="7"/>
        <v>342196</v>
      </c>
      <c r="N16" s="96">
        <f t="shared" si="7"/>
        <v>0</v>
      </c>
      <c r="O16" s="97">
        <f t="shared" si="7"/>
        <v>0</v>
      </c>
      <c r="P16" s="96">
        <f t="shared" si="1"/>
        <v>812000</v>
      </c>
      <c r="Q16" s="97">
        <f t="shared" si="2"/>
        <v>1040781</v>
      </c>
      <c r="R16" s="52">
        <f t="shared" si="3"/>
        <v>-64.263322884012538</v>
      </c>
      <c r="S16" s="53">
        <f t="shared" si="4"/>
        <v>7.1626310581102581</v>
      </c>
      <c r="T16" s="52">
        <f>IF((SUM($E9:$E13)+$E15)=0,0,(P16/(SUM($E9:$E13)+$E15)*100))</f>
        <v>52.387096774193552</v>
      </c>
      <c r="U16" s="54">
        <f>IF((SUM($E9:$E13)+$E15)=0,0,(Q16/(SUM($E9:$E13)+$E15)*100))</f>
        <v>67.147161290322572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2530000</v>
      </c>
      <c r="C32" s="92">
        <v>0</v>
      </c>
      <c r="D32" s="92"/>
      <c r="E32" s="92">
        <f>$B32      +$C32      +$D32</f>
        <v>2530000</v>
      </c>
      <c r="F32" s="93">
        <v>2530000</v>
      </c>
      <c r="G32" s="94">
        <v>2530000</v>
      </c>
      <c r="H32" s="93">
        <v>172000</v>
      </c>
      <c r="I32" s="94">
        <v>171972</v>
      </c>
      <c r="J32" s="93">
        <v>708000</v>
      </c>
      <c r="K32" s="94">
        <v>708115</v>
      </c>
      <c r="L32" s="93">
        <v>751000</v>
      </c>
      <c r="M32" s="94">
        <v>750574</v>
      </c>
      <c r="N32" s="93"/>
      <c r="O32" s="94"/>
      <c r="P32" s="93">
        <f>$H32      +$J32      +$L32      +$N32</f>
        <v>1631000</v>
      </c>
      <c r="Q32" s="94">
        <f>$I32      +$K32      +$M32      +$O32</f>
        <v>1630661</v>
      </c>
      <c r="R32" s="48">
        <f>IF(($J32      =0),0,((($L32      -$J32      )/$J32      )*100))</f>
        <v>6.0734463276836159</v>
      </c>
      <c r="S32" s="49">
        <f>IF(($K32      =0),0,((($M32      -$K32      )/$K32      )*100))</f>
        <v>5.9960599620118202</v>
      </c>
      <c r="T32" s="48">
        <f>IF(($E32      =0),0,(($P32      /$E32      )*100))</f>
        <v>64.466403162055343</v>
      </c>
      <c r="U32" s="50">
        <f>IF(($E32      =0),0,(($Q32      /$E32      )*100))</f>
        <v>64.453003952569162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2530000</v>
      </c>
      <c r="C33" s="95">
        <f>C32</f>
        <v>0</v>
      </c>
      <c r="D33" s="95"/>
      <c r="E33" s="95">
        <f>$B33      +$C33      +$D33</f>
        <v>2530000</v>
      </c>
      <c r="F33" s="96">
        <f t="shared" ref="F33:O33" si="17">F32</f>
        <v>2530000</v>
      </c>
      <c r="G33" s="97">
        <f t="shared" si="17"/>
        <v>2530000</v>
      </c>
      <c r="H33" s="96">
        <f t="shared" si="17"/>
        <v>172000</v>
      </c>
      <c r="I33" s="97">
        <f t="shared" si="17"/>
        <v>171972</v>
      </c>
      <c r="J33" s="96">
        <f t="shared" si="17"/>
        <v>708000</v>
      </c>
      <c r="K33" s="97">
        <f t="shared" si="17"/>
        <v>708115</v>
      </c>
      <c r="L33" s="96">
        <f t="shared" si="17"/>
        <v>751000</v>
      </c>
      <c r="M33" s="97">
        <f t="shared" si="17"/>
        <v>750574</v>
      </c>
      <c r="N33" s="96">
        <f t="shared" si="17"/>
        <v>0</v>
      </c>
      <c r="O33" s="97">
        <f t="shared" si="17"/>
        <v>0</v>
      </c>
      <c r="P33" s="96">
        <f>$H33      +$J33      +$L33      +$N33</f>
        <v>1631000</v>
      </c>
      <c r="Q33" s="97">
        <f>$I33      +$K33      +$M33      +$O33</f>
        <v>1630661</v>
      </c>
      <c r="R33" s="52">
        <f>IF(($J33      =0),0,((($L33      -$J33      )/$J33      )*100))</f>
        <v>6.0734463276836159</v>
      </c>
      <c r="S33" s="53">
        <f>IF(($K33      =0),0,((($M33      -$K33      )/$K33      )*100))</f>
        <v>5.9960599620118202</v>
      </c>
      <c r="T33" s="52">
        <f>IF($E33   =0,0,($P33   /$E33   )*100)</f>
        <v>64.466403162055343</v>
      </c>
      <c r="U33" s="54">
        <f>IF($E33   =0,0,($Q33   /$E33   )*100)</f>
        <v>64.453003952569162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18519000</v>
      </c>
      <c r="C35" s="92">
        <v>0</v>
      </c>
      <c r="D35" s="92"/>
      <c r="E35" s="92">
        <f t="shared" ref="E35:E40" si="18">$B35      +$C35      +$D35</f>
        <v>18519000</v>
      </c>
      <c r="F35" s="93">
        <v>18519000</v>
      </c>
      <c r="G35" s="94">
        <v>18519000</v>
      </c>
      <c r="H35" s="93">
        <v>2000000</v>
      </c>
      <c r="I35" s="94"/>
      <c r="J35" s="93">
        <v>8884000</v>
      </c>
      <c r="K35" s="94">
        <v>3381293</v>
      </c>
      <c r="L35" s="93"/>
      <c r="M35" s="94">
        <v>571237</v>
      </c>
      <c r="N35" s="93"/>
      <c r="O35" s="94"/>
      <c r="P35" s="93">
        <f t="shared" ref="P35:P40" si="19">$H35      +$J35      +$L35      +$N35</f>
        <v>10884000</v>
      </c>
      <c r="Q35" s="94">
        <f t="shared" ref="Q35:Q40" si="20">$I35      +$K35      +$M35      +$O35</f>
        <v>3952530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-83.105959761546842</v>
      </c>
      <c r="T35" s="48">
        <f t="shared" ref="T35:T39" si="23">IF(($E35      =0),0,(($P35      /$E35      )*100))</f>
        <v>58.772071926129918</v>
      </c>
      <c r="U35" s="50">
        <f t="shared" ref="U35:U39" si="24">IF(($E35      =0),0,(($Q35      /$E35      )*100))</f>
        <v>21.34310707921594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18519000</v>
      </c>
      <c r="C40" s="95">
        <f>SUM(C35:C39)</f>
        <v>0</v>
      </c>
      <c r="D40" s="95"/>
      <c r="E40" s="95">
        <f t="shared" si="18"/>
        <v>18519000</v>
      </c>
      <c r="F40" s="96">
        <f t="shared" ref="F40:O40" si="25">SUM(F35:F39)</f>
        <v>18519000</v>
      </c>
      <c r="G40" s="97">
        <f t="shared" si="25"/>
        <v>18519000</v>
      </c>
      <c r="H40" s="96">
        <f t="shared" si="25"/>
        <v>2000000</v>
      </c>
      <c r="I40" s="97">
        <f t="shared" si="25"/>
        <v>0</v>
      </c>
      <c r="J40" s="96">
        <f t="shared" si="25"/>
        <v>8884000</v>
      </c>
      <c r="K40" s="97">
        <f t="shared" si="25"/>
        <v>3381293</v>
      </c>
      <c r="L40" s="96">
        <f t="shared" si="25"/>
        <v>0</v>
      </c>
      <c r="M40" s="97">
        <f t="shared" si="25"/>
        <v>571237</v>
      </c>
      <c r="N40" s="96">
        <f t="shared" si="25"/>
        <v>0</v>
      </c>
      <c r="O40" s="97">
        <f t="shared" si="25"/>
        <v>0</v>
      </c>
      <c r="P40" s="96">
        <f t="shared" si="19"/>
        <v>10884000</v>
      </c>
      <c r="Q40" s="97">
        <f t="shared" si="20"/>
        <v>3952530</v>
      </c>
      <c r="R40" s="52">
        <f t="shared" si="21"/>
        <v>-100</v>
      </c>
      <c r="S40" s="53">
        <f t="shared" si="22"/>
        <v>-83.105959761546842</v>
      </c>
      <c r="T40" s="52">
        <f>IF((+$E35+$E38) =0,0,(P40   /(+$E35+$E38) )*100)</f>
        <v>58.772071926129918</v>
      </c>
      <c r="U40" s="54">
        <f>IF((+$E35+$E38) =0,0,(Q40   /(+$E35+$E38) )*100)</f>
        <v>21.34310707921594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5182000</v>
      </c>
      <c r="C51" s="92">
        <v>0</v>
      </c>
      <c r="D51" s="92"/>
      <c r="E51" s="92">
        <f t="shared" si="26"/>
        <v>5182000</v>
      </c>
      <c r="F51" s="93">
        <v>5182000</v>
      </c>
      <c r="G51" s="94">
        <v>5182000</v>
      </c>
      <c r="H51" s="93">
        <v>767000</v>
      </c>
      <c r="I51" s="94"/>
      <c r="J51" s="93">
        <v>1052000</v>
      </c>
      <c r="K51" s="94">
        <v>1555420</v>
      </c>
      <c r="L51" s="93">
        <v>2852000</v>
      </c>
      <c r="M51" s="94">
        <v>946601</v>
      </c>
      <c r="N51" s="93"/>
      <c r="O51" s="94"/>
      <c r="P51" s="93">
        <f t="shared" si="27"/>
        <v>4671000</v>
      </c>
      <c r="Q51" s="94">
        <f t="shared" si="28"/>
        <v>2502021</v>
      </c>
      <c r="R51" s="48">
        <f t="shared" si="29"/>
        <v>171.10266159695817</v>
      </c>
      <c r="S51" s="49">
        <f t="shared" si="30"/>
        <v>-39.141775211839892</v>
      </c>
      <c r="T51" s="48">
        <f t="shared" si="31"/>
        <v>90.13894249324585</v>
      </c>
      <c r="U51" s="50">
        <f t="shared" si="32"/>
        <v>48.28292165187186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5182000</v>
      </c>
      <c r="C53" s="95">
        <f>SUM(C42:C52)</f>
        <v>0</v>
      </c>
      <c r="D53" s="95"/>
      <c r="E53" s="95">
        <f t="shared" si="26"/>
        <v>5182000</v>
      </c>
      <c r="F53" s="96">
        <f t="shared" ref="F53:O53" si="33">SUM(F42:F52)</f>
        <v>5182000</v>
      </c>
      <c r="G53" s="97">
        <f t="shared" si="33"/>
        <v>5182000</v>
      </c>
      <c r="H53" s="96">
        <f t="shared" si="33"/>
        <v>767000</v>
      </c>
      <c r="I53" s="97">
        <f t="shared" si="33"/>
        <v>0</v>
      </c>
      <c r="J53" s="96">
        <f t="shared" si="33"/>
        <v>1052000</v>
      </c>
      <c r="K53" s="97">
        <f t="shared" si="33"/>
        <v>1555420</v>
      </c>
      <c r="L53" s="96">
        <f t="shared" si="33"/>
        <v>2852000</v>
      </c>
      <c r="M53" s="97">
        <f t="shared" si="33"/>
        <v>946601</v>
      </c>
      <c r="N53" s="96">
        <f t="shared" si="33"/>
        <v>0</v>
      </c>
      <c r="O53" s="97">
        <f t="shared" si="33"/>
        <v>0</v>
      </c>
      <c r="P53" s="96">
        <f t="shared" si="27"/>
        <v>4671000</v>
      </c>
      <c r="Q53" s="97">
        <f t="shared" si="28"/>
        <v>2502021</v>
      </c>
      <c r="R53" s="52">
        <f t="shared" si="29"/>
        <v>171.10266159695817</v>
      </c>
      <c r="S53" s="53">
        <f t="shared" si="30"/>
        <v>-39.141775211839892</v>
      </c>
      <c r="T53" s="52">
        <f>IF((+$E43+$E45+$E47+$E48+$E51) =0,0,(P53   /(+$E43+$E45+$E47+$E48+$E51) )*100)</f>
        <v>90.13894249324585</v>
      </c>
      <c r="U53" s="54">
        <f>IF((+$E43+$E45+$E47+$E48+$E51) =0,0,(Q53   /(+$E43+$E45+$E47+$E48+$E51) )*100)</f>
        <v>48.28292165187186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27781000</v>
      </c>
      <c r="C67" s="104">
        <f>SUM(C9:C15,C18:C23,C26:C29,C32,C35:C39,C42:C52,C55:C58,C61:C65)</f>
        <v>0</v>
      </c>
      <c r="D67" s="104"/>
      <c r="E67" s="104">
        <f t="shared" si="35"/>
        <v>27781000</v>
      </c>
      <c r="F67" s="105">
        <f t="shared" ref="F67:O67" si="43">SUM(F9:F15,F18:F23,F26:F29,F32,F35:F39,F42:F52,F55:F58,F61:F65)</f>
        <v>27781000</v>
      </c>
      <c r="G67" s="106">
        <f t="shared" si="43"/>
        <v>27781000</v>
      </c>
      <c r="H67" s="105">
        <f t="shared" si="43"/>
        <v>3318000</v>
      </c>
      <c r="I67" s="106">
        <f t="shared" si="43"/>
        <v>551233</v>
      </c>
      <c r="J67" s="105">
        <f t="shared" si="43"/>
        <v>10963000</v>
      </c>
      <c r="K67" s="106">
        <f t="shared" si="43"/>
        <v>5964152</v>
      </c>
      <c r="L67" s="105">
        <f t="shared" si="43"/>
        <v>3717000</v>
      </c>
      <c r="M67" s="106">
        <f t="shared" si="43"/>
        <v>2610608</v>
      </c>
      <c r="N67" s="105">
        <f t="shared" si="43"/>
        <v>0</v>
      </c>
      <c r="O67" s="106">
        <f t="shared" si="43"/>
        <v>0</v>
      </c>
      <c r="P67" s="105">
        <f t="shared" si="36"/>
        <v>17998000</v>
      </c>
      <c r="Q67" s="106">
        <f t="shared" si="37"/>
        <v>9125993</v>
      </c>
      <c r="R67" s="61">
        <f t="shared" si="38"/>
        <v>-66.095046976192648</v>
      </c>
      <c r="S67" s="62">
        <f t="shared" si="39"/>
        <v>-56.228345622311437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64.785284906950793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32.849764227349624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23053000</v>
      </c>
      <c r="C69" s="92">
        <v>-2000000</v>
      </c>
      <c r="D69" s="92"/>
      <c r="E69" s="92">
        <f>$B69      +$C69      +$D69</f>
        <v>21053000</v>
      </c>
      <c r="F69" s="93">
        <v>21053000</v>
      </c>
      <c r="G69" s="94">
        <v>21053000</v>
      </c>
      <c r="H69" s="93">
        <v>1109000</v>
      </c>
      <c r="I69" s="94">
        <v>1003593</v>
      </c>
      <c r="J69" s="93">
        <v>931000</v>
      </c>
      <c r="K69" s="94">
        <v>850637</v>
      </c>
      <c r="L69" s="93">
        <v>12716000</v>
      </c>
      <c r="M69" s="94">
        <v>11099027</v>
      </c>
      <c r="N69" s="93"/>
      <c r="O69" s="94"/>
      <c r="P69" s="93">
        <f>$H69      +$J69      +$L69      +$N69</f>
        <v>14756000</v>
      </c>
      <c r="Q69" s="94">
        <f>$I69      +$K69      +$M69      +$O69</f>
        <v>12953257</v>
      </c>
      <c r="R69" s="48">
        <f>IF(($J69      =0),0,((($L69      -$J69      )/$J69      )*100))</f>
        <v>1265.8431793770139</v>
      </c>
      <c r="S69" s="49">
        <f>IF(($K69      =0),0,((($M69      -$K69      )/$K69      )*100))</f>
        <v>1204.7900573335041</v>
      </c>
      <c r="T69" s="48">
        <f>IF(($E69      =0),0,(($P69      /$E69      )*100))</f>
        <v>70.089773428965003</v>
      </c>
      <c r="U69" s="50">
        <f>IF(($E69      =0),0,(($Q69      /$E69      )*100))</f>
        <v>61.526894029354487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23053000</v>
      </c>
      <c r="C70" s="101">
        <f>C69</f>
        <v>-2000000</v>
      </c>
      <c r="D70" s="101"/>
      <c r="E70" s="101">
        <f>$B70      +$C70      +$D70</f>
        <v>21053000</v>
      </c>
      <c r="F70" s="102">
        <f t="shared" ref="F70:O70" si="44">F69</f>
        <v>21053000</v>
      </c>
      <c r="G70" s="103">
        <f t="shared" si="44"/>
        <v>21053000</v>
      </c>
      <c r="H70" s="102">
        <f t="shared" si="44"/>
        <v>1109000</v>
      </c>
      <c r="I70" s="103">
        <f t="shared" si="44"/>
        <v>1003593</v>
      </c>
      <c r="J70" s="102">
        <f t="shared" si="44"/>
        <v>931000</v>
      </c>
      <c r="K70" s="103">
        <f t="shared" si="44"/>
        <v>850637</v>
      </c>
      <c r="L70" s="102">
        <f t="shared" si="44"/>
        <v>12716000</v>
      </c>
      <c r="M70" s="103">
        <f t="shared" si="44"/>
        <v>11099027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14756000</v>
      </c>
      <c r="Q70" s="103">
        <f>$I70      +$K70      +$M70      +$O70</f>
        <v>12953257</v>
      </c>
      <c r="R70" s="57">
        <f>IF(($J70      =0),0,((($L70      -$J70      )/$J70      )*100))</f>
        <v>1265.8431793770139</v>
      </c>
      <c r="S70" s="58">
        <f>IF(($K70      =0),0,((($M70      -$K70      )/$K70      )*100))</f>
        <v>1204.7900573335041</v>
      </c>
      <c r="T70" s="57">
        <f>IF($E70   =0,0,($P70   /$E70   )*100)</f>
        <v>70.089773428965003</v>
      </c>
      <c r="U70" s="59">
        <f>IF($E70   =0,0,($Q70   /$E70 )*100)</f>
        <v>61.526894029354487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23053000</v>
      </c>
      <c r="C71" s="104">
        <f>C69</f>
        <v>-2000000</v>
      </c>
      <c r="D71" s="104"/>
      <c r="E71" s="104">
        <f>$B71      +$C71      +$D71</f>
        <v>21053000</v>
      </c>
      <c r="F71" s="105">
        <f t="shared" ref="F71:O71" si="45">F69</f>
        <v>21053000</v>
      </c>
      <c r="G71" s="106">
        <f t="shared" si="45"/>
        <v>21053000</v>
      </c>
      <c r="H71" s="105">
        <f t="shared" si="45"/>
        <v>1109000</v>
      </c>
      <c r="I71" s="106">
        <f t="shared" si="45"/>
        <v>1003593</v>
      </c>
      <c r="J71" s="105">
        <f t="shared" si="45"/>
        <v>931000</v>
      </c>
      <c r="K71" s="106">
        <f t="shared" si="45"/>
        <v>850637</v>
      </c>
      <c r="L71" s="105">
        <f t="shared" si="45"/>
        <v>12716000</v>
      </c>
      <c r="M71" s="106">
        <f t="shared" si="45"/>
        <v>11099027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14756000</v>
      </c>
      <c r="Q71" s="106">
        <f>$I71      +$K71      +$M71      +$O71</f>
        <v>12953257</v>
      </c>
      <c r="R71" s="61">
        <f>IF(($J71      =0),0,((($L71      -$J71      )/$J71      )*100))</f>
        <v>1265.8431793770139</v>
      </c>
      <c r="S71" s="62">
        <f>IF(($K71      =0),0,((($M71      -$K71      )/$K71      )*100))</f>
        <v>1204.7900573335041</v>
      </c>
      <c r="T71" s="61">
        <f>IF($E71   =0,0,($P71   /$E71   )*100)</f>
        <v>70.089773428965003</v>
      </c>
      <c r="U71" s="65">
        <f>IF($E71   =0,0,($Q71   /$E71   )*100)</f>
        <v>61.526894029354487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50834000</v>
      </c>
      <c r="C72" s="104">
        <f>SUM(C9:C15,C18:C23,C26:C29,C32,C35:C39,C42:C52,C55:C58,C61:C65,C69)</f>
        <v>-2000000</v>
      </c>
      <c r="D72" s="104"/>
      <c r="E72" s="104">
        <f>$B72      +$C72      +$D72</f>
        <v>48834000</v>
      </c>
      <c r="F72" s="105">
        <f t="shared" ref="F72:O72" si="46">SUM(F9:F15,F18:F23,F26:F29,F32,F35:F39,F42:F52,F55:F58,F61:F65,F69)</f>
        <v>48834000</v>
      </c>
      <c r="G72" s="106">
        <f t="shared" si="46"/>
        <v>48834000</v>
      </c>
      <c r="H72" s="105">
        <f t="shared" si="46"/>
        <v>4427000</v>
      </c>
      <c r="I72" s="106">
        <f t="shared" si="46"/>
        <v>1554826</v>
      </c>
      <c r="J72" s="105">
        <f t="shared" si="46"/>
        <v>11894000</v>
      </c>
      <c r="K72" s="106">
        <f t="shared" si="46"/>
        <v>6814789</v>
      </c>
      <c r="L72" s="105">
        <f t="shared" si="46"/>
        <v>16433000</v>
      </c>
      <c r="M72" s="106">
        <f t="shared" si="46"/>
        <v>13709635</v>
      </c>
      <c r="N72" s="105">
        <f t="shared" si="46"/>
        <v>0</v>
      </c>
      <c r="O72" s="106">
        <f t="shared" si="46"/>
        <v>0</v>
      </c>
      <c r="P72" s="105">
        <f>$H72      +$J72      +$L72      +$N72</f>
        <v>32754000</v>
      </c>
      <c r="Q72" s="106">
        <f>$I72      +$K72      +$M72      +$O72</f>
        <v>22079250</v>
      </c>
      <c r="R72" s="61">
        <f>IF(($J72      =0),0,((($L72      -$J72      )/$J72      )*100))</f>
        <v>38.162098537077519</v>
      </c>
      <c r="S72" s="62">
        <f>IF(($K72      =0),0,((($M72      -$K72      )/$K72      )*100))</f>
        <v>101.1747539065406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67.072121882295122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45.212863988204937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easrLErabXC5b6csjS3pBSxawl5e8xyctwTamvn+3TQgDmBIiwjEn5XZcZ60o+VnxugTW/lJYjX0aWvxgUhRAg==" saltValue="chS+Kc/TXLqxTHHCStSTQ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70890000</v>
      </c>
      <c r="C9" s="92">
        <v>0</v>
      </c>
      <c r="D9" s="92"/>
      <c r="E9" s="92">
        <f>$B9       +$C9       +$D9</f>
        <v>70890000</v>
      </c>
      <c r="F9" s="93">
        <v>70890000</v>
      </c>
      <c r="G9" s="94">
        <v>70890000</v>
      </c>
      <c r="H9" s="93">
        <v>1478000</v>
      </c>
      <c r="I9" s="94"/>
      <c r="J9" s="93">
        <v>4100000</v>
      </c>
      <c r="K9" s="94"/>
      <c r="L9" s="93">
        <v>6249000</v>
      </c>
      <c r="M9" s="94"/>
      <c r="N9" s="93"/>
      <c r="O9" s="94"/>
      <c r="P9" s="93">
        <f>$H9       +$J9       +$L9       +$N9</f>
        <v>11827000</v>
      </c>
      <c r="Q9" s="94">
        <f>$I9       +$K9       +$M9       +$O9</f>
        <v>0</v>
      </c>
      <c r="R9" s="48">
        <f>IF(($J9       =0),0,((($L9       -$J9       )/$J9       )*100))</f>
        <v>52.414634146341463</v>
      </c>
      <c r="S9" s="49">
        <f>IF(($K9       =0),0,((($M9       -$K9       )/$K9       )*100))</f>
        <v>0</v>
      </c>
      <c r="T9" s="48">
        <f>IF(($E9       =0),0,(($P9       /$E9       )*100))</f>
        <v>16.683594301029764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339000</v>
      </c>
      <c r="I10" s="94">
        <v>339143</v>
      </c>
      <c r="J10" s="93">
        <v>457000</v>
      </c>
      <c r="K10" s="94">
        <v>457265</v>
      </c>
      <c r="L10" s="93">
        <v>203000</v>
      </c>
      <c r="M10" s="94">
        <v>203578</v>
      </c>
      <c r="N10" s="93"/>
      <c r="O10" s="94"/>
      <c r="P10" s="93">
        <f t="shared" ref="P10:P16" si="1">$H10      +$J10      +$L10      +$N10</f>
        <v>999000</v>
      </c>
      <c r="Q10" s="94">
        <f t="shared" ref="Q10:Q16" si="2">$I10      +$K10      +$M10      +$O10</f>
        <v>999986</v>
      </c>
      <c r="R10" s="48">
        <f t="shared" ref="R10:R16" si="3">IF(($J10      =0),0,((($L10      -$J10      )/$J10      )*100))</f>
        <v>-55.57986870897156</v>
      </c>
      <c r="S10" s="49">
        <f t="shared" ref="S10:S16" si="4">IF(($K10      =0),0,((($M10      -$K10      )/$K10      )*100))</f>
        <v>-55.479207899139446</v>
      </c>
      <c r="T10" s="48">
        <f t="shared" ref="T10:T15" si="5">IF(($E10      =0),0,(($P10      /$E10      )*100))</f>
        <v>99.9</v>
      </c>
      <c r="U10" s="50">
        <f t="shared" ref="U10:U15" si="6">IF(($E10      =0),0,(($Q10      /$E10      )*100))</f>
        <v>99.99860000000001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12000000</v>
      </c>
      <c r="C11" s="92">
        <v>0</v>
      </c>
      <c r="D11" s="92"/>
      <c r="E11" s="92">
        <f t="shared" si="0"/>
        <v>12000000</v>
      </c>
      <c r="F11" s="93">
        <v>12000000</v>
      </c>
      <c r="G11" s="94">
        <v>12000000</v>
      </c>
      <c r="H11" s="93">
        <v>2009000</v>
      </c>
      <c r="I11" s="94">
        <v>2009762</v>
      </c>
      <c r="J11" s="93">
        <v>2483000</v>
      </c>
      <c r="K11" s="94">
        <v>3645873</v>
      </c>
      <c r="L11" s="93">
        <v>2120000</v>
      </c>
      <c r="M11" s="94">
        <v>3654295</v>
      </c>
      <c r="N11" s="93"/>
      <c r="O11" s="94"/>
      <c r="P11" s="93">
        <f t="shared" si="1"/>
        <v>6612000</v>
      </c>
      <c r="Q11" s="94">
        <f t="shared" si="2"/>
        <v>9309930</v>
      </c>
      <c r="R11" s="48">
        <f t="shared" si="3"/>
        <v>-14.619412001610954</v>
      </c>
      <c r="S11" s="49">
        <f t="shared" si="4"/>
        <v>0.23100091528147032</v>
      </c>
      <c r="T11" s="48">
        <f t="shared" si="5"/>
        <v>55.1</v>
      </c>
      <c r="U11" s="50">
        <f t="shared" si="6"/>
        <v>77.582750000000004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50000000</v>
      </c>
      <c r="C13" s="92">
        <v>121399000</v>
      </c>
      <c r="D13" s="92"/>
      <c r="E13" s="92">
        <f t="shared" si="0"/>
        <v>171399000</v>
      </c>
      <c r="F13" s="93">
        <v>171399000</v>
      </c>
      <c r="G13" s="94">
        <v>171399000</v>
      </c>
      <c r="H13" s="93"/>
      <c r="I13" s="94">
        <v>47801</v>
      </c>
      <c r="J13" s="93">
        <v>2888000</v>
      </c>
      <c r="K13" s="94">
        <v>12505636</v>
      </c>
      <c r="L13" s="93">
        <v>60901000</v>
      </c>
      <c r="M13" s="94">
        <v>4451871</v>
      </c>
      <c r="N13" s="93"/>
      <c r="O13" s="94"/>
      <c r="P13" s="93">
        <f t="shared" si="1"/>
        <v>63789000</v>
      </c>
      <c r="Q13" s="94">
        <f t="shared" si="2"/>
        <v>17005308</v>
      </c>
      <c r="R13" s="48">
        <f t="shared" si="3"/>
        <v>2008.7603878116345</v>
      </c>
      <c r="S13" s="49">
        <f t="shared" si="4"/>
        <v>-64.401082839769202</v>
      </c>
      <c r="T13" s="48">
        <f t="shared" si="5"/>
        <v>37.216669875553535</v>
      </c>
      <c r="U13" s="50">
        <f t="shared" si="6"/>
        <v>9.9214744543433735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5000000</v>
      </c>
      <c r="C14" s="92">
        <v>0</v>
      </c>
      <c r="D14" s="92"/>
      <c r="E14" s="92">
        <f t="shared" si="0"/>
        <v>5000000</v>
      </c>
      <c r="F14" s="93">
        <v>5000000</v>
      </c>
      <c r="G14" s="94">
        <v>2624000</v>
      </c>
      <c r="H14" s="93"/>
      <c r="I14" s="94"/>
      <c r="J14" s="93">
        <v>1223000</v>
      </c>
      <c r="K14" s="94"/>
      <c r="L14" s="93">
        <v>1401000</v>
      </c>
      <c r="M14" s="94"/>
      <c r="N14" s="93"/>
      <c r="O14" s="94"/>
      <c r="P14" s="93">
        <f t="shared" si="1"/>
        <v>2624000</v>
      </c>
      <c r="Q14" s="94">
        <f t="shared" si="2"/>
        <v>0</v>
      </c>
      <c r="R14" s="48">
        <f t="shared" si="3"/>
        <v>14.554374488961569</v>
      </c>
      <c r="S14" s="49">
        <f t="shared" si="4"/>
        <v>0</v>
      </c>
      <c r="T14" s="48">
        <f t="shared" si="5"/>
        <v>52.480000000000004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138890000</v>
      </c>
      <c r="C16" s="95">
        <f>SUM(C9:C15)</f>
        <v>121399000</v>
      </c>
      <c r="D16" s="95"/>
      <c r="E16" s="95">
        <f t="shared" si="0"/>
        <v>260289000</v>
      </c>
      <c r="F16" s="96">
        <f t="shared" ref="F16:O16" si="7">SUM(F9:F15)</f>
        <v>260289000</v>
      </c>
      <c r="G16" s="97">
        <f t="shared" si="7"/>
        <v>257913000</v>
      </c>
      <c r="H16" s="96">
        <f t="shared" si="7"/>
        <v>3826000</v>
      </c>
      <c r="I16" s="97">
        <f t="shared" si="7"/>
        <v>2396706</v>
      </c>
      <c r="J16" s="96">
        <f t="shared" si="7"/>
        <v>11151000</v>
      </c>
      <c r="K16" s="97">
        <f t="shared" si="7"/>
        <v>16608774</v>
      </c>
      <c r="L16" s="96">
        <f t="shared" si="7"/>
        <v>70874000</v>
      </c>
      <c r="M16" s="97">
        <f t="shared" si="7"/>
        <v>8309744</v>
      </c>
      <c r="N16" s="96">
        <f t="shared" si="7"/>
        <v>0</v>
      </c>
      <c r="O16" s="97">
        <f t="shared" si="7"/>
        <v>0</v>
      </c>
      <c r="P16" s="96">
        <f t="shared" si="1"/>
        <v>85851000</v>
      </c>
      <c r="Q16" s="97">
        <f t="shared" si="2"/>
        <v>27315224</v>
      </c>
      <c r="R16" s="52">
        <f t="shared" si="3"/>
        <v>535.58425253340511</v>
      </c>
      <c r="S16" s="53">
        <f t="shared" si="4"/>
        <v>-49.967745963669564</v>
      </c>
      <c r="T16" s="52">
        <f>IF((SUM($E9:$E13)+$E15)=0,0,(P16/(SUM($E9:$E13)+$E15)*100))</f>
        <v>33.628946018042299</v>
      </c>
      <c r="U16" s="54">
        <f>IF((SUM($E9:$E13)+$E15)=0,0,(Q16/(SUM($E9:$E13)+$E15)*100))</f>
        <v>10.699726192667917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2288640000</v>
      </c>
      <c r="C28" s="92">
        <v>-1340000000</v>
      </c>
      <c r="D28" s="92"/>
      <c r="E28" s="92">
        <f>$B28      +$C28      +$D28</f>
        <v>948640000</v>
      </c>
      <c r="F28" s="93">
        <v>948640000</v>
      </c>
      <c r="G28" s="94">
        <v>948640000</v>
      </c>
      <c r="H28" s="93">
        <v>75049000</v>
      </c>
      <c r="I28" s="94">
        <v>65988132</v>
      </c>
      <c r="J28" s="93">
        <v>267648000</v>
      </c>
      <c r="K28" s="94">
        <v>260251621</v>
      </c>
      <c r="L28" s="93">
        <v>174136000</v>
      </c>
      <c r="M28" s="94">
        <v>157402839</v>
      </c>
      <c r="N28" s="93"/>
      <c r="O28" s="94"/>
      <c r="P28" s="93">
        <f>$H28      +$J28      +$L28      +$N28</f>
        <v>516833000</v>
      </c>
      <c r="Q28" s="94">
        <f>$I28      +$K28      +$M28      +$O28</f>
        <v>483642592</v>
      </c>
      <c r="R28" s="48">
        <f>IF(($J28      =0),0,((($L28      -$J28      )/$J28      )*100))</f>
        <v>-34.938426590148254</v>
      </c>
      <c r="S28" s="49">
        <f>IF(($K28      =0),0,((($M28      -$K28      )/$K28      )*100))</f>
        <v>-39.518978442789411</v>
      </c>
      <c r="T28" s="48">
        <f>IF(($E28      =0),0,(($P28      /$E28      )*100))</f>
        <v>54.481468207117558</v>
      </c>
      <c r="U28" s="50">
        <f>IF(($E28      =0),0,(($Q28      /$E28      )*100))</f>
        <v>50.982732332602467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2288640000</v>
      </c>
      <c r="C30" s="95">
        <f>SUM(C26:C29)</f>
        <v>-1340000000</v>
      </c>
      <c r="D30" s="95"/>
      <c r="E30" s="95">
        <f>$B30      +$C30      +$D30</f>
        <v>948640000</v>
      </c>
      <c r="F30" s="96">
        <f t="shared" ref="F30:O30" si="16">SUM(F26:F29)</f>
        <v>948640000</v>
      </c>
      <c r="G30" s="97">
        <f t="shared" si="16"/>
        <v>948640000</v>
      </c>
      <c r="H30" s="96">
        <f t="shared" si="16"/>
        <v>75049000</v>
      </c>
      <c r="I30" s="97">
        <f t="shared" si="16"/>
        <v>65988132</v>
      </c>
      <c r="J30" s="96">
        <f t="shared" si="16"/>
        <v>267648000</v>
      </c>
      <c r="K30" s="97">
        <f t="shared" si="16"/>
        <v>260251621</v>
      </c>
      <c r="L30" s="96">
        <f t="shared" si="16"/>
        <v>174136000</v>
      </c>
      <c r="M30" s="97">
        <f t="shared" si="16"/>
        <v>157402839</v>
      </c>
      <c r="N30" s="96">
        <f t="shared" si="16"/>
        <v>0</v>
      </c>
      <c r="O30" s="97">
        <f t="shared" si="16"/>
        <v>0</v>
      </c>
      <c r="P30" s="96">
        <f>$H30      +$J30      +$L30      +$N30</f>
        <v>516833000</v>
      </c>
      <c r="Q30" s="97">
        <f>$I30      +$K30      +$M30      +$O30</f>
        <v>483642592</v>
      </c>
      <c r="R30" s="52">
        <f>IF(($J30      =0),0,((($L30      -$J30      )/$J30      )*100))</f>
        <v>-34.938426590148254</v>
      </c>
      <c r="S30" s="53">
        <f>IF(($K30      =0),0,((($M30      -$K30      )/$K30      )*100))</f>
        <v>-39.518978442789411</v>
      </c>
      <c r="T30" s="52">
        <f>IF($E30   =0,0,($P30   /$E30   )*100)</f>
        <v>54.481468207117558</v>
      </c>
      <c r="U30" s="54">
        <f>IF($E30   =0,0,($Q30   /$E30   )*100)</f>
        <v>50.982732332602467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49772000</v>
      </c>
      <c r="C32" s="92">
        <v>0</v>
      </c>
      <c r="D32" s="92"/>
      <c r="E32" s="92">
        <f>$B32      +$C32      +$D32</f>
        <v>49772000</v>
      </c>
      <c r="F32" s="93">
        <v>49772000</v>
      </c>
      <c r="G32" s="94">
        <v>49772000</v>
      </c>
      <c r="H32" s="93">
        <v>6595000</v>
      </c>
      <c r="I32" s="94">
        <v>6499202</v>
      </c>
      <c r="J32" s="93">
        <v>16078000</v>
      </c>
      <c r="K32" s="94">
        <v>15862361</v>
      </c>
      <c r="L32" s="93">
        <v>7059000</v>
      </c>
      <c r="M32" s="94">
        <v>6674256</v>
      </c>
      <c r="N32" s="93"/>
      <c r="O32" s="94"/>
      <c r="P32" s="93">
        <f>$H32      +$J32      +$L32      +$N32</f>
        <v>29732000</v>
      </c>
      <c r="Q32" s="94">
        <f>$I32      +$K32      +$M32      +$O32</f>
        <v>29035819</v>
      </c>
      <c r="R32" s="48">
        <f>IF(($J32      =0),0,((($L32      -$J32      )/$J32      )*100))</f>
        <v>-56.095285483269066</v>
      </c>
      <c r="S32" s="49">
        <f>IF(($K32      =0),0,((($M32      -$K32      )/$K32      )*100))</f>
        <v>-57.923943352442933</v>
      </c>
      <c r="T32" s="48">
        <f>IF(($E32      =0),0,(($P32      /$E32      )*100))</f>
        <v>59.736397974764934</v>
      </c>
      <c r="U32" s="50">
        <f>IF(($E32      =0),0,(($Q32      /$E32      )*100))</f>
        <v>58.337657719199555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49772000</v>
      </c>
      <c r="C33" s="95">
        <f>C32</f>
        <v>0</v>
      </c>
      <c r="D33" s="95"/>
      <c r="E33" s="95">
        <f>$B33      +$C33      +$D33</f>
        <v>49772000</v>
      </c>
      <c r="F33" s="96">
        <f t="shared" ref="F33:O33" si="17">F32</f>
        <v>49772000</v>
      </c>
      <c r="G33" s="97">
        <f t="shared" si="17"/>
        <v>49772000</v>
      </c>
      <c r="H33" s="96">
        <f t="shared" si="17"/>
        <v>6595000</v>
      </c>
      <c r="I33" s="97">
        <f t="shared" si="17"/>
        <v>6499202</v>
      </c>
      <c r="J33" s="96">
        <f t="shared" si="17"/>
        <v>16078000</v>
      </c>
      <c r="K33" s="97">
        <f t="shared" si="17"/>
        <v>15862361</v>
      </c>
      <c r="L33" s="96">
        <f t="shared" si="17"/>
        <v>7059000</v>
      </c>
      <c r="M33" s="97">
        <f t="shared" si="17"/>
        <v>6674256</v>
      </c>
      <c r="N33" s="96">
        <f t="shared" si="17"/>
        <v>0</v>
      </c>
      <c r="O33" s="97">
        <f t="shared" si="17"/>
        <v>0</v>
      </c>
      <c r="P33" s="96">
        <f>$H33      +$J33      +$L33      +$N33</f>
        <v>29732000</v>
      </c>
      <c r="Q33" s="97">
        <f>$I33      +$K33      +$M33      +$O33</f>
        <v>29035819</v>
      </c>
      <c r="R33" s="52">
        <f>IF(($J33      =0),0,((($L33      -$J33      )/$J33      )*100))</f>
        <v>-56.095285483269066</v>
      </c>
      <c r="S33" s="53">
        <f>IF(($K33      =0),0,((($M33      -$K33      )/$K33      )*100))</f>
        <v>-57.923943352442933</v>
      </c>
      <c r="T33" s="52">
        <f>IF($E33   =0,0,($P33   /$E33   )*100)</f>
        <v>59.736397974764934</v>
      </c>
      <c r="U33" s="54">
        <f>IF($E33   =0,0,($Q33   /$E33   )*100)</f>
        <v>58.337657719199555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85038000</v>
      </c>
      <c r="C36" s="92">
        <v>0</v>
      </c>
      <c r="D36" s="92"/>
      <c r="E36" s="92">
        <f t="shared" si="18"/>
        <v>85038000</v>
      </c>
      <c r="F36" s="93">
        <v>85038000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10000000</v>
      </c>
      <c r="H38" s="93">
        <v>2274000</v>
      </c>
      <c r="I38" s="94">
        <v>2273575</v>
      </c>
      <c r="J38" s="93">
        <v>2918000</v>
      </c>
      <c r="K38" s="94">
        <v>2918839</v>
      </c>
      <c r="L38" s="93">
        <v>2485000</v>
      </c>
      <c r="M38" s="94">
        <v>2484567</v>
      </c>
      <c r="N38" s="93"/>
      <c r="O38" s="94"/>
      <c r="P38" s="93">
        <f t="shared" si="19"/>
        <v>7677000</v>
      </c>
      <c r="Q38" s="94">
        <f t="shared" si="20"/>
        <v>7676981</v>
      </c>
      <c r="R38" s="48">
        <f t="shared" si="21"/>
        <v>-14.838930774503083</v>
      </c>
      <c r="S38" s="49">
        <f t="shared" si="22"/>
        <v>-14.87824439785819</v>
      </c>
      <c r="T38" s="48">
        <f t="shared" si="23"/>
        <v>76.77000000000001</v>
      </c>
      <c r="U38" s="50">
        <f t="shared" si="24"/>
        <v>76.769810000000007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95038000</v>
      </c>
      <c r="C40" s="95">
        <f>SUM(C35:C39)</f>
        <v>0</v>
      </c>
      <c r="D40" s="95"/>
      <c r="E40" s="95">
        <f t="shared" si="18"/>
        <v>95038000</v>
      </c>
      <c r="F40" s="96">
        <f t="shared" ref="F40:O40" si="25">SUM(F35:F39)</f>
        <v>95038000</v>
      </c>
      <c r="G40" s="97">
        <f t="shared" si="25"/>
        <v>10000000</v>
      </c>
      <c r="H40" s="96">
        <f t="shared" si="25"/>
        <v>2274000</v>
      </c>
      <c r="I40" s="97">
        <f t="shared" si="25"/>
        <v>2273575</v>
      </c>
      <c r="J40" s="96">
        <f t="shared" si="25"/>
        <v>2918000</v>
      </c>
      <c r="K40" s="97">
        <f t="shared" si="25"/>
        <v>2918839</v>
      </c>
      <c r="L40" s="96">
        <f t="shared" si="25"/>
        <v>2485000</v>
      </c>
      <c r="M40" s="97">
        <f t="shared" si="25"/>
        <v>2484567</v>
      </c>
      <c r="N40" s="96">
        <f t="shared" si="25"/>
        <v>0</v>
      </c>
      <c r="O40" s="97">
        <f t="shared" si="25"/>
        <v>0</v>
      </c>
      <c r="P40" s="96">
        <f t="shared" si="19"/>
        <v>7677000</v>
      </c>
      <c r="Q40" s="97">
        <f t="shared" si="20"/>
        <v>7676981</v>
      </c>
      <c r="R40" s="52">
        <f t="shared" si="21"/>
        <v>-14.838930774503083</v>
      </c>
      <c r="S40" s="53">
        <f t="shared" si="22"/>
        <v>-14.87824439785819</v>
      </c>
      <c r="T40" s="52">
        <f>IF((+$E35+$E38) =0,0,(P40   /(+$E35+$E38) )*100)</f>
        <v>76.77000000000001</v>
      </c>
      <c r="U40" s="54">
        <f>IF((+$E35+$E38) =0,0,(Q40   /(+$E35+$E38) )*100)</f>
        <v>76.769810000000007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518140000</v>
      </c>
      <c r="C65" s="92">
        <v>0</v>
      </c>
      <c r="D65" s="92"/>
      <c r="E65" s="92">
        <f t="shared" si="35"/>
        <v>518140000</v>
      </c>
      <c r="F65" s="93">
        <v>518140000</v>
      </c>
      <c r="G65" s="94">
        <v>518140000</v>
      </c>
      <c r="H65" s="93">
        <v>65743000</v>
      </c>
      <c r="I65" s="94">
        <v>66038286</v>
      </c>
      <c r="J65" s="93">
        <v>136277000</v>
      </c>
      <c r="K65" s="94">
        <v>119505873</v>
      </c>
      <c r="L65" s="93">
        <v>70816000</v>
      </c>
      <c r="M65" s="94">
        <v>65212374</v>
      </c>
      <c r="N65" s="93"/>
      <c r="O65" s="94"/>
      <c r="P65" s="93">
        <f t="shared" si="36"/>
        <v>272836000</v>
      </c>
      <c r="Q65" s="94">
        <f t="shared" si="37"/>
        <v>250756533</v>
      </c>
      <c r="R65" s="48">
        <f t="shared" si="38"/>
        <v>-48.035251729932412</v>
      </c>
      <c r="S65" s="49">
        <f t="shared" si="39"/>
        <v>-45.431657572176391</v>
      </c>
      <c r="T65" s="48">
        <f t="shared" si="40"/>
        <v>52.656810900528818</v>
      </c>
      <c r="U65" s="50">
        <f t="shared" si="41"/>
        <v>48.395517234724203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518140000</v>
      </c>
      <c r="C66" s="95">
        <f>SUM(C61:C65)</f>
        <v>0</v>
      </c>
      <c r="D66" s="95"/>
      <c r="E66" s="95">
        <f t="shared" si="35"/>
        <v>518140000</v>
      </c>
      <c r="F66" s="96">
        <f t="shared" ref="F66:O66" si="42">SUM(F61:F65)</f>
        <v>518140000</v>
      </c>
      <c r="G66" s="97">
        <f t="shared" si="42"/>
        <v>518140000</v>
      </c>
      <c r="H66" s="96">
        <f t="shared" si="42"/>
        <v>65743000</v>
      </c>
      <c r="I66" s="97">
        <f t="shared" si="42"/>
        <v>66038286</v>
      </c>
      <c r="J66" s="96">
        <f t="shared" si="42"/>
        <v>136277000</v>
      </c>
      <c r="K66" s="97">
        <f t="shared" si="42"/>
        <v>119505873</v>
      </c>
      <c r="L66" s="96">
        <f t="shared" si="42"/>
        <v>70816000</v>
      </c>
      <c r="M66" s="97">
        <f t="shared" si="42"/>
        <v>65212374</v>
      </c>
      <c r="N66" s="96">
        <f t="shared" si="42"/>
        <v>0</v>
      </c>
      <c r="O66" s="97">
        <f t="shared" si="42"/>
        <v>0</v>
      </c>
      <c r="P66" s="96">
        <f t="shared" si="36"/>
        <v>272836000</v>
      </c>
      <c r="Q66" s="97">
        <f t="shared" si="37"/>
        <v>250756533</v>
      </c>
      <c r="R66" s="52">
        <f t="shared" si="38"/>
        <v>-48.035251729932412</v>
      </c>
      <c r="S66" s="53">
        <f t="shared" si="39"/>
        <v>-45.431657572176391</v>
      </c>
      <c r="T66" s="52">
        <f>IF((+$E61+$E63+$E64++$E65) =0,0,(P66   /(+$E61+$E63+$E64+$E65) )*100)</f>
        <v>52.656810900528818</v>
      </c>
      <c r="U66" s="54">
        <f>IF((+$E61+$E63+$E65) =0,0,(Q66  /(+$E61+$E63+$E65) )*100)</f>
        <v>48.395517234724203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3090480000</v>
      </c>
      <c r="C67" s="104">
        <f>SUM(C9:C15,C18:C23,C26:C29,C32,C35:C39,C42:C52,C55:C58,C61:C65)</f>
        <v>-1218601000</v>
      </c>
      <c r="D67" s="104"/>
      <c r="E67" s="104">
        <f t="shared" si="35"/>
        <v>1871879000</v>
      </c>
      <c r="F67" s="105">
        <f t="shared" ref="F67:O67" si="43">SUM(F9:F15,F18:F23,F26:F29,F32,F35:F39,F42:F52,F55:F58,F61:F65)</f>
        <v>1871879000</v>
      </c>
      <c r="G67" s="106">
        <f t="shared" si="43"/>
        <v>1784465000</v>
      </c>
      <c r="H67" s="105">
        <f t="shared" si="43"/>
        <v>153487000</v>
      </c>
      <c r="I67" s="106">
        <f t="shared" si="43"/>
        <v>143195901</v>
      </c>
      <c r="J67" s="105">
        <f t="shared" si="43"/>
        <v>434072000</v>
      </c>
      <c r="K67" s="106">
        <f t="shared" si="43"/>
        <v>415147468</v>
      </c>
      <c r="L67" s="105">
        <f t="shared" si="43"/>
        <v>325370000</v>
      </c>
      <c r="M67" s="106">
        <f t="shared" si="43"/>
        <v>240083780</v>
      </c>
      <c r="N67" s="105">
        <f t="shared" si="43"/>
        <v>0</v>
      </c>
      <c r="O67" s="106">
        <f t="shared" si="43"/>
        <v>0</v>
      </c>
      <c r="P67" s="105">
        <f t="shared" si="36"/>
        <v>912929000</v>
      </c>
      <c r="Q67" s="106">
        <f t="shared" si="37"/>
        <v>798427149</v>
      </c>
      <c r="R67" s="61">
        <f t="shared" si="38"/>
        <v>-25.042389281040933</v>
      </c>
      <c r="S67" s="62">
        <f t="shared" si="39"/>
        <v>-42.169036666267232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51.235155100819881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44.809113102684243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3090480000</v>
      </c>
      <c r="C72" s="104">
        <f>SUM(C9:C15,C18:C23,C26:C29,C32,C35:C39,C42:C52,C55:C58,C61:C65,C69)</f>
        <v>-1218601000</v>
      </c>
      <c r="D72" s="104"/>
      <c r="E72" s="104">
        <f>$B72      +$C72      +$D72</f>
        <v>1871879000</v>
      </c>
      <c r="F72" s="105">
        <f t="shared" ref="F72:O72" si="46">SUM(F9:F15,F18:F23,F26:F29,F32,F35:F39,F42:F52,F55:F58,F61:F65,F69)</f>
        <v>1871879000</v>
      </c>
      <c r="G72" s="106">
        <f t="shared" si="46"/>
        <v>1784465000</v>
      </c>
      <c r="H72" s="105">
        <f t="shared" si="46"/>
        <v>153487000</v>
      </c>
      <c r="I72" s="106">
        <f t="shared" si="46"/>
        <v>143195901</v>
      </c>
      <c r="J72" s="105">
        <f t="shared" si="46"/>
        <v>434072000</v>
      </c>
      <c r="K72" s="106">
        <f t="shared" si="46"/>
        <v>415147468</v>
      </c>
      <c r="L72" s="105">
        <f t="shared" si="46"/>
        <v>325370000</v>
      </c>
      <c r="M72" s="106">
        <f t="shared" si="46"/>
        <v>240083780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912929000</v>
      </c>
      <c r="Q72" s="106">
        <f>$I72      +$K72      +$M72      +$O72</f>
        <v>798427149</v>
      </c>
      <c r="R72" s="61">
        <f>IF(($J72      =0),0,((($L72      -$J72      )/$J72      )*100))</f>
        <v>-25.042389281040933</v>
      </c>
      <c r="S72" s="62">
        <f>IF(($K72      =0),0,((($M72      -$K72      )/$K72      )*100))</f>
        <v>-42.169036666267232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51.235155100819881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44.809113102684243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Yw2WQ2AaPRtFKiuHnmTarw2sdO7r3pAV2uUmf8BxuDeltCM84AZ+2ydjIfOcQ7g+ZuvFqxfI/sS5Yj3Yx+tjvg==" saltValue="6nrZaYTP3+5uyq1RNVioO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383000</v>
      </c>
      <c r="I10" s="94"/>
      <c r="J10" s="93">
        <v>485000</v>
      </c>
      <c r="K10" s="94">
        <v>553929</v>
      </c>
      <c r="L10" s="93">
        <v>200000</v>
      </c>
      <c r="M10" s="94">
        <v>479296</v>
      </c>
      <c r="N10" s="93"/>
      <c r="O10" s="94"/>
      <c r="P10" s="93">
        <f t="shared" ref="P10:P16" si="1">$H10      +$J10      +$L10      +$N10</f>
        <v>1068000</v>
      </c>
      <c r="Q10" s="94">
        <f t="shared" ref="Q10:Q16" si="2">$I10      +$K10      +$M10      +$O10</f>
        <v>1033225</v>
      </c>
      <c r="R10" s="48">
        <f t="shared" ref="R10:R16" si="3">IF(($J10      =0),0,((($L10      -$J10      )/$J10      )*100))</f>
        <v>-58.762886597938149</v>
      </c>
      <c r="S10" s="49">
        <f t="shared" ref="S10:S16" si="4">IF(($K10      =0),0,((($M10      -$K10      )/$K10      )*100))</f>
        <v>-13.473387383581651</v>
      </c>
      <c r="T10" s="48">
        <f t="shared" ref="T10:T15" si="5">IF(($E10      =0),0,(($P10      /$E10      )*100))</f>
        <v>68.903225806451616</v>
      </c>
      <c r="U10" s="50">
        <f t="shared" ref="U10:U15" si="6">IF(($E10      =0),0,(($Q10      /$E10      )*100))</f>
        <v>66.659677419354836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383000</v>
      </c>
      <c r="I16" s="97">
        <f t="shared" si="7"/>
        <v>0</v>
      </c>
      <c r="J16" s="96">
        <f t="shared" si="7"/>
        <v>485000</v>
      </c>
      <c r="K16" s="97">
        <f t="shared" si="7"/>
        <v>553929</v>
      </c>
      <c r="L16" s="96">
        <f t="shared" si="7"/>
        <v>200000</v>
      </c>
      <c r="M16" s="97">
        <f t="shared" si="7"/>
        <v>479296</v>
      </c>
      <c r="N16" s="96">
        <f t="shared" si="7"/>
        <v>0</v>
      </c>
      <c r="O16" s="97">
        <f t="shared" si="7"/>
        <v>0</v>
      </c>
      <c r="P16" s="96">
        <f t="shared" si="1"/>
        <v>1068000</v>
      </c>
      <c r="Q16" s="97">
        <f t="shared" si="2"/>
        <v>1033225</v>
      </c>
      <c r="R16" s="52">
        <f t="shared" si="3"/>
        <v>-58.762886597938149</v>
      </c>
      <c r="S16" s="53">
        <f t="shared" si="4"/>
        <v>-13.473387383581651</v>
      </c>
      <c r="T16" s="52">
        <f>IF((SUM($E9:$E13)+$E15)=0,0,(P16/(SUM($E9:$E13)+$E15)*100))</f>
        <v>68.903225806451616</v>
      </c>
      <c r="U16" s="54">
        <f>IF((SUM($E9:$E13)+$E15)=0,0,(Q16/(SUM($E9:$E13)+$E15)*100))</f>
        <v>66.659677419354836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2297000</v>
      </c>
      <c r="C32" s="92">
        <v>0</v>
      </c>
      <c r="D32" s="92"/>
      <c r="E32" s="92">
        <f>$B32      +$C32      +$D32</f>
        <v>2297000</v>
      </c>
      <c r="F32" s="93">
        <v>2297000</v>
      </c>
      <c r="G32" s="94">
        <v>2297000</v>
      </c>
      <c r="H32" s="93">
        <v>1021000</v>
      </c>
      <c r="I32" s="94">
        <v>618299</v>
      </c>
      <c r="J32" s="93">
        <v>688000</v>
      </c>
      <c r="K32" s="94">
        <v>721596</v>
      </c>
      <c r="L32" s="93">
        <v>416000</v>
      </c>
      <c r="M32" s="94">
        <v>510629</v>
      </c>
      <c r="N32" s="93"/>
      <c r="O32" s="94"/>
      <c r="P32" s="93">
        <f>$H32      +$J32      +$L32      +$N32</f>
        <v>2125000</v>
      </c>
      <c r="Q32" s="94">
        <f>$I32      +$K32      +$M32      +$O32</f>
        <v>1850524</v>
      </c>
      <c r="R32" s="48">
        <f>IF(($J32      =0),0,((($L32      -$J32      )/$J32      )*100))</f>
        <v>-39.534883720930232</v>
      </c>
      <c r="S32" s="49">
        <f>IF(($K32      =0),0,((($M32      -$K32      )/$K32      )*100))</f>
        <v>-29.236165388943398</v>
      </c>
      <c r="T32" s="48">
        <f>IF(($E32      =0),0,(($P32      /$E32      )*100))</f>
        <v>92.511972137570737</v>
      </c>
      <c r="U32" s="50">
        <f>IF(($E32      =0),0,(($Q32      /$E32      )*100))</f>
        <v>80.56264693077928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2297000</v>
      </c>
      <c r="C33" s="95">
        <f>C32</f>
        <v>0</v>
      </c>
      <c r="D33" s="95"/>
      <c r="E33" s="95">
        <f>$B33      +$C33      +$D33</f>
        <v>2297000</v>
      </c>
      <c r="F33" s="96">
        <f t="shared" ref="F33:O33" si="17">F32</f>
        <v>2297000</v>
      </c>
      <c r="G33" s="97">
        <f t="shared" si="17"/>
        <v>2297000</v>
      </c>
      <c r="H33" s="96">
        <f t="shared" si="17"/>
        <v>1021000</v>
      </c>
      <c r="I33" s="97">
        <f t="shared" si="17"/>
        <v>618299</v>
      </c>
      <c r="J33" s="96">
        <f t="shared" si="17"/>
        <v>688000</v>
      </c>
      <c r="K33" s="97">
        <f t="shared" si="17"/>
        <v>721596</v>
      </c>
      <c r="L33" s="96">
        <f t="shared" si="17"/>
        <v>416000</v>
      </c>
      <c r="M33" s="97">
        <f t="shared" si="17"/>
        <v>510629</v>
      </c>
      <c r="N33" s="96">
        <f t="shared" si="17"/>
        <v>0</v>
      </c>
      <c r="O33" s="97">
        <f t="shared" si="17"/>
        <v>0</v>
      </c>
      <c r="P33" s="96">
        <f>$H33      +$J33      +$L33      +$N33</f>
        <v>2125000</v>
      </c>
      <c r="Q33" s="97">
        <f>$I33      +$K33      +$M33      +$O33</f>
        <v>1850524</v>
      </c>
      <c r="R33" s="52">
        <f>IF(($J33      =0),0,((($L33      -$J33      )/$J33      )*100))</f>
        <v>-39.534883720930232</v>
      </c>
      <c r="S33" s="53">
        <f>IF(($K33      =0),0,((($M33      -$K33      )/$K33      )*100))</f>
        <v>-29.236165388943398</v>
      </c>
      <c r="T33" s="52">
        <f>IF($E33   =0,0,($P33   /$E33   )*100)</f>
        <v>92.511972137570737</v>
      </c>
      <c r="U33" s="54">
        <f>IF($E33   =0,0,($Q33   /$E33   )*100)</f>
        <v>80.56264693077928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2625000</v>
      </c>
      <c r="C35" s="92">
        <v>0</v>
      </c>
      <c r="D35" s="92"/>
      <c r="E35" s="92">
        <f t="shared" ref="E35:E40" si="18">$B35      +$C35      +$D35</f>
        <v>2625000</v>
      </c>
      <c r="F35" s="93">
        <v>2625000</v>
      </c>
      <c r="G35" s="94">
        <v>2625000</v>
      </c>
      <c r="H35" s="93">
        <v>213000</v>
      </c>
      <c r="I35" s="94">
        <v>9792</v>
      </c>
      <c r="J35" s="93">
        <v>1063000</v>
      </c>
      <c r="K35" s="94">
        <v>16320</v>
      </c>
      <c r="L35" s="93">
        <v>669000</v>
      </c>
      <c r="M35" s="94"/>
      <c r="N35" s="93"/>
      <c r="O35" s="94"/>
      <c r="P35" s="93">
        <f t="shared" ref="P35:P40" si="19">$H35      +$J35      +$L35      +$N35</f>
        <v>1945000</v>
      </c>
      <c r="Q35" s="94">
        <f t="shared" ref="Q35:Q40" si="20">$I35      +$K35      +$M35      +$O35</f>
        <v>26112</v>
      </c>
      <c r="R35" s="48">
        <f t="shared" ref="R35:R40" si="21">IF(($J35      =0),0,((($L35      -$J35      )/$J35      )*100))</f>
        <v>-37.064910630291628</v>
      </c>
      <c r="S35" s="49">
        <f t="shared" ref="S35:S40" si="22">IF(($K35      =0),0,((($M35      -$K35      )/$K35      )*100))</f>
        <v>-100</v>
      </c>
      <c r="T35" s="48">
        <f t="shared" ref="T35:T39" si="23">IF(($E35      =0),0,(($P35      /$E35      )*100))</f>
        <v>74.095238095238088</v>
      </c>
      <c r="U35" s="50">
        <f t="shared" ref="U35:U39" si="24">IF(($E35      =0),0,(($Q35      /$E35      )*100))</f>
        <v>0.99474285714285704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1500000</v>
      </c>
      <c r="D38" s="92"/>
      <c r="E38" s="92">
        <f t="shared" si="18"/>
        <v>1500000</v>
      </c>
      <c r="F38" s="93">
        <v>1500000</v>
      </c>
      <c r="G38" s="94">
        <v>1500000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2625000</v>
      </c>
      <c r="C40" s="95">
        <f>SUM(C35:C39)</f>
        <v>1500000</v>
      </c>
      <c r="D40" s="95"/>
      <c r="E40" s="95">
        <f t="shared" si="18"/>
        <v>4125000</v>
      </c>
      <c r="F40" s="96">
        <f t="shared" ref="F40:O40" si="25">SUM(F35:F39)</f>
        <v>4125000</v>
      </c>
      <c r="G40" s="97">
        <f t="shared" si="25"/>
        <v>4125000</v>
      </c>
      <c r="H40" s="96">
        <f t="shared" si="25"/>
        <v>213000</v>
      </c>
      <c r="I40" s="97">
        <f t="shared" si="25"/>
        <v>9792</v>
      </c>
      <c r="J40" s="96">
        <f t="shared" si="25"/>
        <v>1063000</v>
      </c>
      <c r="K40" s="97">
        <f t="shared" si="25"/>
        <v>16320</v>
      </c>
      <c r="L40" s="96">
        <f t="shared" si="25"/>
        <v>669000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1945000</v>
      </c>
      <c r="Q40" s="97">
        <f t="shared" si="20"/>
        <v>26112</v>
      </c>
      <c r="R40" s="52">
        <f t="shared" si="21"/>
        <v>-37.064910630291628</v>
      </c>
      <c r="S40" s="53">
        <f t="shared" si="22"/>
        <v>-100</v>
      </c>
      <c r="T40" s="52">
        <f>IF((+$E35+$E38) =0,0,(P40   /(+$E35+$E38) )*100)</f>
        <v>47.151515151515149</v>
      </c>
      <c r="U40" s="54">
        <f>IF((+$E35+$E38) =0,0,(Q40   /(+$E35+$E38) )*100)</f>
        <v>0.63301818181818181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7700000</v>
      </c>
      <c r="C51" s="92">
        <v>0</v>
      </c>
      <c r="D51" s="92"/>
      <c r="E51" s="92">
        <f t="shared" si="26"/>
        <v>7700000</v>
      </c>
      <c r="F51" s="93">
        <v>7700000</v>
      </c>
      <c r="G51" s="94">
        <v>7700000</v>
      </c>
      <c r="H51" s="93">
        <v>699000</v>
      </c>
      <c r="I51" s="94"/>
      <c r="J51" s="93">
        <v>991000</v>
      </c>
      <c r="K51" s="94"/>
      <c r="L51" s="93">
        <v>1903000</v>
      </c>
      <c r="M51" s="94">
        <v>8305000</v>
      </c>
      <c r="N51" s="93"/>
      <c r="O51" s="94"/>
      <c r="P51" s="93">
        <f t="shared" si="27"/>
        <v>3593000</v>
      </c>
      <c r="Q51" s="94">
        <f t="shared" si="28"/>
        <v>8305000</v>
      </c>
      <c r="R51" s="48">
        <f t="shared" si="29"/>
        <v>92.028254288597381</v>
      </c>
      <c r="S51" s="49">
        <f t="shared" si="30"/>
        <v>0</v>
      </c>
      <c r="T51" s="48">
        <f t="shared" si="31"/>
        <v>46.662337662337663</v>
      </c>
      <c r="U51" s="50">
        <f t="shared" si="32"/>
        <v>107.85714285714285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7700000</v>
      </c>
      <c r="C53" s="95">
        <f>SUM(C42:C52)</f>
        <v>0</v>
      </c>
      <c r="D53" s="95"/>
      <c r="E53" s="95">
        <f t="shared" si="26"/>
        <v>7700000</v>
      </c>
      <c r="F53" s="96">
        <f t="shared" ref="F53:O53" si="33">SUM(F42:F52)</f>
        <v>7700000</v>
      </c>
      <c r="G53" s="97">
        <f t="shared" si="33"/>
        <v>7700000</v>
      </c>
      <c r="H53" s="96">
        <f t="shared" si="33"/>
        <v>699000</v>
      </c>
      <c r="I53" s="97">
        <f t="shared" si="33"/>
        <v>0</v>
      </c>
      <c r="J53" s="96">
        <f t="shared" si="33"/>
        <v>991000</v>
      </c>
      <c r="K53" s="97">
        <f t="shared" si="33"/>
        <v>0</v>
      </c>
      <c r="L53" s="96">
        <f t="shared" si="33"/>
        <v>1903000</v>
      </c>
      <c r="M53" s="97">
        <f t="shared" si="33"/>
        <v>8305000</v>
      </c>
      <c r="N53" s="96">
        <f t="shared" si="33"/>
        <v>0</v>
      </c>
      <c r="O53" s="97">
        <f t="shared" si="33"/>
        <v>0</v>
      </c>
      <c r="P53" s="96">
        <f t="shared" si="27"/>
        <v>3593000</v>
      </c>
      <c r="Q53" s="97">
        <f t="shared" si="28"/>
        <v>8305000</v>
      </c>
      <c r="R53" s="52">
        <f t="shared" si="29"/>
        <v>92.028254288597381</v>
      </c>
      <c r="S53" s="53">
        <f t="shared" si="30"/>
        <v>0</v>
      </c>
      <c r="T53" s="52">
        <f>IF((+$E43+$E45+$E47+$E48+$E51) =0,0,(P53   /(+$E43+$E45+$E47+$E48+$E51) )*100)</f>
        <v>46.662337662337663</v>
      </c>
      <c r="U53" s="54">
        <f>IF((+$E43+$E45+$E47+$E48+$E51) =0,0,(Q53   /(+$E43+$E45+$E47+$E48+$E51) )*100)</f>
        <v>107.85714285714285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14172000</v>
      </c>
      <c r="C67" s="104">
        <f>SUM(C9:C15,C18:C23,C26:C29,C32,C35:C39,C42:C52,C55:C58,C61:C65)</f>
        <v>1500000</v>
      </c>
      <c r="D67" s="104"/>
      <c r="E67" s="104">
        <f t="shared" si="35"/>
        <v>15672000</v>
      </c>
      <c r="F67" s="105">
        <f t="shared" ref="F67:O67" si="43">SUM(F9:F15,F18:F23,F26:F29,F32,F35:F39,F42:F52,F55:F58,F61:F65)</f>
        <v>15672000</v>
      </c>
      <c r="G67" s="106">
        <f t="shared" si="43"/>
        <v>15672000</v>
      </c>
      <c r="H67" s="105">
        <f t="shared" si="43"/>
        <v>2316000</v>
      </c>
      <c r="I67" s="106">
        <f t="shared" si="43"/>
        <v>628091</v>
      </c>
      <c r="J67" s="105">
        <f t="shared" si="43"/>
        <v>3227000</v>
      </c>
      <c r="K67" s="106">
        <f t="shared" si="43"/>
        <v>1291845</v>
      </c>
      <c r="L67" s="105">
        <f t="shared" si="43"/>
        <v>3188000</v>
      </c>
      <c r="M67" s="106">
        <f t="shared" si="43"/>
        <v>9294925</v>
      </c>
      <c r="N67" s="105">
        <f t="shared" si="43"/>
        <v>0</v>
      </c>
      <c r="O67" s="106">
        <f t="shared" si="43"/>
        <v>0</v>
      </c>
      <c r="P67" s="105">
        <f t="shared" si="36"/>
        <v>8731000</v>
      </c>
      <c r="Q67" s="106">
        <f t="shared" si="37"/>
        <v>11214861</v>
      </c>
      <c r="R67" s="61">
        <f t="shared" si="38"/>
        <v>-1.2085528354508832</v>
      </c>
      <c r="S67" s="62">
        <f t="shared" si="39"/>
        <v>619.50775828369501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55.710821847881576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71.559858346094956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11373000</v>
      </c>
      <c r="C69" s="92">
        <v>0</v>
      </c>
      <c r="D69" s="92"/>
      <c r="E69" s="92">
        <f>$B69      +$C69      +$D69</f>
        <v>11373000</v>
      </c>
      <c r="F69" s="93">
        <v>11373000</v>
      </c>
      <c r="G69" s="94">
        <v>11373000</v>
      </c>
      <c r="H69" s="93">
        <v>132000</v>
      </c>
      <c r="I69" s="94"/>
      <c r="J69" s="93">
        <v>2004000</v>
      </c>
      <c r="K69" s="94"/>
      <c r="L69" s="93">
        <v>4664000</v>
      </c>
      <c r="M69" s="94"/>
      <c r="N69" s="93"/>
      <c r="O69" s="94"/>
      <c r="P69" s="93">
        <f>$H69      +$J69      +$L69      +$N69</f>
        <v>6800000</v>
      </c>
      <c r="Q69" s="94">
        <f>$I69      +$K69      +$M69      +$O69</f>
        <v>0</v>
      </c>
      <c r="R69" s="48">
        <f>IF(($J69      =0),0,((($L69      -$J69      )/$J69      )*100))</f>
        <v>132.73453093812375</v>
      </c>
      <c r="S69" s="49">
        <f>IF(($K69      =0),0,((($M69      -$K69      )/$K69      )*100))</f>
        <v>0</v>
      </c>
      <c r="T69" s="48">
        <f>IF(($E69      =0),0,(($P69      /$E69      )*100))</f>
        <v>59.790732436472346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11373000</v>
      </c>
      <c r="C70" s="101">
        <f>C69</f>
        <v>0</v>
      </c>
      <c r="D70" s="101"/>
      <c r="E70" s="101">
        <f>$B70      +$C70      +$D70</f>
        <v>11373000</v>
      </c>
      <c r="F70" s="102">
        <f t="shared" ref="F70:O70" si="44">F69</f>
        <v>11373000</v>
      </c>
      <c r="G70" s="103">
        <f t="shared" si="44"/>
        <v>11373000</v>
      </c>
      <c r="H70" s="102">
        <f t="shared" si="44"/>
        <v>132000</v>
      </c>
      <c r="I70" s="103">
        <f t="shared" si="44"/>
        <v>0</v>
      </c>
      <c r="J70" s="102">
        <f t="shared" si="44"/>
        <v>2004000</v>
      </c>
      <c r="K70" s="103">
        <f t="shared" si="44"/>
        <v>0</v>
      </c>
      <c r="L70" s="102">
        <f t="shared" si="44"/>
        <v>4664000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6800000</v>
      </c>
      <c r="Q70" s="103">
        <f>$I70      +$K70      +$M70      +$O70</f>
        <v>0</v>
      </c>
      <c r="R70" s="57">
        <f>IF(($J70      =0),0,((($L70      -$J70      )/$J70      )*100))</f>
        <v>132.73453093812375</v>
      </c>
      <c r="S70" s="58">
        <f>IF(($K70      =0),0,((($M70      -$K70      )/$K70      )*100))</f>
        <v>0</v>
      </c>
      <c r="T70" s="57">
        <f>IF($E70   =0,0,($P70   /$E70   )*100)</f>
        <v>59.790732436472346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11373000</v>
      </c>
      <c r="C71" s="104">
        <f>C69</f>
        <v>0</v>
      </c>
      <c r="D71" s="104"/>
      <c r="E71" s="104">
        <f>$B71      +$C71      +$D71</f>
        <v>11373000</v>
      </c>
      <c r="F71" s="105">
        <f t="shared" ref="F71:O71" si="45">F69</f>
        <v>11373000</v>
      </c>
      <c r="G71" s="106">
        <f t="shared" si="45"/>
        <v>11373000</v>
      </c>
      <c r="H71" s="105">
        <f t="shared" si="45"/>
        <v>132000</v>
      </c>
      <c r="I71" s="106">
        <f t="shared" si="45"/>
        <v>0</v>
      </c>
      <c r="J71" s="105">
        <f t="shared" si="45"/>
        <v>2004000</v>
      </c>
      <c r="K71" s="106">
        <f t="shared" si="45"/>
        <v>0</v>
      </c>
      <c r="L71" s="105">
        <f t="shared" si="45"/>
        <v>4664000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6800000</v>
      </c>
      <c r="Q71" s="106">
        <f>$I71      +$K71      +$M71      +$O71</f>
        <v>0</v>
      </c>
      <c r="R71" s="61">
        <f>IF(($J71      =0),0,((($L71      -$J71      )/$J71      )*100))</f>
        <v>132.73453093812375</v>
      </c>
      <c r="S71" s="62">
        <f>IF(($K71      =0),0,((($M71      -$K71      )/$K71      )*100))</f>
        <v>0</v>
      </c>
      <c r="T71" s="61">
        <f>IF($E71   =0,0,($P71   /$E71   )*100)</f>
        <v>59.790732436472346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25545000</v>
      </c>
      <c r="C72" s="104">
        <f>SUM(C9:C15,C18:C23,C26:C29,C32,C35:C39,C42:C52,C55:C58,C61:C65,C69)</f>
        <v>1500000</v>
      </c>
      <c r="D72" s="104"/>
      <c r="E72" s="104">
        <f>$B72      +$C72      +$D72</f>
        <v>27045000</v>
      </c>
      <c r="F72" s="105">
        <f t="shared" ref="F72:O72" si="46">SUM(F9:F15,F18:F23,F26:F29,F32,F35:F39,F42:F52,F55:F58,F61:F65,F69)</f>
        <v>27045000</v>
      </c>
      <c r="G72" s="106">
        <f t="shared" si="46"/>
        <v>27045000</v>
      </c>
      <c r="H72" s="105">
        <f t="shared" si="46"/>
        <v>2448000</v>
      </c>
      <c r="I72" s="106">
        <f t="shared" si="46"/>
        <v>628091</v>
      </c>
      <c r="J72" s="105">
        <f t="shared" si="46"/>
        <v>5231000</v>
      </c>
      <c r="K72" s="106">
        <f t="shared" si="46"/>
        <v>1291845</v>
      </c>
      <c r="L72" s="105">
        <f t="shared" si="46"/>
        <v>7852000</v>
      </c>
      <c r="M72" s="106">
        <f t="shared" si="46"/>
        <v>9294925</v>
      </c>
      <c r="N72" s="105">
        <f t="shared" si="46"/>
        <v>0</v>
      </c>
      <c r="O72" s="106">
        <f t="shared" si="46"/>
        <v>0</v>
      </c>
      <c r="P72" s="105">
        <f>$H72      +$J72      +$L72      +$N72</f>
        <v>15531000</v>
      </c>
      <c r="Q72" s="106">
        <f>$I72      +$K72      +$M72      +$O72</f>
        <v>11214861</v>
      </c>
      <c r="R72" s="61">
        <f>IF(($J72      =0),0,((($L72      -$J72      )/$J72      )*100))</f>
        <v>50.105142420187342</v>
      </c>
      <c r="S72" s="62">
        <f>IF(($K72      =0),0,((($M72      -$K72      )/$K72      )*100))</f>
        <v>619.50775828369501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57.426511369938993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41.467409872434828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4PsXfdvQRo5irLVDVcrSuBEjdbccnfLo2iLsxiqDiF5r4TScl9urmE+tJf5y3vWeDlHIp87NbIIyUxQJq9xKoQ==" saltValue="rY5DgJhIL/6hMf98hympp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1720000</v>
      </c>
      <c r="C10" s="92">
        <v>0</v>
      </c>
      <c r="D10" s="92"/>
      <c r="E10" s="92">
        <f t="shared" ref="E10:E16" si="0">$B10      +$C10      +$D10</f>
        <v>1720000</v>
      </c>
      <c r="F10" s="93">
        <v>1720000</v>
      </c>
      <c r="G10" s="94">
        <v>1720000</v>
      </c>
      <c r="H10" s="93">
        <v>492000</v>
      </c>
      <c r="I10" s="94">
        <v>491900</v>
      </c>
      <c r="J10" s="93">
        <v>107000</v>
      </c>
      <c r="K10" s="94">
        <v>106080</v>
      </c>
      <c r="L10" s="93">
        <v>179000</v>
      </c>
      <c r="M10" s="94">
        <v>177891</v>
      </c>
      <c r="N10" s="93"/>
      <c r="O10" s="94"/>
      <c r="P10" s="93">
        <f t="shared" ref="P10:P16" si="1">$H10      +$J10      +$L10      +$N10</f>
        <v>778000</v>
      </c>
      <c r="Q10" s="94">
        <f t="shared" ref="Q10:Q16" si="2">$I10      +$K10      +$M10      +$O10</f>
        <v>775871</v>
      </c>
      <c r="R10" s="48">
        <f t="shared" ref="R10:R16" si="3">IF(($J10      =0),0,((($L10      -$J10      )/$J10      )*100))</f>
        <v>67.289719626168221</v>
      </c>
      <c r="S10" s="49">
        <f t="shared" ref="S10:S16" si="4">IF(($K10      =0),0,((($M10      -$K10      )/$K10      )*100))</f>
        <v>67.69513574660634</v>
      </c>
      <c r="T10" s="48">
        <f t="shared" ref="T10:T15" si="5">IF(($E10      =0),0,(($P10      /$E10      )*100))</f>
        <v>45.232558139534888</v>
      </c>
      <c r="U10" s="50">
        <f t="shared" ref="U10:U15" si="6">IF(($E10      =0),0,(($Q10      /$E10      )*100))</f>
        <v>45.108779069767444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1720000</v>
      </c>
      <c r="C16" s="95">
        <f>SUM(C9:C15)</f>
        <v>0</v>
      </c>
      <c r="D16" s="95"/>
      <c r="E16" s="95">
        <f t="shared" si="0"/>
        <v>1720000</v>
      </c>
      <c r="F16" s="96">
        <f t="shared" ref="F16:O16" si="7">SUM(F9:F15)</f>
        <v>1720000</v>
      </c>
      <c r="G16" s="97">
        <f t="shared" si="7"/>
        <v>1720000</v>
      </c>
      <c r="H16" s="96">
        <f t="shared" si="7"/>
        <v>492000</v>
      </c>
      <c r="I16" s="97">
        <f t="shared" si="7"/>
        <v>491900</v>
      </c>
      <c r="J16" s="96">
        <f t="shared" si="7"/>
        <v>107000</v>
      </c>
      <c r="K16" s="97">
        <f t="shared" si="7"/>
        <v>106080</v>
      </c>
      <c r="L16" s="96">
        <f t="shared" si="7"/>
        <v>179000</v>
      </c>
      <c r="M16" s="97">
        <f t="shared" si="7"/>
        <v>177891</v>
      </c>
      <c r="N16" s="96">
        <f t="shared" si="7"/>
        <v>0</v>
      </c>
      <c r="O16" s="97">
        <f t="shared" si="7"/>
        <v>0</v>
      </c>
      <c r="P16" s="96">
        <f t="shared" si="1"/>
        <v>778000</v>
      </c>
      <c r="Q16" s="97">
        <f t="shared" si="2"/>
        <v>775871</v>
      </c>
      <c r="R16" s="52">
        <f t="shared" si="3"/>
        <v>67.289719626168221</v>
      </c>
      <c r="S16" s="53">
        <f t="shared" si="4"/>
        <v>67.69513574660634</v>
      </c>
      <c r="T16" s="52">
        <f>IF((SUM($E9:$E13)+$E15)=0,0,(P16/(SUM($E9:$E13)+$E15)*100))</f>
        <v>45.232558139534888</v>
      </c>
      <c r="U16" s="54">
        <f>IF((SUM($E9:$E13)+$E15)=0,0,(Q16/(SUM($E9:$E13)+$E15)*100))</f>
        <v>45.108779069767444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1682000</v>
      </c>
      <c r="C32" s="92">
        <v>0</v>
      </c>
      <c r="D32" s="92"/>
      <c r="E32" s="92">
        <f>$B32      +$C32      +$D32</f>
        <v>1682000</v>
      </c>
      <c r="F32" s="93">
        <v>1682000</v>
      </c>
      <c r="G32" s="94">
        <v>1682000</v>
      </c>
      <c r="H32" s="93">
        <v>300000</v>
      </c>
      <c r="I32" s="94"/>
      <c r="J32" s="93">
        <v>601000</v>
      </c>
      <c r="K32" s="94">
        <v>601237</v>
      </c>
      <c r="L32" s="93">
        <v>398000</v>
      </c>
      <c r="M32" s="94">
        <v>402290</v>
      </c>
      <c r="N32" s="93"/>
      <c r="O32" s="94"/>
      <c r="P32" s="93">
        <f>$H32      +$J32      +$L32      +$N32</f>
        <v>1299000</v>
      </c>
      <c r="Q32" s="94">
        <f>$I32      +$K32      +$M32      +$O32</f>
        <v>1003527</v>
      </c>
      <c r="R32" s="48">
        <f>IF(($J32      =0),0,((($L32      -$J32      )/$J32      )*100))</f>
        <v>-33.777038269550744</v>
      </c>
      <c r="S32" s="49">
        <f>IF(($K32      =0),0,((($M32      -$K32      )/$K32      )*100))</f>
        <v>-33.089613580002563</v>
      </c>
      <c r="T32" s="48">
        <f>IF(($E32      =0),0,(($P32      /$E32      )*100))</f>
        <v>77.229488703923892</v>
      </c>
      <c r="U32" s="50">
        <f>IF(($E32      =0),0,(($Q32      /$E32      )*100))</f>
        <v>59.662722948870396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1682000</v>
      </c>
      <c r="C33" s="95">
        <f>C32</f>
        <v>0</v>
      </c>
      <c r="D33" s="95"/>
      <c r="E33" s="95">
        <f>$B33      +$C33      +$D33</f>
        <v>1682000</v>
      </c>
      <c r="F33" s="96">
        <f t="shared" ref="F33:O33" si="17">F32</f>
        <v>1682000</v>
      </c>
      <c r="G33" s="97">
        <f t="shared" si="17"/>
        <v>1682000</v>
      </c>
      <c r="H33" s="96">
        <f t="shared" si="17"/>
        <v>300000</v>
      </c>
      <c r="I33" s="97">
        <f t="shared" si="17"/>
        <v>0</v>
      </c>
      <c r="J33" s="96">
        <f t="shared" si="17"/>
        <v>601000</v>
      </c>
      <c r="K33" s="97">
        <f t="shared" si="17"/>
        <v>601237</v>
      </c>
      <c r="L33" s="96">
        <f t="shared" si="17"/>
        <v>398000</v>
      </c>
      <c r="M33" s="97">
        <f t="shared" si="17"/>
        <v>402290</v>
      </c>
      <c r="N33" s="96">
        <f t="shared" si="17"/>
        <v>0</v>
      </c>
      <c r="O33" s="97">
        <f t="shared" si="17"/>
        <v>0</v>
      </c>
      <c r="P33" s="96">
        <f>$H33      +$J33      +$L33      +$N33</f>
        <v>1299000</v>
      </c>
      <c r="Q33" s="97">
        <f>$I33      +$K33      +$M33      +$O33</f>
        <v>1003527</v>
      </c>
      <c r="R33" s="52">
        <f>IF(($J33      =0),0,((($L33      -$J33      )/$J33      )*100))</f>
        <v>-33.777038269550744</v>
      </c>
      <c r="S33" s="53">
        <f>IF(($K33      =0),0,((($M33      -$K33      )/$K33      )*100))</f>
        <v>-33.089613580002563</v>
      </c>
      <c r="T33" s="52">
        <f>IF($E33   =0,0,($P33   /$E33   )*100)</f>
        <v>77.229488703923892</v>
      </c>
      <c r="U33" s="54">
        <f>IF($E33   =0,0,($Q33   /$E33   )*100)</f>
        <v>59.662722948870396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5867000</v>
      </c>
      <c r="C35" s="92">
        <v>0</v>
      </c>
      <c r="D35" s="92"/>
      <c r="E35" s="92">
        <f t="shared" ref="E35:E40" si="18">$B35      +$C35      +$D35</f>
        <v>5867000</v>
      </c>
      <c r="F35" s="93">
        <v>5867000</v>
      </c>
      <c r="G35" s="94">
        <v>5867000</v>
      </c>
      <c r="H35" s="93"/>
      <c r="I35" s="94"/>
      <c r="J35" s="93">
        <v>1849000</v>
      </c>
      <c r="K35" s="94">
        <v>1848102</v>
      </c>
      <c r="L35" s="93">
        <v>84000</v>
      </c>
      <c r="M35" s="94">
        <v>92337</v>
      </c>
      <c r="N35" s="93"/>
      <c r="O35" s="94"/>
      <c r="P35" s="93">
        <f t="shared" ref="P35:P40" si="19">$H35      +$J35      +$L35      +$N35</f>
        <v>1933000</v>
      </c>
      <c r="Q35" s="94">
        <f t="shared" ref="Q35:Q40" si="20">$I35      +$K35      +$M35      +$O35</f>
        <v>1940439</v>
      </c>
      <c r="R35" s="48">
        <f t="shared" ref="R35:R40" si="21">IF(($J35      =0),0,((($L35      -$J35      )/$J35      )*100))</f>
        <v>-95.457003785830182</v>
      </c>
      <c r="S35" s="49">
        <f t="shared" ref="S35:S40" si="22">IF(($K35      =0),0,((($M35      -$K35      )/$K35      )*100))</f>
        <v>-95.003684861549857</v>
      </c>
      <c r="T35" s="48">
        <f t="shared" ref="T35:T39" si="23">IF(($E35      =0),0,(($P35      /$E35      )*100))</f>
        <v>32.946991648201809</v>
      </c>
      <c r="U35" s="50">
        <f t="shared" ref="U35:U39" si="24">IF(($E35      =0),0,(($Q35      /$E35      )*100))</f>
        <v>33.073785580364749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3000000</v>
      </c>
      <c r="H38" s="93"/>
      <c r="I38" s="94"/>
      <c r="J38" s="93"/>
      <c r="K38" s="94">
        <v>1349755</v>
      </c>
      <c r="L38" s="93">
        <v>1623000</v>
      </c>
      <c r="M38" s="94">
        <v>1980</v>
      </c>
      <c r="N38" s="93"/>
      <c r="O38" s="94"/>
      <c r="P38" s="93">
        <f t="shared" si="19"/>
        <v>1623000</v>
      </c>
      <c r="Q38" s="94">
        <f t="shared" si="20"/>
        <v>1351735</v>
      </c>
      <c r="R38" s="48">
        <f t="shared" si="21"/>
        <v>0</v>
      </c>
      <c r="S38" s="49">
        <f t="shared" si="22"/>
        <v>-99.853306711217954</v>
      </c>
      <c r="T38" s="48">
        <f t="shared" si="23"/>
        <v>54.1</v>
      </c>
      <c r="U38" s="50">
        <f t="shared" si="24"/>
        <v>45.057833333333335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8867000</v>
      </c>
      <c r="C40" s="95">
        <f>SUM(C35:C39)</f>
        <v>0</v>
      </c>
      <c r="D40" s="95"/>
      <c r="E40" s="95">
        <f t="shared" si="18"/>
        <v>8867000</v>
      </c>
      <c r="F40" s="96">
        <f t="shared" ref="F40:O40" si="25">SUM(F35:F39)</f>
        <v>8867000</v>
      </c>
      <c r="G40" s="97">
        <f t="shared" si="25"/>
        <v>8867000</v>
      </c>
      <c r="H40" s="96">
        <f t="shared" si="25"/>
        <v>0</v>
      </c>
      <c r="I40" s="97">
        <f t="shared" si="25"/>
        <v>0</v>
      </c>
      <c r="J40" s="96">
        <f t="shared" si="25"/>
        <v>1849000</v>
      </c>
      <c r="K40" s="97">
        <f t="shared" si="25"/>
        <v>3197857</v>
      </c>
      <c r="L40" s="96">
        <f t="shared" si="25"/>
        <v>1707000</v>
      </c>
      <c r="M40" s="97">
        <f t="shared" si="25"/>
        <v>94317</v>
      </c>
      <c r="N40" s="96">
        <f t="shared" si="25"/>
        <v>0</v>
      </c>
      <c r="O40" s="97">
        <f t="shared" si="25"/>
        <v>0</v>
      </c>
      <c r="P40" s="96">
        <f t="shared" si="19"/>
        <v>3556000</v>
      </c>
      <c r="Q40" s="97">
        <f t="shared" si="20"/>
        <v>3292174</v>
      </c>
      <c r="R40" s="52">
        <f t="shared" si="21"/>
        <v>-7.679826933477556</v>
      </c>
      <c r="S40" s="53">
        <f t="shared" si="22"/>
        <v>-97.050618586134405</v>
      </c>
      <c r="T40" s="52">
        <f>IF((+$E35+$E38) =0,0,(P40   /(+$E35+$E38) )*100)</f>
        <v>40.10375549791361</v>
      </c>
      <c r="U40" s="54">
        <f>IF((+$E35+$E38) =0,0,(Q40   /(+$E35+$E38) )*100)</f>
        <v>37.128386150896581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10707000</v>
      </c>
      <c r="C51" s="92">
        <v>-3500000</v>
      </c>
      <c r="D51" s="92"/>
      <c r="E51" s="92">
        <f t="shared" si="26"/>
        <v>7207000</v>
      </c>
      <c r="F51" s="93">
        <v>7207000</v>
      </c>
      <c r="G51" s="94">
        <v>7207000</v>
      </c>
      <c r="H51" s="93"/>
      <c r="I51" s="94">
        <v>343997</v>
      </c>
      <c r="J51" s="93">
        <v>857000</v>
      </c>
      <c r="K51" s="94">
        <v>4411711</v>
      </c>
      <c r="L51" s="93">
        <v>198000</v>
      </c>
      <c r="M51" s="94">
        <v>2660511</v>
      </c>
      <c r="N51" s="93"/>
      <c r="O51" s="94"/>
      <c r="P51" s="93">
        <f t="shared" si="27"/>
        <v>1055000</v>
      </c>
      <c r="Q51" s="94">
        <f t="shared" si="28"/>
        <v>7416219</v>
      </c>
      <c r="R51" s="48">
        <f t="shared" si="29"/>
        <v>-76.896149358226367</v>
      </c>
      <c r="S51" s="49">
        <f t="shared" si="30"/>
        <v>-39.694349879219196</v>
      </c>
      <c r="T51" s="48">
        <f t="shared" si="31"/>
        <v>14.638545858193423</v>
      </c>
      <c r="U51" s="50">
        <f t="shared" si="32"/>
        <v>102.90299708616624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10707000</v>
      </c>
      <c r="C53" s="95">
        <f>SUM(C42:C52)</f>
        <v>-3500000</v>
      </c>
      <c r="D53" s="95"/>
      <c r="E53" s="95">
        <f t="shared" si="26"/>
        <v>7207000</v>
      </c>
      <c r="F53" s="96">
        <f t="shared" ref="F53:O53" si="33">SUM(F42:F52)</f>
        <v>7207000</v>
      </c>
      <c r="G53" s="97">
        <f t="shared" si="33"/>
        <v>7207000</v>
      </c>
      <c r="H53" s="96">
        <f t="shared" si="33"/>
        <v>0</v>
      </c>
      <c r="I53" s="97">
        <f t="shared" si="33"/>
        <v>343997</v>
      </c>
      <c r="J53" s="96">
        <f t="shared" si="33"/>
        <v>857000</v>
      </c>
      <c r="K53" s="97">
        <f t="shared" si="33"/>
        <v>4411711</v>
      </c>
      <c r="L53" s="96">
        <f t="shared" si="33"/>
        <v>198000</v>
      </c>
      <c r="M53" s="97">
        <f t="shared" si="33"/>
        <v>2660511</v>
      </c>
      <c r="N53" s="96">
        <f t="shared" si="33"/>
        <v>0</v>
      </c>
      <c r="O53" s="97">
        <f t="shared" si="33"/>
        <v>0</v>
      </c>
      <c r="P53" s="96">
        <f t="shared" si="27"/>
        <v>1055000</v>
      </c>
      <c r="Q53" s="97">
        <f t="shared" si="28"/>
        <v>7416219</v>
      </c>
      <c r="R53" s="52">
        <f t="shared" si="29"/>
        <v>-76.896149358226367</v>
      </c>
      <c r="S53" s="53">
        <f t="shared" si="30"/>
        <v>-39.694349879219196</v>
      </c>
      <c r="T53" s="52">
        <f>IF((+$E43+$E45+$E47+$E48+$E51) =0,0,(P53   /(+$E43+$E45+$E47+$E48+$E51) )*100)</f>
        <v>14.638545858193423</v>
      </c>
      <c r="U53" s="54">
        <f>IF((+$E43+$E45+$E47+$E48+$E51) =0,0,(Q53   /(+$E43+$E45+$E47+$E48+$E51) )*100)</f>
        <v>102.90299708616624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22976000</v>
      </c>
      <c r="C67" s="104">
        <f>SUM(C9:C15,C18:C23,C26:C29,C32,C35:C39,C42:C52,C55:C58,C61:C65)</f>
        <v>-3500000</v>
      </c>
      <c r="D67" s="104"/>
      <c r="E67" s="104">
        <f t="shared" si="35"/>
        <v>19476000</v>
      </c>
      <c r="F67" s="105">
        <f t="shared" ref="F67:O67" si="43">SUM(F9:F15,F18:F23,F26:F29,F32,F35:F39,F42:F52,F55:F58,F61:F65)</f>
        <v>19476000</v>
      </c>
      <c r="G67" s="106">
        <f t="shared" si="43"/>
        <v>19476000</v>
      </c>
      <c r="H67" s="105">
        <f t="shared" si="43"/>
        <v>792000</v>
      </c>
      <c r="I67" s="106">
        <f t="shared" si="43"/>
        <v>835897</v>
      </c>
      <c r="J67" s="105">
        <f t="shared" si="43"/>
        <v>3414000</v>
      </c>
      <c r="K67" s="106">
        <f t="shared" si="43"/>
        <v>8316885</v>
      </c>
      <c r="L67" s="105">
        <f t="shared" si="43"/>
        <v>2482000</v>
      </c>
      <c r="M67" s="106">
        <f t="shared" si="43"/>
        <v>3335009</v>
      </c>
      <c r="N67" s="105">
        <f t="shared" si="43"/>
        <v>0</v>
      </c>
      <c r="O67" s="106">
        <f t="shared" si="43"/>
        <v>0</v>
      </c>
      <c r="P67" s="105">
        <f t="shared" si="36"/>
        <v>6688000</v>
      </c>
      <c r="Q67" s="106">
        <f t="shared" si="37"/>
        <v>12487791</v>
      </c>
      <c r="R67" s="61">
        <f t="shared" si="38"/>
        <v>-27.299355594610425</v>
      </c>
      <c r="S67" s="62">
        <f t="shared" si="39"/>
        <v>-59.900744088682245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34.339700143766692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64.118869377695631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12362000</v>
      </c>
      <c r="C69" s="92">
        <v>0</v>
      </c>
      <c r="D69" s="92"/>
      <c r="E69" s="92">
        <f>$B69      +$C69      +$D69</f>
        <v>12362000</v>
      </c>
      <c r="F69" s="93">
        <v>12362000</v>
      </c>
      <c r="G69" s="94">
        <v>12362000</v>
      </c>
      <c r="H69" s="93">
        <v>1968000</v>
      </c>
      <c r="I69" s="94">
        <v>1968067</v>
      </c>
      <c r="J69" s="93">
        <v>3354000</v>
      </c>
      <c r="K69" s="94">
        <v>3467063</v>
      </c>
      <c r="L69" s="93">
        <v>2559000</v>
      </c>
      <c r="M69" s="94">
        <v>2686516</v>
      </c>
      <c r="N69" s="93"/>
      <c r="O69" s="94"/>
      <c r="P69" s="93">
        <f>$H69      +$J69      +$L69      +$N69</f>
        <v>7881000</v>
      </c>
      <c r="Q69" s="94">
        <f>$I69      +$K69      +$M69      +$O69</f>
        <v>8121646</v>
      </c>
      <c r="R69" s="48">
        <f>IF(($J69      =0),0,((($L69      -$J69      )/$J69      )*100))</f>
        <v>-23.703041144901611</v>
      </c>
      <c r="S69" s="49">
        <f>IF(($K69      =0),0,((($M69      -$K69      )/$K69      )*100))</f>
        <v>-22.513204980699804</v>
      </c>
      <c r="T69" s="48">
        <f>IF(($E69      =0),0,(($P69      /$E69      )*100))</f>
        <v>63.751820093835953</v>
      </c>
      <c r="U69" s="50">
        <f>IF(($E69      =0),0,(($Q69      /$E69      )*100))</f>
        <v>65.69847921048374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12362000</v>
      </c>
      <c r="C70" s="101">
        <f>C69</f>
        <v>0</v>
      </c>
      <c r="D70" s="101"/>
      <c r="E70" s="101">
        <f>$B70      +$C70      +$D70</f>
        <v>12362000</v>
      </c>
      <c r="F70" s="102">
        <f t="shared" ref="F70:O70" si="44">F69</f>
        <v>12362000</v>
      </c>
      <c r="G70" s="103">
        <f t="shared" si="44"/>
        <v>12362000</v>
      </c>
      <c r="H70" s="102">
        <f t="shared" si="44"/>
        <v>1968000</v>
      </c>
      <c r="I70" s="103">
        <f t="shared" si="44"/>
        <v>1968067</v>
      </c>
      <c r="J70" s="102">
        <f t="shared" si="44"/>
        <v>3354000</v>
      </c>
      <c r="K70" s="103">
        <f t="shared" si="44"/>
        <v>3467063</v>
      </c>
      <c r="L70" s="102">
        <f t="shared" si="44"/>
        <v>2559000</v>
      </c>
      <c r="M70" s="103">
        <f t="shared" si="44"/>
        <v>2686516</v>
      </c>
      <c r="N70" s="102">
        <f t="shared" si="44"/>
        <v>0</v>
      </c>
      <c r="O70" s="103">
        <f t="shared" si="44"/>
        <v>0</v>
      </c>
      <c r="P70" s="102">
        <f>$H70      +$J70      +$L70      +$N70</f>
        <v>7881000</v>
      </c>
      <c r="Q70" s="103">
        <f>$I70      +$K70      +$M70      +$O70</f>
        <v>8121646</v>
      </c>
      <c r="R70" s="57">
        <f>IF(($J70      =0),0,((($L70      -$J70      )/$J70      )*100))</f>
        <v>-23.703041144901611</v>
      </c>
      <c r="S70" s="58">
        <f>IF(($K70      =0),0,((($M70      -$K70      )/$K70      )*100))</f>
        <v>-22.513204980699804</v>
      </c>
      <c r="T70" s="57">
        <f>IF($E70   =0,0,($P70   /$E70   )*100)</f>
        <v>63.751820093835953</v>
      </c>
      <c r="U70" s="59">
        <f>IF($E70   =0,0,($Q70   /$E70 )*100)</f>
        <v>65.69847921048374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12362000</v>
      </c>
      <c r="C71" s="104">
        <f>C69</f>
        <v>0</v>
      </c>
      <c r="D71" s="104"/>
      <c r="E71" s="104">
        <f>$B71      +$C71      +$D71</f>
        <v>12362000</v>
      </c>
      <c r="F71" s="105">
        <f t="shared" ref="F71:O71" si="45">F69</f>
        <v>12362000</v>
      </c>
      <c r="G71" s="106">
        <f t="shared" si="45"/>
        <v>12362000</v>
      </c>
      <c r="H71" s="105">
        <f t="shared" si="45"/>
        <v>1968000</v>
      </c>
      <c r="I71" s="106">
        <f t="shared" si="45"/>
        <v>1968067</v>
      </c>
      <c r="J71" s="105">
        <f t="shared" si="45"/>
        <v>3354000</v>
      </c>
      <c r="K71" s="106">
        <f t="shared" si="45"/>
        <v>3467063</v>
      </c>
      <c r="L71" s="105">
        <f t="shared" si="45"/>
        <v>2559000</v>
      </c>
      <c r="M71" s="106">
        <f t="shared" si="45"/>
        <v>2686516</v>
      </c>
      <c r="N71" s="105">
        <f t="shared" si="45"/>
        <v>0</v>
      </c>
      <c r="O71" s="106">
        <f t="shared" si="45"/>
        <v>0</v>
      </c>
      <c r="P71" s="105">
        <f>$H71      +$J71      +$L71      +$N71</f>
        <v>7881000</v>
      </c>
      <c r="Q71" s="106">
        <f>$I71      +$K71      +$M71      +$O71</f>
        <v>8121646</v>
      </c>
      <c r="R71" s="61">
        <f>IF(($J71      =0),0,((($L71      -$J71      )/$J71      )*100))</f>
        <v>-23.703041144901611</v>
      </c>
      <c r="S71" s="62">
        <f>IF(($K71      =0),0,((($M71      -$K71      )/$K71      )*100))</f>
        <v>-22.513204980699804</v>
      </c>
      <c r="T71" s="61">
        <f>IF($E71   =0,0,($P71   /$E71   )*100)</f>
        <v>63.751820093835953</v>
      </c>
      <c r="U71" s="65">
        <f>IF($E71   =0,0,($Q71   /$E71   )*100)</f>
        <v>65.69847921048374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35338000</v>
      </c>
      <c r="C72" s="104">
        <f>SUM(C9:C15,C18:C23,C26:C29,C32,C35:C39,C42:C52,C55:C58,C61:C65,C69)</f>
        <v>-3500000</v>
      </c>
      <c r="D72" s="104"/>
      <c r="E72" s="104">
        <f>$B72      +$C72      +$D72</f>
        <v>31838000</v>
      </c>
      <c r="F72" s="105">
        <f t="shared" ref="F72:O72" si="46">SUM(F9:F15,F18:F23,F26:F29,F32,F35:F39,F42:F52,F55:F58,F61:F65,F69)</f>
        <v>31838000</v>
      </c>
      <c r="G72" s="106">
        <f t="shared" si="46"/>
        <v>31838000</v>
      </c>
      <c r="H72" s="105">
        <f t="shared" si="46"/>
        <v>2760000</v>
      </c>
      <c r="I72" s="106">
        <f t="shared" si="46"/>
        <v>2803964</v>
      </c>
      <c r="J72" s="105">
        <f t="shared" si="46"/>
        <v>6768000</v>
      </c>
      <c r="K72" s="106">
        <f t="shared" si="46"/>
        <v>11783948</v>
      </c>
      <c r="L72" s="105">
        <f t="shared" si="46"/>
        <v>5041000</v>
      </c>
      <c r="M72" s="106">
        <f t="shared" si="46"/>
        <v>6021525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14569000</v>
      </c>
      <c r="Q72" s="106">
        <f>$I72      +$K72      +$M72      +$O72</f>
        <v>20609437</v>
      </c>
      <c r="R72" s="61">
        <f>IF(($J72      =0),0,((($L72      -$J72      )/$J72      )*100))</f>
        <v>-25.517139479905438</v>
      </c>
      <c r="S72" s="62">
        <f>IF(($K72      =0),0,((($M72      -$K72      )/$K72      )*100))</f>
        <v>-48.900614632719019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45.759783906024246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64.732197374206919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y7vERNqNfxo6Hk2Dqge50AUkVQISTYueSjYJWhzMy3jc5uc61HJcJN1ypmfzmFTjlxGyKns1HlkZbTrjNgkdRQ==" saltValue="lHJTFWARXaA/Ln3f8z7Sy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2811000</v>
      </c>
      <c r="C10" s="92">
        <v>0</v>
      </c>
      <c r="D10" s="92"/>
      <c r="E10" s="92">
        <f t="shared" ref="E10:E16" si="0">$B10      +$C10      +$D10</f>
        <v>2811000</v>
      </c>
      <c r="F10" s="93">
        <v>2811000</v>
      </c>
      <c r="G10" s="94">
        <v>2811000</v>
      </c>
      <c r="H10" s="93">
        <v>1072000</v>
      </c>
      <c r="I10" s="94">
        <v>1071937</v>
      </c>
      <c r="J10" s="93">
        <v>1159000</v>
      </c>
      <c r="K10" s="94">
        <v>1109387</v>
      </c>
      <c r="L10" s="93">
        <v>150000</v>
      </c>
      <c r="M10" s="94">
        <v>280000</v>
      </c>
      <c r="N10" s="93"/>
      <c r="O10" s="94"/>
      <c r="P10" s="93">
        <f t="shared" ref="P10:P16" si="1">$H10      +$J10      +$L10      +$N10</f>
        <v>2381000</v>
      </c>
      <c r="Q10" s="94">
        <f t="shared" ref="Q10:Q16" si="2">$I10      +$K10      +$M10      +$O10</f>
        <v>2461324</v>
      </c>
      <c r="R10" s="48">
        <f t="shared" ref="R10:R16" si="3">IF(($J10      =0),0,((($L10      -$J10      )/$J10      )*100))</f>
        <v>-87.057808455565151</v>
      </c>
      <c r="S10" s="49">
        <f t="shared" ref="S10:S16" si="4">IF(($K10      =0),0,((($M10      -$K10      )/$K10      )*100))</f>
        <v>-74.760836389826096</v>
      </c>
      <c r="T10" s="48">
        <f t="shared" ref="T10:T15" si="5">IF(($E10      =0),0,(($P10      /$E10      )*100))</f>
        <v>84.702952685876909</v>
      </c>
      <c r="U10" s="50">
        <f t="shared" ref="U10:U15" si="6">IF(($E10      =0),0,(($Q10      /$E10      )*100))</f>
        <v>87.560441124155105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2811000</v>
      </c>
      <c r="C16" s="95">
        <f>SUM(C9:C15)</f>
        <v>0</v>
      </c>
      <c r="D16" s="95"/>
      <c r="E16" s="95">
        <f t="shared" si="0"/>
        <v>2811000</v>
      </c>
      <c r="F16" s="96">
        <f t="shared" ref="F16:O16" si="7">SUM(F9:F15)</f>
        <v>2811000</v>
      </c>
      <c r="G16" s="97">
        <f t="shared" si="7"/>
        <v>2811000</v>
      </c>
      <c r="H16" s="96">
        <f t="shared" si="7"/>
        <v>1072000</v>
      </c>
      <c r="I16" s="97">
        <f t="shared" si="7"/>
        <v>1071937</v>
      </c>
      <c r="J16" s="96">
        <f t="shared" si="7"/>
        <v>1159000</v>
      </c>
      <c r="K16" s="97">
        <f t="shared" si="7"/>
        <v>1109387</v>
      </c>
      <c r="L16" s="96">
        <f t="shared" si="7"/>
        <v>150000</v>
      </c>
      <c r="M16" s="97">
        <f t="shared" si="7"/>
        <v>280000</v>
      </c>
      <c r="N16" s="96">
        <f t="shared" si="7"/>
        <v>0</v>
      </c>
      <c r="O16" s="97">
        <f t="shared" si="7"/>
        <v>0</v>
      </c>
      <c r="P16" s="96">
        <f t="shared" si="1"/>
        <v>2381000</v>
      </c>
      <c r="Q16" s="97">
        <f t="shared" si="2"/>
        <v>2461324</v>
      </c>
      <c r="R16" s="52">
        <f t="shared" si="3"/>
        <v>-87.057808455565151</v>
      </c>
      <c r="S16" s="53">
        <f t="shared" si="4"/>
        <v>-74.760836389826096</v>
      </c>
      <c r="T16" s="52">
        <f>IF((SUM($E9:$E13)+$E15)=0,0,(P16/(SUM($E9:$E13)+$E15)*100))</f>
        <v>84.702952685876909</v>
      </c>
      <c r="U16" s="54">
        <f>IF((SUM($E9:$E13)+$E15)=0,0,(Q16/(SUM($E9:$E13)+$E15)*100))</f>
        <v>87.560441124155105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1359000</v>
      </c>
      <c r="C32" s="92">
        <v>0</v>
      </c>
      <c r="D32" s="92"/>
      <c r="E32" s="92">
        <f>$B32      +$C32      +$D32</f>
        <v>1359000</v>
      </c>
      <c r="F32" s="93">
        <v>1359000</v>
      </c>
      <c r="G32" s="94">
        <v>1359000</v>
      </c>
      <c r="H32" s="93"/>
      <c r="I32" s="94"/>
      <c r="J32" s="93">
        <v>131000</v>
      </c>
      <c r="K32" s="94"/>
      <c r="L32" s="93">
        <v>513000</v>
      </c>
      <c r="M32" s="94"/>
      <c r="N32" s="93"/>
      <c r="O32" s="94"/>
      <c r="P32" s="93">
        <f>$H32      +$J32      +$L32      +$N32</f>
        <v>644000</v>
      </c>
      <c r="Q32" s="94">
        <f>$I32      +$K32      +$M32      +$O32</f>
        <v>0</v>
      </c>
      <c r="R32" s="48">
        <f>IF(($J32      =0),0,((($L32      -$J32      )/$J32      )*100))</f>
        <v>291.60305343511453</v>
      </c>
      <c r="S32" s="49">
        <f>IF(($K32      =0),0,((($M32      -$K32      )/$K32      )*100))</f>
        <v>0</v>
      </c>
      <c r="T32" s="48">
        <f>IF(($E32      =0),0,(($P32      /$E32      )*100))</f>
        <v>47.387785136129509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1359000</v>
      </c>
      <c r="C33" s="95">
        <f>C32</f>
        <v>0</v>
      </c>
      <c r="D33" s="95"/>
      <c r="E33" s="95">
        <f>$B33      +$C33      +$D33</f>
        <v>1359000</v>
      </c>
      <c r="F33" s="96">
        <f t="shared" ref="F33:O33" si="17">F32</f>
        <v>1359000</v>
      </c>
      <c r="G33" s="97">
        <f t="shared" si="17"/>
        <v>1359000</v>
      </c>
      <c r="H33" s="96">
        <f t="shared" si="17"/>
        <v>0</v>
      </c>
      <c r="I33" s="97">
        <f t="shared" si="17"/>
        <v>0</v>
      </c>
      <c r="J33" s="96">
        <f t="shared" si="17"/>
        <v>131000</v>
      </c>
      <c r="K33" s="97">
        <f t="shared" si="17"/>
        <v>0</v>
      </c>
      <c r="L33" s="96">
        <f t="shared" si="17"/>
        <v>513000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644000</v>
      </c>
      <c r="Q33" s="97">
        <f>$I33      +$K33      +$M33      +$O33</f>
        <v>0</v>
      </c>
      <c r="R33" s="52">
        <f>IF(($J33      =0),0,((($L33      -$J33      )/$J33      )*100))</f>
        <v>291.60305343511453</v>
      </c>
      <c r="S33" s="53">
        <f>IF(($K33      =0),0,((($M33      -$K33      )/$K33      )*100))</f>
        <v>0</v>
      </c>
      <c r="T33" s="52">
        <f>IF($E33   =0,0,($P33   /$E33   )*100)</f>
        <v>47.387785136129509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2699000</v>
      </c>
      <c r="C35" s="92">
        <v>0</v>
      </c>
      <c r="D35" s="92"/>
      <c r="E35" s="92">
        <f t="shared" ref="E35:E40" si="18">$B35      +$C35      +$D35</f>
        <v>2699000</v>
      </c>
      <c r="F35" s="93">
        <v>2699000</v>
      </c>
      <c r="G35" s="94">
        <v>2699000</v>
      </c>
      <c r="H35" s="93"/>
      <c r="I35" s="94"/>
      <c r="J35" s="93"/>
      <c r="K35" s="94"/>
      <c r="L35" s="93">
        <v>101000</v>
      </c>
      <c r="M35" s="94"/>
      <c r="N35" s="93"/>
      <c r="O35" s="94"/>
      <c r="P35" s="93">
        <f t="shared" ref="P35:P40" si="19">$H35      +$J35      +$L35      +$N35</f>
        <v>101000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3.7421267135976288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284000</v>
      </c>
      <c r="C36" s="92">
        <v>0</v>
      </c>
      <c r="D36" s="92"/>
      <c r="E36" s="92">
        <f t="shared" si="18"/>
        <v>284000</v>
      </c>
      <c r="F36" s="93">
        <v>284000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2983000</v>
      </c>
      <c r="C40" s="95">
        <f>SUM(C35:C39)</f>
        <v>0</v>
      </c>
      <c r="D40" s="95"/>
      <c r="E40" s="95">
        <f t="shared" si="18"/>
        <v>2983000</v>
      </c>
      <c r="F40" s="96">
        <f t="shared" ref="F40:O40" si="25">SUM(F35:F39)</f>
        <v>2983000</v>
      </c>
      <c r="G40" s="97">
        <f t="shared" si="25"/>
        <v>2699000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101000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101000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3.7421267135976288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10000000</v>
      </c>
      <c r="C51" s="92">
        <v>0</v>
      </c>
      <c r="D51" s="92"/>
      <c r="E51" s="92">
        <f t="shared" si="26"/>
        <v>10000000</v>
      </c>
      <c r="F51" s="93">
        <v>10000000</v>
      </c>
      <c r="G51" s="94">
        <v>10000000</v>
      </c>
      <c r="H51" s="93"/>
      <c r="I51" s="94">
        <v>43086</v>
      </c>
      <c r="J51" s="93"/>
      <c r="K51" s="94">
        <v>-43086</v>
      </c>
      <c r="L51" s="93"/>
      <c r="M51" s="94">
        <v>8900000</v>
      </c>
      <c r="N51" s="93"/>
      <c r="O51" s="94"/>
      <c r="P51" s="93">
        <f t="shared" si="27"/>
        <v>0</v>
      </c>
      <c r="Q51" s="94">
        <f t="shared" si="28"/>
        <v>8900000</v>
      </c>
      <c r="R51" s="48">
        <f t="shared" si="29"/>
        <v>0</v>
      </c>
      <c r="S51" s="49">
        <f t="shared" si="30"/>
        <v>-20756.361695214226</v>
      </c>
      <c r="T51" s="48">
        <f t="shared" si="31"/>
        <v>0</v>
      </c>
      <c r="U51" s="50">
        <f t="shared" si="32"/>
        <v>89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10000000</v>
      </c>
      <c r="H53" s="96">
        <f t="shared" si="33"/>
        <v>0</v>
      </c>
      <c r="I53" s="97">
        <f t="shared" si="33"/>
        <v>43086</v>
      </c>
      <c r="J53" s="96">
        <f t="shared" si="33"/>
        <v>0</v>
      </c>
      <c r="K53" s="97">
        <f t="shared" si="33"/>
        <v>-43086</v>
      </c>
      <c r="L53" s="96">
        <f t="shared" si="33"/>
        <v>0</v>
      </c>
      <c r="M53" s="97">
        <f t="shared" si="33"/>
        <v>8900000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8900000</v>
      </c>
      <c r="R53" s="52">
        <f t="shared" si="29"/>
        <v>0</v>
      </c>
      <c r="S53" s="53">
        <f t="shared" si="30"/>
        <v>-20756.361695214226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89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17153000</v>
      </c>
      <c r="C67" s="104">
        <f>SUM(C9:C15,C18:C23,C26:C29,C32,C35:C39,C42:C52,C55:C58,C61:C65)</f>
        <v>0</v>
      </c>
      <c r="D67" s="104"/>
      <c r="E67" s="104">
        <f t="shared" si="35"/>
        <v>17153000</v>
      </c>
      <c r="F67" s="105">
        <f t="shared" ref="F67:O67" si="43">SUM(F9:F15,F18:F23,F26:F29,F32,F35:F39,F42:F52,F55:F58,F61:F65)</f>
        <v>17153000</v>
      </c>
      <c r="G67" s="106">
        <f t="shared" si="43"/>
        <v>16869000</v>
      </c>
      <c r="H67" s="105">
        <f t="shared" si="43"/>
        <v>1072000</v>
      </c>
      <c r="I67" s="106">
        <f t="shared" si="43"/>
        <v>1115023</v>
      </c>
      <c r="J67" s="105">
        <f t="shared" si="43"/>
        <v>1290000</v>
      </c>
      <c r="K67" s="106">
        <f t="shared" si="43"/>
        <v>1066301</v>
      </c>
      <c r="L67" s="105">
        <f t="shared" si="43"/>
        <v>764000</v>
      </c>
      <c r="M67" s="106">
        <f t="shared" si="43"/>
        <v>9180000</v>
      </c>
      <c r="N67" s="105">
        <f t="shared" si="43"/>
        <v>0</v>
      </c>
      <c r="O67" s="106">
        <f t="shared" si="43"/>
        <v>0</v>
      </c>
      <c r="P67" s="105">
        <f t="shared" si="36"/>
        <v>3126000</v>
      </c>
      <c r="Q67" s="106">
        <f t="shared" si="37"/>
        <v>11361324</v>
      </c>
      <c r="R67" s="61">
        <f t="shared" si="38"/>
        <v>-40.775193798449614</v>
      </c>
      <c r="S67" s="62">
        <f t="shared" si="39"/>
        <v>760.92013418349984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18.531033256268895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67.35031122176774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10594000</v>
      </c>
      <c r="C69" s="92">
        <v>0</v>
      </c>
      <c r="D69" s="92"/>
      <c r="E69" s="92">
        <f>$B69      +$C69      +$D69</f>
        <v>10594000</v>
      </c>
      <c r="F69" s="93">
        <v>10594000</v>
      </c>
      <c r="G69" s="94">
        <v>10594000</v>
      </c>
      <c r="H69" s="93">
        <v>1542000</v>
      </c>
      <c r="I69" s="94">
        <v>210915</v>
      </c>
      <c r="J69" s="93">
        <v>5288000</v>
      </c>
      <c r="K69" s="94">
        <v>1821940</v>
      </c>
      <c r="L69" s="93">
        <v>631000</v>
      </c>
      <c r="M69" s="94">
        <v>7250150</v>
      </c>
      <c r="N69" s="93"/>
      <c r="O69" s="94"/>
      <c r="P69" s="93">
        <f>$H69      +$J69      +$L69      +$N69</f>
        <v>7461000</v>
      </c>
      <c r="Q69" s="94">
        <f>$I69      +$K69      +$M69      +$O69</f>
        <v>9283005</v>
      </c>
      <c r="R69" s="48">
        <f>IF(($J69      =0),0,((($L69      -$J69      )/$J69      )*100))</f>
        <v>-88.067322239031782</v>
      </c>
      <c r="S69" s="49">
        <f>IF(($K69      =0),0,((($M69      -$K69      )/$K69      )*100))</f>
        <v>297.93571687322304</v>
      </c>
      <c r="T69" s="48">
        <f>IF(($E69      =0),0,(($P69      /$E69      )*100))</f>
        <v>70.426656598074374</v>
      </c>
      <c r="U69" s="50">
        <f>IF(($E69      =0),0,(($Q69      /$E69      )*100))</f>
        <v>87.625117991315832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10594000</v>
      </c>
      <c r="C70" s="101">
        <f>C69</f>
        <v>0</v>
      </c>
      <c r="D70" s="101"/>
      <c r="E70" s="101">
        <f>$B70      +$C70      +$D70</f>
        <v>10594000</v>
      </c>
      <c r="F70" s="102">
        <f t="shared" ref="F70:O70" si="44">F69</f>
        <v>10594000</v>
      </c>
      <c r="G70" s="103">
        <f t="shared" si="44"/>
        <v>10594000</v>
      </c>
      <c r="H70" s="102">
        <f t="shared" si="44"/>
        <v>1542000</v>
      </c>
      <c r="I70" s="103">
        <f t="shared" si="44"/>
        <v>210915</v>
      </c>
      <c r="J70" s="102">
        <f t="shared" si="44"/>
        <v>5288000</v>
      </c>
      <c r="K70" s="103">
        <f t="shared" si="44"/>
        <v>1821940</v>
      </c>
      <c r="L70" s="102">
        <f t="shared" si="44"/>
        <v>631000</v>
      </c>
      <c r="M70" s="103">
        <f t="shared" si="44"/>
        <v>7250150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7461000</v>
      </c>
      <c r="Q70" s="103">
        <f>$I70      +$K70      +$M70      +$O70</f>
        <v>9283005</v>
      </c>
      <c r="R70" s="57">
        <f>IF(($J70      =0),0,((($L70      -$J70      )/$J70      )*100))</f>
        <v>-88.067322239031782</v>
      </c>
      <c r="S70" s="58">
        <f>IF(($K70      =0),0,((($M70      -$K70      )/$K70      )*100))</f>
        <v>297.93571687322304</v>
      </c>
      <c r="T70" s="57">
        <f>IF($E70   =0,0,($P70   /$E70   )*100)</f>
        <v>70.426656598074374</v>
      </c>
      <c r="U70" s="59">
        <f>IF($E70   =0,0,($Q70   /$E70 )*100)</f>
        <v>87.625117991315832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10594000</v>
      </c>
      <c r="C71" s="104">
        <f>C69</f>
        <v>0</v>
      </c>
      <c r="D71" s="104"/>
      <c r="E71" s="104">
        <f>$B71      +$C71      +$D71</f>
        <v>10594000</v>
      </c>
      <c r="F71" s="105">
        <f t="shared" ref="F71:O71" si="45">F69</f>
        <v>10594000</v>
      </c>
      <c r="G71" s="106">
        <f t="shared" si="45"/>
        <v>10594000</v>
      </c>
      <c r="H71" s="105">
        <f t="shared" si="45"/>
        <v>1542000</v>
      </c>
      <c r="I71" s="106">
        <f t="shared" si="45"/>
        <v>210915</v>
      </c>
      <c r="J71" s="105">
        <f t="shared" si="45"/>
        <v>5288000</v>
      </c>
      <c r="K71" s="106">
        <f t="shared" si="45"/>
        <v>1821940</v>
      </c>
      <c r="L71" s="105">
        <f t="shared" si="45"/>
        <v>631000</v>
      </c>
      <c r="M71" s="106">
        <f t="shared" si="45"/>
        <v>7250150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7461000</v>
      </c>
      <c r="Q71" s="106">
        <f>$I71      +$K71      +$M71      +$O71</f>
        <v>9283005</v>
      </c>
      <c r="R71" s="61">
        <f>IF(($J71      =0),0,((($L71      -$J71      )/$J71      )*100))</f>
        <v>-88.067322239031782</v>
      </c>
      <c r="S71" s="62">
        <f>IF(($K71      =0),0,((($M71      -$K71      )/$K71      )*100))</f>
        <v>297.93571687322304</v>
      </c>
      <c r="T71" s="61">
        <f>IF($E71   =0,0,($P71   /$E71   )*100)</f>
        <v>70.426656598074374</v>
      </c>
      <c r="U71" s="65">
        <f>IF($E71   =0,0,($Q71   /$E71   )*100)</f>
        <v>87.625117991315832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27747000</v>
      </c>
      <c r="C72" s="104">
        <f>SUM(C9:C15,C18:C23,C26:C29,C32,C35:C39,C42:C52,C55:C58,C61:C65,C69)</f>
        <v>0</v>
      </c>
      <c r="D72" s="104"/>
      <c r="E72" s="104">
        <f>$B72      +$C72      +$D72</f>
        <v>27747000</v>
      </c>
      <c r="F72" s="105">
        <f t="shared" ref="F72:O72" si="46">SUM(F9:F15,F18:F23,F26:F29,F32,F35:F39,F42:F52,F55:F58,F61:F65,F69)</f>
        <v>27747000</v>
      </c>
      <c r="G72" s="106">
        <f t="shared" si="46"/>
        <v>27463000</v>
      </c>
      <c r="H72" s="105">
        <f t="shared" si="46"/>
        <v>2614000</v>
      </c>
      <c r="I72" s="106">
        <f t="shared" si="46"/>
        <v>1325938</v>
      </c>
      <c r="J72" s="105">
        <f t="shared" si="46"/>
        <v>6578000</v>
      </c>
      <c r="K72" s="106">
        <f t="shared" si="46"/>
        <v>2888241</v>
      </c>
      <c r="L72" s="105">
        <f t="shared" si="46"/>
        <v>1395000</v>
      </c>
      <c r="M72" s="106">
        <f t="shared" si="46"/>
        <v>16430150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10587000</v>
      </c>
      <c r="Q72" s="106">
        <f>$I72      +$K72      +$M72      +$O72</f>
        <v>20644329</v>
      </c>
      <c r="R72" s="61">
        <f>IF(($J72      =0),0,((($L72      -$J72      )/$J72      )*100))</f>
        <v>-78.792946184250539</v>
      </c>
      <c r="S72" s="62">
        <f>IF(($K72      =0),0,((($M72      -$K72      )/$K72      )*100))</f>
        <v>468.8635401270185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38.550049157047667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75.171427010887371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p5lrtoSaYMHZrUtelnDfiKZLdhLUmVAPdbYu1x3X/SwEkU+xDAf7Hyvy4xndbKAsQ4HSAaJC7Ug3mYSqf1wi2w==" saltValue="ZobsEKIo+zVxDdtxU2YcT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154000</v>
      </c>
      <c r="I10" s="94">
        <v>102099</v>
      </c>
      <c r="J10" s="93">
        <v>1396000</v>
      </c>
      <c r="K10" s="94">
        <v>403452</v>
      </c>
      <c r="L10" s="93"/>
      <c r="M10" s="94">
        <v>189470</v>
      </c>
      <c r="N10" s="93"/>
      <c r="O10" s="94"/>
      <c r="P10" s="93">
        <f t="shared" ref="P10:P16" si="1">$H10      +$J10      +$L10      +$N10</f>
        <v>1550000</v>
      </c>
      <c r="Q10" s="94">
        <f t="shared" ref="Q10:Q16" si="2">$I10      +$K10      +$M10      +$O10</f>
        <v>695021</v>
      </c>
      <c r="R10" s="48">
        <f t="shared" ref="R10:R16" si="3">IF(($J10      =0),0,((($L10      -$J10      )/$J10      )*100))</f>
        <v>-100</v>
      </c>
      <c r="S10" s="49">
        <f t="shared" ref="S10:S16" si="4">IF(($K10      =0),0,((($M10      -$K10      )/$K10      )*100))</f>
        <v>-53.037783924729588</v>
      </c>
      <c r="T10" s="48">
        <f t="shared" ref="T10:T15" si="5">IF(($E10      =0),0,(($P10      /$E10      )*100))</f>
        <v>100</v>
      </c>
      <c r="U10" s="50">
        <f t="shared" ref="U10:U15" si="6">IF(($E10      =0),0,(($Q10      /$E10      )*100))</f>
        <v>44.840064516129033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154000</v>
      </c>
      <c r="I16" s="97">
        <f t="shared" si="7"/>
        <v>102099</v>
      </c>
      <c r="J16" s="96">
        <f t="shared" si="7"/>
        <v>1396000</v>
      </c>
      <c r="K16" s="97">
        <f t="shared" si="7"/>
        <v>403452</v>
      </c>
      <c r="L16" s="96">
        <f t="shared" si="7"/>
        <v>0</v>
      </c>
      <c r="M16" s="97">
        <f t="shared" si="7"/>
        <v>189470</v>
      </c>
      <c r="N16" s="96">
        <f t="shared" si="7"/>
        <v>0</v>
      </c>
      <c r="O16" s="97">
        <f t="shared" si="7"/>
        <v>0</v>
      </c>
      <c r="P16" s="96">
        <f t="shared" si="1"/>
        <v>1550000</v>
      </c>
      <c r="Q16" s="97">
        <f t="shared" si="2"/>
        <v>695021</v>
      </c>
      <c r="R16" s="52">
        <f t="shared" si="3"/>
        <v>-100</v>
      </c>
      <c r="S16" s="53">
        <f t="shared" si="4"/>
        <v>-53.037783924729588</v>
      </c>
      <c r="T16" s="52">
        <f>IF((SUM($E9:$E13)+$E15)=0,0,(P16/(SUM($E9:$E13)+$E15)*100))</f>
        <v>100</v>
      </c>
      <c r="U16" s="54">
        <f>IF((SUM($E9:$E13)+$E15)=0,0,(Q16/(SUM($E9:$E13)+$E15)*100))</f>
        <v>44.840064516129033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1154000</v>
      </c>
      <c r="C32" s="92">
        <v>0</v>
      </c>
      <c r="D32" s="92"/>
      <c r="E32" s="92">
        <f>$B32      +$C32      +$D32</f>
        <v>1154000</v>
      </c>
      <c r="F32" s="93">
        <v>1154000</v>
      </c>
      <c r="G32" s="94">
        <v>1154000</v>
      </c>
      <c r="H32" s="93">
        <v>136000</v>
      </c>
      <c r="I32" s="94">
        <v>136226</v>
      </c>
      <c r="J32" s="93">
        <v>754000</v>
      </c>
      <c r="K32" s="94">
        <v>696145</v>
      </c>
      <c r="L32" s="93">
        <v>213000</v>
      </c>
      <c r="M32" s="94">
        <v>300945</v>
      </c>
      <c r="N32" s="93"/>
      <c r="O32" s="94"/>
      <c r="P32" s="93">
        <f>$H32      +$J32      +$L32      +$N32</f>
        <v>1103000</v>
      </c>
      <c r="Q32" s="94">
        <f>$I32      +$K32      +$M32      +$O32</f>
        <v>1133316</v>
      </c>
      <c r="R32" s="48">
        <f>IF(($J32      =0),0,((($L32      -$J32      )/$J32      )*100))</f>
        <v>-71.750663129973475</v>
      </c>
      <c r="S32" s="49">
        <f>IF(($K32      =0),0,((($M32      -$K32      )/$K32      )*100))</f>
        <v>-56.769782157452831</v>
      </c>
      <c r="T32" s="48">
        <f>IF(($E32      =0),0,(($P32      /$E32      )*100))</f>
        <v>95.580589254766039</v>
      </c>
      <c r="U32" s="50">
        <f>IF(($E32      =0),0,(($Q32      /$E32      )*100))</f>
        <v>98.207625649913339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1154000</v>
      </c>
      <c r="C33" s="95">
        <f>C32</f>
        <v>0</v>
      </c>
      <c r="D33" s="95"/>
      <c r="E33" s="95">
        <f>$B33      +$C33      +$D33</f>
        <v>1154000</v>
      </c>
      <c r="F33" s="96">
        <f t="shared" ref="F33:O33" si="17">F32</f>
        <v>1154000</v>
      </c>
      <c r="G33" s="97">
        <f t="shared" si="17"/>
        <v>1154000</v>
      </c>
      <c r="H33" s="96">
        <f t="shared" si="17"/>
        <v>136000</v>
      </c>
      <c r="I33" s="97">
        <f t="shared" si="17"/>
        <v>136226</v>
      </c>
      <c r="J33" s="96">
        <f t="shared" si="17"/>
        <v>754000</v>
      </c>
      <c r="K33" s="97">
        <f t="shared" si="17"/>
        <v>696145</v>
      </c>
      <c r="L33" s="96">
        <f t="shared" si="17"/>
        <v>213000</v>
      </c>
      <c r="M33" s="97">
        <f t="shared" si="17"/>
        <v>300945</v>
      </c>
      <c r="N33" s="96">
        <f t="shared" si="17"/>
        <v>0</v>
      </c>
      <c r="O33" s="97">
        <f t="shared" si="17"/>
        <v>0</v>
      </c>
      <c r="P33" s="96">
        <f>$H33      +$J33      +$L33      +$N33</f>
        <v>1103000</v>
      </c>
      <c r="Q33" s="97">
        <f>$I33      +$K33      +$M33      +$O33</f>
        <v>1133316</v>
      </c>
      <c r="R33" s="52">
        <f>IF(($J33      =0),0,((($L33      -$J33      )/$J33      )*100))</f>
        <v>-71.750663129973475</v>
      </c>
      <c r="S33" s="53">
        <f>IF(($K33      =0),0,((($M33      -$K33      )/$K33      )*100))</f>
        <v>-56.769782157452831</v>
      </c>
      <c r="T33" s="52">
        <f>IF($E33   =0,0,($P33   /$E33   )*100)</f>
        <v>95.580589254766039</v>
      </c>
      <c r="U33" s="54">
        <f>IF($E33   =0,0,($Q33   /$E33   )*100)</f>
        <v>98.207625649913339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4000000</v>
      </c>
      <c r="G35" s="94">
        <v>4000000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4500000</v>
      </c>
      <c r="C38" s="92">
        <v>0</v>
      </c>
      <c r="D38" s="92"/>
      <c r="E38" s="92">
        <f t="shared" si="18"/>
        <v>4500000</v>
      </c>
      <c r="F38" s="93">
        <v>4500000</v>
      </c>
      <c r="G38" s="94">
        <v>4500000</v>
      </c>
      <c r="H38" s="93"/>
      <c r="I38" s="94"/>
      <c r="J38" s="93">
        <v>30000</v>
      </c>
      <c r="K38" s="94"/>
      <c r="L38" s="93">
        <v>4233000</v>
      </c>
      <c r="M38" s="94">
        <v>180413</v>
      </c>
      <c r="N38" s="93"/>
      <c r="O38" s="94"/>
      <c r="P38" s="93">
        <f t="shared" si="19"/>
        <v>4263000</v>
      </c>
      <c r="Q38" s="94">
        <f t="shared" si="20"/>
        <v>180413</v>
      </c>
      <c r="R38" s="48">
        <f t="shared" si="21"/>
        <v>14010</v>
      </c>
      <c r="S38" s="49">
        <f t="shared" si="22"/>
        <v>0</v>
      </c>
      <c r="T38" s="48">
        <f t="shared" si="23"/>
        <v>94.733333333333334</v>
      </c>
      <c r="U38" s="50">
        <f t="shared" si="24"/>
        <v>4.0091777777777775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4500000</v>
      </c>
      <c r="C40" s="95">
        <f>SUM(C35:C39)</f>
        <v>0</v>
      </c>
      <c r="D40" s="95"/>
      <c r="E40" s="95">
        <f t="shared" si="18"/>
        <v>4500000</v>
      </c>
      <c r="F40" s="96">
        <f t="shared" ref="F40:O40" si="25">SUM(F35:F39)</f>
        <v>8500000</v>
      </c>
      <c r="G40" s="97">
        <f t="shared" si="25"/>
        <v>8500000</v>
      </c>
      <c r="H40" s="96">
        <f t="shared" si="25"/>
        <v>0</v>
      </c>
      <c r="I40" s="97">
        <f t="shared" si="25"/>
        <v>0</v>
      </c>
      <c r="J40" s="96">
        <f t="shared" si="25"/>
        <v>30000</v>
      </c>
      <c r="K40" s="97">
        <f t="shared" si="25"/>
        <v>0</v>
      </c>
      <c r="L40" s="96">
        <f t="shared" si="25"/>
        <v>4233000</v>
      </c>
      <c r="M40" s="97">
        <f t="shared" si="25"/>
        <v>180413</v>
      </c>
      <c r="N40" s="96">
        <f t="shared" si="25"/>
        <v>0</v>
      </c>
      <c r="O40" s="97">
        <f t="shared" si="25"/>
        <v>0</v>
      </c>
      <c r="P40" s="96">
        <f t="shared" si="19"/>
        <v>4263000</v>
      </c>
      <c r="Q40" s="97">
        <f t="shared" si="20"/>
        <v>180413</v>
      </c>
      <c r="R40" s="52">
        <f t="shared" si="21"/>
        <v>14010</v>
      </c>
      <c r="S40" s="53">
        <f t="shared" si="22"/>
        <v>0</v>
      </c>
      <c r="T40" s="52">
        <f>IF((+$E35+$E38) =0,0,(P40   /(+$E35+$E38) )*100)</f>
        <v>94.733333333333334</v>
      </c>
      <c r="U40" s="54">
        <f>IF((+$E35+$E38) =0,0,(Q40   /(+$E35+$E38) )*100)</f>
        <v>4.0091777777777775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7204000</v>
      </c>
      <c r="C67" s="104">
        <f>SUM(C9:C15,C18:C23,C26:C29,C32,C35:C39,C42:C52,C55:C58,C61:C65)</f>
        <v>0</v>
      </c>
      <c r="D67" s="104"/>
      <c r="E67" s="104">
        <f t="shared" si="35"/>
        <v>7204000</v>
      </c>
      <c r="F67" s="105">
        <f t="shared" ref="F67:O67" si="43">SUM(F9:F15,F18:F23,F26:F29,F32,F35:F39,F42:F52,F55:F58,F61:F65)</f>
        <v>11204000</v>
      </c>
      <c r="G67" s="106">
        <f t="shared" si="43"/>
        <v>11204000</v>
      </c>
      <c r="H67" s="105">
        <f t="shared" si="43"/>
        <v>290000</v>
      </c>
      <c r="I67" s="106">
        <f t="shared" si="43"/>
        <v>238325</v>
      </c>
      <c r="J67" s="105">
        <f t="shared" si="43"/>
        <v>2180000</v>
      </c>
      <c r="K67" s="106">
        <f t="shared" si="43"/>
        <v>1099597</v>
      </c>
      <c r="L67" s="105">
        <f t="shared" si="43"/>
        <v>4446000</v>
      </c>
      <c r="M67" s="106">
        <f t="shared" si="43"/>
        <v>670828</v>
      </c>
      <c r="N67" s="105">
        <f t="shared" si="43"/>
        <v>0</v>
      </c>
      <c r="O67" s="106">
        <f t="shared" si="43"/>
        <v>0</v>
      </c>
      <c r="P67" s="105">
        <f t="shared" si="36"/>
        <v>6916000</v>
      </c>
      <c r="Q67" s="106">
        <f t="shared" si="37"/>
        <v>2008750</v>
      </c>
      <c r="R67" s="61">
        <f t="shared" si="38"/>
        <v>103.94495412844036</v>
      </c>
      <c r="S67" s="62">
        <f t="shared" si="39"/>
        <v>-38.993285721950862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96.002220988339815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27.883814547473623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14181000</v>
      </c>
      <c r="C69" s="92">
        <v>0</v>
      </c>
      <c r="D69" s="92"/>
      <c r="E69" s="92">
        <f>$B69      +$C69      +$D69</f>
        <v>14181000</v>
      </c>
      <c r="F69" s="93">
        <v>14181000</v>
      </c>
      <c r="G69" s="94">
        <v>14181000</v>
      </c>
      <c r="H69" s="93">
        <v>5148000</v>
      </c>
      <c r="I69" s="94">
        <v>2783231</v>
      </c>
      <c r="J69" s="93">
        <v>1935000</v>
      </c>
      <c r="K69" s="94">
        <v>3364074</v>
      </c>
      <c r="L69" s="93">
        <v>236000</v>
      </c>
      <c r="M69" s="94">
        <v>1805657</v>
      </c>
      <c r="N69" s="93"/>
      <c r="O69" s="94"/>
      <c r="P69" s="93">
        <f>$H69      +$J69      +$L69      +$N69</f>
        <v>7319000</v>
      </c>
      <c r="Q69" s="94">
        <f>$I69      +$K69      +$M69      +$O69</f>
        <v>7952962</v>
      </c>
      <c r="R69" s="48">
        <f>IF(($J69      =0),0,((($L69      -$J69      )/$J69      )*100))</f>
        <v>-87.803617571059434</v>
      </c>
      <c r="S69" s="49">
        <f>IF(($K69      =0),0,((($M69      -$K69      )/$K69      )*100))</f>
        <v>-46.325288920517202</v>
      </c>
      <c r="T69" s="48">
        <f>IF(($E69      =0),0,(($P69      /$E69      )*100))</f>
        <v>51.611310908962693</v>
      </c>
      <c r="U69" s="50">
        <f>IF(($E69      =0),0,(($Q69      /$E69      )*100))</f>
        <v>56.081813694379804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14181000</v>
      </c>
      <c r="C70" s="101">
        <f>C69</f>
        <v>0</v>
      </c>
      <c r="D70" s="101"/>
      <c r="E70" s="101">
        <f>$B70      +$C70      +$D70</f>
        <v>14181000</v>
      </c>
      <c r="F70" s="102">
        <f t="shared" ref="F70:O70" si="44">F69</f>
        <v>14181000</v>
      </c>
      <c r="G70" s="103">
        <f t="shared" si="44"/>
        <v>14181000</v>
      </c>
      <c r="H70" s="102">
        <f t="shared" si="44"/>
        <v>5148000</v>
      </c>
      <c r="I70" s="103">
        <f t="shared" si="44"/>
        <v>2783231</v>
      </c>
      <c r="J70" s="102">
        <f t="shared" si="44"/>
        <v>1935000</v>
      </c>
      <c r="K70" s="103">
        <f t="shared" si="44"/>
        <v>3364074</v>
      </c>
      <c r="L70" s="102">
        <f t="shared" si="44"/>
        <v>236000</v>
      </c>
      <c r="M70" s="103">
        <f t="shared" si="44"/>
        <v>1805657</v>
      </c>
      <c r="N70" s="102">
        <f t="shared" si="44"/>
        <v>0</v>
      </c>
      <c r="O70" s="103">
        <f t="shared" si="44"/>
        <v>0</v>
      </c>
      <c r="P70" s="102">
        <f>$H70      +$J70      +$L70      +$N70</f>
        <v>7319000</v>
      </c>
      <c r="Q70" s="103">
        <f>$I70      +$K70      +$M70      +$O70</f>
        <v>7952962</v>
      </c>
      <c r="R70" s="57">
        <f>IF(($J70      =0),0,((($L70      -$J70      )/$J70      )*100))</f>
        <v>-87.803617571059434</v>
      </c>
      <c r="S70" s="58">
        <f>IF(($K70      =0),0,((($M70      -$K70      )/$K70      )*100))</f>
        <v>-46.325288920517202</v>
      </c>
      <c r="T70" s="57">
        <f>IF($E70   =0,0,($P70   /$E70   )*100)</f>
        <v>51.611310908962693</v>
      </c>
      <c r="U70" s="59">
        <f>IF($E70   =0,0,($Q70   /$E70 )*100)</f>
        <v>56.081813694379804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14181000</v>
      </c>
      <c r="C71" s="104">
        <f>C69</f>
        <v>0</v>
      </c>
      <c r="D71" s="104"/>
      <c r="E71" s="104">
        <f>$B71      +$C71      +$D71</f>
        <v>14181000</v>
      </c>
      <c r="F71" s="105">
        <f t="shared" ref="F71:O71" si="45">F69</f>
        <v>14181000</v>
      </c>
      <c r="G71" s="106">
        <f t="shared" si="45"/>
        <v>14181000</v>
      </c>
      <c r="H71" s="105">
        <f t="shared" si="45"/>
        <v>5148000</v>
      </c>
      <c r="I71" s="106">
        <f t="shared" si="45"/>
        <v>2783231</v>
      </c>
      <c r="J71" s="105">
        <f t="shared" si="45"/>
        <v>1935000</v>
      </c>
      <c r="K71" s="106">
        <f t="shared" si="45"/>
        <v>3364074</v>
      </c>
      <c r="L71" s="105">
        <f t="shared" si="45"/>
        <v>236000</v>
      </c>
      <c r="M71" s="106">
        <f t="shared" si="45"/>
        <v>1805657</v>
      </c>
      <c r="N71" s="105">
        <f t="shared" si="45"/>
        <v>0</v>
      </c>
      <c r="O71" s="106">
        <f t="shared" si="45"/>
        <v>0</v>
      </c>
      <c r="P71" s="105">
        <f>$H71      +$J71      +$L71      +$N71</f>
        <v>7319000</v>
      </c>
      <c r="Q71" s="106">
        <f>$I71      +$K71      +$M71      +$O71</f>
        <v>7952962</v>
      </c>
      <c r="R71" s="61">
        <f>IF(($J71      =0),0,((($L71      -$J71      )/$J71      )*100))</f>
        <v>-87.803617571059434</v>
      </c>
      <c r="S71" s="62">
        <f>IF(($K71      =0),0,((($M71      -$K71      )/$K71      )*100))</f>
        <v>-46.325288920517202</v>
      </c>
      <c r="T71" s="61">
        <f>IF($E71   =0,0,($P71   /$E71   )*100)</f>
        <v>51.611310908962693</v>
      </c>
      <c r="U71" s="65">
        <f>IF($E71   =0,0,($Q71   /$E71   )*100)</f>
        <v>56.081813694379804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21385000</v>
      </c>
      <c r="C72" s="104">
        <f>SUM(C9:C15,C18:C23,C26:C29,C32,C35:C39,C42:C52,C55:C58,C61:C65,C69)</f>
        <v>0</v>
      </c>
      <c r="D72" s="104"/>
      <c r="E72" s="104">
        <f>$B72      +$C72      +$D72</f>
        <v>21385000</v>
      </c>
      <c r="F72" s="105">
        <f t="shared" ref="F72:O72" si="46">SUM(F9:F15,F18:F23,F26:F29,F32,F35:F39,F42:F52,F55:F58,F61:F65,F69)</f>
        <v>25385000</v>
      </c>
      <c r="G72" s="106">
        <f t="shared" si="46"/>
        <v>25385000</v>
      </c>
      <c r="H72" s="105">
        <f t="shared" si="46"/>
        <v>5438000</v>
      </c>
      <c r="I72" s="106">
        <f t="shared" si="46"/>
        <v>3021556</v>
      </c>
      <c r="J72" s="105">
        <f t="shared" si="46"/>
        <v>4115000</v>
      </c>
      <c r="K72" s="106">
        <f t="shared" si="46"/>
        <v>4463671</v>
      </c>
      <c r="L72" s="105">
        <f t="shared" si="46"/>
        <v>4682000</v>
      </c>
      <c r="M72" s="106">
        <f t="shared" si="46"/>
        <v>2476485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14235000</v>
      </c>
      <c r="Q72" s="106">
        <f>$I72      +$K72      +$M72      +$O72</f>
        <v>9961712</v>
      </c>
      <c r="R72" s="61">
        <f>IF(($J72      =0),0,((($L72      -$J72      )/$J72      )*100))</f>
        <v>13.778857837181043</v>
      </c>
      <c r="S72" s="62">
        <f>IF(($K72      =0),0,((($M72      -$K72      )/$K72      )*100))</f>
        <v>-44.519096501511875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66.565349544072944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46.582707505260693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AUFyPLGq870j1rYDPandWIOuQy+lLotaMM6bTUFee20CE1AR2p5UVEqojSGVz4j/dwMEHuWSToYDXXUu7LL0cA==" saltValue="qGc8h9/rLkIEoVt1rUuKW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98000</v>
      </c>
      <c r="I10" s="94">
        <v>1434870</v>
      </c>
      <c r="J10" s="93">
        <v>523000</v>
      </c>
      <c r="K10" s="94">
        <v>522780</v>
      </c>
      <c r="L10" s="93"/>
      <c r="M10" s="94">
        <v>428177</v>
      </c>
      <c r="N10" s="93"/>
      <c r="O10" s="94"/>
      <c r="P10" s="93">
        <f t="shared" ref="P10:P16" si="1">$H10      +$J10      +$L10      +$N10</f>
        <v>621000</v>
      </c>
      <c r="Q10" s="94">
        <f t="shared" ref="Q10:Q16" si="2">$I10      +$K10      +$M10      +$O10</f>
        <v>2385827</v>
      </c>
      <c r="R10" s="48">
        <f t="shared" ref="R10:R16" si="3">IF(($J10      =0),0,((($L10      -$J10      )/$J10      )*100))</f>
        <v>-100</v>
      </c>
      <c r="S10" s="49">
        <f t="shared" ref="S10:S16" si="4">IF(($K10      =0),0,((($M10      -$K10      )/$K10      )*100))</f>
        <v>-18.096139867630743</v>
      </c>
      <c r="T10" s="48">
        <f t="shared" ref="T10:T15" si="5">IF(($E10      =0),0,(($P10      /$E10      )*100))</f>
        <v>40.064516129032256</v>
      </c>
      <c r="U10" s="50">
        <f t="shared" ref="U10:U15" si="6">IF(($E10      =0),0,(($Q10      /$E10      )*100))</f>
        <v>153.92432258064517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98000</v>
      </c>
      <c r="I16" s="97">
        <f t="shared" si="7"/>
        <v>1434870</v>
      </c>
      <c r="J16" s="96">
        <f t="shared" si="7"/>
        <v>523000</v>
      </c>
      <c r="K16" s="97">
        <f t="shared" si="7"/>
        <v>522780</v>
      </c>
      <c r="L16" s="96">
        <f t="shared" si="7"/>
        <v>0</v>
      </c>
      <c r="M16" s="97">
        <f t="shared" si="7"/>
        <v>428177</v>
      </c>
      <c r="N16" s="96">
        <f t="shared" si="7"/>
        <v>0</v>
      </c>
      <c r="O16" s="97">
        <f t="shared" si="7"/>
        <v>0</v>
      </c>
      <c r="P16" s="96">
        <f t="shared" si="1"/>
        <v>621000</v>
      </c>
      <c r="Q16" s="97">
        <f t="shared" si="2"/>
        <v>2385827</v>
      </c>
      <c r="R16" s="52">
        <f t="shared" si="3"/>
        <v>-100</v>
      </c>
      <c r="S16" s="53">
        <f t="shared" si="4"/>
        <v>-18.096139867630743</v>
      </c>
      <c r="T16" s="52">
        <f>IF((SUM($E9:$E13)+$E15)=0,0,(P16/(SUM($E9:$E13)+$E15)*100))</f>
        <v>40.064516129032256</v>
      </c>
      <c r="U16" s="54">
        <f>IF((SUM($E9:$E13)+$E15)=0,0,(Q16/(SUM($E9:$E13)+$E15)*100))</f>
        <v>153.92432258064517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1672000</v>
      </c>
      <c r="C32" s="92">
        <v>0</v>
      </c>
      <c r="D32" s="92"/>
      <c r="E32" s="92">
        <f>$B32      +$C32      +$D32</f>
        <v>1672000</v>
      </c>
      <c r="F32" s="93">
        <v>1672000</v>
      </c>
      <c r="G32" s="94">
        <v>1672000</v>
      </c>
      <c r="H32" s="93">
        <v>831000</v>
      </c>
      <c r="I32" s="94">
        <v>3370407</v>
      </c>
      <c r="J32" s="93">
        <v>157000</v>
      </c>
      <c r="K32" s="94">
        <v>157002</v>
      </c>
      <c r="L32" s="93">
        <v>448000</v>
      </c>
      <c r="M32" s="94">
        <v>448053</v>
      </c>
      <c r="N32" s="93"/>
      <c r="O32" s="94"/>
      <c r="P32" s="93">
        <f>$H32      +$J32      +$L32      +$N32</f>
        <v>1436000</v>
      </c>
      <c r="Q32" s="94">
        <f>$I32      +$K32      +$M32      +$O32</f>
        <v>3975462</v>
      </c>
      <c r="R32" s="48">
        <f>IF(($J32      =0),0,((($L32      -$J32      )/$J32      )*100))</f>
        <v>185.35031847133757</v>
      </c>
      <c r="S32" s="49">
        <f>IF(($K32      =0),0,((($M32      -$K32      )/$K32      )*100))</f>
        <v>185.38044101349027</v>
      </c>
      <c r="T32" s="48">
        <f>IF(($E32      =0),0,(($P32      /$E32      )*100))</f>
        <v>85.885167464114829</v>
      </c>
      <c r="U32" s="50">
        <f>IF(($E32      =0),0,(($Q32      /$E32      )*100))</f>
        <v>237.76686602870814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1672000</v>
      </c>
      <c r="C33" s="95">
        <f>C32</f>
        <v>0</v>
      </c>
      <c r="D33" s="95"/>
      <c r="E33" s="95">
        <f>$B33      +$C33      +$D33</f>
        <v>1672000</v>
      </c>
      <c r="F33" s="96">
        <f t="shared" ref="F33:O33" si="17">F32</f>
        <v>1672000</v>
      </c>
      <c r="G33" s="97">
        <f t="shared" si="17"/>
        <v>1672000</v>
      </c>
      <c r="H33" s="96">
        <f t="shared" si="17"/>
        <v>831000</v>
      </c>
      <c r="I33" s="97">
        <f t="shared" si="17"/>
        <v>3370407</v>
      </c>
      <c r="J33" s="96">
        <f t="shared" si="17"/>
        <v>157000</v>
      </c>
      <c r="K33" s="97">
        <f t="shared" si="17"/>
        <v>157002</v>
      </c>
      <c r="L33" s="96">
        <f t="shared" si="17"/>
        <v>448000</v>
      </c>
      <c r="M33" s="97">
        <f t="shared" si="17"/>
        <v>448053</v>
      </c>
      <c r="N33" s="96">
        <f t="shared" si="17"/>
        <v>0</v>
      </c>
      <c r="O33" s="97">
        <f t="shared" si="17"/>
        <v>0</v>
      </c>
      <c r="P33" s="96">
        <f>$H33      +$J33      +$L33      +$N33</f>
        <v>1436000</v>
      </c>
      <c r="Q33" s="97">
        <f>$I33      +$K33      +$M33      +$O33</f>
        <v>3975462</v>
      </c>
      <c r="R33" s="52">
        <f>IF(($J33      =0),0,((($L33      -$J33      )/$J33      )*100))</f>
        <v>185.35031847133757</v>
      </c>
      <c r="S33" s="53">
        <f>IF(($K33      =0),0,((($M33      -$K33      )/$K33      )*100))</f>
        <v>185.38044101349027</v>
      </c>
      <c r="T33" s="52">
        <f>IF($E33   =0,0,($P33   /$E33   )*100)</f>
        <v>85.885167464114829</v>
      </c>
      <c r="U33" s="54">
        <f>IF($E33   =0,0,($Q33   /$E33   )*100)</f>
        <v>237.76686602870814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10026000</v>
      </c>
      <c r="C35" s="92">
        <v>0</v>
      </c>
      <c r="D35" s="92"/>
      <c r="E35" s="92">
        <f t="shared" ref="E35:E40" si="18">$B35      +$C35      +$D35</f>
        <v>10026000</v>
      </c>
      <c r="F35" s="93">
        <v>14126000</v>
      </c>
      <c r="G35" s="94">
        <v>14126000</v>
      </c>
      <c r="H35" s="93">
        <v>2596000</v>
      </c>
      <c r="I35" s="94">
        <v>9938726</v>
      </c>
      <c r="J35" s="93">
        <v>1320000</v>
      </c>
      <c r="K35" s="94">
        <v>1080626</v>
      </c>
      <c r="L35" s="93">
        <v>9184000</v>
      </c>
      <c r="M35" s="94">
        <v>6125285</v>
      </c>
      <c r="N35" s="93"/>
      <c r="O35" s="94"/>
      <c r="P35" s="93">
        <f t="shared" ref="P35:P40" si="19">$H35      +$J35      +$L35      +$N35</f>
        <v>13100000</v>
      </c>
      <c r="Q35" s="94">
        <f t="shared" ref="Q35:Q40" si="20">$I35      +$K35      +$M35      +$O35</f>
        <v>17144637</v>
      </c>
      <c r="R35" s="48">
        <f t="shared" ref="R35:R40" si="21">IF(($J35      =0),0,((($L35      -$J35      )/$J35      )*100))</f>
        <v>595.75757575757575</v>
      </c>
      <c r="S35" s="49">
        <f t="shared" ref="S35:S40" si="22">IF(($K35      =0),0,((($M35      -$K35      )/$K35      )*100))</f>
        <v>466.82746852287471</v>
      </c>
      <c r="T35" s="48">
        <f t="shared" ref="T35:T39" si="23">IF(($E35      =0),0,(($P35      /$E35      )*100))</f>
        <v>130.66028326351486</v>
      </c>
      <c r="U35" s="50">
        <f t="shared" ref="U35:U39" si="24">IF(($E35      =0),0,(($Q35      /$E35      )*100))</f>
        <v>171.00176540993417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245000</v>
      </c>
      <c r="C36" s="92">
        <v>0</v>
      </c>
      <c r="D36" s="92"/>
      <c r="E36" s="92">
        <f t="shared" si="18"/>
        <v>245000</v>
      </c>
      <c r="F36" s="93">
        <v>245000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10271000</v>
      </c>
      <c r="C40" s="95">
        <f>SUM(C35:C39)</f>
        <v>0</v>
      </c>
      <c r="D40" s="95"/>
      <c r="E40" s="95">
        <f t="shared" si="18"/>
        <v>10271000</v>
      </c>
      <c r="F40" s="96">
        <f t="shared" ref="F40:O40" si="25">SUM(F35:F39)</f>
        <v>14371000</v>
      </c>
      <c r="G40" s="97">
        <f t="shared" si="25"/>
        <v>14126000</v>
      </c>
      <c r="H40" s="96">
        <f t="shared" si="25"/>
        <v>2596000</v>
      </c>
      <c r="I40" s="97">
        <f t="shared" si="25"/>
        <v>9938726</v>
      </c>
      <c r="J40" s="96">
        <f t="shared" si="25"/>
        <v>1320000</v>
      </c>
      <c r="K40" s="97">
        <f t="shared" si="25"/>
        <v>1080626</v>
      </c>
      <c r="L40" s="96">
        <f t="shared" si="25"/>
        <v>9184000</v>
      </c>
      <c r="M40" s="97">
        <f t="shared" si="25"/>
        <v>6125285</v>
      </c>
      <c r="N40" s="96">
        <f t="shared" si="25"/>
        <v>0</v>
      </c>
      <c r="O40" s="97">
        <f t="shared" si="25"/>
        <v>0</v>
      </c>
      <c r="P40" s="96">
        <f t="shared" si="19"/>
        <v>13100000</v>
      </c>
      <c r="Q40" s="97">
        <f t="shared" si="20"/>
        <v>17144637</v>
      </c>
      <c r="R40" s="52">
        <f t="shared" si="21"/>
        <v>595.75757575757575</v>
      </c>
      <c r="S40" s="53">
        <f t="shared" si="22"/>
        <v>466.82746852287471</v>
      </c>
      <c r="T40" s="52">
        <f>IF((+$E35+$E38) =0,0,(P40   /(+$E35+$E38) )*100)</f>
        <v>130.66028326351486</v>
      </c>
      <c r="U40" s="54">
        <f>IF((+$E35+$E38) =0,0,(Q40   /(+$E35+$E38) )*100)</f>
        <v>171.00176540993417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13493000</v>
      </c>
      <c r="C67" s="104">
        <f>SUM(C9:C15,C18:C23,C26:C29,C32,C35:C39,C42:C52,C55:C58,C61:C65)</f>
        <v>0</v>
      </c>
      <c r="D67" s="104"/>
      <c r="E67" s="104">
        <f t="shared" si="35"/>
        <v>13493000</v>
      </c>
      <c r="F67" s="105">
        <f t="shared" ref="F67:O67" si="43">SUM(F9:F15,F18:F23,F26:F29,F32,F35:F39,F42:F52,F55:F58,F61:F65)</f>
        <v>17593000</v>
      </c>
      <c r="G67" s="106">
        <f t="shared" si="43"/>
        <v>17348000</v>
      </c>
      <c r="H67" s="105">
        <f t="shared" si="43"/>
        <v>3525000</v>
      </c>
      <c r="I67" s="106">
        <f t="shared" si="43"/>
        <v>14744003</v>
      </c>
      <c r="J67" s="105">
        <f t="shared" si="43"/>
        <v>2000000</v>
      </c>
      <c r="K67" s="106">
        <f t="shared" si="43"/>
        <v>1760408</v>
      </c>
      <c r="L67" s="105">
        <f t="shared" si="43"/>
        <v>9632000</v>
      </c>
      <c r="M67" s="106">
        <f t="shared" si="43"/>
        <v>7001515</v>
      </c>
      <c r="N67" s="105">
        <f t="shared" si="43"/>
        <v>0</v>
      </c>
      <c r="O67" s="106">
        <f t="shared" si="43"/>
        <v>0</v>
      </c>
      <c r="P67" s="105">
        <f t="shared" si="36"/>
        <v>15157000</v>
      </c>
      <c r="Q67" s="106">
        <f t="shared" si="37"/>
        <v>23505926</v>
      </c>
      <c r="R67" s="61">
        <f t="shared" si="38"/>
        <v>381.59999999999997</v>
      </c>
      <c r="S67" s="62">
        <f t="shared" si="39"/>
        <v>297.72115327810371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114.40972222222223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177.42999698067632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25277000</v>
      </c>
      <c r="C69" s="92">
        <v>0</v>
      </c>
      <c r="D69" s="92"/>
      <c r="E69" s="92">
        <f>$B69      +$C69      +$D69</f>
        <v>25277000</v>
      </c>
      <c r="F69" s="93">
        <v>25277000</v>
      </c>
      <c r="G69" s="94">
        <v>25277000</v>
      </c>
      <c r="H69" s="93">
        <v>7620000</v>
      </c>
      <c r="I69" s="94">
        <v>38598887</v>
      </c>
      <c r="J69" s="93">
        <v>5389000</v>
      </c>
      <c r="K69" s="94">
        <v>5134517</v>
      </c>
      <c r="L69" s="93">
        <v>4868000</v>
      </c>
      <c r="M69" s="94">
        <v>4260747</v>
      </c>
      <c r="N69" s="93"/>
      <c r="O69" s="94"/>
      <c r="P69" s="93">
        <f>$H69      +$J69      +$L69      +$N69</f>
        <v>17877000</v>
      </c>
      <c r="Q69" s="94">
        <f>$I69      +$K69      +$M69      +$O69</f>
        <v>47994151</v>
      </c>
      <c r="R69" s="48">
        <f>IF(($J69      =0),0,((($L69      -$J69      )/$J69      )*100))</f>
        <v>-9.6678419001670068</v>
      </c>
      <c r="S69" s="49">
        <f>IF(($K69      =0),0,((($M69      -$K69      )/$K69      )*100))</f>
        <v>-17.01756952017103</v>
      </c>
      <c r="T69" s="48">
        <f>IF(($E69      =0),0,(($P69      /$E69      )*100))</f>
        <v>70.724373936780466</v>
      </c>
      <c r="U69" s="50">
        <f>IF(($E69      =0),0,(($Q69      /$E69      )*100))</f>
        <v>189.87281322941806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25277000</v>
      </c>
      <c r="C70" s="101">
        <f>C69</f>
        <v>0</v>
      </c>
      <c r="D70" s="101"/>
      <c r="E70" s="101">
        <f>$B70      +$C70      +$D70</f>
        <v>25277000</v>
      </c>
      <c r="F70" s="102">
        <f t="shared" ref="F70:O70" si="44">F69</f>
        <v>25277000</v>
      </c>
      <c r="G70" s="103">
        <f t="shared" si="44"/>
        <v>25277000</v>
      </c>
      <c r="H70" s="102">
        <f t="shared" si="44"/>
        <v>7620000</v>
      </c>
      <c r="I70" s="103">
        <f t="shared" si="44"/>
        <v>38598887</v>
      </c>
      <c r="J70" s="102">
        <f t="shared" si="44"/>
        <v>5389000</v>
      </c>
      <c r="K70" s="103">
        <f t="shared" si="44"/>
        <v>5134517</v>
      </c>
      <c r="L70" s="102">
        <f t="shared" si="44"/>
        <v>4868000</v>
      </c>
      <c r="M70" s="103">
        <f t="shared" si="44"/>
        <v>4260747</v>
      </c>
      <c r="N70" s="102">
        <f t="shared" si="44"/>
        <v>0</v>
      </c>
      <c r="O70" s="103">
        <f t="shared" si="44"/>
        <v>0</v>
      </c>
      <c r="P70" s="102">
        <f>$H70      +$J70      +$L70      +$N70</f>
        <v>17877000</v>
      </c>
      <c r="Q70" s="103">
        <f>$I70      +$K70      +$M70      +$O70</f>
        <v>47994151</v>
      </c>
      <c r="R70" s="57">
        <f>IF(($J70      =0),0,((($L70      -$J70      )/$J70      )*100))</f>
        <v>-9.6678419001670068</v>
      </c>
      <c r="S70" s="58">
        <f>IF(($K70      =0),0,((($M70      -$K70      )/$K70      )*100))</f>
        <v>-17.01756952017103</v>
      </c>
      <c r="T70" s="57">
        <f>IF($E70   =0,0,($P70   /$E70   )*100)</f>
        <v>70.724373936780466</v>
      </c>
      <c r="U70" s="59">
        <f>IF($E70   =0,0,($Q70   /$E70 )*100)</f>
        <v>189.87281322941806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25277000</v>
      </c>
      <c r="C71" s="104">
        <f>C69</f>
        <v>0</v>
      </c>
      <c r="D71" s="104"/>
      <c r="E71" s="104">
        <f>$B71      +$C71      +$D71</f>
        <v>25277000</v>
      </c>
      <c r="F71" s="105">
        <f t="shared" ref="F71:O71" si="45">F69</f>
        <v>25277000</v>
      </c>
      <c r="G71" s="106">
        <f t="shared" si="45"/>
        <v>25277000</v>
      </c>
      <c r="H71" s="105">
        <f t="shared" si="45"/>
        <v>7620000</v>
      </c>
      <c r="I71" s="106">
        <f t="shared" si="45"/>
        <v>38598887</v>
      </c>
      <c r="J71" s="105">
        <f t="shared" si="45"/>
        <v>5389000</v>
      </c>
      <c r="K71" s="106">
        <f t="shared" si="45"/>
        <v>5134517</v>
      </c>
      <c r="L71" s="105">
        <f t="shared" si="45"/>
        <v>4868000</v>
      </c>
      <c r="M71" s="106">
        <f t="shared" si="45"/>
        <v>4260747</v>
      </c>
      <c r="N71" s="105">
        <f t="shared" si="45"/>
        <v>0</v>
      </c>
      <c r="O71" s="106">
        <f t="shared" si="45"/>
        <v>0</v>
      </c>
      <c r="P71" s="105">
        <f>$H71      +$J71      +$L71      +$N71</f>
        <v>17877000</v>
      </c>
      <c r="Q71" s="106">
        <f>$I71      +$K71      +$M71      +$O71</f>
        <v>47994151</v>
      </c>
      <c r="R71" s="61">
        <f>IF(($J71      =0),0,((($L71      -$J71      )/$J71      )*100))</f>
        <v>-9.6678419001670068</v>
      </c>
      <c r="S71" s="62">
        <f>IF(($K71      =0),0,((($M71      -$K71      )/$K71      )*100))</f>
        <v>-17.01756952017103</v>
      </c>
      <c r="T71" s="61">
        <f>IF($E71   =0,0,($P71   /$E71   )*100)</f>
        <v>70.724373936780466</v>
      </c>
      <c r="U71" s="65">
        <f>IF($E71   =0,0,($Q71   /$E71   )*100)</f>
        <v>189.87281322941806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38770000</v>
      </c>
      <c r="C72" s="104">
        <f>SUM(C9:C15,C18:C23,C26:C29,C32,C35:C39,C42:C52,C55:C58,C61:C65,C69)</f>
        <v>0</v>
      </c>
      <c r="D72" s="104"/>
      <c r="E72" s="104">
        <f>$B72      +$C72      +$D72</f>
        <v>38770000</v>
      </c>
      <c r="F72" s="105">
        <f t="shared" ref="F72:O72" si="46">SUM(F9:F15,F18:F23,F26:F29,F32,F35:F39,F42:F52,F55:F58,F61:F65,F69)</f>
        <v>42870000</v>
      </c>
      <c r="G72" s="106">
        <f t="shared" si="46"/>
        <v>42625000</v>
      </c>
      <c r="H72" s="105">
        <f t="shared" si="46"/>
        <v>11145000</v>
      </c>
      <c r="I72" s="106">
        <f t="shared" si="46"/>
        <v>53342890</v>
      </c>
      <c r="J72" s="105">
        <f t="shared" si="46"/>
        <v>7389000</v>
      </c>
      <c r="K72" s="106">
        <f t="shared" si="46"/>
        <v>6894925</v>
      </c>
      <c r="L72" s="105">
        <f t="shared" si="46"/>
        <v>14500000</v>
      </c>
      <c r="M72" s="106">
        <f t="shared" si="46"/>
        <v>11262262</v>
      </c>
      <c r="N72" s="105">
        <f t="shared" si="46"/>
        <v>0</v>
      </c>
      <c r="O72" s="106">
        <f t="shared" si="46"/>
        <v>0</v>
      </c>
      <c r="P72" s="105">
        <f>$H72      +$J72      +$L72      +$N72</f>
        <v>33034000</v>
      </c>
      <c r="Q72" s="106">
        <f>$I72      +$K72      +$M72      +$O72</f>
        <v>71500077</v>
      </c>
      <c r="R72" s="61">
        <f>IF(($J72      =0),0,((($L72      -$J72      )/$J72      )*100))</f>
        <v>96.237650561645694</v>
      </c>
      <c r="S72" s="62">
        <f>IF(($K72      =0),0,((($M72      -$K72      )/$K72      )*100))</f>
        <v>63.341327135538094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85.746917585983127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185.59397014925375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7b+GvQSg0tzD1Y2SeRGtIENDGKYKaSgBGWzqwEPSYS3rZAul2wq1m9v6VuTmqwgyFBMBFCNf+7ZhoXNNtSEQmA==" saltValue="7O6y5Fh1hKmJ21b56vh1L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559000</v>
      </c>
      <c r="I10" s="94">
        <v>513335</v>
      </c>
      <c r="J10" s="93">
        <v>245000</v>
      </c>
      <c r="K10" s="94">
        <v>226688</v>
      </c>
      <c r="L10" s="93">
        <v>132000</v>
      </c>
      <c r="M10" s="94">
        <v>128087</v>
      </c>
      <c r="N10" s="93"/>
      <c r="O10" s="94"/>
      <c r="P10" s="93">
        <f t="shared" ref="P10:P16" si="1">$H10      +$J10      +$L10      +$N10</f>
        <v>936000</v>
      </c>
      <c r="Q10" s="94">
        <f t="shared" ref="Q10:Q16" si="2">$I10      +$K10      +$M10      +$O10</f>
        <v>868110</v>
      </c>
      <c r="R10" s="48">
        <f t="shared" ref="R10:R16" si="3">IF(($J10      =0),0,((($L10      -$J10      )/$J10      )*100))</f>
        <v>-46.122448979591837</v>
      </c>
      <c r="S10" s="49">
        <f t="shared" ref="S10:S16" si="4">IF(($K10      =0),0,((($M10      -$K10      )/$K10      )*100))</f>
        <v>-43.496347402597401</v>
      </c>
      <c r="T10" s="48">
        <f t="shared" ref="T10:T15" si="5">IF(($E10      =0),0,(($P10      /$E10      )*100))</f>
        <v>60.387096774193552</v>
      </c>
      <c r="U10" s="50">
        <f t="shared" ref="U10:U15" si="6">IF(($E10      =0),0,(($Q10      /$E10      )*100))</f>
        <v>56.007096774193542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6000000</v>
      </c>
      <c r="C11" s="92">
        <v>0</v>
      </c>
      <c r="D11" s="92"/>
      <c r="E11" s="92">
        <f t="shared" si="0"/>
        <v>6000000</v>
      </c>
      <c r="F11" s="93">
        <v>6000000</v>
      </c>
      <c r="G11" s="94">
        <v>6000000</v>
      </c>
      <c r="H11" s="93">
        <v>1213000</v>
      </c>
      <c r="I11" s="94">
        <v>1012416</v>
      </c>
      <c r="J11" s="93">
        <v>1007000</v>
      </c>
      <c r="K11" s="94">
        <v>1008797</v>
      </c>
      <c r="L11" s="93">
        <v>2115000</v>
      </c>
      <c r="M11" s="94">
        <v>2078697</v>
      </c>
      <c r="N11" s="93"/>
      <c r="O11" s="94"/>
      <c r="P11" s="93">
        <f t="shared" si="1"/>
        <v>4335000</v>
      </c>
      <c r="Q11" s="94">
        <f t="shared" si="2"/>
        <v>4099910</v>
      </c>
      <c r="R11" s="48">
        <f t="shared" si="3"/>
        <v>110.02979145978153</v>
      </c>
      <c r="S11" s="49">
        <f t="shared" si="4"/>
        <v>106.05701642649612</v>
      </c>
      <c r="T11" s="48">
        <f t="shared" si="5"/>
        <v>72.25</v>
      </c>
      <c r="U11" s="50">
        <f t="shared" si="6"/>
        <v>68.331833333333336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7550000</v>
      </c>
      <c r="C16" s="95">
        <f>SUM(C9:C15)</f>
        <v>0</v>
      </c>
      <c r="D16" s="95"/>
      <c r="E16" s="95">
        <f t="shared" si="0"/>
        <v>7550000</v>
      </c>
      <c r="F16" s="96">
        <f t="shared" ref="F16:O16" si="7">SUM(F9:F15)</f>
        <v>7550000</v>
      </c>
      <c r="G16" s="97">
        <f t="shared" si="7"/>
        <v>7550000</v>
      </c>
      <c r="H16" s="96">
        <f t="shared" si="7"/>
        <v>1772000</v>
      </c>
      <c r="I16" s="97">
        <f t="shared" si="7"/>
        <v>1525751</v>
      </c>
      <c r="J16" s="96">
        <f t="shared" si="7"/>
        <v>1252000</v>
      </c>
      <c r="K16" s="97">
        <f t="shared" si="7"/>
        <v>1235485</v>
      </c>
      <c r="L16" s="96">
        <f t="shared" si="7"/>
        <v>2247000</v>
      </c>
      <c r="M16" s="97">
        <f t="shared" si="7"/>
        <v>2206784</v>
      </c>
      <c r="N16" s="96">
        <f t="shared" si="7"/>
        <v>0</v>
      </c>
      <c r="O16" s="97">
        <f t="shared" si="7"/>
        <v>0</v>
      </c>
      <c r="P16" s="96">
        <f t="shared" si="1"/>
        <v>5271000</v>
      </c>
      <c r="Q16" s="97">
        <f t="shared" si="2"/>
        <v>4968020</v>
      </c>
      <c r="R16" s="52">
        <f t="shared" si="3"/>
        <v>79.472843450479232</v>
      </c>
      <c r="S16" s="53">
        <f t="shared" si="4"/>
        <v>78.616818496379963</v>
      </c>
      <c r="T16" s="52">
        <f>IF((SUM($E9:$E13)+$E15)=0,0,(P16/(SUM($E9:$E13)+$E15)*100))</f>
        <v>69.814569536423846</v>
      </c>
      <c r="U16" s="54">
        <f>IF((SUM($E9:$E13)+$E15)=0,0,(Q16/(SUM($E9:$E13)+$E15)*100))</f>
        <v>65.801589403973509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183379000</v>
      </c>
      <c r="C28" s="92">
        <v>26597000</v>
      </c>
      <c r="D28" s="92"/>
      <c r="E28" s="92">
        <f>$B28      +$C28      +$D28</f>
        <v>209976000</v>
      </c>
      <c r="F28" s="93">
        <v>209976000</v>
      </c>
      <c r="G28" s="94">
        <v>209976000</v>
      </c>
      <c r="H28" s="93">
        <v>38894000</v>
      </c>
      <c r="I28" s="94">
        <v>37978973</v>
      </c>
      <c r="J28" s="93">
        <v>38404000</v>
      </c>
      <c r="K28" s="94">
        <v>42066371</v>
      </c>
      <c r="L28" s="93">
        <v>44389000</v>
      </c>
      <c r="M28" s="94">
        <v>59650355</v>
      </c>
      <c r="N28" s="93"/>
      <c r="O28" s="94"/>
      <c r="P28" s="93">
        <f>$H28      +$J28      +$L28      +$N28</f>
        <v>121687000</v>
      </c>
      <c r="Q28" s="94">
        <f>$I28      +$K28      +$M28      +$O28</f>
        <v>139695699</v>
      </c>
      <c r="R28" s="48">
        <f>IF(($J28      =0),0,((($L28      -$J28      )/$J28      )*100))</f>
        <v>15.58431413394438</v>
      </c>
      <c r="S28" s="49">
        <f>IF(($K28      =0),0,((($M28      -$K28      )/$K28      )*100))</f>
        <v>41.800572718763881</v>
      </c>
      <c r="T28" s="48">
        <f>IF(($E28      =0),0,(($P28      /$E28      )*100))</f>
        <v>57.952813654893895</v>
      </c>
      <c r="U28" s="50">
        <f>IF(($E28      =0),0,(($Q28      /$E28      )*100))</f>
        <v>66.5293647845468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183379000</v>
      </c>
      <c r="C30" s="95">
        <f>SUM(C26:C29)</f>
        <v>26597000</v>
      </c>
      <c r="D30" s="95"/>
      <c r="E30" s="95">
        <f>$B30      +$C30      +$D30</f>
        <v>209976000</v>
      </c>
      <c r="F30" s="96">
        <f t="shared" ref="F30:O30" si="16">SUM(F26:F29)</f>
        <v>209976000</v>
      </c>
      <c r="G30" s="97">
        <f t="shared" si="16"/>
        <v>209976000</v>
      </c>
      <c r="H30" s="96">
        <f t="shared" si="16"/>
        <v>38894000</v>
      </c>
      <c r="I30" s="97">
        <f t="shared" si="16"/>
        <v>37978973</v>
      </c>
      <c r="J30" s="96">
        <f t="shared" si="16"/>
        <v>38404000</v>
      </c>
      <c r="K30" s="97">
        <f t="shared" si="16"/>
        <v>42066371</v>
      </c>
      <c r="L30" s="96">
        <f t="shared" si="16"/>
        <v>44389000</v>
      </c>
      <c r="M30" s="97">
        <f t="shared" si="16"/>
        <v>59650355</v>
      </c>
      <c r="N30" s="96">
        <f t="shared" si="16"/>
        <v>0</v>
      </c>
      <c r="O30" s="97">
        <f t="shared" si="16"/>
        <v>0</v>
      </c>
      <c r="P30" s="96">
        <f>$H30      +$J30      +$L30      +$N30</f>
        <v>121687000</v>
      </c>
      <c r="Q30" s="97">
        <f>$I30      +$K30      +$M30      +$O30</f>
        <v>139695699</v>
      </c>
      <c r="R30" s="52">
        <f>IF(($J30      =0),0,((($L30      -$J30      )/$J30      )*100))</f>
        <v>15.58431413394438</v>
      </c>
      <c r="S30" s="53">
        <f>IF(($K30      =0),0,((($M30      -$K30      )/$K30      )*100))</f>
        <v>41.800572718763881</v>
      </c>
      <c r="T30" s="52">
        <f>IF($E30   =0,0,($P30   /$E30   )*100)</f>
        <v>57.952813654893895</v>
      </c>
      <c r="U30" s="54">
        <f>IF($E30   =0,0,($Q30   /$E30   )*100)</f>
        <v>66.5293647845468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3068000</v>
      </c>
      <c r="C32" s="92">
        <v>0</v>
      </c>
      <c r="D32" s="92"/>
      <c r="E32" s="92">
        <f>$B32      +$C32      +$D32</f>
        <v>3068000</v>
      </c>
      <c r="F32" s="93">
        <v>3068000</v>
      </c>
      <c r="G32" s="94">
        <v>3068000</v>
      </c>
      <c r="H32" s="93">
        <v>1666000</v>
      </c>
      <c r="I32" s="94">
        <v>1655268</v>
      </c>
      <c r="J32" s="93">
        <v>1402000</v>
      </c>
      <c r="K32" s="94">
        <v>1500189</v>
      </c>
      <c r="L32" s="93"/>
      <c r="M32" s="94"/>
      <c r="N32" s="93"/>
      <c r="O32" s="94"/>
      <c r="P32" s="93">
        <f>$H32      +$J32      +$L32      +$N32</f>
        <v>3068000</v>
      </c>
      <c r="Q32" s="94">
        <f>$I32      +$K32      +$M32      +$O32</f>
        <v>3155457</v>
      </c>
      <c r="R32" s="48">
        <f>IF(($J32      =0),0,((($L32      -$J32      )/$J32      )*100))</f>
        <v>-100</v>
      </c>
      <c r="S32" s="49">
        <f>IF(($K32      =0),0,((($M32      -$K32      )/$K32      )*100))</f>
        <v>-100</v>
      </c>
      <c r="T32" s="48">
        <f>IF(($E32      =0),0,(($P32      /$E32      )*100))</f>
        <v>100</v>
      </c>
      <c r="U32" s="50">
        <f>IF(($E32      =0),0,(($Q32      /$E32      )*100))</f>
        <v>102.8506192959583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3068000</v>
      </c>
      <c r="C33" s="95">
        <f>C32</f>
        <v>0</v>
      </c>
      <c r="D33" s="95"/>
      <c r="E33" s="95">
        <f>$B33      +$C33      +$D33</f>
        <v>3068000</v>
      </c>
      <c r="F33" s="96">
        <f t="shared" ref="F33:O33" si="17">F32</f>
        <v>3068000</v>
      </c>
      <c r="G33" s="97">
        <f t="shared" si="17"/>
        <v>3068000</v>
      </c>
      <c r="H33" s="96">
        <f t="shared" si="17"/>
        <v>1666000</v>
      </c>
      <c r="I33" s="97">
        <f t="shared" si="17"/>
        <v>1655268</v>
      </c>
      <c r="J33" s="96">
        <f t="shared" si="17"/>
        <v>1402000</v>
      </c>
      <c r="K33" s="97">
        <f t="shared" si="17"/>
        <v>1500189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3068000</v>
      </c>
      <c r="Q33" s="97">
        <f>$I33      +$K33      +$M33      +$O33</f>
        <v>3155457</v>
      </c>
      <c r="R33" s="52">
        <f>IF(($J33      =0),0,((($L33      -$J33      )/$J33      )*100))</f>
        <v>-100</v>
      </c>
      <c r="S33" s="53">
        <f>IF(($K33      =0),0,((($M33      -$K33      )/$K33      )*100))</f>
        <v>-100</v>
      </c>
      <c r="T33" s="52">
        <f>IF($E33   =0,0,($P33   /$E33   )*100)</f>
        <v>100</v>
      </c>
      <c r="U33" s="54">
        <f>IF($E33   =0,0,($Q33   /$E33   )*100)</f>
        <v>102.8506192959583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15100000</v>
      </c>
      <c r="C35" s="92">
        <v>4250000</v>
      </c>
      <c r="D35" s="92"/>
      <c r="E35" s="92">
        <f t="shared" ref="E35:E40" si="18">$B35      +$C35      +$D35</f>
        <v>19350000</v>
      </c>
      <c r="F35" s="93">
        <v>11250000</v>
      </c>
      <c r="G35" s="94">
        <v>11250000</v>
      </c>
      <c r="H35" s="93"/>
      <c r="I35" s="94">
        <v>839303</v>
      </c>
      <c r="J35" s="93">
        <v>1279000</v>
      </c>
      <c r="K35" s="94">
        <v>2230910</v>
      </c>
      <c r="L35" s="93">
        <v>3727000</v>
      </c>
      <c r="M35" s="94">
        <v>485044</v>
      </c>
      <c r="N35" s="93"/>
      <c r="O35" s="94"/>
      <c r="P35" s="93">
        <f t="shared" ref="P35:P40" si="19">$H35      +$J35      +$L35      +$N35</f>
        <v>5006000</v>
      </c>
      <c r="Q35" s="94">
        <f t="shared" ref="Q35:Q40" si="20">$I35      +$K35      +$M35      +$O35</f>
        <v>3555257</v>
      </c>
      <c r="R35" s="48">
        <f t="shared" ref="R35:R40" si="21">IF(($J35      =0),0,((($L35      -$J35      )/$J35      )*100))</f>
        <v>191.39953088350273</v>
      </c>
      <c r="S35" s="49">
        <f t="shared" ref="S35:S40" si="22">IF(($K35      =0),0,((($M35      -$K35      )/$K35      )*100))</f>
        <v>-78.258020269755391</v>
      </c>
      <c r="T35" s="48">
        <f t="shared" ref="T35:T39" si="23">IF(($E35      =0),0,(($P35      /$E35      )*100))</f>
        <v>25.870801033591732</v>
      </c>
      <c r="U35" s="50">
        <f t="shared" ref="U35:U39" si="24">IF(($E35      =0),0,(($Q35      /$E35      )*100))</f>
        <v>18.373421188630491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4204000</v>
      </c>
      <c r="C36" s="92">
        <v>0</v>
      </c>
      <c r="D36" s="92"/>
      <c r="E36" s="92">
        <f t="shared" si="18"/>
        <v>4204000</v>
      </c>
      <c r="F36" s="93">
        <v>4204000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19304000</v>
      </c>
      <c r="C40" s="95">
        <f>SUM(C35:C39)</f>
        <v>4250000</v>
      </c>
      <c r="D40" s="95"/>
      <c r="E40" s="95">
        <f t="shared" si="18"/>
        <v>23554000</v>
      </c>
      <c r="F40" s="96">
        <f t="shared" ref="F40:O40" si="25">SUM(F35:F39)</f>
        <v>15454000</v>
      </c>
      <c r="G40" s="97">
        <f t="shared" si="25"/>
        <v>11250000</v>
      </c>
      <c r="H40" s="96">
        <f t="shared" si="25"/>
        <v>0</v>
      </c>
      <c r="I40" s="97">
        <f t="shared" si="25"/>
        <v>839303</v>
      </c>
      <c r="J40" s="96">
        <f t="shared" si="25"/>
        <v>1279000</v>
      </c>
      <c r="K40" s="97">
        <f t="shared" si="25"/>
        <v>2230910</v>
      </c>
      <c r="L40" s="96">
        <f t="shared" si="25"/>
        <v>3727000</v>
      </c>
      <c r="M40" s="97">
        <f t="shared" si="25"/>
        <v>485044</v>
      </c>
      <c r="N40" s="96">
        <f t="shared" si="25"/>
        <v>0</v>
      </c>
      <c r="O40" s="97">
        <f t="shared" si="25"/>
        <v>0</v>
      </c>
      <c r="P40" s="96">
        <f t="shared" si="19"/>
        <v>5006000</v>
      </c>
      <c r="Q40" s="97">
        <f t="shared" si="20"/>
        <v>3555257</v>
      </c>
      <c r="R40" s="52">
        <f t="shared" si="21"/>
        <v>191.39953088350273</v>
      </c>
      <c r="S40" s="53">
        <f t="shared" si="22"/>
        <v>-78.258020269755391</v>
      </c>
      <c r="T40" s="52">
        <f>IF((+$E35+$E38) =0,0,(P40   /(+$E35+$E38) )*100)</f>
        <v>25.870801033591732</v>
      </c>
      <c r="U40" s="54">
        <f>IF((+$E35+$E38) =0,0,(Q40   /(+$E35+$E38) )*100)</f>
        <v>18.373421188630491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81345000</v>
      </c>
      <c r="D43" s="92"/>
      <c r="E43" s="92">
        <f t="shared" si="26"/>
        <v>81345000</v>
      </c>
      <c r="F43" s="93">
        <v>81345000</v>
      </c>
      <c r="G43" s="94">
        <v>81345000</v>
      </c>
      <c r="H43" s="93"/>
      <c r="I43" s="94">
        <v>249244</v>
      </c>
      <c r="J43" s="93"/>
      <c r="K43" s="94">
        <v>9695</v>
      </c>
      <c r="L43" s="93"/>
      <c r="M43" s="94">
        <v>8880636</v>
      </c>
      <c r="N43" s="93"/>
      <c r="O43" s="94"/>
      <c r="P43" s="93">
        <f t="shared" si="27"/>
        <v>0</v>
      </c>
      <c r="Q43" s="94">
        <f t="shared" si="28"/>
        <v>9139575</v>
      </c>
      <c r="R43" s="48">
        <f t="shared" si="29"/>
        <v>0</v>
      </c>
      <c r="S43" s="49">
        <f t="shared" si="30"/>
        <v>91500.165033522426</v>
      </c>
      <c r="T43" s="48">
        <f t="shared" si="31"/>
        <v>0</v>
      </c>
      <c r="U43" s="50">
        <f t="shared" si="32"/>
        <v>11.23557071731514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3082000</v>
      </c>
      <c r="C51" s="92">
        <v>0</v>
      </c>
      <c r="D51" s="92"/>
      <c r="E51" s="92">
        <f t="shared" si="26"/>
        <v>3082000</v>
      </c>
      <c r="F51" s="93">
        <v>3082000</v>
      </c>
      <c r="G51" s="94">
        <v>3082000</v>
      </c>
      <c r="H51" s="93"/>
      <c r="I51" s="94"/>
      <c r="J51" s="93">
        <v>22000</v>
      </c>
      <c r="K51" s="94"/>
      <c r="L51" s="93">
        <v>476000</v>
      </c>
      <c r="M51" s="94"/>
      <c r="N51" s="93"/>
      <c r="O51" s="94"/>
      <c r="P51" s="93">
        <f t="shared" si="27"/>
        <v>498000</v>
      </c>
      <c r="Q51" s="94">
        <f t="shared" si="28"/>
        <v>0</v>
      </c>
      <c r="R51" s="48">
        <f t="shared" si="29"/>
        <v>2063.6363636363635</v>
      </c>
      <c r="S51" s="49">
        <f t="shared" si="30"/>
        <v>0</v>
      </c>
      <c r="T51" s="48">
        <f t="shared" si="31"/>
        <v>16.158338741077223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3082000</v>
      </c>
      <c r="C53" s="95">
        <f>SUM(C42:C52)</f>
        <v>81345000</v>
      </c>
      <c r="D53" s="95"/>
      <c r="E53" s="95">
        <f t="shared" si="26"/>
        <v>84427000</v>
      </c>
      <c r="F53" s="96">
        <f t="shared" ref="F53:O53" si="33">SUM(F42:F52)</f>
        <v>84427000</v>
      </c>
      <c r="G53" s="97">
        <f t="shared" si="33"/>
        <v>84427000</v>
      </c>
      <c r="H53" s="96">
        <f t="shared" si="33"/>
        <v>0</v>
      </c>
      <c r="I53" s="97">
        <f t="shared" si="33"/>
        <v>249244</v>
      </c>
      <c r="J53" s="96">
        <f t="shared" si="33"/>
        <v>22000</v>
      </c>
      <c r="K53" s="97">
        <f t="shared" si="33"/>
        <v>9695</v>
      </c>
      <c r="L53" s="96">
        <f t="shared" si="33"/>
        <v>476000</v>
      </c>
      <c r="M53" s="97">
        <f t="shared" si="33"/>
        <v>8880636</v>
      </c>
      <c r="N53" s="96">
        <f t="shared" si="33"/>
        <v>0</v>
      </c>
      <c r="O53" s="97">
        <f t="shared" si="33"/>
        <v>0</v>
      </c>
      <c r="P53" s="96">
        <f t="shared" si="27"/>
        <v>498000</v>
      </c>
      <c r="Q53" s="97">
        <f t="shared" si="28"/>
        <v>9139575</v>
      </c>
      <c r="R53" s="52">
        <f t="shared" si="29"/>
        <v>2063.6363636363635</v>
      </c>
      <c r="S53" s="53">
        <f t="shared" si="30"/>
        <v>91500.165033522426</v>
      </c>
      <c r="T53" s="52">
        <f>IF((+$E43+$E45+$E47+$E48+$E51) =0,0,(P53   /(+$E43+$E45+$E47+$E48+$E51) )*100)</f>
        <v>0.58985869449346773</v>
      </c>
      <c r="U53" s="54">
        <f>IF((+$E43+$E45+$E47+$E48+$E51) =0,0,(Q53   /(+$E43+$E45+$E47+$E48+$E51) )*100)</f>
        <v>10.82541722434766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216383000</v>
      </c>
      <c r="C67" s="104">
        <f>SUM(C9:C15,C18:C23,C26:C29,C32,C35:C39,C42:C52,C55:C58,C61:C65)</f>
        <v>112192000</v>
      </c>
      <c r="D67" s="104"/>
      <c r="E67" s="104">
        <f t="shared" si="35"/>
        <v>328575000</v>
      </c>
      <c r="F67" s="105">
        <f t="shared" ref="F67:O67" si="43">SUM(F9:F15,F18:F23,F26:F29,F32,F35:F39,F42:F52,F55:F58,F61:F65)</f>
        <v>320475000</v>
      </c>
      <c r="G67" s="106">
        <f t="shared" si="43"/>
        <v>316271000</v>
      </c>
      <c r="H67" s="105">
        <f t="shared" si="43"/>
        <v>42332000</v>
      </c>
      <c r="I67" s="106">
        <f t="shared" si="43"/>
        <v>42248539</v>
      </c>
      <c r="J67" s="105">
        <f t="shared" si="43"/>
        <v>42359000</v>
      </c>
      <c r="K67" s="106">
        <f t="shared" si="43"/>
        <v>47042650</v>
      </c>
      <c r="L67" s="105">
        <f t="shared" si="43"/>
        <v>50839000</v>
      </c>
      <c r="M67" s="106">
        <f t="shared" si="43"/>
        <v>71222819</v>
      </c>
      <c r="N67" s="105">
        <f t="shared" si="43"/>
        <v>0</v>
      </c>
      <c r="O67" s="106">
        <f t="shared" si="43"/>
        <v>0</v>
      </c>
      <c r="P67" s="105">
        <f t="shared" si="36"/>
        <v>135530000</v>
      </c>
      <c r="Q67" s="106">
        <f t="shared" si="37"/>
        <v>160514008</v>
      </c>
      <c r="R67" s="61">
        <f t="shared" si="38"/>
        <v>20.019358341792771</v>
      </c>
      <c r="S67" s="62">
        <f t="shared" si="39"/>
        <v>51.400524842881936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41.782403482432152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49.484697460623792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42262000</v>
      </c>
      <c r="C69" s="92">
        <v>0</v>
      </c>
      <c r="D69" s="92"/>
      <c r="E69" s="92">
        <f>$B69      +$C69      +$D69</f>
        <v>42262000</v>
      </c>
      <c r="F69" s="93">
        <v>42262000</v>
      </c>
      <c r="G69" s="94">
        <v>42262000</v>
      </c>
      <c r="H69" s="93">
        <v>188000</v>
      </c>
      <c r="I69" s="94">
        <v>1123393</v>
      </c>
      <c r="J69" s="93">
        <v>8714000</v>
      </c>
      <c r="K69" s="94">
        <v>7607991</v>
      </c>
      <c r="L69" s="93">
        <v>16697000</v>
      </c>
      <c r="M69" s="94">
        <v>17641044</v>
      </c>
      <c r="N69" s="93"/>
      <c r="O69" s="94"/>
      <c r="P69" s="93">
        <f>$H69      +$J69      +$L69      +$N69</f>
        <v>25599000</v>
      </c>
      <c r="Q69" s="94">
        <f>$I69      +$K69      +$M69      +$O69</f>
        <v>26372428</v>
      </c>
      <c r="R69" s="48">
        <f>IF(($J69      =0),0,((($L69      -$J69      )/$J69      )*100))</f>
        <v>91.611200367225152</v>
      </c>
      <c r="S69" s="49">
        <f>IF(($K69      =0),0,((($M69      -$K69      )/$K69      )*100))</f>
        <v>131.87519543595673</v>
      </c>
      <c r="T69" s="48">
        <f>IF(($E69      =0),0,(($P69      /$E69      )*100))</f>
        <v>60.572145189531966</v>
      </c>
      <c r="U69" s="50">
        <f>IF(($E69      =0),0,(($Q69      /$E69      )*100))</f>
        <v>62.402224220339789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42262000</v>
      </c>
      <c r="C70" s="101">
        <f>C69</f>
        <v>0</v>
      </c>
      <c r="D70" s="101"/>
      <c r="E70" s="101">
        <f>$B70      +$C70      +$D70</f>
        <v>42262000</v>
      </c>
      <c r="F70" s="102">
        <f t="shared" ref="F70:O70" si="44">F69</f>
        <v>42262000</v>
      </c>
      <c r="G70" s="103">
        <f t="shared" si="44"/>
        <v>42262000</v>
      </c>
      <c r="H70" s="102">
        <f t="shared" si="44"/>
        <v>188000</v>
      </c>
      <c r="I70" s="103">
        <f t="shared" si="44"/>
        <v>1123393</v>
      </c>
      <c r="J70" s="102">
        <f t="shared" si="44"/>
        <v>8714000</v>
      </c>
      <c r="K70" s="103">
        <f t="shared" si="44"/>
        <v>7607991</v>
      </c>
      <c r="L70" s="102">
        <f t="shared" si="44"/>
        <v>16697000</v>
      </c>
      <c r="M70" s="103">
        <f t="shared" si="44"/>
        <v>17641044</v>
      </c>
      <c r="N70" s="102">
        <f t="shared" si="44"/>
        <v>0</v>
      </c>
      <c r="O70" s="103">
        <f t="shared" si="44"/>
        <v>0</v>
      </c>
      <c r="P70" s="102">
        <f>$H70      +$J70      +$L70      +$N70</f>
        <v>25599000</v>
      </c>
      <c r="Q70" s="103">
        <f>$I70      +$K70      +$M70      +$O70</f>
        <v>26372428</v>
      </c>
      <c r="R70" s="57">
        <f>IF(($J70      =0),0,((($L70      -$J70      )/$J70      )*100))</f>
        <v>91.611200367225152</v>
      </c>
      <c r="S70" s="58">
        <f>IF(($K70      =0),0,((($M70      -$K70      )/$K70      )*100))</f>
        <v>131.87519543595673</v>
      </c>
      <c r="T70" s="57">
        <f>IF($E70   =0,0,($P70   /$E70   )*100)</f>
        <v>60.572145189531966</v>
      </c>
      <c r="U70" s="59">
        <f>IF($E70   =0,0,($Q70   /$E70 )*100)</f>
        <v>62.402224220339789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42262000</v>
      </c>
      <c r="C71" s="104">
        <f>C69</f>
        <v>0</v>
      </c>
      <c r="D71" s="104"/>
      <c r="E71" s="104">
        <f>$B71      +$C71      +$D71</f>
        <v>42262000</v>
      </c>
      <c r="F71" s="105">
        <f t="shared" ref="F71:O71" si="45">F69</f>
        <v>42262000</v>
      </c>
      <c r="G71" s="106">
        <f t="shared" si="45"/>
        <v>42262000</v>
      </c>
      <c r="H71" s="105">
        <f t="shared" si="45"/>
        <v>188000</v>
      </c>
      <c r="I71" s="106">
        <f t="shared" si="45"/>
        <v>1123393</v>
      </c>
      <c r="J71" s="105">
        <f t="shared" si="45"/>
        <v>8714000</v>
      </c>
      <c r="K71" s="106">
        <f t="shared" si="45"/>
        <v>7607991</v>
      </c>
      <c r="L71" s="105">
        <f t="shared" si="45"/>
        <v>16697000</v>
      </c>
      <c r="M71" s="106">
        <f t="shared" si="45"/>
        <v>17641044</v>
      </c>
      <c r="N71" s="105">
        <f t="shared" si="45"/>
        <v>0</v>
      </c>
      <c r="O71" s="106">
        <f t="shared" si="45"/>
        <v>0</v>
      </c>
      <c r="P71" s="105">
        <f>$H71      +$J71      +$L71      +$N71</f>
        <v>25599000</v>
      </c>
      <c r="Q71" s="106">
        <f>$I71      +$K71      +$M71      +$O71</f>
        <v>26372428</v>
      </c>
      <c r="R71" s="61">
        <f>IF(($J71      =0),0,((($L71      -$J71      )/$J71      )*100))</f>
        <v>91.611200367225152</v>
      </c>
      <c r="S71" s="62">
        <f>IF(($K71      =0),0,((($M71      -$K71      )/$K71      )*100))</f>
        <v>131.87519543595673</v>
      </c>
      <c r="T71" s="61">
        <f>IF($E71   =0,0,($P71   /$E71   )*100)</f>
        <v>60.572145189531966</v>
      </c>
      <c r="U71" s="65">
        <f>IF($E71   =0,0,($Q71   /$E71   )*100)</f>
        <v>62.402224220339789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258645000</v>
      </c>
      <c r="C72" s="104">
        <f>SUM(C9:C15,C18:C23,C26:C29,C32,C35:C39,C42:C52,C55:C58,C61:C65,C69)</f>
        <v>112192000</v>
      </c>
      <c r="D72" s="104"/>
      <c r="E72" s="104">
        <f>$B72      +$C72      +$D72</f>
        <v>370837000</v>
      </c>
      <c r="F72" s="105">
        <f t="shared" ref="F72:O72" si="46">SUM(F9:F15,F18:F23,F26:F29,F32,F35:F39,F42:F52,F55:F58,F61:F65,F69)</f>
        <v>362737000</v>
      </c>
      <c r="G72" s="106">
        <f t="shared" si="46"/>
        <v>358533000</v>
      </c>
      <c r="H72" s="105">
        <f t="shared" si="46"/>
        <v>42520000</v>
      </c>
      <c r="I72" s="106">
        <f t="shared" si="46"/>
        <v>43371932</v>
      </c>
      <c r="J72" s="105">
        <f t="shared" si="46"/>
        <v>51073000</v>
      </c>
      <c r="K72" s="106">
        <f t="shared" si="46"/>
        <v>54650641</v>
      </c>
      <c r="L72" s="105">
        <f t="shared" si="46"/>
        <v>67536000</v>
      </c>
      <c r="M72" s="106">
        <f t="shared" si="46"/>
        <v>88863863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161129000</v>
      </c>
      <c r="Q72" s="106">
        <f>$I72      +$K72      +$M72      +$O72</f>
        <v>186886436</v>
      </c>
      <c r="R72" s="61">
        <f>IF(($J72      =0),0,((($L72      -$J72      )/$J72      )*100))</f>
        <v>32.234252932077609</v>
      </c>
      <c r="S72" s="62">
        <f>IF(($K72      =0),0,((($M72      -$K72      )/$K72      )*100))</f>
        <v>62.603514568109084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43.948307981005527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50.973708313217848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IlqXMkmQ+AmAdRWr3C0EAlq9X7zlA8mfUwteYV25BTzjlgj7VNmkDNlEd2QXnCRo9haohU4mY3tOtIBpdKaN5w==" saltValue="HCfnPvwaiRelCI00kZE1D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2663000</v>
      </c>
      <c r="C10" s="92">
        <v>0</v>
      </c>
      <c r="D10" s="92"/>
      <c r="E10" s="92">
        <f t="shared" ref="E10:E16" si="0">$B10      +$C10      +$D10</f>
        <v>2663000</v>
      </c>
      <c r="F10" s="93">
        <v>2663000</v>
      </c>
      <c r="G10" s="94">
        <v>2663000</v>
      </c>
      <c r="H10" s="93">
        <v>448000</v>
      </c>
      <c r="I10" s="94"/>
      <c r="J10" s="93">
        <v>1422000</v>
      </c>
      <c r="K10" s="94">
        <v>1870482</v>
      </c>
      <c r="L10" s="93">
        <v>330000</v>
      </c>
      <c r="M10" s="94">
        <v>330114</v>
      </c>
      <c r="N10" s="93"/>
      <c r="O10" s="94"/>
      <c r="P10" s="93">
        <f t="shared" ref="P10:P16" si="1">$H10      +$J10      +$L10      +$N10</f>
        <v>2200000</v>
      </c>
      <c r="Q10" s="94">
        <f t="shared" ref="Q10:Q16" si="2">$I10      +$K10      +$M10      +$O10</f>
        <v>2200596</v>
      </c>
      <c r="R10" s="48">
        <f t="shared" ref="R10:R16" si="3">IF(($J10      =0),0,((($L10      -$J10      )/$J10      )*100))</f>
        <v>-76.793248945147667</v>
      </c>
      <c r="S10" s="49">
        <f t="shared" ref="S10:S16" si="4">IF(($K10      =0),0,((($M10      -$K10      )/$K10      )*100))</f>
        <v>-82.351393918786712</v>
      </c>
      <c r="T10" s="48">
        <f t="shared" ref="T10:T15" si="5">IF(($E10      =0),0,(($P10      /$E10      )*100))</f>
        <v>82.613593691325576</v>
      </c>
      <c r="U10" s="50">
        <f t="shared" ref="U10:U15" si="6">IF(($E10      =0),0,(($Q10      /$E10      )*100))</f>
        <v>82.63597446488923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2663000</v>
      </c>
      <c r="C16" s="95">
        <f>SUM(C9:C15)</f>
        <v>0</v>
      </c>
      <c r="D16" s="95"/>
      <c r="E16" s="95">
        <f t="shared" si="0"/>
        <v>2663000</v>
      </c>
      <c r="F16" s="96">
        <f t="shared" ref="F16:O16" si="7">SUM(F9:F15)</f>
        <v>2663000</v>
      </c>
      <c r="G16" s="97">
        <f t="shared" si="7"/>
        <v>2663000</v>
      </c>
      <c r="H16" s="96">
        <f t="shared" si="7"/>
        <v>448000</v>
      </c>
      <c r="I16" s="97">
        <f t="shared" si="7"/>
        <v>0</v>
      </c>
      <c r="J16" s="96">
        <f t="shared" si="7"/>
        <v>1422000</v>
      </c>
      <c r="K16" s="97">
        <f t="shared" si="7"/>
        <v>1870482</v>
      </c>
      <c r="L16" s="96">
        <f t="shared" si="7"/>
        <v>330000</v>
      </c>
      <c r="M16" s="97">
        <f t="shared" si="7"/>
        <v>330114</v>
      </c>
      <c r="N16" s="96">
        <f t="shared" si="7"/>
        <v>0</v>
      </c>
      <c r="O16" s="97">
        <f t="shared" si="7"/>
        <v>0</v>
      </c>
      <c r="P16" s="96">
        <f t="shared" si="1"/>
        <v>2200000</v>
      </c>
      <c r="Q16" s="97">
        <f t="shared" si="2"/>
        <v>2200596</v>
      </c>
      <c r="R16" s="52">
        <f t="shared" si="3"/>
        <v>-76.793248945147667</v>
      </c>
      <c r="S16" s="53">
        <f t="shared" si="4"/>
        <v>-82.351393918786712</v>
      </c>
      <c r="T16" s="52">
        <f>IF((SUM($E9:$E13)+$E15)=0,0,(P16/(SUM($E9:$E13)+$E15)*100))</f>
        <v>82.613593691325576</v>
      </c>
      <c r="U16" s="54">
        <f>IF((SUM($E9:$E13)+$E15)=0,0,(Q16/(SUM($E9:$E13)+$E15)*100))</f>
        <v>82.63597446488923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47150000</v>
      </c>
      <c r="D20" s="92"/>
      <c r="E20" s="92">
        <f t="shared" si="8"/>
        <v>47150000</v>
      </c>
      <c r="F20" s="93">
        <v>47150000</v>
      </c>
      <c r="G20" s="94">
        <v>47150000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47150000</v>
      </c>
      <c r="D24" s="95"/>
      <c r="E24" s="95">
        <f t="shared" si="8"/>
        <v>47150000</v>
      </c>
      <c r="F24" s="96">
        <f t="shared" ref="F24:O24" si="15">SUM(F18:F23)</f>
        <v>47150000</v>
      </c>
      <c r="G24" s="97">
        <f t="shared" si="15"/>
        <v>47150000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1784000</v>
      </c>
      <c r="C32" s="92">
        <v>0</v>
      </c>
      <c r="D32" s="92"/>
      <c r="E32" s="92">
        <f>$B32      +$C32      +$D32</f>
        <v>1784000</v>
      </c>
      <c r="F32" s="93">
        <v>1784000</v>
      </c>
      <c r="G32" s="94">
        <v>1784000</v>
      </c>
      <c r="H32" s="93">
        <v>275000</v>
      </c>
      <c r="I32" s="94"/>
      <c r="J32" s="93">
        <v>470000</v>
      </c>
      <c r="K32" s="94">
        <v>954610</v>
      </c>
      <c r="L32" s="93">
        <v>166000</v>
      </c>
      <c r="M32" s="94">
        <v>208563</v>
      </c>
      <c r="N32" s="93"/>
      <c r="O32" s="94"/>
      <c r="P32" s="93">
        <f>$H32      +$J32      +$L32      +$N32</f>
        <v>911000</v>
      </c>
      <c r="Q32" s="94">
        <f>$I32      +$K32      +$M32      +$O32</f>
        <v>1163173</v>
      </c>
      <c r="R32" s="48">
        <f>IF(($J32      =0),0,((($L32      -$J32      )/$J32      )*100))</f>
        <v>-64.680851063829792</v>
      </c>
      <c r="S32" s="49">
        <f>IF(($K32      =0),0,((($M32      -$K32      )/$K32      )*100))</f>
        <v>-78.152020196729552</v>
      </c>
      <c r="T32" s="48">
        <f>IF(($E32      =0),0,(($P32      /$E32      )*100))</f>
        <v>51.065022421524667</v>
      </c>
      <c r="U32" s="50">
        <f>IF(($E32      =0),0,(($Q32      /$E32      )*100))</f>
        <v>65.200280269058297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1784000</v>
      </c>
      <c r="C33" s="95">
        <f>C32</f>
        <v>0</v>
      </c>
      <c r="D33" s="95"/>
      <c r="E33" s="95">
        <f>$B33      +$C33      +$D33</f>
        <v>1784000</v>
      </c>
      <c r="F33" s="96">
        <f t="shared" ref="F33:O33" si="17">F32</f>
        <v>1784000</v>
      </c>
      <c r="G33" s="97">
        <f t="shared" si="17"/>
        <v>1784000</v>
      </c>
      <c r="H33" s="96">
        <f t="shared" si="17"/>
        <v>275000</v>
      </c>
      <c r="I33" s="97">
        <f t="shared" si="17"/>
        <v>0</v>
      </c>
      <c r="J33" s="96">
        <f t="shared" si="17"/>
        <v>470000</v>
      </c>
      <c r="K33" s="97">
        <f t="shared" si="17"/>
        <v>954610</v>
      </c>
      <c r="L33" s="96">
        <f t="shared" si="17"/>
        <v>166000</v>
      </c>
      <c r="M33" s="97">
        <f t="shared" si="17"/>
        <v>208563</v>
      </c>
      <c r="N33" s="96">
        <f t="shared" si="17"/>
        <v>0</v>
      </c>
      <c r="O33" s="97">
        <f t="shared" si="17"/>
        <v>0</v>
      </c>
      <c r="P33" s="96">
        <f>$H33      +$J33      +$L33      +$N33</f>
        <v>911000</v>
      </c>
      <c r="Q33" s="97">
        <f>$I33      +$K33      +$M33      +$O33</f>
        <v>1163173</v>
      </c>
      <c r="R33" s="52">
        <f>IF(($J33      =0),0,((($L33      -$J33      )/$J33      )*100))</f>
        <v>-64.680851063829792</v>
      </c>
      <c r="S33" s="53">
        <f>IF(($K33      =0),0,((($M33      -$K33      )/$K33      )*100))</f>
        <v>-78.152020196729552</v>
      </c>
      <c r="T33" s="52">
        <f>IF($E33   =0,0,($P33   /$E33   )*100)</f>
        <v>51.065022421524667</v>
      </c>
      <c r="U33" s="54">
        <f>IF($E33   =0,0,($Q33   /$E33   )*100)</f>
        <v>65.200280269058297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3206000</v>
      </c>
      <c r="C35" s="92">
        <v>0</v>
      </c>
      <c r="D35" s="92"/>
      <c r="E35" s="92">
        <f t="shared" ref="E35:E40" si="18">$B35      +$C35      +$D35</f>
        <v>3206000</v>
      </c>
      <c r="F35" s="93">
        <v>3206000</v>
      </c>
      <c r="G35" s="94">
        <v>3206000</v>
      </c>
      <c r="H35" s="93"/>
      <c r="I35" s="94"/>
      <c r="J35" s="93"/>
      <c r="K35" s="94">
        <v>891147</v>
      </c>
      <c r="L35" s="93">
        <v>107000</v>
      </c>
      <c r="M35" s="94">
        <v>171934</v>
      </c>
      <c r="N35" s="93"/>
      <c r="O35" s="94"/>
      <c r="P35" s="93">
        <f t="shared" ref="P35:P40" si="19">$H35      +$J35      +$L35      +$N35</f>
        <v>107000</v>
      </c>
      <c r="Q35" s="94">
        <f t="shared" ref="Q35:Q40" si="20">$I35      +$K35      +$M35      +$O35</f>
        <v>1063081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-80.706437882863327</v>
      </c>
      <c r="T35" s="48">
        <f t="shared" ref="T35:T39" si="23">IF(($E35      =0),0,(($P35      /$E35      )*100))</f>
        <v>3.3374922021210232</v>
      </c>
      <c r="U35" s="50">
        <f t="shared" ref="U35:U39" si="24">IF(($E35      =0),0,(($Q35      /$E35      )*100))</f>
        <v>33.159107922645042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3206000</v>
      </c>
      <c r="C40" s="95">
        <f>SUM(C35:C39)</f>
        <v>0</v>
      </c>
      <c r="D40" s="95"/>
      <c r="E40" s="95">
        <f t="shared" si="18"/>
        <v>3206000</v>
      </c>
      <c r="F40" s="96">
        <f t="shared" ref="F40:O40" si="25">SUM(F35:F39)</f>
        <v>3206000</v>
      </c>
      <c r="G40" s="97">
        <f t="shared" si="25"/>
        <v>3206000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891147</v>
      </c>
      <c r="L40" s="96">
        <f t="shared" si="25"/>
        <v>107000</v>
      </c>
      <c r="M40" s="97">
        <f t="shared" si="25"/>
        <v>171934</v>
      </c>
      <c r="N40" s="96">
        <f t="shared" si="25"/>
        <v>0</v>
      </c>
      <c r="O40" s="97">
        <f t="shared" si="25"/>
        <v>0</v>
      </c>
      <c r="P40" s="96">
        <f t="shared" si="19"/>
        <v>107000</v>
      </c>
      <c r="Q40" s="97">
        <f t="shared" si="20"/>
        <v>1063081</v>
      </c>
      <c r="R40" s="52">
        <f t="shared" si="21"/>
        <v>0</v>
      </c>
      <c r="S40" s="53">
        <f t="shared" si="22"/>
        <v>-80.706437882863327</v>
      </c>
      <c r="T40" s="52">
        <f>IF((+$E35+$E38) =0,0,(P40   /(+$E35+$E38) )*100)</f>
        <v>3.3374922021210232</v>
      </c>
      <c r="U40" s="54">
        <f>IF((+$E35+$E38) =0,0,(Q40   /(+$E35+$E38) )*100)</f>
        <v>33.159107922645042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7653000</v>
      </c>
      <c r="C67" s="104">
        <f>SUM(C9:C15,C18:C23,C26:C29,C32,C35:C39,C42:C52,C55:C58,C61:C65)</f>
        <v>47150000</v>
      </c>
      <c r="D67" s="104"/>
      <c r="E67" s="104">
        <f t="shared" si="35"/>
        <v>54803000</v>
      </c>
      <c r="F67" s="105">
        <f t="shared" ref="F67:O67" si="43">SUM(F9:F15,F18:F23,F26:F29,F32,F35:F39,F42:F52,F55:F58,F61:F65)</f>
        <v>54803000</v>
      </c>
      <c r="G67" s="106">
        <f t="shared" si="43"/>
        <v>54803000</v>
      </c>
      <c r="H67" s="105">
        <f t="shared" si="43"/>
        <v>723000</v>
      </c>
      <c r="I67" s="106">
        <f t="shared" si="43"/>
        <v>0</v>
      </c>
      <c r="J67" s="105">
        <f t="shared" si="43"/>
        <v>1892000</v>
      </c>
      <c r="K67" s="106">
        <f t="shared" si="43"/>
        <v>3716239</v>
      </c>
      <c r="L67" s="105">
        <f t="shared" si="43"/>
        <v>603000</v>
      </c>
      <c r="M67" s="106">
        <f t="shared" si="43"/>
        <v>710611</v>
      </c>
      <c r="N67" s="105">
        <f t="shared" si="43"/>
        <v>0</v>
      </c>
      <c r="O67" s="106">
        <f t="shared" si="43"/>
        <v>0</v>
      </c>
      <c r="P67" s="105">
        <f t="shared" si="36"/>
        <v>3218000</v>
      </c>
      <c r="Q67" s="106">
        <f t="shared" si="37"/>
        <v>4426850</v>
      </c>
      <c r="R67" s="61">
        <f t="shared" si="38"/>
        <v>-68.128964059196619</v>
      </c>
      <c r="S67" s="62">
        <f t="shared" si="39"/>
        <v>-80.878221233887274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5.8719413170811814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8.0777512179990136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22775000</v>
      </c>
      <c r="C69" s="92">
        <v>0</v>
      </c>
      <c r="D69" s="92"/>
      <c r="E69" s="92">
        <f>$B69      +$C69      +$D69</f>
        <v>22775000</v>
      </c>
      <c r="F69" s="93">
        <v>22775000</v>
      </c>
      <c r="G69" s="94">
        <v>22775000</v>
      </c>
      <c r="H69" s="93">
        <v>190000</v>
      </c>
      <c r="I69" s="94"/>
      <c r="J69" s="93">
        <v>8920000</v>
      </c>
      <c r="K69" s="94">
        <v>10078897</v>
      </c>
      <c r="L69" s="93">
        <v>477000</v>
      </c>
      <c r="M69" s="94">
        <v>552753</v>
      </c>
      <c r="N69" s="93"/>
      <c r="O69" s="94"/>
      <c r="P69" s="93">
        <f>$H69      +$J69      +$L69      +$N69</f>
        <v>9587000</v>
      </c>
      <c r="Q69" s="94">
        <f>$I69      +$K69      +$M69      +$O69</f>
        <v>10631650</v>
      </c>
      <c r="R69" s="48">
        <f>IF(($J69      =0),0,((($L69      -$J69      )/$J69      )*100))</f>
        <v>-94.652466367713004</v>
      </c>
      <c r="S69" s="49">
        <f>IF(($K69      =0),0,((($M69      -$K69      )/$K69      )*100))</f>
        <v>-94.515739172649546</v>
      </c>
      <c r="T69" s="48">
        <f>IF(($E69      =0),0,(($P69      /$E69      )*100))</f>
        <v>42.094401756311747</v>
      </c>
      <c r="U69" s="50">
        <f>IF(($E69      =0),0,(($Q69      /$E69      )*100))</f>
        <v>46.68122941822174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22775000</v>
      </c>
      <c r="C70" s="101">
        <f>C69</f>
        <v>0</v>
      </c>
      <c r="D70" s="101"/>
      <c r="E70" s="101">
        <f>$B70      +$C70      +$D70</f>
        <v>22775000</v>
      </c>
      <c r="F70" s="102">
        <f t="shared" ref="F70:O70" si="44">F69</f>
        <v>22775000</v>
      </c>
      <c r="G70" s="103">
        <f t="shared" si="44"/>
        <v>22775000</v>
      </c>
      <c r="H70" s="102">
        <f t="shared" si="44"/>
        <v>190000</v>
      </c>
      <c r="I70" s="103">
        <f t="shared" si="44"/>
        <v>0</v>
      </c>
      <c r="J70" s="102">
        <f t="shared" si="44"/>
        <v>8920000</v>
      </c>
      <c r="K70" s="103">
        <f t="shared" si="44"/>
        <v>10078897</v>
      </c>
      <c r="L70" s="102">
        <f t="shared" si="44"/>
        <v>477000</v>
      </c>
      <c r="M70" s="103">
        <f t="shared" si="44"/>
        <v>552753</v>
      </c>
      <c r="N70" s="102">
        <f t="shared" si="44"/>
        <v>0</v>
      </c>
      <c r="O70" s="103">
        <f t="shared" si="44"/>
        <v>0</v>
      </c>
      <c r="P70" s="102">
        <f>$H70      +$J70      +$L70      +$N70</f>
        <v>9587000</v>
      </c>
      <c r="Q70" s="103">
        <f>$I70      +$K70      +$M70      +$O70</f>
        <v>10631650</v>
      </c>
      <c r="R70" s="57">
        <f>IF(($J70      =0),0,((($L70      -$J70      )/$J70      )*100))</f>
        <v>-94.652466367713004</v>
      </c>
      <c r="S70" s="58">
        <f>IF(($K70      =0),0,((($M70      -$K70      )/$K70      )*100))</f>
        <v>-94.515739172649546</v>
      </c>
      <c r="T70" s="57">
        <f>IF($E70   =0,0,($P70   /$E70   )*100)</f>
        <v>42.094401756311747</v>
      </c>
      <c r="U70" s="59">
        <f>IF($E70   =0,0,($Q70   /$E70 )*100)</f>
        <v>46.68122941822174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22775000</v>
      </c>
      <c r="C71" s="104">
        <f>C69</f>
        <v>0</v>
      </c>
      <c r="D71" s="104"/>
      <c r="E71" s="104">
        <f>$B71      +$C71      +$D71</f>
        <v>22775000</v>
      </c>
      <c r="F71" s="105">
        <f t="shared" ref="F71:O71" si="45">F69</f>
        <v>22775000</v>
      </c>
      <c r="G71" s="106">
        <f t="shared" si="45"/>
        <v>22775000</v>
      </c>
      <c r="H71" s="105">
        <f t="shared" si="45"/>
        <v>190000</v>
      </c>
      <c r="I71" s="106">
        <f t="shared" si="45"/>
        <v>0</v>
      </c>
      <c r="J71" s="105">
        <f t="shared" si="45"/>
        <v>8920000</v>
      </c>
      <c r="K71" s="106">
        <f t="shared" si="45"/>
        <v>10078897</v>
      </c>
      <c r="L71" s="105">
        <f t="shared" si="45"/>
        <v>477000</v>
      </c>
      <c r="M71" s="106">
        <f t="shared" si="45"/>
        <v>552753</v>
      </c>
      <c r="N71" s="105">
        <f t="shared" si="45"/>
        <v>0</v>
      </c>
      <c r="O71" s="106">
        <f t="shared" si="45"/>
        <v>0</v>
      </c>
      <c r="P71" s="105">
        <f>$H71      +$J71      +$L71      +$N71</f>
        <v>9587000</v>
      </c>
      <c r="Q71" s="106">
        <f>$I71      +$K71      +$M71      +$O71</f>
        <v>10631650</v>
      </c>
      <c r="R71" s="61">
        <f>IF(($J71      =0),0,((($L71      -$J71      )/$J71      )*100))</f>
        <v>-94.652466367713004</v>
      </c>
      <c r="S71" s="62">
        <f>IF(($K71      =0),0,((($M71      -$K71      )/$K71      )*100))</f>
        <v>-94.515739172649546</v>
      </c>
      <c r="T71" s="61">
        <f>IF($E71   =0,0,($P71   /$E71   )*100)</f>
        <v>42.094401756311747</v>
      </c>
      <c r="U71" s="65">
        <f>IF($E71   =0,0,($Q71   /$E71   )*100)</f>
        <v>46.68122941822174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30428000</v>
      </c>
      <c r="C72" s="104">
        <f>SUM(C9:C15,C18:C23,C26:C29,C32,C35:C39,C42:C52,C55:C58,C61:C65,C69)</f>
        <v>47150000</v>
      </c>
      <c r="D72" s="104"/>
      <c r="E72" s="104">
        <f>$B72      +$C72      +$D72</f>
        <v>77578000</v>
      </c>
      <c r="F72" s="105">
        <f t="shared" ref="F72:O72" si="46">SUM(F9:F15,F18:F23,F26:F29,F32,F35:F39,F42:F52,F55:F58,F61:F65,F69)</f>
        <v>77578000</v>
      </c>
      <c r="G72" s="106">
        <f t="shared" si="46"/>
        <v>77578000</v>
      </c>
      <c r="H72" s="105">
        <f t="shared" si="46"/>
        <v>913000</v>
      </c>
      <c r="I72" s="106">
        <f t="shared" si="46"/>
        <v>0</v>
      </c>
      <c r="J72" s="105">
        <f t="shared" si="46"/>
        <v>10812000</v>
      </c>
      <c r="K72" s="106">
        <f t="shared" si="46"/>
        <v>13795136</v>
      </c>
      <c r="L72" s="105">
        <f t="shared" si="46"/>
        <v>1080000</v>
      </c>
      <c r="M72" s="106">
        <f t="shared" si="46"/>
        <v>1263364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12805000</v>
      </c>
      <c r="Q72" s="106">
        <f>$I72      +$K72      +$M72      +$O72</f>
        <v>15058500</v>
      </c>
      <c r="R72" s="61">
        <f>IF(($J72      =0),0,((($L72      -$J72      )/$J72      )*100))</f>
        <v>-90.011098779134286</v>
      </c>
      <c r="S72" s="62">
        <f>IF(($K72      =0),0,((($M72      -$K72      )/$K72      )*100))</f>
        <v>-90.84196052869649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16.505968186857096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19.410786563200908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R4cBwsHVnr5lfshmKOIhZQBfwFsgPuOuesyzsk31G1VJW4kOE9HZbexcM7mV4dOaaAvS5VRH4fITPw5mzmyhyg==" saltValue="LtNDJVX+z0ce8dOWO1azF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51000</v>
      </c>
      <c r="I10" s="94"/>
      <c r="J10" s="93">
        <v>261000</v>
      </c>
      <c r="K10" s="94"/>
      <c r="L10" s="93">
        <v>198000</v>
      </c>
      <c r="M10" s="94"/>
      <c r="N10" s="93"/>
      <c r="O10" s="94"/>
      <c r="P10" s="93">
        <f t="shared" ref="P10:P16" si="1">$H10      +$J10      +$L10      +$N10</f>
        <v>510000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-24.137931034482758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32.903225806451616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51000</v>
      </c>
      <c r="I16" s="97">
        <f t="shared" si="7"/>
        <v>0</v>
      </c>
      <c r="J16" s="96">
        <f t="shared" si="7"/>
        <v>261000</v>
      </c>
      <c r="K16" s="97">
        <f t="shared" si="7"/>
        <v>0</v>
      </c>
      <c r="L16" s="96">
        <f t="shared" si="7"/>
        <v>198000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510000</v>
      </c>
      <c r="Q16" s="97">
        <f t="shared" si="2"/>
        <v>0</v>
      </c>
      <c r="R16" s="52">
        <f t="shared" si="3"/>
        <v>-24.137931034482758</v>
      </c>
      <c r="S16" s="53">
        <f t="shared" si="4"/>
        <v>0</v>
      </c>
      <c r="T16" s="52">
        <f>IF((SUM($E9:$E13)+$E15)=0,0,(P16/(SUM($E9:$E13)+$E15)*100))</f>
        <v>32.903225806451616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996000</v>
      </c>
      <c r="C32" s="92">
        <v>0</v>
      </c>
      <c r="D32" s="92"/>
      <c r="E32" s="92">
        <f>$B32      +$C32      +$D32</f>
        <v>996000</v>
      </c>
      <c r="F32" s="93">
        <v>996000</v>
      </c>
      <c r="G32" s="94">
        <v>996000</v>
      </c>
      <c r="H32" s="93">
        <v>996000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996000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996000</v>
      </c>
      <c r="C33" s="95">
        <f>C32</f>
        <v>0</v>
      </c>
      <c r="D33" s="95"/>
      <c r="E33" s="95">
        <f>$B33      +$C33      +$D33</f>
        <v>996000</v>
      </c>
      <c r="F33" s="96">
        <f t="shared" ref="F33:O33" si="17">F32</f>
        <v>996000</v>
      </c>
      <c r="G33" s="97">
        <f t="shared" si="17"/>
        <v>996000</v>
      </c>
      <c r="H33" s="96">
        <f t="shared" si="17"/>
        <v>996000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996000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4250000</v>
      </c>
      <c r="C35" s="92">
        <v>0</v>
      </c>
      <c r="D35" s="92"/>
      <c r="E35" s="92">
        <f t="shared" ref="E35:E40" si="18">$B35      +$C35      +$D35</f>
        <v>4250000</v>
      </c>
      <c r="F35" s="93">
        <v>4250000</v>
      </c>
      <c r="G35" s="94">
        <v>4250000</v>
      </c>
      <c r="H35" s="93">
        <v>834000</v>
      </c>
      <c r="I35" s="94"/>
      <c r="J35" s="93">
        <v>150000</v>
      </c>
      <c r="K35" s="94"/>
      <c r="L35" s="93"/>
      <c r="M35" s="94"/>
      <c r="N35" s="93"/>
      <c r="O35" s="94"/>
      <c r="P35" s="93">
        <f t="shared" ref="P35:P40" si="19">$H35      +$J35      +$L35      +$N35</f>
        <v>984000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23.152941176470588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4159000</v>
      </c>
      <c r="C38" s="92">
        <v>0</v>
      </c>
      <c r="D38" s="92"/>
      <c r="E38" s="92">
        <f t="shared" si="18"/>
        <v>4159000</v>
      </c>
      <c r="F38" s="93">
        <v>4159000</v>
      </c>
      <c r="G38" s="94">
        <v>4159000</v>
      </c>
      <c r="H38" s="93">
        <v>100000</v>
      </c>
      <c r="I38" s="94"/>
      <c r="J38" s="93">
        <v>100000</v>
      </c>
      <c r="K38" s="94"/>
      <c r="L38" s="93">
        <v>747000</v>
      </c>
      <c r="M38" s="94"/>
      <c r="N38" s="93"/>
      <c r="O38" s="94"/>
      <c r="P38" s="93">
        <f t="shared" si="19"/>
        <v>947000</v>
      </c>
      <c r="Q38" s="94">
        <f t="shared" si="20"/>
        <v>0</v>
      </c>
      <c r="R38" s="48">
        <f t="shared" si="21"/>
        <v>647</v>
      </c>
      <c r="S38" s="49">
        <f t="shared" si="22"/>
        <v>0</v>
      </c>
      <c r="T38" s="48">
        <f t="shared" si="23"/>
        <v>22.769896609761961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8409000</v>
      </c>
      <c r="C40" s="95">
        <f>SUM(C35:C39)</f>
        <v>0</v>
      </c>
      <c r="D40" s="95"/>
      <c r="E40" s="95">
        <f t="shared" si="18"/>
        <v>8409000</v>
      </c>
      <c r="F40" s="96">
        <f t="shared" ref="F40:O40" si="25">SUM(F35:F39)</f>
        <v>8409000</v>
      </c>
      <c r="G40" s="97">
        <f t="shared" si="25"/>
        <v>8409000</v>
      </c>
      <c r="H40" s="96">
        <f t="shared" si="25"/>
        <v>934000</v>
      </c>
      <c r="I40" s="97">
        <f t="shared" si="25"/>
        <v>0</v>
      </c>
      <c r="J40" s="96">
        <f t="shared" si="25"/>
        <v>250000</v>
      </c>
      <c r="K40" s="97">
        <f t="shared" si="25"/>
        <v>0</v>
      </c>
      <c r="L40" s="96">
        <f t="shared" si="25"/>
        <v>747000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1931000</v>
      </c>
      <c r="Q40" s="97">
        <f t="shared" si="20"/>
        <v>0</v>
      </c>
      <c r="R40" s="52">
        <f t="shared" si="21"/>
        <v>198.8</v>
      </c>
      <c r="S40" s="53">
        <f t="shared" si="22"/>
        <v>0</v>
      </c>
      <c r="T40" s="52">
        <f>IF((+$E35+$E38) =0,0,(P40   /(+$E35+$E38) )*100)</f>
        <v>22.963491497205375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10955000</v>
      </c>
      <c r="C67" s="104">
        <f>SUM(C9:C15,C18:C23,C26:C29,C32,C35:C39,C42:C52,C55:C58,C61:C65)</f>
        <v>0</v>
      </c>
      <c r="D67" s="104"/>
      <c r="E67" s="104">
        <f t="shared" si="35"/>
        <v>10955000</v>
      </c>
      <c r="F67" s="105">
        <f t="shared" ref="F67:O67" si="43">SUM(F9:F15,F18:F23,F26:F29,F32,F35:F39,F42:F52,F55:F58,F61:F65)</f>
        <v>10955000</v>
      </c>
      <c r="G67" s="106">
        <f t="shared" si="43"/>
        <v>10955000</v>
      </c>
      <c r="H67" s="105">
        <f t="shared" si="43"/>
        <v>1981000</v>
      </c>
      <c r="I67" s="106">
        <f t="shared" si="43"/>
        <v>0</v>
      </c>
      <c r="J67" s="105">
        <f t="shared" si="43"/>
        <v>511000</v>
      </c>
      <c r="K67" s="106">
        <f t="shared" si="43"/>
        <v>0</v>
      </c>
      <c r="L67" s="105">
        <f t="shared" si="43"/>
        <v>945000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3437000</v>
      </c>
      <c r="Q67" s="106">
        <f t="shared" si="37"/>
        <v>0</v>
      </c>
      <c r="R67" s="61">
        <f t="shared" si="38"/>
        <v>84.93150684931507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31.373801916932909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21104000</v>
      </c>
      <c r="C69" s="92">
        <v>9000000</v>
      </c>
      <c r="D69" s="92"/>
      <c r="E69" s="92">
        <f>$B69      +$C69      +$D69</f>
        <v>30104000</v>
      </c>
      <c r="F69" s="93">
        <v>30104000</v>
      </c>
      <c r="G69" s="94">
        <v>30104000</v>
      </c>
      <c r="H69" s="93">
        <v>8414000</v>
      </c>
      <c r="I69" s="94"/>
      <c r="J69" s="93">
        <v>3680000</v>
      </c>
      <c r="K69" s="94"/>
      <c r="L69" s="93">
        <v>7297000</v>
      </c>
      <c r="M69" s="94"/>
      <c r="N69" s="93"/>
      <c r="O69" s="94"/>
      <c r="P69" s="93">
        <f>$H69      +$J69      +$L69      +$N69</f>
        <v>19391000</v>
      </c>
      <c r="Q69" s="94">
        <f>$I69      +$K69      +$M69      +$O69</f>
        <v>0</v>
      </c>
      <c r="R69" s="48">
        <f>IF(($J69      =0),0,((($L69      -$J69      )/$J69      )*100))</f>
        <v>98.28804347826086</v>
      </c>
      <c r="S69" s="49">
        <f>IF(($K69      =0),0,((($M69      -$K69      )/$K69      )*100))</f>
        <v>0</v>
      </c>
      <c r="T69" s="48">
        <f>IF(($E69      =0),0,(($P69      /$E69      )*100))</f>
        <v>64.413366994419334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21104000</v>
      </c>
      <c r="C70" s="101">
        <f>C69</f>
        <v>9000000</v>
      </c>
      <c r="D70" s="101"/>
      <c r="E70" s="101">
        <f>$B70      +$C70      +$D70</f>
        <v>30104000</v>
      </c>
      <c r="F70" s="102">
        <f t="shared" ref="F70:O70" si="44">F69</f>
        <v>30104000</v>
      </c>
      <c r="G70" s="103">
        <f t="shared" si="44"/>
        <v>30104000</v>
      </c>
      <c r="H70" s="102">
        <f t="shared" si="44"/>
        <v>8414000</v>
      </c>
      <c r="I70" s="103">
        <f t="shared" si="44"/>
        <v>0</v>
      </c>
      <c r="J70" s="102">
        <f t="shared" si="44"/>
        <v>3680000</v>
      </c>
      <c r="K70" s="103">
        <f t="shared" si="44"/>
        <v>0</v>
      </c>
      <c r="L70" s="102">
        <f t="shared" si="44"/>
        <v>7297000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19391000</v>
      </c>
      <c r="Q70" s="103">
        <f>$I70      +$K70      +$M70      +$O70</f>
        <v>0</v>
      </c>
      <c r="R70" s="57">
        <f>IF(($J70      =0),0,((($L70      -$J70      )/$J70      )*100))</f>
        <v>98.28804347826086</v>
      </c>
      <c r="S70" s="58">
        <f>IF(($K70      =0),0,((($M70      -$K70      )/$K70      )*100))</f>
        <v>0</v>
      </c>
      <c r="T70" s="57">
        <f>IF($E70   =0,0,($P70   /$E70   )*100)</f>
        <v>64.413366994419334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21104000</v>
      </c>
      <c r="C71" s="104">
        <f>C69</f>
        <v>9000000</v>
      </c>
      <c r="D71" s="104"/>
      <c r="E71" s="104">
        <f>$B71      +$C71      +$D71</f>
        <v>30104000</v>
      </c>
      <c r="F71" s="105">
        <f t="shared" ref="F71:O71" si="45">F69</f>
        <v>30104000</v>
      </c>
      <c r="G71" s="106">
        <f t="shared" si="45"/>
        <v>30104000</v>
      </c>
      <c r="H71" s="105">
        <f t="shared" si="45"/>
        <v>8414000</v>
      </c>
      <c r="I71" s="106">
        <f t="shared" si="45"/>
        <v>0</v>
      </c>
      <c r="J71" s="105">
        <f t="shared" si="45"/>
        <v>3680000</v>
      </c>
      <c r="K71" s="106">
        <f t="shared" si="45"/>
        <v>0</v>
      </c>
      <c r="L71" s="105">
        <f t="shared" si="45"/>
        <v>7297000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19391000</v>
      </c>
      <c r="Q71" s="106">
        <f>$I71      +$K71      +$M71      +$O71</f>
        <v>0</v>
      </c>
      <c r="R71" s="61">
        <f>IF(($J71      =0),0,((($L71      -$J71      )/$J71      )*100))</f>
        <v>98.28804347826086</v>
      </c>
      <c r="S71" s="62">
        <f>IF(($K71      =0),0,((($M71      -$K71      )/$K71      )*100))</f>
        <v>0</v>
      </c>
      <c r="T71" s="61">
        <f>IF($E71   =0,0,($P71   /$E71   )*100)</f>
        <v>64.413366994419334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32059000</v>
      </c>
      <c r="C72" s="104">
        <f>SUM(C9:C15,C18:C23,C26:C29,C32,C35:C39,C42:C52,C55:C58,C61:C65,C69)</f>
        <v>9000000</v>
      </c>
      <c r="D72" s="104"/>
      <c r="E72" s="104">
        <f>$B72      +$C72      +$D72</f>
        <v>41059000</v>
      </c>
      <c r="F72" s="105">
        <f t="shared" ref="F72:O72" si="46">SUM(F9:F15,F18:F23,F26:F29,F32,F35:F39,F42:F52,F55:F58,F61:F65,F69)</f>
        <v>41059000</v>
      </c>
      <c r="G72" s="106">
        <f t="shared" si="46"/>
        <v>41059000</v>
      </c>
      <c r="H72" s="105">
        <f t="shared" si="46"/>
        <v>10395000</v>
      </c>
      <c r="I72" s="106">
        <f t="shared" si="46"/>
        <v>0</v>
      </c>
      <c r="J72" s="105">
        <f t="shared" si="46"/>
        <v>4191000</v>
      </c>
      <c r="K72" s="106">
        <f t="shared" si="46"/>
        <v>0</v>
      </c>
      <c r="L72" s="105">
        <f t="shared" si="46"/>
        <v>8242000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22828000</v>
      </c>
      <c r="Q72" s="106">
        <f>$I72      +$K72      +$M72      +$O72</f>
        <v>0</v>
      </c>
      <c r="R72" s="61">
        <f>IF(($J72      =0),0,((($L72      -$J72      )/$J72      )*100))</f>
        <v>96.659508470532103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55.59804184222704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sMfzE+DmgHvfZdV/J1KTk6yNfHuy2g7zenKeq4Ea4qXrzeJ+iU+UA97Y1ck+pZJmcx9xr87shqyLZp2FEdltrQ==" saltValue="rySoQlloNlM1sXiTFDkDg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205000</v>
      </c>
      <c r="I10" s="94">
        <v>184524</v>
      </c>
      <c r="J10" s="93">
        <v>215000</v>
      </c>
      <c r="K10" s="94">
        <v>214791</v>
      </c>
      <c r="L10" s="93">
        <v>278000</v>
      </c>
      <c r="M10" s="94">
        <v>278398</v>
      </c>
      <c r="N10" s="93"/>
      <c r="O10" s="94"/>
      <c r="P10" s="93">
        <f t="shared" ref="P10:P16" si="1">$H10      +$J10      +$L10      +$N10</f>
        <v>698000</v>
      </c>
      <c r="Q10" s="94">
        <f t="shared" ref="Q10:Q16" si="2">$I10      +$K10      +$M10      +$O10</f>
        <v>677713</v>
      </c>
      <c r="R10" s="48">
        <f t="shared" ref="R10:R16" si="3">IF(($J10      =0),0,((($L10      -$J10      )/$J10      )*100))</f>
        <v>29.302325581395351</v>
      </c>
      <c r="S10" s="49">
        <f t="shared" ref="S10:S16" si="4">IF(($K10      =0),0,((($M10      -$K10      )/$K10      )*100))</f>
        <v>29.613438179439548</v>
      </c>
      <c r="T10" s="48">
        <f t="shared" ref="T10:T15" si="5">IF(($E10      =0),0,(($P10      /$E10      )*100))</f>
        <v>45.032258064516128</v>
      </c>
      <c r="U10" s="50">
        <f t="shared" ref="U10:U15" si="6">IF(($E10      =0),0,(($Q10      /$E10      )*100))</f>
        <v>43.723419354838711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10000000</v>
      </c>
      <c r="C13" s="92">
        <v>0</v>
      </c>
      <c r="D13" s="92"/>
      <c r="E13" s="92">
        <f t="shared" si="0"/>
        <v>10000000</v>
      </c>
      <c r="F13" s="93">
        <v>10000000</v>
      </c>
      <c r="G13" s="94">
        <v>10000000</v>
      </c>
      <c r="H13" s="93"/>
      <c r="I13" s="94"/>
      <c r="J13" s="93"/>
      <c r="K13" s="94">
        <v>293569</v>
      </c>
      <c r="L13" s="93"/>
      <c r="M13" s="94">
        <v>291648</v>
      </c>
      <c r="N13" s="93"/>
      <c r="O13" s="94"/>
      <c r="P13" s="93">
        <f t="shared" si="1"/>
        <v>0</v>
      </c>
      <c r="Q13" s="94">
        <f t="shared" si="2"/>
        <v>585217</v>
      </c>
      <c r="R13" s="48">
        <f t="shared" si="3"/>
        <v>0</v>
      </c>
      <c r="S13" s="49">
        <f t="shared" si="4"/>
        <v>-0.65436064434596297</v>
      </c>
      <c r="T13" s="48">
        <f t="shared" si="5"/>
        <v>0</v>
      </c>
      <c r="U13" s="50">
        <f t="shared" si="6"/>
        <v>5.8521700000000001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1000000</v>
      </c>
      <c r="C14" s="92">
        <v>0</v>
      </c>
      <c r="D14" s="92"/>
      <c r="E14" s="92">
        <f t="shared" si="0"/>
        <v>1000000</v>
      </c>
      <c r="F14" s="93">
        <v>1000000</v>
      </c>
      <c r="G14" s="94">
        <v>501000</v>
      </c>
      <c r="H14" s="93">
        <v>56000</v>
      </c>
      <c r="I14" s="94"/>
      <c r="J14" s="93"/>
      <c r="K14" s="94"/>
      <c r="L14" s="93">
        <v>445000</v>
      </c>
      <c r="M14" s="94"/>
      <c r="N14" s="93"/>
      <c r="O14" s="94"/>
      <c r="P14" s="93">
        <f t="shared" si="1"/>
        <v>501000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50.1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12550000</v>
      </c>
      <c r="C16" s="95">
        <f>SUM(C9:C15)</f>
        <v>0</v>
      </c>
      <c r="D16" s="95"/>
      <c r="E16" s="95">
        <f t="shared" si="0"/>
        <v>12550000</v>
      </c>
      <c r="F16" s="96">
        <f t="shared" ref="F16:O16" si="7">SUM(F9:F15)</f>
        <v>12550000</v>
      </c>
      <c r="G16" s="97">
        <f t="shared" si="7"/>
        <v>12051000</v>
      </c>
      <c r="H16" s="96">
        <f t="shared" si="7"/>
        <v>261000</v>
      </c>
      <c r="I16" s="97">
        <f t="shared" si="7"/>
        <v>184524</v>
      </c>
      <c r="J16" s="96">
        <f t="shared" si="7"/>
        <v>215000</v>
      </c>
      <c r="K16" s="97">
        <f t="shared" si="7"/>
        <v>508360</v>
      </c>
      <c r="L16" s="96">
        <f t="shared" si="7"/>
        <v>723000</v>
      </c>
      <c r="M16" s="97">
        <f t="shared" si="7"/>
        <v>570046</v>
      </c>
      <c r="N16" s="96">
        <f t="shared" si="7"/>
        <v>0</v>
      </c>
      <c r="O16" s="97">
        <f t="shared" si="7"/>
        <v>0</v>
      </c>
      <c r="P16" s="96">
        <f t="shared" si="1"/>
        <v>1199000</v>
      </c>
      <c r="Q16" s="97">
        <f t="shared" si="2"/>
        <v>1262930</v>
      </c>
      <c r="R16" s="52">
        <f t="shared" si="3"/>
        <v>236.27906976744185</v>
      </c>
      <c r="S16" s="53">
        <f t="shared" si="4"/>
        <v>12.134314265481155</v>
      </c>
      <c r="T16" s="52">
        <f>IF((SUM($E9:$E13)+$E15)=0,0,(P16/(SUM($E9:$E13)+$E15)*100))</f>
        <v>10.380952380952381</v>
      </c>
      <c r="U16" s="54">
        <f>IF((SUM($E9:$E13)+$E15)=0,0,(Q16/(SUM($E9:$E13)+$E15)*100))</f>
        <v>10.934458874458874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1118000</v>
      </c>
      <c r="C32" s="92">
        <v>0</v>
      </c>
      <c r="D32" s="92"/>
      <c r="E32" s="92">
        <f>$B32      +$C32      +$D32</f>
        <v>1118000</v>
      </c>
      <c r="F32" s="93">
        <v>1118000</v>
      </c>
      <c r="G32" s="94">
        <v>1118000</v>
      </c>
      <c r="H32" s="93"/>
      <c r="I32" s="94">
        <v>163472</v>
      </c>
      <c r="J32" s="93">
        <v>227000</v>
      </c>
      <c r="K32" s="94">
        <v>80244</v>
      </c>
      <c r="L32" s="93">
        <v>729000</v>
      </c>
      <c r="M32" s="94">
        <v>728994</v>
      </c>
      <c r="N32" s="93"/>
      <c r="O32" s="94"/>
      <c r="P32" s="93">
        <f>$H32      +$J32      +$L32      +$N32</f>
        <v>956000</v>
      </c>
      <c r="Q32" s="94">
        <f>$I32      +$K32      +$M32      +$O32</f>
        <v>972710</v>
      </c>
      <c r="R32" s="48">
        <f>IF(($J32      =0),0,((($L32      -$J32      )/$J32      )*100))</f>
        <v>221.14537444933919</v>
      </c>
      <c r="S32" s="49">
        <f>IF(($K32      =0),0,((($M32      -$K32      )/$K32      )*100))</f>
        <v>808.47166143263053</v>
      </c>
      <c r="T32" s="48">
        <f>IF(($E32      =0),0,(($P32      /$E32      )*100))</f>
        <v>85.509838998211094</v>
      </c>
      <c r="U32" s="50">
        <f>IF(($E32      =0),0,(($Q32      /$E32      )*100))</f>
        <v>87.004472271914139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1118000</v>
      </c>
      <c r="C33" s="95">
        <f>C32</f>
        <v>0</v>
      </c>
      <c r="D33" s="95"/>
      <c r="E33" s="95">
        <f>$B33      +$C33      +$D33</f>
        <v>1118000</v>
      </c>
      <c r="F33" s="96">
        <f t="shared" ref="F33:O33" si="17">F32</f>
        <v>1118000</v>
      </c>
      <c r="G33" s="97">
        <f t="shared" si="17"/>
        <v>1118000</v>
      </c>
      <c r="H33" s="96">
        <f t="shared" si="17"/>
        <v>0</v>
      </c>
      <c r="I33" s="97">
        <f t="shared" si="17"/>
        <v>163472</v>
      </c>
      <c r="J33" s="96">
        <f t="shared" si="17"/>
        <v>227000</v>
      </c>
      <c r="K33" s="97">
        <f t="shared" si="17"/>
        <v>80244</v>
      </c>
      <c r="L33" s="96">
        <f t="shared" si="17"/>
        <v>729000</v>
      </c>
      <c r="M33" s="97">
        <f t="shared" si="17"/>
        <v>728994</v>
      </c>
      <c r="N33" s="96">
        <f t="shared" si="17"/>
        <v>0</v>
      </c>
      <c r="O33" s="97">
        <f t="shared" si="17"/>
        <v>0</v>
      </c>
      <c r="P33" s="96">
        <f>$H33      +$J33      +$L33      +$N33</f>
        <v>956000</v>
      </c>
      <c r="Q33" s="97">
        <f>$I33      +$K33      +$M33      +$O33</f>
        <v>972710</v>
      </c>
      <c r="R33" s="52">
        <f>IF(($J33      =0),0,((($L33      -$J33      )/$J33      )*100))</f>
        <v>221.14537444933919</v>
      </c>
      <c r="S33" s="53">
        <f>IF(($K33      =0),0,((($M33      -$K33      )/$K33      )*100))</f>
        <v>808.47166143263053</v>
      </c>
      <c r="T33" s="52">
        <f>IF($E33   =0,0,($P33   /$E33   )*100)</f>
        <v>85.509838998211094</v>
      </c>
      <c r="U33" s="54">
        <f>IF($E33   =0,0,($Q33   /$E33   )*100)</f>
        <v>87.004472271914139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5107000</v>
      </c>
      <c r="C51" s="92">
        <v>0</v>
      </c>
      <c r="D51" s="92"/>
      <c r="E51" s="92">
        <f t="shared" si="26"/>
        <v>5107000</v>
      </c>
      <c r="F51" s="93">
        <v>5107000</v>
      </c>
      <c r="G51" s="94">
        <v>5107000</v>
      </c>
      <c r="H51" s="93"/>
      <c r="I51" s="94">
        <v>3046217</v>
      </c>
      <c r="J51" s="93">
        <v>333000</v>
      </c>
      <c r="K51" s="94">
        <v>2275799</v>
      </c>
      <c r="L51" s="93">
        <v>97000</v>
      </c>
      <c r="M51" s="94">
        <v>299717</v>
      </c>
      <c r="N51" s="93"/>
      <c r="O51" s="94"/>
      <c r="P51" s="93">
        <f t="shared" si="27"/>
        <v>430000</v>
      </c>
      <c r="Q51" s="94">
        <f t="shared" si="28"/>
        <v>5621733</v>
      </c>
      <c r="R51" s="48">
        <f t="shared" si="29"/>
        <v>-70.870870870870874</v>
      </c>
      <c r="S51" s="49">
        <f t="shared" si="30"/>
        <v>-86.83025170500558</v>
      </c>
      <c r="T51" s="48">
        <f t="shared" si="31"/>
        <v>8.4198159389073819</v>
      </c>
      <c r="U51" s="50">
        <f t="shared" si="32"/>
        <v>110.07897004112004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5107000</v>
      </c>
      <c r="C53" s="95">
        <f>SUM(C42:C52)</f>
        <v>0</v>
      </c>
      <c r="D53" s="95"/>
      <c r="E53" s="95">
        <f t="shared" si="26"/>
        <v>5107000</v>
      </c>
      <c r="F53" s="96">
        <f t="shared" ref="F53:O53" si="33">SUM(F42:F52)</f>
        <v>5107000</v>
      </c>
      <c r="G53" s="97">
        <f t="shared" si="33"/>
        <v>5107000</v>
      </c>
      <c r="H53" s="96">
        <f t="shared" si="33"/>
        <v>0</v>
      </c>
      <c r="I53" s="97">
        <f t="shared" si="33"/>
        <v>3046217</v>
      </c>
      <c r="J53" s="96">
        <f t="shared" si="33"/>
        <v>333000</v>
      </c>
      <c r="K53" s="97">
        <f t="shared" si="33"/>
        <v>2275799</v>
      </c>
      <c r="L53" s="96">
        <f t="shared" si="33"/>
        <v>97000</v>
      </c>
      <c r="M53" s="97">
        <f t="shared" si="33"/>
        <v>299717</v>
      </c>
      <c r="N53" s="96">
        <f t="shared" si="33"/>
        <v>0</v>
      </c>
      <c r="O53" s="97">
        <f t="shared" si="33"/>
        <v>0</v>
      </c>
      <c r="P53" s="96">
        <f t="shared" si="27"/>
        <v>430000</v>
      </c>
      <c r="Q53" s="97">
        <f t="shared" si="28"/>
        <v>5621733</v>
      </c>
      <c r="R53" s="52">
        <f t="shared" si="29"/>
        <v>-70.870870870870874</v>
      </c>
      <c r="S53" s="53">
        <f t="shared" si="30"/>
        <v>-86.83025170500558</v>
      </c>
      <c r="T53" s="52">
        <f>IF((+$E43+$E45+$E47+$E48+$E51) =0,0,(P53   /(+$E43+$E45+$E47+$E48+$E51) )*100)</f>
        <v>8.4198159389073819</v>
      </c>
      <c r="U53" s="54">
        <f>IF((+$E43+$E45+$E47+$E48+$E51) =0,0,(Q53   /(+$E43+$E45+$E47+$E48+$E51) )*100)</f>
        <v>110.07897004112004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18775000</v>
      </c>
      <c r="C67" s="104">
        <f>SUM(C9:C15,C18:C23,C26:C29,C32,C35:C39,C42:C52,C55:C58,C61:C65)</f>
        <v>0</v>
      </c>
      <c r="D67" s="104"/>
      <c r="E67" s="104">
        <f t="shared" si="35"/>
        <v>18775000</v>
      </c>
      <c r="F67" s="105">
        <f t="shared" ref="F67:O67" si="43">SUM(F9:F15,F18:F23,F26:F29,F32,F35:F39,F42:F52,F55:F58,F61:F65)</f>
        <v>18775000</v>
      </c>
      <c r="G67" s="106">
        <f t="shared" si="43"/>
        <v>18276000</v>
      </c>
      <c r="H67" s="105">
        <f t="shared" si="43"/>
        <v>261000</v>
      </c>
      <c r="I67" s="106">
        <f t="shared" si="43"/>
        <v>3394213</v>
      </c>
      <c r="J67" s="105">
        <f t="shared" si="43"/>
        <v>775000</v>
      </c>
      <c r="K67" s="106">
        <f t="shared" si="43"/>
        <v>2864403</v>
      </c>
      <c r="L67" s="105">
        <f t="shared" si="43"/>
        <v>1549000</v>
      </c>
      <c r="M67" s="106">
        <f t="shared" si="43"/>
        <v>1598757</v>
      </c>
      <c r="N67" s="105">
        <f t="shared" si="43"/>
        <v>0</v>
      </c>
      <c r="O67" s="106">
        <f t="shared" si="43"/>
        <v>0</v>
      </c>
      <c r="P67" s="105">
        <f t="shared" si="36"/>
        <v>2585000</v>
      </c>
      <c r="Q67" s="106">
        <f t="shared" si="37"/>
        <v>7857373</v>
      </c>
      <c r="R67" s="61">
        <f t="shared" si="38"/>
        <v>99.870967741935473</v>
      </c>
      <c r="S67" s="62">
        <f t="shared" si="39"/>
        <v>-44.18533285993626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14.542897327707454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44.204630098452888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26260000</v>
      </c>
      <c r="C69" s="92">
        <v>-1800000</v>
      </c>
      <c r="D69" s="92"/>
      <c r="E69" s="92">
        <f>$B69      +$C69      +$D69</f>
        <v>24460000</v>
      </c>
      <c r="F69" s="93">
        <v>24460000</v>
      </c>
      <c r="G69" s="94">
        <v>24460000</v>
      </c>
      <c r="H69" s="93">
        <v>338000</v>
      </c>
      <c r="I69" s="94">
        <v>337808</v>
      </c>
      <c r="J69" s="93">
        <v>5761000</v>
      </c>
      <c r="K69" s="94">
        <v>4986339</v>
      </c>
      <c r="L69" s="93">
        <v>4248000</v>
      </c>
      <c r="M69" s="94">
        <v>4247774</v>
      </c>
      <c r="N69" s="93"/>
      <c r="O69" s="94"/>
      <c r="P69" s="93">
        <f>$H69      +$J69      +$L69      +$N69</f>
        <v>10347000</v>
      </c>
      <c r="Q69" s="94">
        <f>$I69      +$K69      +$M69      +$O69</f>
        <v>9571921</v>
      </c>
      <c r="R69" s="48">
        <f>IF(($J69      =0),0,((($L69      -$J69      )/$J69      )*100))</f>
        <v>-26.262801596944975</v>
      </c>
      <c r="S69" s="49">
        <f>IF(($K69      =0),0,((($M69      -$K69      )/$K69      )*100))</f>
        <v>-14.811768714481707</v>
      </c>
      <c r="T69" s="48">
        <f>IF(($E69      =0),0,(($P69      /$E69      )*100))</f>
        <v>42.301717089125098</v>
      </c>
      <c r="U69" s="50">
        <f>IF(($E69      =0),0,(($Q69      /$E69      )*100))</f>
        <v>39.132955846279636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26260000</v>
      </c>
      <c r="C70" s="101">
        <f>C69</f>
        <v>-1800000</v>
      </c>
      <c r="D70" s="101"/>
      <c r="E70" s="101">
        <f>$B70      +$C70      +$D70</f>
        <v>24460000</v>
      </c>
      <c r="F70" s="102">
        <f t="shared" ref="F70:O70" si="44">F69</f>
        <v>24460000</v>
      </c>
      <c r="G70" s="103">
        <f t="shared" si="44"/>
        <v>24460000</v>
      </c>
      <c r="H70" s="102">
        <f t="shared" si="44"/>
        <v>338000</v>
      </c>
      <c r="I70" s="103">
        <f t="shared" si="44"/>
        <v>337808</v>
      </c>
      <c r="J70" s="102">
        <f t="shared" si="44"/>
        <v>5761000</v>
      </c>
      <c r="K70" s="103">
        <f t="shared" si="44"/>
        <v>4986339</v>
      </c>
      <c r="L70" s="102">
        <f t="shared" si="44"/>
        <v>4248000</v>
      </c>
      <c r="M70" s="103">
        <f t="shared" si="44"/>
        <v>4247774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10347000</v>
      </c>
      <c r="Q70" s="103">
        <f>$I70      +$K70      +$M70      +$O70</f>
        <v>9571921</v>
      </c>
      <c r="R70" s="57">
        <f>IF(($J70      =0),0,((($L70      -$J70      )/$J70      )*100))</f>
        <v>-26.262801596944975</v>
      </c>
      <c r="S70" s="58">
        <f>IF(($K70      =0),0,((($M70      -$K70      )/$K70      )*100))</f>
        <v>-14.811768714481707</v>
      </c>
      <c r="T70" s="57">
        <f>IF($E70   =0,0,($P70   /$E70   )*100)</f>
        <v>42.301717089125098</v>
      </c>
      <c r="U70" s="59">
        <f>IF($E70   =0,0,($Q70   /$E70 )*100)</f>
        <v>39.132955846279636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26260000</v>
      </c>
      <c r="C71" s="104">
        <f>C69</f>
        <v>-1800000</v>
      </c>
      <c r="D71" s="104"/>
      <c r="E71" s="104">
        <f>$B71      +$C71      +$D71</f>
        <v>24460000</v>
      </c>
      <c r="F71" s="105">
        <f t="shared" ref="F71:O71" si="45">F69</f>
        <v>24460000</v>
      </c>
      <c r="G71" s="106">
        <f t="shared" si="45"/>
        <v>24460000</v>
      </c>
      <c r="H71" s="105">
        <f t="shared" si="45"/>
        <v>338000</v>
      </c>
      <c r="I71" s="106">
        <f t="shared" si="45"/>
        <v>337808</v>
      </c>
      <c r="J71" s="105">
        <f t="shared" si="45"/>
        <v>5761000</v>
      </c>
      <c r="K71" s="106">
        <f t="shared" si="45"/>
        <v>4986339</v>
      </c>
      <c r="L71" s="105">
        <f t="shared" si="45"/>
        <v>4248000</v>
      </c>
      <c r="M71" s="106">
        <f t="shared" si="45"/>
        <v>4247774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10347000</v>
      </c>
      <c r="Q71" s="106">
        <f>$I71      +$K71      +$M71      +$O71</f>
        <v>9571921</v>
      </c>
      <c r="R71" s="61">
        <f>IF(($J71      =0),0,((($L71      -$J71      )/$J71      )*100))</f>
        <v>-26.262801596944975</v>
      </c>
      <c r="S71" s="62">
        <f>IF(($K71      =0),0,((($M71      -$K71      )/$K71      )*100))</f>
        <v>-14.811768714481707</v>
      </c>
      <c r="T71" s="61">
        <f>IF($E71   =0,0,($P71   /$E71   )*100)</f>
        <v>42.301717089125098</v>
      </c>
      <c r="U71" s="65">
        <f>IF($E71   =0,0,($Q71   /$E71   )*100)</f>
        <v>39.132955846279636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45035000</v>
      </c>
      <c r="C72" s="104">
        <f>SUM(C9:C15,C18:C23,C26:C29,C32,C35:C39,C42:C52,C55:C58,C61:C65,C69)</f>
        <v>-1800000</v>
      </c>
      <c r="D72" s="104"/>
      <c r="E72" s="104">
        <f>$B72      +$C72      +$D72</f>
        <v>43235000</v>
      </c>
      <c r="F72" s="105">
        <f t="shared" ref="F72:O72" si="46">SUM(F9:F15,F18:F23,F26:F29,F32,F35:F39,F42:F52,F55:F58,F61:F65,F69)</f>
        <v>43235000</v>
      </c>
      <c r="G72" s="106">
        <f t="shared" si="46"/>
        <v>42736000</v>
      </c>
      <c r="H72" s="105">
        <f t="shared" si="46"/>
        <v>599000</v>
      </c>
      <c r="I72" s="106">
        <f t="shared" si="46"/>
        <v>3732021</v>
      </c>
      <c r="J72" s="105">
        <f t="shared" si="46"/>
        <v>6536000</v>
      </c>
      <c r="K72" s="106">
        <f t="shared" si="46"/>
        <v>7850742</v>
      </c>
      <c r="L72" s="105">
        <f t="shared" si="46"/>
        <v>5797000</v>
      </c>
      <c r="M72" s="106">
        <f t="shared" si="46"/>
        <v>5846531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12932000</v>
      </c>
      <c r="Q72" s="106">
        <f>$I72      +$K72      +$M72      +$O72</f>
        <v>17429294</v>
      </c>
      <c r="R72" s="61">
        <f>IF(($J72      =0),0,((($L72      -$J72      )/$J72      )*100))</f>
        <v>-11.306609547123623</v>
      </c>
      <c r="S72" s="62">
        <f>IF(($K72      =0),0,((($M72      -$K72      )/$K72      )*100))</f>
        <v>-25.52893726478338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30.619154729489761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41.267418018231325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hw5nJiN2XK4dYpXN9IWJFmOKHk7vJGZeQPw8nO2BPAe50g9iHfSN3aawGMNeox6UwaffN86fkMOI7ygGmZ0JsQ==" saltValue="Bc5blqzD34k6tNhntOVnh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1750000</v>
      </c>
      <c r="C10" s="92">
        <v>0</v>
      </c>
      <c r="D10" s="92"/>
      <c r="E10" s="92">
        <f t="shared" ref="E10:E16" si="0">$B10      +$C10      +$D10</f>
        <v>1750000</v>
      </c>
      <c r="F10" s="93">
        <v>1750000</v>
      </c>
      <c r="G10" s="94">
        <v>1750000</v>
      </c>
      <c r="H10" s="93">
        <v>738000</v>
      </c>
      <c r="I10" s="94"/>
      <c r="J10" s="93">
        <v>546000</v>
      </c>
      <c r="K10" s="94">
        <v>874800</v>
      </c>
      <c r="L10" s="93">
        <v>249000</v>
      </c>
      <c r="M10" s="94">
        <v>999900</v>
      </c>
      <c r="N10" s="93"/>
      <c r="O10" s="94"/>
      <c r="P10" s="93">
        <f t="shared" ref="P10:P16" si="1">$H10      +$J10      +$L10      +$N10</f>
        <v>1533000</v>
      </c>
      <c r="Q10" s="94">
        <f t="shared" ref="Q10:Q16" si="2">$I10      +$K10      +$M10      +$O10</f>
        <v>1874700</v>
      </c>
      <c r="R10" s="48">
        <f t="shared" ref="R10:R16" si="3">IF(($J10      =0),0,((($L10      -$J10      )/$J10      )*100))</f>
        <v>-54.395604395604394</v>
      </c>
      <c r="S10" s="49">
        <f t="shared" ref="S10:S16" si="4">IF(($K10      =0),0,((($M10      -$K10      )/$K10      )*100))</f>
        <v>14.300411522633743</v>
      </c>
      <c r="T10" s="48">
        <f t="shared" ref="T10:T15" si="5">IF(($E10      =0),0,(($P10      /$E10      )*100))</f>
        <v>87.6</v>
      </c>
      <c r="U10" s="50">
        <f t="shared" ref="U10:U15" si="6">IF(($E10      =0),0,(($Q10      /$E10      )*100))</f>
        <v>107.1257142857143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1750000</v>
      </c>
      <c r="C16" s="95">
        <f>SUM(C9:C15)</f>
        <v>0</v>
      </c>
      <c r="D16" s="95"/>
      <c r="E16" s="95">
        <f t="shared" si="0"/>
        <v>1750000</v>
      </c>
      <c r="F16" s="96">
        <f t="shared" ref="F16:O16" si="7">SUM(F9:F15)</f>
        <v>1750000</v>
      </c>
      <c r="G16" s="97">
        <f t="shared" si="7"/>
        <v>1750000</v>
      </c>
      <c r="H16" s="96">
        <f t="shared" si="7"/>
        <v>738000</v>
      </c>
      <c r="I16" s="97">
        <f t="shared" si="7"/>
        <v>0</v>
      </c>
      <c r="J16" s="96">
        <f t="shared" si="7"/>
        <v>546000</v>
      </c>
      <c r="K16" s="97">
        <f t="shared" si="7"/>
        <v>874800</v>
      </c>
      <c r="L16" s="96">
        <f t="shared" si="7"/>
        <v>249000</v>
      </c>
      <c r="M16" s="97">
        <f t="shared" si="7"/>
        <v>999900</v>
      </c>
      <c r="N16" s="96">
        <f t="shared" si="7"/>
        <v>0</v>
      </c>
      <c r="O16" s="97">
        <f t="shared" si="7"/>
        <v>0</v>
      </c>
      <c r="P16" s="96">
        <f t="shared" si="1"/>
        <v>1533000</v>
      </c>
      <c r="Q16" s="97">
        <f t="shared" si="2"/>
        <v>1874700</v>
      </c>
      <c r="R16" s="52">
        <f t="shared" si="3"/>
        <v>-54.395604395604394</v>
      </c>
      <c r="S16" s="53">
        <f t="shared" si="4"/>
        <v>14.300411522633743</v>
      </c>
      <c r="T16" s="52">
        <f>IF((SUM($E9:$E13)+$E15)=0,0,(P16/(SUM($E9:$E13)+$E15)*100))</f>
        <v>87.6</v>
      </c>
      <c r="U16" s="54">
        <f>IF((SUM($E9:$E13)+$E15)=0,0,(Q16/(SUM($E9:$E13)+$E15)*100))</f>
        <v>107.1257142857143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1098000</v>
      </c>
      <c r="C32" s="92">
        <v>0</v>
      </c>
      <c r="D32" s="92"/>
      <c r="E32" s="92">
        <f>$B32      +$C32      +$D32</f>
        <v>1098000</v>
      </c>
      <c r="F32" s="93">
        <v>1098000</v>
      </c>
      <c r="G32" s="94">
        <v>1098000</v>
      </c>
      <c r="H32" s="93">
        <v>353000</v>
      </c>
      <c r="I32" s="94">
        <v>274500</v>
      </c>
      <c r="J32" s="93">
        <v>314000</v>
      </c>
      <c r="K32" s="94"/>
      <c r="L32" s="93">
        <v>277000</v>
      </c>
      <c r="M32" s="94">
        <v>1149003</v>
      </c>
      <c r="N32" s="93"/>
      <c r="O32" s="94"/>
      <c r="P32" s="93">
        <f>$H32      +$J32      +$L32      +$N32</f>
        <v>944000</v>
      </c>
      <c r="Q32" s="94">
        <f>$I32      +$K32      +$M32      +$O32</f>
        <v>1423503</v>
      </c>
      <c r="R32" s="48">
        <f>IF(($J32      =0),0,((($L32      -$J32      )/$J32      )*100))</f>
        <v>-11.783439490445859</v>
      </c>
      <c r="S32" s="49">
        <f>IF(($K32      =0),0,((($M32      -$K32      )/$K32      )*100))</f>
        <v>0</v>
      </c>
      <c r="T32" s="48">
        <f>IF(($E32      =0),0,(($P32      /$E32      )*100))</f>
        <v>85.974499089253186</v>
      </c>
      <c r="U32" s="50">
        <f>IF(($E32      =0),0,(($Q32      /$E32      )*100))</f>
        <v>129.64508196721312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1098000</v>
      </c>
      <c r="C33" s="95">
        <f>C32</f>
        <v>0</v>
      </c>
      <c r="D33" s="95"/>
      <c r="E33" s="95">
        <f>$B33      +$C33      +$D33</f>
        <v>1098000</v>
      </c>
      <c r="F33" s="96">
        <f t="shared" ref="F33:O33" si="17">F32</f>
        <v>1098000</v>
      </c>
      <c r="G33" s="97">
        <f t="shared" si="17"/>
        <v>1098000</v>
      </c>
      <c r="H33" s="96">
        <f t="shared" si="17"/>
        <v>353000</v>
      </c>
      <c r="I33" s="97">
        <f t="shared" si="17"/>
        <v>274500</v>
      </c>
      <c r="J33" s="96">
        <f t="shared" si="17"/>
        <v>314000</v>
      </c>
      <c r="K33" s="97">
        <f t="shared" si="17"/>
        <v>0</v>
      </c>
      <c r="L33" s="96">
        <f t="shared" si="17"/>
        <v>277000</v>
      </c>
      <c r="M33" s="97">
        <f t="shared" si="17"/>
        <v>1149003</v>
      </c>
      <c r="N33" s="96">
        <f t="shared" si="17"/>
        <v>0</v>
      </c>
      <c r="O33" s="97">
        <f t="shared" si="17"/>
        <v>0</v>
      </c>
      <c r="P33" s="96">
        <f>$H33      +$J33      +$L33      +$N33</f>
        <v>944000</v>
      </c>
      <c r="Q33" s="97">
        <f>$I33      +$K33      +$M33      +$O33</f>
        <v>1423503</v>
      </c>
      <c r="R33" s="52">
        <f>IF(($J33      =0),0,((($L33      -$J33      )/$J33      )*100))</f>
        <v>-11.783439490445859</v>
      </c>
      <c r="S33" s="53">
        <f>IF(($K33      =0),0,((($M33      -$K33      )/$K33      )*100))</f>
        <v>0</v>
      </c>
      <c r="T33" s="52">
        <f>IF($E33   =0,0,($P33   /$E33   )*100)</f>
        <v>85.974499089253186</v>
      </c>
      <c r="U33" s="54">
        <f>IF($E33   =0,0,($Q33   /$E33   )*100)</f>
        <v>129.64508196721312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7496000</v>
      </c>
      <c r="C51" s="92">
        <v>0</v>
      </c>
      <c r="D51" s="92"/>
      <c r="E51" s="92">
        <f t="shared" si="26"/>
        <v>7496000</v>
      </c>
      <c r="F51" s="93">
        <v>7496000</v>
      </c>
      <c r="G51" s="94">
        <v>7496000</v>
      </c>
      <c r="H51" s="93"/>
      <c r="I51" s="94">
        <v>15720</v>
      </c>
      <c r="J51" s="93">
        <v>270000</v>
      </c>
      <c r="K51" s="94">
        <v>292465</v>
      </c>
      <c r="L51" s="93">
        <v>808000</v>
      </c>
      <c r="M51" s="94">
        <v>7416458</v>
      </c>
      <c r="N51" s="93"/>
      <c r="O51" s="94"/>
      <c r="P51" s="93">
        <f t="shared" si="27"/>
        <v>1078000</v>
      </c>
      <c r="Q51" s="94">
        <f t="shared" si="28"/>
        <v>7724643</v>
      </c>
      <c r="R51" s="48">
        <f t="shared" si="29"/>
        <v>199.25925925925927</v>
      </c>
      <c r="S51" s="49">
        <f t="shared" si="30"/>
        <v>2435.8446309814849</v>
      </c>
      <c r="T51" s="48">
        <f t="shared" si="31"/>
        <v>14.381003201707577</v>
      </c>
      <c r="U51" s="50">
        <f t="shared" si="32"/>
        <v>103.05020010672359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7496000</v>
      </c>
      <c r="C53" s="95">
        <f>SUM(C42:C52)</f>
        <v>0</v>
      </c>
      <c r="D53" s="95"/>
      <c r="E53" s="95">
        <f t="shared" si="26"/>
        <v>7496000</v>
      </c>
      <c r="F53" s="96">
        <f t="shared" ref="F53:O53" si="33">SUM(F42:F52)</f>
        <v>7496000</v>
      </c>
      <c r="G53" s="97">
        <f t="shared" si="33"/>
        <v>7496000</v>
      </c>
      <c r="H53" s="96">
        <f t="shared" si="33"/>
        <v>0</v>
      </c>
      <c r="I53" s="97">
        <f t="shared" si="33"/>
        <v>15720</v>
      </c>
      <c r="J53" s="96">
        <f t="shared" si="33"/>
        <v>270000</v>
      </c>
      <c r="K53" s="97">
        <f t="shared" si="33"/>
        <v>292465</v>
      </c>
      <c r="L53" s="96">
        <f t="shared" si="33"/>
        <v>808000</v>
      </c>
      <c r="M53" s="97">
        <f t="shared" si="33"/>
        <v>7416458</v>
      </c>
      <c r="N53" s="96">
        <f t="shared" si="33"/>
        <v>0</v>
      </c>
      <c r="O53" s="97">
        <f t="shared" si="33"/>
        <v>0</v>
      </c>
      <c r="P53" s="96">
        <f t="shared" si="27"/>
        <v>1078000</v>
      </c>
      <c r="Q53" s="97">
        <f t="shared" si="28"/>
        <v>7724643</v>
      </c>
      <c r="R53" s="52">
        <f t="shared" si="29"/>
        <v>199.25925925925927</v>
      </c>
      <c r="S53" s="53">
        <f t="shared" si="30"/>
        <v>2435.8446309814849</v>
      </c>
      <c r="T53" s="52">
        <f>IF((+$E43+$E45+$E47+$E48+$E51) =0,0,(P53   /(+$E43+$E45+$E47+$E48+$E51) )*100)</f>
        <v>14.381003201707577</v>
      </c>
      <c r="U53" s="54">
        <f>IF((+$E43+$E45+$E47+$E48+$E51) =0,0,(Q53   /(+$E43+$E45+$E47+$E48+$E51) )*100)</f>
        <v>103.05020010672359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10344000</v>
      </c>
      <c r="C67" s="104">
        <f>SUM(C9:C15,C18:C23,C26:C29,C32,C35:C39,C42:C52,C55:C58,C61:C65)</f>
        <v>0</v>
      </c>
      <c r="D67" s="104"/>
      <c r="E67" s="104">
        <f t="shared" si="35"/>
        <v>10344000</v>
      </c>
      <c r="F67" s="105">
        <f t="shared" ref="F67:O67" si="43">SUM(F9:F15,F18:F23,F26:F29,F32,F35:F39,F42:F52,F55:F58,F61:F65)</f>
        <v>10344000</v>
      </c>
      <c r="G67" s="106">
        <f t="shared" si="43"/>
        <v>10344000</v>
      </c>
      <c r="H67" s="105">
        <f t="shared" si="43"/>
        <v>1091000</v>
      </c>
      <c r="I67" s="106">
        <f t="shared" si="43"/>
        <v>290220</v>
      </c>
      <c r="J67" s="105">
        <f t="shared" si="43"/>
        <v>1130000</v>
      </c>
      <c r="K67" s="106">
        <f t="shared" si="43"/>
        <v>1167265</v>
      </c>
      <c r="L67" s="105">
        <f t="shared" si="43"/>
        <v>1334000</v>
      </c>
      <c r="M67" s="106">
        <f t="shared" si="43"/>
        <v>9565361</v>
      </c>
      <c r="N67" s="105">
        <f t="shared" si="43"/>
        <v>0</v>
      </c>
      <c r="O67" s="106">
        <f t="shared" si="43"/>
        <v>0</v>
      </c>
      <c r="P67" s="105">
        <f t="shared" si="36"/>
        <v>3555000</v>
      </c>
      <c r="Q67" s="106">
        <f t="shared" si="37"/>
        <v>11022846</v>
      </c>
      <c r="R67" s="61">
        <f t="shared" si="38"/>
        <v>18.053097345132745</v>
      </c>
      <c r="S67" s="62">
        <f t="shared" si="39"/>
        <v>719.46781579161541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34.367749419953597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106.56270301624129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6719000</v>
      </c>
      <c r="C69" s="92">
        <v>-1200000</v>
      </c>
      <c r="D69" s="92"/>
      <c r="E69" s="92">
        <f>$B69      +$C69      +$D69</f>
        <v>5519000</v>
      </c>
      <c r="F69" s="93">
        <v>5519000</v>
      </c>
      <c r="G69" s="94">
        <v>5519000</v>
      </c>
      <c r="H69" s="93">
        <v>84000</v>
      </c>
      <c r="I69" s="94"/>
      <c r="J69" s="93">
        <v>398000</v>
      </c>
      <c r="K69" s="94">
        <v>328461</v>
      </c>
      <c r="L69" s="93">
        <v>741000</v>
      </c>
      <c r="M69" s="94">
        <v>631152</v>
      </c>
      <c r="N69" s="93"/>
      <c r="O69" s="94"/>
      <c r="P69" s="93">
        <f>$H69      +$J69      +$L69      +$N69</f>
        <v>1223000</v>
      </c>
      <c r="Q69" s="94">
        <f>$I69      +$K69      +$M69      +$O69</f>
        <v>959613</v>
      </c>
      <c r="R69" s="48">
        <f>IF(($J69      =0),0,((($L69      -$J69      )/$J69      )*100))</f>
        <v>86.180904522613062</v>
      </c>
      <c r="S69" s="49">
        <f>IF(($K69      =0),0,((($M69      -$K69      )/$K69      )*100))</f>
        <v>92.154319690922222</v>
      </c>
      <c r="T69" s="48">
        <f>IF(($E69      =0),0,(($P69      /$E69      )*100))</f>
        <v>22.159811560065229</v>
      </c>
      <c r="U69" s="50">
        <f>IF(($E69      =0),0,(($Q69      /$E69      )*100))</f>
        <v>17.387443377423445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6719000</v>
      </c>
      <c r="C70" s="101">
        <f>C69</f>
        <v>-1200000</v>
      </c>
      <c r="D70" s="101"/>
      <c r="E70" s="101">
        <f>$B70      +$C70      +$D70</f>
        <v>5519000</v>
      </c>
      <c r="F70" s="102">
        <f t="shared" ref="F70:O70" si="44">F69</f>
        <v>5519000</v>
      </c>
      <c r="G70" s="103">
        <f t="shared" si="44"/>
        <v>5519000</v>
      </c>
      <c r="H70" s="102">
        <f t="shared" si="44"/>
        <v>84000</v>
      </c>
      <c r="I70" s="103">
        <f t="shared" si="44"/>
        <v>0</v>
      </c>
      <c r="J70" s="102">
        <f t="shared" si="44"/>
        <v>398000</v>
      </c>
      <c r="K70" s="103">
        <f t="shared" si="44"/>
        <v>328461</v>
      </c>
      <c r="L70" s="102">
        <f t="shared" si="44"/>
        <v>741000</v>
      </c>
      <c r="M70" s="103">
        <f t="shared" si="44"/>
        <v>631152</v>
      </c>
      <c r="N70" s="102">
        <f t="shared" si="44"/>
        <v>0</v>
      </c>
      <c r="O70" s="103">
        <f t="shared" si="44"/>
        <v>0</v>
      </c>
      <c r="P70" s="102">
        <f>$H70      +$J70      +$L70      +$N70</f>
        <v>1223000</v>
      </c>
      <c r="Q70" s="103">
        <f>$I70      +$K70      +$M70      +$O70</f>
        <v>959613</v>
      </c>
      <c r="R70" s="57">
        <f>IF(($J70      =0),0,((($L70      -$J70      )/$J70      )*100))</f>
        <v>86.180904522613062</v>
      </c>
      <c r="S70" s="58">
        <f>IF(($K70      =0),0,((($M70      -$K70      )/$K70      )*100))</f>
        <v>92.154319690922222</v>
      </c>
      <c r="T70" s="57">
        <f>IF($E70   =0,0,($P70   /$E70   )*100)</f>
        <v>22.159811560065229</v>
      </c>
      <c r="U70" s="59">
        <f>IF($E70   =0,0,($Q70   /$E70 )*100)</f>
        <v>17.387443377423445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6719000</v>
      </c>
      <c r="C71" s="104">
        <f>C69</f>
        <v>-1200000</v>
      </c>
      <c r="D71" s="104"/>
      <c r="E71" s="104">
        <f>$B71      +$C71      +$D71</f>
        <v>5519000</v>
      </c>
      <c r="F71" s="105">
        <f t="shared" ref="F71:O71" si="45">F69</f>
        <v>5519000</v>
      </c>
      <c r="G71" s="106">
        <f t="shared" si="45"/>
        <v>5519000</v>
      </c>
      <c r="H71" s="105">
        <f t="shared" si="45"/>
        <v>84000</v>
      </c>
      <c r="I71" s="106">
        <f t="shared" si="45"/>
        <v>0</v>
      </c>
      <c r="J71" s="105">
        <f t="shared" si="45"/>
        <v>398000</v>
      </c>
      <c r="K71" s="106">
        <f t="shared" si="45"/>
        <v>328461</v>
      </c>
      <c r="L71" s="105">
        <f t="shared" si="45"/>
        <v>741000</v>
      </c>
      <c r="M71" s="106">
        <f t="shared" si="45"/>
        <v>631152</v>
      </c>
      <c r="N71" s="105">
        <f t="shared" si="45"/>
        <v>0</v>
      </c>
      <c r="O71" s="106">
        <f t="shared" si="45"/>
        <v>0</v>
      </c>
      <c r="P71" s="105">
        <f>$H71      +$J71      +$L71      +$N71</f>
        <v>1223000</v>
      </c>
      <c r="Q71" s="106">
        <f>$I71      +$K71      +$M71      +$O71</f>
        <v>959613</v>
      </c>
      <c r="R71" s="61">
        <f>IF(($J71      =0),0,((($L71      -$J71      )/$J71      )*100))</f>
        <v>86.180904522613062</v>
      </c>
      <c r="S71" s="62">
        <f>IF(($K71      =0),0,((($M71      -$K71      )/$K71      )*100))</f>
        <v>92.154319690922222</v>
      </c>
      <c r="T71" s="61">
        <f>IF($E71   =0,0,($P71   /$E71   )*100)</f>
        <v>22.159811560065229</v>
      </c>
      <c r="U71" s="65">
        <f>IF($E71   =0,0,($Q71   /$E71   )*100)</f>
        <v>17.387443377423445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17063000</v>
      </c>
      <c r="C72" s="104">
        <f>SUM(C9:C15,C18:C23,C26:C29,C32,C35:C39,C42:C52,C55:C58,C61:C65,C69)</f>
        <v>-1200000</v>
      </c>
      <c r="D72" s="104"/>
      <c r="E72" s="104">
        <f>$B72      +$C72      +$D72</f>
        <v>15863000</v>
      </c>
      <c r="F72" s="105">
        <f t="shared" ref="F72:O72" si="46">SUM(F9:F15,F18:F23,F26:F29,F32,F35:F39,F42:F52,F55:F58,F61:F65,F69)</f>
        <v>15863000</v>
      </c>
      <c r="G72" s="106">
        <f t="shared" si="46"/>
        <v>15863000</v>
      </c>
      <c r="H72" s="105">
        <f t="shared" si="46"/>
        <v>1175000</v>
      </c>
      <c r="I72" s="106">
        <f t="shared" si="46"/>
        <v>290220</v>
      </c>
      <c r="J72" s="105">
        <f t="shared" si="46"/>
        <v>1528000</v>
      </c>
      <c r="K72" s="106">
        <f t="shared" si="46"/>
        <v>1495726</v>
      </c>
      <c r="L72" s="105">
        <f t="shared" si="46"/>
        <v>2075000</v>
      </c>
      <c r="M72" s="106">
        <f t="shared" si="46"/>
        <v>10196513</v>
      </c>
      <c r="N72" s="105">
        <f t="shared" si="46"/>
        <v>0</v>
      </c>
      <c r="O72" s="106">
        <f t="shared" si="46"/>
        <v>0</v>
      </c>
      <c r="P72" s="105">
        <f>$H72      +$J72      +$L72      +$N72</f>
        <v>4778000</v>
      </c>
      <c r="Q72" s="106">
        <f>$I72      +$K72      +$M72      +$O72</f>
        <v>11982459</v>
      </c>
      <c r="R72" s="61">
        <f>IF(($J72      =0),0,((($L72      -$J72      )/$J72      )*100))</f>
        <v>35.798429319371728</v>
      </c>
      <c r="S72" s="62">
        <f>IF(($K72      =0),0,((($M72      -$K72      )/$K72      )*100))</f>
        <v>581.70995222386989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30.120405976170968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75.537155645212124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YaPUq2dGK7Z4XEKdJ5DMhhVsLisnUoyDobiJqcB9puWF5zRZLtNEpd7O3FHDy+62cvDjg3gH53PX7eaA0U8iww==" saltValue="abmA4cwR6SdEitNlGzMfI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193000</v>
      </c>
      <c r="I10" s="94">
        <v>193095</v>
      </c>
      <c r="J10" s="93">
        <v>126000</v>
      </c>
      <c r="K10" s="94">
        <v>125531</v>
      </c>
      <c r="L10" s="93">
        <v>136000</v>
      </c>
      <c r="M10" s="94">
        <v>136089</v>
      </c>
      <c r="N10" s="93"/>
      <c r="O10" s="94"/>
      <c r="P10" s="93">
        <f t="shared" ref="P10:P16" si="1">$H10      +$J10      +$L10      +$N10</f>
        <v>455000</v>
      </c>
      <c r="Q10" s="94">
        <f t="shared" ref="Q10:Q16" si="2">$I10      +$K10      +$M10      +$O10</f>
        <v>454715</v>
      </c>
      <c r="R10" s="48">
        <f t="shared" ref="R10:R16" si="3">IF(($J10      =0),0,((($L10      -$J10      )/$J10      )*100))</f>
        <v>7.9365079365079358</v>
      </c>
      <c r="S10" s="49">
        <f t="shared" ref="S10:S16" si="4">IF(($K10      =0),0,((($M10      -$K10      )/$K10      )*100))</f>
        <v>8.4106714676056118</v>
      </c>
      <c r="T10" s="48">
        <f t="shared" ref="T10:T15" si="5">IF(($E10      =0),0,(($P10      /$E10      )*100))</f>
        <v>45.5</v>
      </c>
      <c r="U10" s="50">
        <f t="shared" ref="U10:U15" si="6">IF(($E10      =0),0,(($Q10      /$E10      )*100))</f>
        <v>45.471499999999999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193000</v>
      </c>
      <c r="I16" s="97">
        <f t="shared" si="7"/>
        <v>193095</v>
      </c>
      <c r="J16" s="96">
        <f t="shared" si="7"/>
        <v>126000</v>
      </c>
      <c r="K16" s="97">
        <f t="shared" si="7"/>
        <v>125531</v>
      </c>
      <c r="L16" s="96">
        <f t="shared" si="7"/>
        <v>136000</v>
      </c>
      <c r="M16" s="97">
        <f t="shared" si="7"/>
        <v>136089</v>
      </c>
      <c r="N16" s="96">
        <f t="shared" si="7"/>
        <v>0</v>
      </c>
      <c r="O16" s="97">
        <f t="shared" si="7"/>
        <v>0</v>
      </c>
      <c r="P16" s="96">
        <f t="shared" si="1"/>
        <v>455000</v>
      </c>
      <c r="Q16" s="97">
        <f t="shared" si="2"/>
        <v>454715</v>
      </c>
      <c r="R16" s="52">
        <f t="shared" si="3"/>
        <v>7.9365079365079358</v>
      </c>
      <c r="S16" s="53">
        <f t="shared" si="4"/>
        <v>8.4106714676056118</v>
      </c>
      <c r="T16" s="52">
        <f>IF((SUM($E9:$E13)+$E15)=0,0,(P16/(SUM($E9:$E13)+$E15)*100))</f>
        <v>45.5</v>
      </c>
      <c r="U16" s="54">
        <f>IF((SUM($E9:$E13)+$E15)=0,0,(Q16/(SUM($E9:$E13)+$E15)*100))</f>
        <v>45.471499999999999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2586000</v>
      </c>
      <c r="C29" s="92">
        <v>0</v>
      </c>
      <c r="D29" s="92"/>
      <c r="E29" s="92">
        <f>$B29      +$C29      +$D29</f>
        <v>2586000</v>
      </c>
      <c r="F29" s="93">
        <v>2586000</v>
      </c>
      <c r="G29" s="94">
        <v>2586000</v>
      </c>
      <c r="H29" s="93">
        <v>783000</v>
      </c>
      <c r="I29" s="94">
        <v>681449</v>
      </c>
      <c r="J29" s="93">
        <v>484000</v>
      </c>
      <c r="K29" s="94">
        <v>736678</v>
      </c>
      <c r="L29" s="93">
        <v>696000</v>
      </c>
      <c r="M29" s="94">
        <v>289640</v>
      </c>
      <c r="N29" s="93"/>
      <c r="O29" s="94"/>
      <c r="P29" s="93">
        <f>$H29      +$J29      +$L29      +$N29</f>
        <v>1963000</v>
      </c>
      <c r="Q29" s="94">
        <f>$I29      +$K29      +$M29      +$O29</f>
        <v>1707767</v>
      </c>
      <c r="R29" s="48">
        <f>IF(($J29      =0),0,((($L29      -$J29      )/$J29      )*100))</f>
        <v>43.801652892561982</v>
      </c>
      <c r="S29" s="49">
        <f>IF(($K29      =0),0,((($M29      -$K29      )/$K29      )*100))</f>
        <v>-60.682957818748498</v>
      </c>
      <c r="T29" s="48">
        <f>IF(($E29      =0),0,(($P29      /$E29      )*100))</f>
        <v>75.908739365815933</v>
      </c>
      <c r="U29" s="50">
        <f>IF(($E29      =0),0,(($Q29      /$E29      )*100))</f>
        <v>66.038940448569221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2586000</v>
      </c>
      <c r="C30" s="95">
        <f>SUM(C26:C29)</f>
        <v>0</v>
      </c>
      <c r="D30" s="95"/>
      <c r="E30" s="95">
        <f>$B30      +$C30      +$D30</f>
        <v>2586000</v>
      </c>
      <c r="F30" s="96">
        <f t="shared" ref="F30:O30" si="16">SUM(F26:F29)</f>
        <v>2586000</v>
      </c>
      <c r="G30" s="97">
        <f t="shared" si="16"/>
        <v>2586000</v>
      </c>
      <c r="H30" s="96">
        <f t="shared" si="16"/>
        <v>783000</v>
      </c>
      <c r="I30" s="97">
        <f t="shared" si="16"/>
        <v>681449</v>
      </c>
      <c r="J30" s="96">
        <f t="shared" si="16"/>
        <v>484000</v>
      </c>
      <c r="K30" s="97">
        <f t="shared" si="16"/>
        <v>736678</v>
      </c>
      <c r="L30" s="96">
        <f t="shared" si="16"/>
        <v>696000</v>
      </c>
      <c r="M30" s="97">
        <f t="shared" si="16"/>
        <v>289640</v>
      </c>
      <c r="N30" s="96">
        <f t="shared" si="16"/>
        <v>0</v>
      </c>
      <c r="O30" s="97">
        <f t="shared" si="16"/>
        <v>0</v>
      </c>
      <c r="P30" s="96">
        <f>$H30      +$J30      +$L30      +$N30</f>
        <v>1963000</v>
      </c>
      <c r="Q30" s="97">
        <f>$I30      +$K30      +$M30      +$O30</f>
        <v>1707767</v>
      </c>
      <c r="R30" s="52">
        <f>IF(($J30      =0),0,((($L30      -$J30      )/$J30      )*100))</f>
        <v>43.801652892561982</v>
      </c>
      <c r="S30" s="53">
        <f>IF(($K30      =0),0,((($M30      -$K30      )/$K30      )*100))</f>
        <v>-60.682957818748498</v>
      </c>
      <c r="T30" s="52">
        <f>IF($E30   =0,0,($P30   /$E30   )*100)</f>
        <v>75.908739365815933</v>
      </c>
      <c r="U30" s="54">
        <f>IF($E30   =0,0,($Q30   /$E30   )*100)</f>
        <v>66.038940448569221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1401000</v>
      </c>
      <c r="C32" s="92">
        <v>0</v>
      </c>
      <c r="D32" s="92"/>
      <c r="E32" s="92">
        <f>$B32      +$C32      +$D32</f>
        <v>1401000</v>
      </c>
      <c r="F32" s="93">
        <v>1401000</v>
      </c>
      <c r="G32" s="94">
        <v>1401000</v>
      </c>
      <c r="H32" s="93">
        <v>91000</v>
      </c>
      <c r="I32" s="94">
        <v>181396</v>
      </c>
      <c r="J32" s="93"/>
      <c r="K32" s="94">
        <v>387167</v>
      </c>
      <c r="L32" s="93">
        <v>109000</v>
      </c>
      <c r="M32" s="94">
        <v>291522</v>
      </c>
      <c r="N32" s="93"/>
      <c r="O32" s="94"/>
      <c r="P32" s="93">
        <f>$H32      +$J32      +$L32      +$N32</f>
        <v>200000</v>
      </c>
      <c r="Q32" s="94">
        <f>$I32      +$K32      +$M32      +$O32</f>
        <v>860085</v>
      </c>
      <c r="R32" s="48">
        <f>IF(($J32      =0),0,((($L32      -$J32      )/$J32      )*100))</f>
        <v>0</v>
      </c>
      <c r="S32" s="49">
        <f>IF(($K32      =0),0,((($M32      -$K32      )/$K32      )*100))</f>
        <v>-24.703809983805439</v>
      </c>
      <c r="T32" s="48">
        <f>IF(($E32      =0),0,(($P32      /$E32      )*100))</f>
        <v>14.275517487508923</v>
      </c>
      <c r="U32" s="50">
        <f>IF(($E32      =0),0,(($Q32      /$E32      )*100))</f>
        <v>61.390792291220549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1401000</v>
      </c>
      <c r="C33" s="95">
        <f>C32</f>
        <v>0</v>
      </c>
      <c r="D33" s="95"/>
      <c r="E33" s="95">
        <f>$B33      +$C33      +$D33</f>
        <v>1401000</v>
      </c>
      <c r="F33" s="96">
        <f t="shared" ref="F33:O33" si="17">F32</f>
        <v>1401000</v>
      </c>
      <c r="G33" s="97">
        <f t="shared" si="17"/>
        <v>1401000</v>
      </c>
      <c r="H33" s="96">
        <f t="shared" si="17"/>
        <v>91000</v>
      </c>
      <c r="I33" s="97">
        <f t="shared" si="17"/>
        <v>181396</v>
      </c>
      <c r="J33" s="96">
        <f t="shared" si="17"/>
        <v>0</v>
      </c>
      <c r="K33" s="97">
        <f t="shared" si="17"/>
        <v>387167</v>
      </c>
      <c r="L33" s="96">
        <f t="shared" si="17"/>
        <v>109000</v>
      </c>
      <c r="M33" s="97">
        <f t="shared" si="17"/>
        <v>291522</v>
      </c>
      <c r="N33" s="96">
        <f t="shared" si="17"/>
        <v>0</v>
      </c>
      <c r="O33" s="97">
        <f t="shared" si="17"/>
        <v>0</v>
      </c>
      <c r="P33" s="96">
        <f>$H33      +$J33      +$L33      +$N33</f>
        <v>200000</v>
      </c>
      <c r="Q33" s="97">
        <f>$I33      +$K33      +$M33      +$O33</f>
        <v>860085</v>
      </c>
      <c r="R33" s="52">
        <f>IF(($J33      =0),0,((($L33      -$J33      )/$J33      )*100))</f>
        <v>0</v>
      </c>
      <c r="S33" s="53">
        <f>IF(($K33      =0),0,((($M33      -$K33      )/$K33      )*100))</f>
        <v>-24.703809983805439</v>
      </c>
      <c r="T33" s="52">
        <f>IF($E33   =0,0,($P33   /$E33   )*100)</f>
        <v>14.275517487508923</v>
      </c>
      <c r="U33" s="54">
        <f>IF($E33   =0,0,($Q33   /$E33   )*100)</f>
        <v>61.390792291220549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4987000</v>
      </c>
      <c r="C67" s="104">
        <f>SUM(C9:C15,C18:C23,C26:C29,C32,C35:C39,C42:C52,C55:C58,C61:C65)</f>
        <v>0</v>
      </c>
      <c r="D67" s="104"/>
      <c r="E67" s="104">
        <f t="shared" si="35"/>
        <v>4987000</v>
      </c>
      <c r="F67" s="105">
        <f t="shared" ref="F67:O67" si="43">SUM(F9:F15,F18:F23,F26:F29,F32,F35:F39,F42:F52,F55:F58,F61:F65)</f>
        <v>4987000</v>
      </c>
      <c r="G67" s="106">
        <f t="shared" si="43"/>
        <v>4987000</v>
      </c>
      <c r="H67" s="105">
        <f t="shared" si="43"/>
        <v>1067000</v>
      </c>
      <c r="I67" s="106">
        <f t="shared" si="43"/>
        <v>1055940</v>
      </c>
      <c r="J67" s="105">
        <f t="shared" si="43"/>
        <v>610000</v>
      </c>
      <c r="K67" s="106">
        <f t="shared" si="43"/>
        <v>1249376</v>
      </c>
      <c r="L67" s="105">
        <f t="shared" si="43"/>
        <v>941000</v>
      </c>
      <c r="M67" s="106">
        <f t="shared" si="43"/>
        <v>717251</v>
      </c>
      <c r="N67" s="105">
        <f t="shared" si="43"/>
        <v>0</v>
      </c>
      <c r="O67" s="106">
        <f t="shared" si="43"/>
        <v>0</v>
      </c>
      <c r="P67" s="105">
        <f t="shared" si="36"/>
        <v>2618000</v>
      </c>
      <c r="Q67" s="106">
        <f t="shared" si="37"/>
        <v>3022567</v>
      </c>
      <c r="R67" s="61">
        <f t="shared" si="38"/>
        <v>54.262295081967217</v>
      </c>
      <c r="S67" s="62">
        <f t="shared" si="39"/>
        <v>-42.591261557769641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52.496490876278322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60.608923200320831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4987000</v>
      </c>
      <c r="C72" s="104">
        <f>SUM(C9:C15,C18:C23,C26:C29,C32,C35:C39,C42:C52,C55:C58,C61:C65,C69)</f>
        <v>0</v>
      </c>
      <c r="D72" s="104"/>
      <c r="E72" s="104">
        <f>$B72      +$C72      +$D72</f>
        <v>4987000</v>
      </c>
      <c r="F72" s="105">
        <f t="shared" ref="F72:O72" si="46">SUM(F9:F15,F18:F23,F26:F29,F32,F35:F39,F42:F52,F55:F58,F61:F65,F69)</f>
        <v>4987000</v>
      </c>
      <c r="G72" s="106">
        <f t="shared" si="46"/>
        <v>4987000</v>
      </c>
      <c r="H72" s="105">
        <f t="shared" si="46"/>
        <v>1067000</v>
      </c>
      <c r="I72" s="106">
        <f t="shared" si="46"/>
        <v>1055940</v>
      </c>
      <c r="J72" s="105">
        <f t="shared" si="46"/>
        <v>610000</v>
      </c>
      <c r="K72" s="106">
        <f t="shared" si="46"/>
        <v>1249376</v>
      </c>
      <c r="L72" s="105">
        <f t="shared" si="46"/>
        <v>941000</v>
      </c>
      <c r="M72" s="106">
        <f t="shared" si="46"/>
        <v>717251</v>
      </c>
      <c r="N72" s="105">
        <f t="shared" si="46"/>
        <v>0</v>
      </c>
      <c r="O72" s="106">
        <f t="shared" si="46"/>
        <v>0</v>
      </c>
      <c r="P72" s="105">
        <f>$H72      +$J72      +$L72      +$N72</f>
        <v>2618000</v>
      </c>
      <c r="Q72" s="106">
        <f>$I72      +$K72      +$M72      +$O72</f>
        <v>3022567</v>
      </c>
      <c r="R72" s="61">
        <f>IF(($J72      =0),0,((($L72      -$J72      )/$J72      )*100))</f>
        <v>54.262295081967217</v>
      </c>
      <c r="S72" s="62">
        <f>IF(($K72      =0),0,((($M72      -$K72      )/$K72      )*100))</f>
        <v>-42.591261557769641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52.496490876278322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60.608923200320831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INkQ96VdIc4CP7ZPtBl+mDoHn3X61Q3A+Ol8mtiQsq7m9EPvsTxQRLLZRoGJLErIhlJe+93srtLdJrEWfrKzaQ==" saltValue="2r5h0Rqzi9IiSiVXl9VTf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581000</v>
      </c>
      <c r="I10" s="94">
        <v>637942</v>
      </c>
      <c r="J10" s="93">
        <v>532000</v>
      </c>
      <c r="K10" s="94">
        <v>362739</v>
      </c>
      <c r="L10" s="93">
        <v>435000</v>
      </c>
      <c r="M10" s="94">
        <v>343586</v>
      </c>
      <c r="N10" s="93"/>
      <c r="O10" s="94"/>
      <c r="P10" s="93">
        <f t="shared" ref="P10:P16" si="1">$H10      +$J10      +$L10      +$N10</f>
        <v>1548000</v>
      </c>
      <c r="Q10" s="94">
        <f t="shared" ref="Q10:Q16" si="2">$I10      +$K10      +$M10      +$O10</f>
        <v>1344267</v>
      </c>
      <c r="R10" s="48">
        <f t="shared" ref="R10:R16" si="3">IF(($J10      =0),0,((($L10      -$J10      )/$J10      )*100))</f>
        <v>-18.233082706766918</v>
      </c>
      <c r="S10" s="49">
        <f t="shared" ref="S10:S16" si="4">IF(($K10      =0),0,((($M10      -$K10      )/$K10      )*100))</f>
        <v>-5.2801049790620809</v>
      </c>
      <c r="T10" s="48">
        <f t="shared" ref="T10:T15" si="5">IF(($E10      =0),0,(($P10      /$E10      )*100))</f>
        <v>93.818181818181827</v>
      </c>
      <c r="U10" s="50">
        <f t="shared" ref="U10:U15" si="6">IF(($E10      =0),0,(($Q10      /$E10      )*100))</f>
        <v>81.470727272727274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581000</v>
      </c>
      <c r="I16" s="97">
        <f t="shared" si="7"/>
        <v>637942</v>
      </c>
      <c r="J16" s="96">
        <f t="shared" si="7"/>
        <v>532000</v>
      </c>
      <c r="K16" s="97">
        <f t="shared" si="7"/>
        <v>362739</v>
      </c>
      <c r="L16" s="96">
        <f t="shared" si="7"/>
        <v>435000</v>
      </c>
      <c r="M16" s="97">
        <f t="shared" si="7"/>
        <v>343586</v>
      </c>
      <c r="N16" s="96">
        <f t="shared" si="7"/>
        <v>0</v>
      </c>
      <c r="O16" s="97">
        <f t="shared" si="7"/>
        <v>0</v>
      </c>
      <c r="P16" s="96">
        <f t="shared" si="1"/>
        <v>1548000</v>
      </c>
      <c r="Q16" s="97">
        <f t="shared" si="2"/>
        <v>1344267</v>
      </c>
      <c r="R16" s="52">
        <f t="shared" si="3"/>
        <v>-18.233082706766918</v>
      </c>
      <c r="S16" s="53">
        <f t="shared" si="4"/>
        <v>-5.2801049790620809</v>
      </c>
      <c r="T16" s="52">
        <f>IF((SUM($E9:$E13)+$E15)=0,0,(P16/(SUM($E9:$E13)+$E15)*100))</f>
        <v>93.818181818181827</v>
      </c>
      <c r="U16" s="54">
        <f>IF((SUM($E9:$E13)+$E15)=0,0,(Q16/(SUM($E9:$E13)+$E15)*100))</f>
        <v>81.470727272727274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1243000</v>
      </c>
      <c r="C32" s="92">
        <v>0</v>
      </c>
      <c r="D32" s="92"/>
      <c r="E32" s="92">
        <f>$B32      +$C32      +$D32</f>
        <v>1243000</v>
      </c>
      <c r="F32" s="93">
        <v>1243000</v>
      </c>
      <c r="G32" s="94">
        <v>1243000</v>
      </c>
      <c r="H32" s="93">
        <v>600000</v>
      </c>
      <c r="I32" s="94">
        <v>600020</v>
      </c>
      <c r="J32" s="93">
        <v>346000</v>
      </c>
      <c r="K32" s="94">
        <v>548550</v>
      </c>
      <c r="L32" s="93">
        <v>94000</v>
      </c>
      <c r="M32" s="94">
        <v>94428</v>
      </c>
      <c r="N32" s="93"/>
      <c r="O32" s="94"/>
      <c r="P32" s="93">
        <f>$H32      +$J32      +$L32      +$N32</f>
        <v>1040000</v>
      </c>
      <c r="Q32" s="94">
        <f>$I32      +$K32      +$M32      +$O32</f>
        <v>1242998</v>
      </c>
      <c r="R32" s="48">
        <f>IF(($J32      =0),0,((($L32      -$J32      )/$J32      )*100))</f>
        <v>-72.832369942196522</v>
      </c>
      <c r="S32" s="49">
        <f>IF(($K32      =0),0,((($M32      -$K32      )/$K32      )*100))</f>
        <v>-82.785890073831013</v>
      </c>
      <c r="T32" s="48">
        <f>IF(($E32      =0),0,(($P32      /$E32      )*100))</f>
        <v>83.668543845534998</v>
      </c>
      <c r="U32" s="50">
        <f>IF(($E32      =0),0,(($Q32      /$E32      )*100))</f>
        <v>99.999839098954141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1243000</v>
      </c>
      <c r="C33" s="95">
        <f>C32</f>
        <v>0</v>
      </c>
      <c r="D33" s="95"/>
      <c r="E33" s="95">
        <f>$B33      +$C33      +$D33</f>
        <v>1243000</v>
      </c>
      <c r="F33" s="96">
        <f t="shared" ref="F33:O33" si="17">F32</f>
        <v>1243000</v>
      </c>
      <c r="G33" s="97">
        <f t="shared" si="17"/>
        <v>1243000</v>
      </c>
      <c r="H33" s="96">
        <f t="shared" si="17"/>
        <v>600000</v>
      </c>
      <c r="I33" s="97">
        <f t="shared" si="17"/>
        <v>600020</v>
      </c>
      <c r="J33" s="96">
        <f t="shared" si="17"/>
        <v>346000</v>
      </c>
      <c r="K33" s="97">
        <f t="shared" si="17"/>
        <v>548550</v>
      </c>
      <c r="L33" s="96">
        <f t="shared" si="17"/>
        <v>94000</v>
      </c>
      <c r="M33" s="97">
        <f t="shared" si="17"/>
        <v>94428</v>
      </c>
      <c r="N33" s="96">
        <f t="shared" si="17"/>
        <v>0</v>
      </c>
      <c r="O33" s="97">
        <f t="shared" si="17"/>
        <v>0</v>
      </c>
      <c r="P33" s="96">
        <f>$H33      +$J33      +$L33      +$N33</f>
        <v>1040000</v>
      </c>
      <c r="Q33" s="97">
        <f>$I33      +$K33      +$M33      +$O33</f>
        <v>1242998</v>
      </c>
      <c r="R33" s="52">
        <f>IF(($J33      =0),0,((($L33      -$J33      )/$J33      )*100))</f>
        <v>-72.832369942196522</v>
      </c>
      <c r="S33" s="53">
        <f>IF(($K33      =0),0,((($M33      -$K33      )/$K33      )*100))</f>
        <v>-82.785890073831013</v>
      </c>
      <c r="T33" s="52">
        <f>IF($E33   =0,0,($P33   /$E33   )*100)</f>
        <v>83.668543845534998</v>
      </c>
      <c r="U33" s="54">
        <f>IF($E33   =0,0,($Q33   /$E33   )*100)</f>
        <v>99.999839098954141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2893000</v>
      </c>
      <c r="C67" s="104">
        <f>SUM(C9:C15,C18:C23,C26:C29,C32,C35:C39,C42:C52,C55:C58,C61:C65)</f>
        <v>0</v>
      </c>
      <c r="D67" s="104"/>
      <c r="E67" s="104">
        <f t="shared" si="35"/>
        <v>2893000</v>
      </c>
      <c r="F67" s="105">
        <f t="shared" ref="F67:O67" si="43">SUM(F9:F15,F18:F23,F26:F29,F32,F35:F39,F42:F52,F55:F58,F61:F65)</f>
        <v>2893000</v>
      </c>
      <c r="G67" s="106">
        <f t="shared" si="43"/>
        <v>2893000</v>
      </c>
      <c r="H67" s="105">
        <f t="shared" si="43"/>
        <v>1181000</v>
      </c>
      <c r="I67" s="106">
        <f t="shared" si="43"/>
        <v>1237962</v>
      </c>
      <c r="J67" s="105">
        <f t="shared" si="43"/>
        <v>878000</v>
      </c>
      <c r="K67" s="106">
        <f t="shared" si="43"/>
        <v>911289</v>
      </c>
      <c r="L67" s="105">
        <f t="shared" si="43"/>
        <v>529000</v>
      </c>
      <c r="M67" s="106">
        <f t="shared" si="43"/>
        <v>438014</v>
      </c>
      <c r="N67" s="105">
        <f t="shared" si="43"/>
        <v>0</v>
      </c>
      <c r="O67" s="106">
        <f t="shared" si="43"/>
        <v>0</v>
      </c>
      <c r="P67" s="105">
        <f t="shared" si="36"/>
        <v>2588000</v>
      </c>
      <c r="Q67" s="106">
        <f t="shared" si="37"/>
        <v>2587265</v>
      </c>
      <c r="R67" s="61">
        <f t="shared" si="38"/>
        <v>-39.749430523917994</v>
      </c>
      <c r="S67" s="62">
        <f t="shared" si="39"/>
        <v>-51.934677144133204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89.457310750086421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89.431904597303841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7718000</v>
      </c>
      <c r="C69" s="92">
        <v>2000000</v>
      </c>
      <c r="D69" s="92"/>
      <c r="E69" s="92">
        <f>$B69      +$C69      +$D69</f>
        <v>9718000</v>
      </c>
      <c r="F69" s="93">
        <v>9718000</v>
      </c>
      <c r="G69" s="94">
        <v>9718000</v>
      </c>
      <c r="H69" s="93">
        <v>1644000</v>
      </c>
      <c r="I69" s="94">
        <v>1804959</v>
      </c>
      <c r="J69" s="93">
        <v>4766000</v>
      </c>
      <c r="K69" s="94">
        <v>4907970</v>
      </c>
      <c r="L69" s="93">
        <v>871000</v>
      </c>
      <c r="M69" s="94">
        <v>331217</v>
      </c>
      <c r="N69" s="93"/>
      <c r="O69" s="94"/>
      <c r="P69" s="93">
        <f>$H69      +$J69      +$L69      +$N69</f>
        <v>7281000</v>
      </c>
      <c r="Q69" s="94">
        <f>$I69      +$K69      +$M69      +$O69</f>
        <v>7044146</v>
      </c>
      <c r="R69" s="48">
        <f>IF(($J69      =0),0,((($L69      -$J69      )/$J69      )*100))</f>
        <v>-81.724716743600496</v>
      </c>
      <c r="S69" s="49">
        <f>IF(($K69      =0),0,((($M69      -$K69      )/$K69      )*100))</f>
        <v>-93.251446117233812</v>
      </c>
      <c r="T69" s="48">
        <f>IF(($E69      =0),0,(($P69      /$E69      )*100))</f>
        <v>74.922823626260552</v>
      </c>
      <c r="U69" s="50">
        <f>IF(($E69      =0),0,(($Q69      /$E69      )*100))</f>
        <v>72.485552582835979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7718000</v>
      </c>
      <c r="C70" s="101">
        <f>C69</f>
        <v>2000000</v>
      </c>
      <c r="D70" s="101"/>
      <c r="E70" s="101">
        <f>$B70      +$C70      +$D70</f>
        <v>9718000</v>
      </c>
      <c r="F70" s="102">
        <f t="shared" ref="F70:O70" si="44">F69</f>
        <v>9718000</v>
      </c>
      <c r="G70" s="103">
        <f t="shared" si="44"/>
        <v>9718000</v>
      </c>
      <c r="H70" s="102">
        <f t="shared" si="44"/>
        <v>1644000</v>
      </c>
      <c r="I70" s="103">
        <f t="shared" si="44"/>
        <v>1804959</v>
      </c>
      <c r="J70" s="102">
        <f t="shared" si="44"/>
        <v>4766000</v>
      </c>
      <c r="K70" s="103">
        <f t="shared" si="44"/>
        <v>4907970</v>
      </c>
      <c r="L70" s="102">
        <f t="shared" si="44"/>
        <v>871000</v>
      </c>
      <c r="M70" s="103">
        <f t="shared" si="44"/>
        <v>331217</v>
      </c>
      <c r="N70" s="102">
        <f t="shared" si="44"/>
        <v>0</v>
      </c>
      <c r="O70" s="103">
        <f t="shared" si="44"/>
        <v>0</v>
      </c>
      <c r="P70" s="102">
        <f>$H70      +$J70      +$L70      +$N70</f>
        <v>7281000</v>
      </c>
      <c r="Q70" s="103">
        <f>$I70      +$K70      +$M70      +$O70</f>
        <v>7044146</v>
      </c>
      <c r="R70" s="57">
        <f>IF(($J70      =0),0,((($L70      -$J70      )/$J70      )*100))</f>
        <v>-81.724716743600496</v>
      </c>
      <c r="S70" s="58">
        <f>IF(($K70      =0),0,((($M70      -$K70      )/$K70      )*100))</f>
        <v>-93.251446117233812</v>
      </c>
      <c r="T70" s="57">
        <f>IF($E70   =0,0,($P70   /$E70   )*100)</f>
        <v>74.922823626260552</v>
      </c>
      <c r="U70" s="59">
        <f>IF($E70   =0,0,($Q70   /$E70 )*100)</f>
        <v>72.485552582835979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7718000</v>
      </c>
      <c r="C71" s="104">
        <f>C69</f>
        <v>2000000</v>
      </c>
      <c r="D71" s="104"/>
      <c r="E71" s="104">
        <f>$B71      +$C71      +$D71</f>
        <v>9718000</v>
      </c>
      <c r="F71" s="105">
        <f t="shared" ref="F71:O71" si="45">F69</f>
        <v>9718000</v>
      </c>
      <c r="G71" s="106">
        <f t="shared" si="45"/>
        <v>9718000</v>
      </c>
      <c r="H71" s="105">
        <f t="shared" si="45"/>
        <v>1644000</v>
      </c>
      <c r="I71" s="106">
        <f t="shared" si="45"/>
        <v>1804959</v>
      </c>
      <c r="J71" s="105">
        <f t="shared" si="45"/>
        <v>4766000</v>
      </c>
      <c r="K71" s="106">
        <f t="shared" si="45"/>
        <v>4907970</v>
      </c>
      <c r="L71" s="105">
        <f t="shared" si="45"/>
        <v>871000</v>
      </c>
      <c r="M71" s="106">
        <f t="shared" si="45"/>
        <v>331217</v>
      </c>
      <c r="N71" s="105">
        <f t="shared" si="45"/>
        <v>0</v>
      </c>
      <c r="O71" s="106">
        <f t="shared" si="45"/>
        <v>0</v>
      </c>
      <c r="P71" s="105">
        <f>$H71      +$J71      +$L71      +$N71</f>
        <v>7281000</v>
      </c>
      <c r="Q71" s="106">
        <f>$I71      +$K71      +$M71      +$O71</f>
        <v>7044146</v>
      </c>
      <c r="R71" s="61">
        <f>IF(($J71      =0),0,((($L71      -$J71      )/$J71      )*100))</f>
        <v>-81.724716743600496</v>
      </c>
      <c r="S71" s="62">
        <f>IF(($K71      =0),0,((($M71      -$K71      )/$K71      )*100))</f>
        <v>-93.251446117233812</v>
      </c>
      <c r="T71" s="61">
        <f>IF($E71   =0,0,($P71   /$E71   )*100)</f>
        <v>74.922823626260552</v>
      </c>
      <c r="U71" s="65">
        <f>IF($E71   =0,0,($Q71   /$E71   )*100)</f>
        <v>72.485552582835979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10611000</v>
      </c>
      <c r="C72" s="104">
        <f>SUM(C9:C15,C18:C23,C26:C29,C32,C35:C39,C42:C52,C55:C58,C61:C65,C69)</f>
        <v>2000000</v>
      </c>
      <c r="D72" s="104"/>
      <c r="E72" s="104">
        <f>$B72      +$C72      +$D72</f>
        <v>12611000</v>
      </c>
      <c r="F72" s="105">
        <f t="shared" ref="F72:O72" si="46">SUM(F9:F15,F18:F23,F26:F29,F32,F35:F39,F42:F52,F55:F58,F61:F65,F69)</f>
        <v>12611000</v>
      </c>
      <c r="G72" s="106">
        <f t="shared" si="46"/>
        <v>12611000</v>
      </c>
      <c r="H72" s="105">
        <f t="shared" si="46"/>
        <v>2825000</v>
      </c>
      <c r="I72" s="106">
        <f t="shared" si="46"/>
        <v>3042921</v>
      </c>
      <c r="J72" s="105">
        <f t="shared" si="46"/>
        <v>5644000</v>
      </c>
      <c r="K72" s="106">
        <f t="shared" si="46"/>
        <v>5819259</v>
      </c>
      <c r="L72" s="105">
        <f t="shared" si="46"/>
        <v>1400000</v>
      </c>
      <c r="M72" s="106">
        <f t="shared" si="46"/>
        <v>769231</v>
      </c>
      <c r="N72" s="105">
        <f t="shared" si="46"/>
        <v>0</v>
      </c>
      <c r="O72" s="106">
        <f t="shared" si="46"/>
        <v>0</v>
      </c>
      <c r="P72" s="105">
        <f>$H72      +$J72      +$L72      +$N72</f>
        <v>9869000</v>
      </c>
      <c r="Q72" s="106">
        <f>$I72      +$K72      +$M72      +$O72</f>
        <v>9631411</v>
      </c>
      <c r="R72" s="61">
        <f>IF(($J72      =0),0,((($L72      -$J72      )/$J72      )*100))</f>
        <v>-75.194897236002831</v>
      </c>
      <c r="S72" s="62">
        <f>IF(($K72      =0),0,((($M72      -$K72      )/$K72      )*100))</f>
        <v>-86.781289507822208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78.257077154864803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76.37309491713583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QJLJ6Yp0OZZnMf3/ZotEI6GYMegj9RF/ZzdPTGeoGrDp7cS6iMd+Yy8xOAgHb6qR4KDepeLXmaaL08umJPcXcg==" saltValue="UlumuP/Spjfb4MXylD8QB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140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1914000</v>
      </c>
      <c r="C10" s="92">
        <v>0</v>
      </c>
      <c r="D10" s="92"/>
      <c r="E10" s="92">
        <f t="shared" ref="E10:E16" si="0">$B10      +$C10      +$D10</f>
        <v>1914000</v>
      </c>
      <c r="F10" s="93">
        <v>1914000</v>
      </c>
      <c r="G10" s="94">
        <v>1914000</v>
      </c>
      <c r="H10" s="93">
        <v>42000</v>
      </c>
      <c r="I10" s="94">
        <v>61778</v>
      </c>
      <c r="J10" s="93">
        <v>663000</v>
      </c>
      <c r="K10" s="94">
        <v>580522</v>
      </c>
      <c r="L10" s="93">
        <v>1209000</v>
      </c>
      <c r="M10" s="94">
        <v>1352901</v>
      </c>
      <c r="N10" s="93"/>
      <c r="O10" s="94"/>
      <c r="P10" s="93">
        <f t="shared" ref="P10:P16" si="1">$H10      +$J10      +$L10      +$N10</f>
        <v>1914000</v>
      </c>
      <c r="Q10" s="94">
        <f t="shared" ref="Q10:Q16" si="2">$I10      +$K10      +$M10      +$O10</f>
        <v>1995201</v>
      </c>
      <c r="R10" s="48">
        <f t="shared" ref="R10:R16" si="3">IF(($J10      =0),0,((($L10      -$J10      )/$J10      )*100))</f>
        <v>82.35294117647058</v>
      </c>
      <c r="S10" s="49">
        <f t="shared" ref="S10:S16" si="4">IF(($K10      =0),0,((($M10      -$K10      )/$K10      )*100))</f>
        <v>133.04904895938483</v>
      </c>
      <c r="T10" s="48">
        <f t="shared" ref="T10:T15" si="5">IF(($E10      =0),0,(($P10      /$E10      )*100))</f>
        <v>100</v>
      </c>
      <c r="U10" s="50">
        <f t="shared" ref="U10:U15" si="6">IF(($E10      =0),0,(($Q10      /$E10      )*100))</f>
        <v>104.24247648902822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1914000</v>
      </c>
      <c r="C16" s="95">
        <f>SUM(C9:C15)</f>
        <v>0</v>
      </c>
      <c r="D16" s="95"/>
      <c r="E16" s="95">
        <f t="shared" si="0"/>
        <v>1914000</v>
      </c>
      <c r="F16" s="96">
        <f t="shared" ref="F16:O16" si="7">SUM(F9:F15)</f>
        <v>1914000</v>
      </c>
      <c r="G16" s="97">
        <f t="shared" si="7"/>
        <v>1914000</v>
      </c>
      <c r="H16" s="96">
        <f t="shared" si="7"/>
        <v>42000</v>
      </c>
      <c r="I16" s="97">
        <f t="shared" si="7"/>
        <v>61778</v>
      </c>
      <c r="J16" s="96">
        <f t="shared" si="7"/>
        <v>663000</v>
      </c>
      <c r="K16" s="97">
        <f t="shared" si="7"/>
        <v>580522</v>
      </c>
      <c r="L16" s="96">
        <f t="shared" si="7"/>
        <v>1209000</v>
      </c>
      <c r="M16" s="97">
        <f t="shared" si="7"/>
        <v>1352901</v>
      </c>
      <c r="N16" s="96">
        <f t="shared" si="7"/>
        <v>0</v>
      </c>
      <c r="O16" s="97">
        <f t="shared" si="7"/>
        <v>0</v>
      </c>
      <c r="P16" s="96">
        <f t="shared" si="1"/>
        <v>1914000</v>
      </c>
      <c r="Q16" s="97">
        <f t="shared" si="2"/>
        <v>1995201</v>
      </c>
      <c r="R16" s="52">
        <f t="shared" si="3"/>
        <v>82.35294117647058</v>
      </c>
      <c r="S16" s="53">
        <f t="shared" si="4"/>
        <v>133.04904895938483</v>
      </c>
      <c r="T16" s="52">
        <f>IF((SUM($E9:$E13)+$E15)=0,0,(P16/(SUM($E9:$E13)+$E15)*100))</f>
        <v>100</v>
      </c>
      <c r="U16" s="54">
        <f>IF((SUM($E9:$E13)+$E15)=0,0,(Q16/(SUM($E9:$E13)+$E15)*100))</f>
        <v>104.24247648902822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1285000</v>
      </c>
      <c r="C32" s="92">
        <v>0</v>
      </c>
      <c r="D32" s="92"/>
      <c r="E32" s="92">
        <f>$B32      +$C32      +$D32</f>
        <v>1285000</v>
      </c>
      <c r="F32" s="93">
        <v>1285000</v>
      </c>
      <c r="G32" s="94">
        <v>1285000</v>
      </c>
      <c r="H32" s="93">
        <v>380000</v>
      </c>
      <c r="I32" s="94">
        <v>381387</v>
      </c>
      <c r="J32" s="93">
        <v>366000</v>
      </c>
      <c r="K32" s="94">
        <v>377154</v>
      </c>
      <c r="L32" s="93">
        <v>346000</v>
      </c>
      <c r="M32" s="94">
        <v>345627</v>
      </c>
      <c r="N32" s="93"/>
      <c r="O32" s="94"/>
      <c r="P32" s="93">
        <f>$H32      +$J32      +$L32      +$N32</f>
        <v>1092000</v>
      </c>
      <c r="Q32" s="94">
        <f>$I32      +$K32      +$M32      +$O32</f>
        <v>1104168</v>
      </c>
      <c r="R32" s="48">
        <f>IF(($J32      =0),0,((($L32      -$J32      )/$J32      )*100))</f>
        <v>-5.4644808743169397</v>
      </c>
      <c r="S32" s="49">
        <f>IF(($K32      =0),0,((($M32      -$K32      )/$K32      )*100))</f>
        <v>-8.3591848422660231</v>
      </c>
      <c r="T32" s="48">
        <f>IF(($E32      =0),0,(($P32      /$E32      )*100))</f>
        <v>84.980544747081709</v>
      </c>
      <c r="U32" s="50">
        <f>IF(($E32      =0),0,(($Q32      /$E32      )*100))</f>
        <v>85.927470817120621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1285000</v>
      </c>
      <c r="C33" s="95">
        <f>C32</f>
        <v>0</v>
      </c>
      <c r="D33" s="95"/>
      <c r="E33" s="95">
        <f>$B33      +$C33      +$D33</f>
        <v>1285000</v>
      </c>
      <c r="F33" s="96">
        <f t="shared" ref="F33:O33" si="17">F32</f>
        <v>1285000</v>
      </c>
      <c r="G33" s="97">
        <f t="shared" si="17"/>
        <v>1285000</v>
      </c>
      <c r="H33" s="96">
        <f t="shared" si="17"/>
        <v>380000</v>
      </c>
      <c r="I33" s="97">
        <f t="shared" si="17"/>
        <v>381387</v>
      </c>
      <c r="J33" s="96">
        <f t="shared" si="17"/>
        <v>366000</v>
      </c>
      <c r="K33" s="97">
        <f t="shared" si="17"/>
        <v>377154</v>
      </c>
      <c r="L33" s="96">
        <f t="shared" si="17"/>
        <v>346000</v>
      </c>
      <c r="M33" s="97">
        <f t="shared" si="17"/>
        <v>345627</v>
      </c>
      <c r="N33" s="96">
        <f t="shared" si="17"/>
        <v>0</v>
      </c>
      <c r="O33" s="97">
        <f t="shared" si="17"/>
        <v>0</v>
      </c>
      <c r="P33" s="96">
        <f>$H33      +$J33      +$L33      +$N33</f>
        <v>1092000</v>
      </c>
      <c r="Q33" s="97">
        <f>$I33      +$K33      +$M33      +$O33</f>
        <v>1104168</v>
      </c>
      <c r="R33" s="52">
        <f>IF(($J33      =0),0,((($L33      -$J33      )/$J33      )*100))</f>
        <v>-5.4644808743169397</v>
      </c>
      <c r="S33" s="53">
        <f>IF(($K33      =0),0,((($M33      -$K33      )/$K33      )*100))</f>
        <v>-8.3591848422660231</v>
      </c>
      <c r="T33" s="52">
        <f>IF($E33   =0,0,($P33   /$E33   )*100)</f>
        <v>84.980544747081709</v>
      </c>
      <c r="U33" s="54">
        <f>IF($E33   =0,0,($Q33   /$E33   )*100)</f>
        <v>85.927470817120621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6100000</v>
      </c>
      <c r="C35" s="92">
        <v>0</v>
      </c>
      <c r="D35" s="92"/>
      <c r="E35" s="92">
        <f t="shared" ref="E35:E40" si="18">$B35      +$C35      +$D35</f>
        <v>6100000</v>
      </c>
      <c r="F35" s="93">
        <v>6100000</v>
      </c>
      <c r="G35" s="94">
        <v>6100000</v>
      </c>
      <c r="H35" s="93"/>
      <c r="I35" s="94"/>
      <c r="J35" s="93"/>
      <c r="K35" s="94"/>
      <c r="L35" s="93">
        <v>146000</v>
      </c>
      <c r="M35" s="94"/>
      <c r="N35" s="93"/>
      <c r="O35" s="94"/>
      <c r="P35" s="93">
        <f t="shared" ref="P35:P40" si="19">$H35      +$J35      +$L35      +$N35</f>
        <v>146000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2.3934426229508197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6100000</v>
      </c>
      <c r="C40" s="95">
        <f>SUM(C35:C39)</f>
        <v>0</v>
      </c>
      <c r="D40" s="95"/>
      <c r="E40" s="95">
        <f t="shared" si="18"/>
        <v>6100000</v>
      </c>
      <c r="F40" s="96">
        <f t="shared" ref="F40:O40" si="25">SUM(F35:F39)</f>
        <v>6100000</v>
      </c>
      <c r="G40" s="97">
        <f t="shared" si="25"/>
        <v>6100000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146000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146000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2.3934426229508197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9299000</v>
      </c>
      <c r="C67" s="104">
        <f>SUM(C9:C15,C18:C23,C26:C29,C32,C35:C39,C42:C52,C55:C58,C61:C65)</f>
        <v>0</v>
      </c>
      <c r="D67" s="104"/>
      <c r="E67" s="104">
        <f t="shared" si="35"/>
        <v>9299000</v>
      </c>
      <c r="F67" s="105">
        <f t="shared" ref="F67:O67" si="43">SUM(F9:F15,F18:F23,F26:F29,F32,F35:F39,F42:F52,F55:F58,F61:F65)</f>
        <v>9299000</v>
      </c>
      <c r="G67" s="106">
        <f t="shared" si="43"/>
        <v>9299000</v>
      </c>
      <c r="H67" s="105">
        <f t="shared" si="43"/>
        <v>422000</v>
      </c>
      <c r="I67" s="106">
        <f t="shared" si="43"/>
        <v>443165</v>
      </c>
      <c r="J67" s="105">
        <f t="shared" si="43"/>
        <v>1029000</v>
      </c>
      <c r="K67" s="106">
        <f t="shared" si="43"/>
        <v>957676</v>
      </c>
      <c r="L67" s="105">
        <f t="shared" si="43"/>
        <v>1701000</v>
      </c>
      <c r="M67" s="106">
        <f t="shared" si="43"/>
        <v>1698528</v>
      </c>
      <c r="N67" s="105">
        <f t="shared" si="43"/>
        <v>0</v>
      </c>
      <c r="O67" s="106">
        <f t="shared" si="43"/>
        <v>0</v>
      </c>
      <c r="P67" s="105">
        <f t="shared" si="36"/>
        <v>3152000</v>
      </c>
      <c r="Q67" s="106">
        <f t="shared" si="37"/>
        <v>3099369</v>
      </c>
      <c r="R67" s="61">
        <f t="shared" si="38"/>
        <v>65.306122448979593</v>
      </c>
      <c r="S67" s="62">
        <f t="shared" si="39"/>
        <v>77.359357444480182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33.896117862135718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33.330132272287344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14521000</v>
      </c>
      <c r="C69" s="92">
        <v>0</v>
      </c>
      <c r="D69" s="92"/>
      <c r="E69" s="92">
        <f>$B69      +$C69      +$D69</f>
        <v>14521000</v>
      </c>
      <c r="F69" s="93">
        <v>14521000</v>
      </c>
      <c r="G69" s="94">
        <v>14521000</v>
      </c>
      <c r="H69" s="93">
        <v>5802000</v>
      </c>
      <c r="I69" s="94">
        <v>5802563</v>
      </c>
      <c r="J69" s="93">
        <v>1582000</v>
      </c>
      <c r="K69" s="94">
        <v>1757184</v>
      </c>
      <c r="L69" s="93">
        <v>170000</v>
      </c>
      <c r="M69" s="94">
        <v>-78253</v>
      </c>
      <c r="N69" s="93"/>
      <c r="O69" s="94"/>
      <c r="P69" s="93">
        <f>$H69      +$J69      +$L69      +$N69</f>
        <v>7554000</v>
      </c>
      <c r="Q69" s="94">
        <f>$I69      +$K69      +$M69      +$O69</f>
        <v>7481494</v>
      </c>
      <c r="R69" s="48">
        <f>IF(($J69      =0),0,((($L69      -$J69      )/$J69      )*100))</f>
        <v>-89.254108723135275</v>
      </c>
      <c r="S69" s="49">
        <f>IF(($K69      =0),0,((($M69      -$K69      )/$K69      )*100))</f>
        <v>-104.45331849140442</v>
      </c>
      <c r="T69" s="48">
        <f>IF(($E69      =0),0,(($P69      /$E69      )*100))</f>
        <v>52.021210660422831</v>
      </c>
      <c r="U69" s="50">
        <f>IF(($E69      =0),0,(($Q69      /$E69      )*100))</f>
        <v>51.52189243165072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14521000</v>
      </c>
      <c r="C70" s="101">
        <f>C69</f>
        <v>0</v>
      </c>
      <c r="D70" s="101"/>
      <c r="E70" s="101">
        <f>$B70      +$C70      +$D70</f>
        <v>14521000</v>
      </c>
      <c r="F70" s="102">
        <f t="shared" ref="F70:O70" si="44">F69</f>
        <v>14521000</v>
      </c>
      <c r="G70" s="103">
        <f t="shared" si="44"/>
        <v>14521000</v>
      </c>
      <c r="H70" s="102">
        <f t="shared" si="44"/>
        <v>5802000</v>
      </c>
      <c r="I70" s="103">
        <f t="shared" si="44"/>
        <v>5802563</v>
      </c>
      <c r="J70" s="102">
        <f t="shared" si="44"/>
        <v>1582000</v>
      </c>
      <c r="K70" s="103">
        <f t="shared" si="44"/>
        <v>1757184</v>
      </c>
      <c r="L70" s="102">
        <f t="shared" si="44"/>
        <v>170000</v>
      </c>
      <c r="M70" s="103">
        <f t="shared" si="44"/>
        <v>-78253</v>
      </c>
      <c r="N70" s="102">
        <f t="shared" si="44"/>
        <v>0</v>
      </c>
      <c r="O70" s="103">
        <f t="shared" si="44"/>
        <v>0</v>
      </c>
      <c r="P70" s="102">
        <f>$H70      +$J70      +$L70      +$N70</f>
        <v>7554000</v>
      </c>
      <c r="Q70" s="103">
        <f>$I70      +$K70      +$M70      +$O70</f>
        <v>7481494</v>
      </c>
      <c r="R70" s="57">
        <f>IF(($J70      =0),0,((($L70      -$J70      )/$J70      )*100))</f>
        <v>-89.254108723135275</v>
      </c>
      <c r="S70" s="58">
        <f>IF(($K70      =0),0,((($M70      -$K70      )/$K70      )*100))</f>
        <v>-104.45331849140442</v>
      </c>
      <c r="T70" s="57">
        <f>IF($E70   =0,0,($P70   /$E70   )*100)</f>
        <v>52.021210660422831</v>
      </c>
      <c r="U70" s="59">
        <f>IF($E70   =0,0,($Q70   /$E70 )*100)</f>
        <v>51.52189243165072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14521000</v>
      </c>
      <c r="C71" s="104">
        <f>C69</f>
        <v>0</v>
      </c>
      <c r="D71" s="104"/>
      <c r="E71" s="104">
        <f>$B71      +$C71      +$D71</f>
        <v>14521000</v>
      </c>
      <c r="F71" s="105">
        <f t="shared" ref="F71:O71" si="45">F69</f>
        <v>14521000</v>
      </c>
      <c r="G71" s="106">
        <f t="shared" si="45"/>
        <v>14521000</v>
      </c>
      <c r="H71" s="105">
        <f t="shared" si="45"/>
        <v>5802000</v>
      </c>
      <c r="I71" s="106">
        <f t="shared" si="45"/>
        <v>5802563</v>
      </c>
      <c r="J71" s="105">
        <f t="shared" si="45"/>
        <v>1582000</v>
      </c>
      <c r="K71" s="106">
        <f t="shared" si="45"/>
        <v>1757184</v>
      </c>
      <c r="L71" s="105">
        <f t="shared" si="45"/>
        <v>170000</v>
      </c>
      <c r="M71" s="106">
        <f t="shared" si="45"/>
        <v>-78253</v>
      </c>
      <c r="N71" s="105">
        <f t="shared" si="45"/>
        <v>0</v>
      </c>
      <c r="O71" s="106">
        <f t="shared" si="45"/>
        <v>0</v>
      </c>
      <c r="P71" s="105">
        <f>$H71      +$J71      +$L71      +$N71</f>
        <v>7554000</v>
      </c>
      <c r="Q71" s="106">
        <f>$I71      +$K71      +$M71      +$O71</f>
        <v>7481494</v>
      </c>
      <c r="R71" s="61">
        <f>IF(($J71      =0),0,((($L71      -$J71      )/$J71      )*100))</f>
        <v>-89.254108723135275</v>
      </c>
      <c r="S71" s="62">
        <f>IF(($K71      =0),0,((($M71      -$K71      )/$K71      )*100))</f>
        <v>-104.45331849140442</v>
      </c>
      <c r="T71" s="61">
        <f>IF($E71   =0,0,($P71   /$E71   )*100)</f>
        <v>52.021210660422831</v>
      </c>
      <c r="U71" s="65">
        <f>IF($E71   =0,0,($Q71   /$E71   )*100)</f>
        <v>51.52189243165072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23820000</v>
      </c>
      <c r="C72" s="104">
        <f>SUM(C9:C15,C18:C23,C26:C29,C32,C35:C39,C42:C52,C55:C58,C61:C65,C69)</f>
        <v>0</v>
      </c>
      <c r="D72" s="104"/>
      <c r="E72" s="104">
        <f>$B72      +$C72      +$D72</f>
        <v>23820000</v>
      </c>
      <c r="F72" s="105">
        <f t="shared" ref="F72:O72" si="46">SUM(F9:F15,F18:F23,F26:F29,F32,F35:F39,F42:F52,F55:F58,F61:F65,F69)</f>
        <v>23820000</v>
      </c>
      <c r="G72" s="106">
        <f t="shared" si="46"/>
        <v>23820000</v>
      </c>
      <c r="H72" s="105">
        <f t="shared" si="46"/>
        <v>6224000</v>
      </c>
      <c r="I72" s="106">
        <f t="shared" si="46"/>
        <v>6245728</v>
      </c>
      <c r="J72" s="105">
        <f t="shared" si="46"/>
        <v>2611000</v>
      </c>
      <c r="K72" s="106">
        <f t="shared" si="46"/>
        <v>2714860</v>
      </c>
      <c r="L72" s="105">
        <f t="shared" si="46"/>
        <v>1871000</v>
      </c>
      <c r="M72" s="106">
        <f t="shared" si="46"/>
        <v>1620275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10706000</v>
      </c>
      <c r="Q72" s="106">
        <f>$I72      +$K72      +$M72      +$O72</f>
        <v>10580863</v>
      </c>
      <c r="R72" s="61">
        <f>IF(($J72      =0),0,((($L72      -$J72      )/$J72      )*100))</f>
        <v>-28.341631558789736</v>
      </c>
      <c r="S72" s="62">
        <f>IF(($K72      =0),0,((($M72      -$K72      )/$K72      )*100))</f>
        <v>-40.318285289112517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44.945424013434085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44.420079764903441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dA/GC15CkvoiWfSEAPRvt7ueFgDuzGJ8kM02GtQsv4T7egwNxL5KXPyNT/KBj7T8M6/Yua6mosftz05V+5qBoQ==" saltValue="JJcGVBEkkvmQZy2s1M4eo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307000</v>
      </c>
      <c r="I10" s="94"/>
      <c r="J10" s="93">
        <v>155000</v>
      </c>
      <c r="K10" s="94">
        <v>487049</v>
      </c>
      <c r="L10" s="93">
        <v>110000</v>
      </c>
      <c r="M10" s="94">
        <v>110488</v>
      </c>
      <c r="N10" s="93"/>
      <c r="O10" s="94"/>
      <c r="P10" s="93">
        <f t="shared" ref="P10:P16" si="1">$H10      +$J10      +$L10      +$N10</f>
        <v>572000</v>
      </c>
      <c r="Q10" s="94">
        <f t="shared" ref="Q10:Q16" si="2">$I10      +$K10      +$M10      +$O10</f>
        <v>597537</v>
      </c>
      <c r="R10" s="48">
        <f t="shared" ref="R10:R16" si="3">IF(($J10      =0),0,((($L10      -$J10      )/$J10      )*100))</f>
        <v>-29.032258064516132</v>
      </c>
      <c r="S10" s="49">
        <f t="shared" ref="S10:S16" si="4">IF(($K10      =0),0,((($M10      -$K10      )/$K10      )*100))</f>
        <v>-77.314808160985862</v>
      </c>
      <c r="T10" s="48">
        <f t="shared" ref="T10:T15" si="5">IF(($E10      =0),0,(($P10      /$E10      )*100))</f>
        <v>57.199999999999996</v>
      </c>
      <c r="U10" s="50">
        <f t="shared" ref="U10:U15" si="6">IF(($E10      =0),0,(($Q10      /$E10      )*100))</f>
        <v>59.753699999999995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307000</v>
      </c>
      <c r="I16" s="97">
        <f t="shared" si="7"/>
        <v>0</v>
      </c>
      <c r="J16" s="96">
        <f t="shared" si="7"/>
        <v>155000</v>
      </c>
      <c r="K16" s="97">
        <f t="shared" si="7"/>
        <v>487049</v>
      </c>
      <c r="L16" s="96">
        <f t="shared" si="7"/>
        <v>110000</v>
      </c>
      <c r="M16" s="97">
        <f t="shared" si="7"/>
        <v>110488</v>
      </c>
      <c r="N16" s="96">
        <f t="shared" si="7"/>
        <v>0</v>
      </c>
      <c r="O16" s="97">
        <f t="shared" si="7"/>
        <v>0</v>
      </c>
      <c r="P16" s="96">
        <f t="shared" si="1"/>
        <v>572000</v>
      </c>
      <c r="Q16" s="97">
        <f t="shared" si="2"/>
        <v>597537</v>
      </c>
      <c r="R16" s="52">
        <f t="shared" si="3"/>
        <v>-29.032258064516132</v>
      </c>
      <c r="S16" s="53">
        <f t="shared" si="4"/>
        <v>-77.314808160985862</v>
      </c>
      <c r="T16" s="52">
        <f>IF((SUM($E9:$E13)+$E15)=0,0,(P16/(SUM($E9:$E13)+$E15)*100))</f>
        <v>57.199999999999996</v>
      </c>
      <c r="U16" s="54">
        <f>IF((SUM($E9:$E13)+$E15)=0,0,(Q16/(SUM($E9:$E13)+$E15)*100))</f>
        <v>59.753699999999995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500000</v>
      </c>
      <c r="C19" s="92">
        <v>0</v>
      </c>
      <c r="D19" s="92"/>
      <c r="E19" s="92">
        <f t="shared" si="8"/>
        <v>500000</v>
      </c>
      <c r="F19" s="93">
        <v>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500000</v>
      </c>
      <c r="C24" s="95">
        <f>SUM(C18:C23)</f>
        <v>0</v>
      </c>
      <c r="D24" s="95"/>
      <c r="E24" s="95">
        <f t="shared" si="8"/>
        <v>500000</v>
      </c>
      <c r="F24" s="96">
        <f t="shared" ref="F24:O24" si="15">SUM(F18:F23)</f>
        <v>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2748000</v>
      </c>
      <c r="C29" s="92">
        <v>0</v>
      </c>
      <c r="D29" s="92"/>
      <c r="E29" s="92">
        <f>$B29      +$C29      +$D29</f>
        <v>2748000</v>
      </c>
      <c r="F29" s="93">
        <v>2748000</v>
      </c>
      <c r="G29" s="94">
        <v>2748000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2748000</v>
      </c>
      <c r="C30" s="95">
        <f>SUM(C26:C29)</f>
        <v>0</v>
      </c>
      <c r="D30" s="95"/>
      <c r="E30" s="95">
        <f>$B30      +$C30      +$D30</f>
        <v>2748000</v>
      </c>
      <c r="F30" s="96">
        <f t="shared" ref="F30:O30" si="16">SUM(F26:F29)</f>
        <v>2748000</v>
      </c>
      <c r="G30" s="97">
        <f t="shared" si="16"/>
        <v>2748000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1413000</v>
      </c>
      <c r="C32" s="92">
        <v>0</v>
      </c>
      <c r="D32" s="92"/>
      <c r="E32" s="92">
        <f>$B32      +$C32      +$D32</f>
        <v>1413000</v>
      </c>
      <c r="F32" s="93">
        <v>1413000</v>
      </c>
      <c r="G32" s="94">
        <v>1413000</v>
      </c>
      <c r="H32" s="93">
        <v>306000</v>
      </c>
      <c r="I32" s="94"/>
      <c r="J32" s="93">
        <v>305000</v>
      </c>
      <c r="K32" s="94">
        <v>610663</v>
      </c>
      <c r="L32" s="93">
        <v>352000</v>
      </c>
      <c r="M32" s="94">
        <v>302837</v>
      </c>
      <c r="N32" s="93"/>
      <c r="O32" s="94"/>
      <c r="P32" s="93">
        <f>$H32      +$J32      +$L32      +$N32</f>
        <v>963000</v>
      </c>
      <c r="Q32" s="94">
        <f>$I32      +$K32      +$M32      +$O32</f>
        <v>913500</v>
      </c>
      <c r="R32" s="48">
        <f>IF(($J32      =0),0,((($L32      -$J32      )/$J32      )*100))</f>
        <v>15.409836065573771</v>
      </c>
      <c r="S32" s="49">
        <f>IF(($K32      =0),0,((($M32      -$K32      )/$K32      )*100))</f>
        <v>-50.408490443992839</v>
      </c>
      <c r="T32" s="48">
        <f>IF(($E32      =0),0,(($P32      /$E32      )*100))</f>
        <v>68.152866242038215</v>
      </c>
      <c r="U32" s="50">
        <f>IF(($E32      =0),0,(($Q32      /$E32      )*100))</f>
        <v>64.649681528662413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1413000</v>
      </c>
      <c r="C33" s="95">
        <f>C32</f>
        <v>0</v>
      </c>
      <c r="D33" s="95"/>
      <c r="E33" s="95">
        <f>$B33      +$C33      +$D33</f>
        <v>1413000</v>
      </c>
      <c r="F33" s="96">
        <f t="shared" ref="F33:O33" si="17">F32</f>
        <v>1413000</v>
      </c>
      <c r="G33" s="97">
        <f t="shared" si="17"/>
        <v>1413000</v>
      </c>
      <c r="H33" s="96">
        <f t="shared" si="17"/>
        <v>306000</v>
      </c>
      <c r="I33" s="97">
        <f t="shared" si="17"/>
        <v>0</v>
      </c>
      <c r="J33" s="96">
        <f t="shared" si="17"/>
        <v>305000</v>
      </c>
      <c r="K33" s="97">
        <f t="shared" si="17"/>
        <v>610663</v>
      </c>
      <c r="L33" s="96">
        <f t="shared" si="17"/>
        <v>352000</v>
      </c>
      <c r="M33" s="97">
        <f t="shared" si="17"/>
        <v>302837</v>
      </c>
      <c r="N33" s="96">
        <f t="shared" si="17"/>
        <v>0</v>
      </c>
      <c r="O33" s="97">
        <f t="shared" si="17"/>
        <v>0</v>
      </c>
      <c r="P33" s="96">
        <f>$H33      +$J33      +$L33      +$N33</f>
        <v>963000</v>
      </c>
      <c r="Q33" s="97">
        <f>$I33      +$K33      +$M33      +$O33</f>
        <v>913500</v>
      </c>
      <c r="R33" s="52">
        <f>IF(($J33      =0),0,((($L33      -$J33      )/$J33      )*100))</f>
        <v>15.409836065573771</v>
      </c>
      <c r="S33" s="53">
        <f>IF(($K33      =0),0,((($M33      -$K33      )/$K33      )*100))</f>
        <v>-50.408490443992839</v>
      </c>
      <c r="T33" s="52">
        <f>IF($E33   =0,0,($P33   /$E33   )*100)</f>
        <v>68.152866242038215</v>
      </c>
      <c r="U33" s="54">
        <f>IF($E33   =0,0,($Q33   /$E33   )*100)</f>
        <v>64.649681528662413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5661000</v>
      </c>
      <c r="C67" s="104">
        <f>SUM(C9:C15,C18:C23,C26:C29,C32,C35:C39,C42:C52,C55:C58,C61:C65)</f>
        <v>0</v>
      </c>
      <c r="D67" s="104"/>
      <c r="E67" s="104">
        <f t="shared" si="35"/>
        <v>5661000</v>
      </c>
      <c r="F67" s="105">
        <f t="shared" ref="F67:O67" si="43">SUM(F9:F15,F18:F23,F26:F29,F32,F35:F39,F42:F52,F55:F58,F61:F65)</f>
        <v>5661000</v>
      </c>
      <c r="G67" s="106">
        <f t="shared" si="43"/>
        <v>5161000</v>
      </c>
      <c r="H67" s="105">
        <f t="shared" si="43"/>
        <v>613000</v>
      </c>
      <c r="I67" s="106">
        <f t="shared" si="43"/>
        <v>0</v>
      </c>
      <c r="J67" s="105">
        <f t="shared" si="43"/>
        <v>460000</v>
      </c>
      <c r="K67" s="106">
        <f t="shared" si="43"/>
        <v>1097712</v>
      </c>
      <c r="L67" s="105">
        <f t="shared" si="43"/>
        <v>462000</v>
      </c>
      <c r="M67" s="106">
        <f t="shared" si="43"/>
        <v>413325</v>
      </c>
      <c r="N67" s="105">
        <f t="shared" si="43"/>
        <v>0</v>
      </c>
      <c r="O67" s="106">
        <f t="shared" si="43"/>
        <v>0</v>
      </c>
      <c r="P67" s="105">
        <f t="shared" si="36"/>
        <v>1535000</v>
      </c>
      <c r="Q67" s="106">
        <f t="shared" si="37"/>
        <v>1511037</v>
      </c>
      <c r="R67" s="61">
        <f t="shared" si="38"/>
        <v>0.43478260869565216</v>
      </c>
      <c r="S67" s="62">
        <f t="shared" si="39"/>
        <v>-62.346681096681102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29.742298004262739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29.277988761867856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5661000</v>
      </c>
      <c r="C72" s="104">
        <f>SUM(C9:C15,C18:C23,C26:C29,C32,C35:C39,C42:C52,C55:C58,C61:C65,C69)</f>
        <v>0</v>
      </c>
      <c r="D72" s="104"/>
      <c r="E72" s="104">
        <f>$B72      +$C72      +$D72</f>
        <v>5661000</v>
      </c>
      <c r="F72" s="105">
        <f t="shared" ref="F72:O72" si="46">SUM(F9:F15,F18:F23,F26:F29,F32,F35:F39,F42:F52,F55:F58,F61:F65,F69)</f>
        <v>5661000</v>
      </c>
      <c r="G72" s="106">
        <f t="shared" si="46"/>
        <v>5161000</v>
      </c>
      <c r="H72" s="105">
        <f t="shared" si="46"/>
        <v>613000</v>
      </c>
      <c r="I72" s="106">
        <f t="shared" si="46"/>
        <v>0</v>
      </c>
      <c r="J72" s="105">
        <f t="shared" si="46"/>
        <v>460000</v>
      </c>
      <c r="K72" s="106">
        <f t="shared" si="46"/>
        <v>1097712</v>
      </c>
      <c r="L72" s="105">
        <f t="shared" si="46"/>
        <v>462000</v>
      </c>
      <c r="M72" s="106">
        <f t="shared" si="46"/>
        <v>413325</v>
      </c>
      <c r="N72" s="105">
        <f t="shared" si="46"/>
        <v>0</v>
      </c>
      <c r="O72" s="106">
        <f t="shared" si="46"/>
        <v>0</v>
      </c>
      <c r="P72" s="105">
        <f>$H72      +$J72      +$L72      +$N72</f>
        <v>1535000</v>
      </c>
      <c r="Q72" s="106">
        <f>$I72      +$K72      +$M72      +$O72</f>
        <v>1511037</v>
      </c>
      <c r="R72" s="61">
        <f>IF(($J72      =0),0,((($L72      -$J72      )/$J72      )*100))</f>
        <v>0.43478260869565216</v>
      </c>
      <c r="S72" s="62">
        <f>IF(($K72      =0),0,((($M72      -$K72      )/$K72      )*100))</f>
        <v>-62.346681096681102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29.742298004262739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29.277988761867856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Dsnnm66WtOgBSxSYYis9y4YdYfAxGkHmnbIw5BHI9u1Ur426PS5QW6FnDqWGKJntdgS/3iezUYV2X8xEYDUgHw==" saltValue="1Wa2+236r9fT2dhiJYJ1h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268000</v>
      </c>
      <c r="I10" s="94"/>
      <c r="J10" s="93">
        <v>171000</v>
      </c>
      <c r="K10" s="94">
        <v>334667</v>
      </c>
      <c r="L10" s="93">
        <v>157000</v>
      </c>
      <c r="M10" s="94">
        <v>262480</v>
      </c>
      <c r="N10" s="93"/>
      <c r="O10" s="94"/>
      <c r="P10" s="93">
        <f t="shared" ref="P10:P16" si="1">$H10      +$J10      +$L10      +$N10</f>
        <v>596000</v>
      </c>
      <c r="Q10" s="94">
        <f t="shared" ref="Q10:Q16" si="2">$I10      +$K10      +$M10      +$O10</f>
        <v>597147</v>
      </c>
      <c r="R10" s="48">
        <f t="shared" ref="R10:R16" si="3">IF(($J10      =0),0,((($L10      -$J10      )/$J10      )*100))</f>
        <v>-8.1871345029239766</v>
      </c>
      <c r="S10" s="49">
        <f t="shared" ref="S10:S16" si="4">IF(($K10      =0),0,((($M10      -$K10      )/$K10      )*100))</f>
        <v>-21.569799233267695</v>
      </c>
      <c r="T10" s="48">
        <f t="shared" ref="T10:T15" si="5">IF(($E10      =0),0,(($P10      /$E10      )*100))</f>
        <v>59.599999999999994</v>
      </c>
      <c r="U10" s="50">
        <f t="shared" ref="U10:U15" si="6">IF(($E10      =0),0,(($Q10      /$E10      )*100))</f>
        <v>59.714700000000001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268000</v>
      </c>
      <c r="I16" s="97">
        <f t="shared" si="7"/>
        <v>0</v>
      </c>
      <c r="J16" s="96">
        <f t="shared" si="7"/>
        <v>171000</v>
      </c>
      <c r="K16" s="97">
        <f t="shared" si="7"/>
        <v>334667</v>
      </c>
      <c r="L16" s="96">
        <f t="shared" si="7"/>
        <v>157000</v>
      </c>
      <c r="M16" s="97">
        <f t="shared" si="7"/>
        <v>262480</v>
      </c>
      <c r="N16" s="96">
        <f t="shared" si="7"/>
        <v>0</v>
      </c>
      <c r="O16" s="97">
        <f t="shared" si="7"/>
        <v>0</v>
      </c>
      <c r="P16" s="96">
        <f t="shared" si="1"/>
        <v>596000</v>
      </c>
      <c r="Q16" s="97">
        <f t="shared" si="2"/>
        <v>597147</v>
      </c>
      <c r="R16" s="52">
        <f t="shared" si="3"/>
        <v>-8.1871345029239766</v>
      </c>
      <c r="S16" s="53">
        <f t="shared" si="4"/>
        <v>-21.569799233267695</v>
      </c>
      <c r="T16" s="52">
        <f>IF((SUM($E9:$E13)+$E15)=0,0,(P16/(SUM($E9:$E13)+$E15)*100))</f>
        <v>59.599999999999994</v>
      </c>
      <c r="U16" s="54">
        <f>IF((SUM($E9:$E13)+$E15)=0,0,(Q16/(SUM($E9:$E13)+$E15)*100))</f>
        <v>59.714700000000001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2708000</v>
      </c>
      <c r="C29" s="92">
        <v>0</v>
      </c>
      <c r="D29" s="92"/>
      <c r="E29" s="92">
        <f>$B29      +$C29      +$D29</f>
        <v>2708000</v>
      </c>
      <c r="F29" s="93">
        <v>2708000</v>
      </c>
      <c r="G29" s="94">
        <v>2708000</v>
      </c>
      <c r="H29" s="93">
        <v>418000</v>
      </c>
      <c r="I29" s="94"/>
      <c r="J29" s="93">
        <v>22000</v>
      </c>
      <c r="K29" s="94">
        <v>480010</v>
      </c>
      <c r="L29" s="93">
        <v>1449000</v>
      </c>
      <c r="M29" s="94">
        <v>1794597</v>
      </c>
      <c r="N29" s="93"/>
      <c r="O29" s="94"/>
      <c r="P29" s="93">
        <f>$H29      +$J29      +$L29      +$N29</f>
        <v>1889000</v>
      </c>
      <c r="Q29" s="94">
        <f>$I29      +$K29      +$M29      +$O29</f>
        <v>2274607</v>
      </c>
      <c r="R29" s="48">
        <f>IF(($J29      =0),0,((($L29      -$J29      )/$J29      )*100))</f>
        <v>6486.363636363636</v>
      </c>
      <c r="S29" s="49">
        <f>IF(($K29      =0),0,((($M29      -$K29      )/$K29      )*100))</f>
        <v>273.86658611278932</v>
      </c>
      <c r="T29" s="48">
        <f>IF(($E29      =0),0,(($P29      /$E29      )*100))</f>
        <v>69.756277695716392</v>
      </c>
      <c r="U29" s="50">
        <f>IF(($E29      =0),0,(($Q29      /$E29      )*100))</f>
        <v>83.995827178729684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2708000</v>
      </c>
      <c r="C30" s="95">
        <f>SUM(C26:C29)</f>
        <v>0</v>
      </c>
      <c r="D30" s="95"/>
      <c r="E30" s="95">
        <f>$B30      +$C30      +$D30</f>
        <v>2708000</v>
      </c>
      <c r="F30" s="96">
        <f t="shared" ref="F30:O30" si="16">SUM(F26:F29)</f>
        <v>2708000</v>
      </c>
      <c r="G30" s="97">
        <f t="shared" si="16"/>
        <v>2708000</v>
      </c>
      <c r="H30" s="96">
        <f t="shared" si="16"/>
        <v>418000</v>
      </c>
      <c r="I30" s="97">
        <f t="shared" si="16"/>
        <v>0</v>
      </c>
      <c r="J30" s="96">
        <f t="shared" si="16"/>
        <v>22000</v>
      </c>
      <c r="K30" s="97">
        <f t="shared" si="16"/>
        <v>480010</v>
      </c>
      <c r="L30" s="96">
        <f t="shared" si="16"/>
        <v>1449000</v>
      </c>
      <c r="M30" s="97">
        <f t="shared" si="16"/>
        <v>1794597</v>
      </c>
      <c r="N30" s="96">
        <f t="shared" si="16"/>
        <v>0</v>
      </c>
      <c r="O30" s="97">
        <f t="shared" si="16"/>
        <v>0</v>
      </c>
      <c r="P30" s="96">
        <f>$H30      +$J30      +$L30      +$N30</f>
        <v>1889000</v>
      </c>
      <c r="Q30" s="97">
        <f>$I30      +$K30      +$M30      +$O30</f>
        <v>2274607</v>
      </c>
      <c r="R30" s="52">
        <f>IF(($J30      =0),0,((($L30      -$J30      )/$J30      )*100))</f>
        <v>6486.363636363636</v>
      </c>
      <c r="S30" s="53">
        <f>IF(($K30      =0),0,((($M30      -$K30      )/$K30      )*100))</f>
        <v>273.86658611278932</v>
      </c>
      <c r="T30" s="52">
        <f>IF($E30   =0,0,($P30   /$E30   )*100)</f>
        <v>69.756277695716392</v>
      </c>
      <c r="U30" s="54">
        <f>IF($E30   =0,0,($Q30   /$E30   )*100)</f>
        <v>83.995827178729684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1053000</v>
      </c>
      <c r="C32" s="92">
        <v>0</v>
      </c>
      <c r="D32" s="92"/>
      <c r="E32" s="92">
        <f>$B32      +$C32      +$D32</f>
        <v>1053000</v>
      </c>
      <c r="F32" s="93">
        <v>1053000</v>
      </c>
      <c r="G32" s="94">
        <v>1053000</v>
      </c>
      <c r="H32" s="93">
        <v>349000</v>
      </c>
      <c r="I32" s="94"/>
      <c r="J32" s="93">
        <v>417000</v>
      </c>
      <c r="K32" s="94">
        <v>649040</v>
      </c>
      <c r="L32" s="93">
        <v>1000</v>
      </c>
      <c r="M32" s="94">
        <v>117294</v>
      </c>
      <c r="N32" s="93"/>
      <c r="O32" s="94"/>
      <c r="P32" s="93">
        <f>$H32      +$J32      +$L32      +$N32</f>
        <v>767000</v>
      </c>
      <c r="Q32" s="94">
        <f>$I32      +$K32      +$M32      +$O32</f>
        <v>766334</v>
      </c>
      <c r="R32" s="48">
        <f>IF(($J32      =0),0,((($L32      -$J32      )/$J32      )*100))</f>
        <v>-99.760191846522787</v>
      </c>
      <c r="S32" s="49">
        <f>IF(($K32      =0),0,((($M32      -$K32      )/$K32      )*100))</f>
        <v>-81.928078392703071</v>
      </c>
      <c r="T32" s="48">
        <f>IF(($E32      =0),0,(($P32      /$E32      )*100))</f>
        <v>72.839506172839506</v>
      </c>
      <c r="U32" s="50">
        <f>IF(($E32      =0),0,(($Q32      /$E32      )*100))</f>
        <v>72.77625830959164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1053000</v>
      </c>
      <c r="C33" s="95">
        <f>C32</f>
        <v>0</v>
      </c>
      <c r="D33" s="95"/>
      <c r="E33" s="95">
        <f>$B33      +$C33      +$D33</f>
        <v>1053000</v>
      </c>
      <c r="F33" s="96">
        <f t="shared" ref="F33:O33" si="17">F32</f>
        <v>1053000</v>
      </c>
      <c r="G33" s="97">
        <f t="shared" si="17"/>
        <v>1053000</v>
      </c>
      <c r="H33" s="96">
        <f t="shared" si="17"/>
        <v>349000</v>
      </c>
      <c r="I33" s="97">
        <f t="shared" si="17"/>
        <v>0</v>
      </c>
      <c r="J33" s="96">
        <f t="shared" si="17"/>
        <v>417000</v>
      </c>
      <c r="K33" s="97">
        <f t="shared" si="17"/>
        <v>649040</v>
      </c>
      <c r="L33" s="96">
        <f t="shared" si="17"/>
        <v>1000</v>
      </c>
      <c r="M33" s="97">
        <f t="shared" si="17"/>
        <v>117294</v>
      </c>
      <c r="N33" s="96">
        <f t="shared" si="17"/>
        <v>0</v>
      </c>
      <c r="O33" s="97">
        <f t="shared" si="17"/>
        <v>0</v>
      </c>
      <c r="P33" s="96">
        <f>$H33      +$J33      +$L33      +$N33</f>
        <v>767000</v>
      </c>
      <c r="Q33" s="97">
        <f>$I33      +$K33      +$M33      +$O33</f>
        <v>766334</v>
      </c>
      <c r="R33" s="52">
        <f>IF(($J33      =0),0,((($L33      -$J33      )/$J33      )*100))</f>
        <v>-99.760191846522787</v>
      </c>
      <c r="S33" s="53">
        <f>IF(($K33      =0),0,((($M33      -$K33      )/$K33      )*100))</f>
        <v>-81.928078392703071</v>
      </c>
      <c r="T33" s="52">
        <f>IF($E33   =0,0,($P33   /$E33   )*100)</f>
        <v>72.839506172839506</v>
      </c>
      <c r="U33" s="54">
        <f>IF($E33   =0,0,($Q33   /$E33   )*100)</f>
        <v>72.77625830959164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4761000</v>
      </c>
      <c r="C67" s="104">
        <f>SUM(C9:C15,C18:C23,C26:C29,C32,C35:C39,C42:C52,C55:C58,C61:C65)</f>
        <v>0</v>
      </c>
      <c r="D67" s="104"/>
      <c r="E67" s="104">
        <f t="shared" si="35"/>
        <v>4761000</v>
      </c>
      <c r="F67" s="105">
        <f t="shared" ref="F67:O67" si="43">SUM(F9:F15,F18:F23,F26:F29,F32,F35:F39,F42:F52,F55:F58,F61:F65)</f>
        <v>4761000</v>
      </c>
      <c r="G67" s="106">
        <f t="shared" si="43"/>
        <v>4761000</v>
      </c>
      <c r="H67" s="105">
        <f t="shared" si="43"/>
        <v>1035000</v>
      </c>
      <c r="I67" s="106">
        <f t="shared" si="43"/>
        <v>0</v>
      </c>
      <c r="J67" s="105">
        <f t="shared" si="43"/>
        <v>610000</v>
      </c>
      <c r="K67" s="106">
        <f t="shared" si="43"/>
        <v>1463717</v>
      </c>
      <c r="L67" s="105">
        <f t="shared" si="43"/>
        <v>1607000</v>
      </c>
      <c r="M67" s="106">
        <f t="shared" si="43"/>
        <v>2174371</v>
      </c>
      <c r="N67" s="105">
        <f t="shared" si="43"/>
        <v>0</v>
      </c>
      <c r="O67" s="106">
        <f t="shared" si="43"/>
        <v>0</v>
      </c>
      <c r="P67" s="105">
        <f t="shared" si="36"/>
        <v>3252000</v>
      </c>
      <c r="Q67" s="106">
        <f t="shared" si="37"/>
        <v>3638088</v>
      </c>
      <c r="R67" s="61">
        <f t="shared" si="38"/>
        <v>163.44262295081967</v>
      </c>
      <c r="S67" s="62">
        <f t="shared" si="39"/>
        <v>48.551325153701157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68.304977945809711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76.414366729678633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4761000</v>
      </c>
      <c r="C72" s="104">
        <f>SUM(C9:C15,C18:C23,C26:C29,C32,C35:C39,C42:C52,C55:C58,C61:C65,C69)</f>
        <v>0</v>
      </c>
      <c r="D72" s="104"/>
      <c r="E72" s="104">
        <f>$B72      +$C72      +$D72</f>
        <v>4761000</v>
      </c>
      <c r="F72" s="105">
        <f t="shared" ref="F72:O72" si="46">SUM(F9:F15,F18:F23,F26:F29,F32,F35:F39,F42:F52,F55:F58,F61:F65,F69)</f>
        <v>4761000</v>
      </c>
      <c r="G72" s="106">
        <f t="shared" si="46"/>
        <v>4761000</v>
      </c>
      <c r="H72" s="105">
        <f t="shared" si="46"/>
        <v>1035000</v>
      </c>
      <c r="I72" s="106">
        <f t="shared" si="46"/>
        <v>0</v>
      </c>
      <c r="J72" s="105">
        <f t="shared" si="46"/>
        <v>610000</v>
      </c>
      <c r="K72" s="106">
        <f t="shared" si="46"/>
        <v>1463717</v>
      </c>
      <c r="L72" s="105">
        <f t="shared" si="46"/>
        <v>1607000</v>
      </c>
      <c r="M72" s="106">
        <f t="shared" si="46"/>
        <v>2174371</v>
      </c>
      <c r="N72" s="105">
        <f t="shared" si="46"/>
        <v>0</v>
      </c>
      <c r="O72" s="106">
        <f t="shared" si="46"/>
        <v>0</v>
      </c>
      <c r="P72" s="105">
        <f>$H72      +$J72      +$L72      +$N72</f>
        <v>3252000</v>
      </c>
      <c r="Q72" s="106">
        <f>$I72      +$K72      +$M72      +$O72</f>
        <v>3638088</v>
      </c>
      <c r="R72" s="61">
        <f>IF(($J72      =0),0,((($L72      -$J72      )/$J72      )*100))</f>
        <v>163.44262295081967</v>
      </c>
      <c r="S72" s="62">
        <f>IF(($K72      =0),0,((($M72      -$K72      )/$K72      )*100))</f>
        <v>48.551325153701157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68.304977945809711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76.414366729678633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w65NjrHHNBXPkGgcKvkQIm+fYlwcHCtd8oX8eRiojAIYCqsY8fOoCEjR6UgxxX3T5qBrQERs/nMEacikFwja4Q==" saltValue="cWBdvHsx8b53c2HocPnFH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96000</v>
      </c>
      <c r="I10" s="94"/>
      <c r="J10" s="93">
        <v>170000</v>
      </c>
      <c r="K10" s="94"/>
      <c r="L10" s="93">
        <v>219000</v>
      </c>
      <c r="M10" s="94"/>
      <c r="N10" s="93"/>
      <c r="O10" s="94"/>
      <c r="P10" s="93">
        <f t="shared" ref="P10:P16" si="1">$H10      +$J10      +$L10      +$N10</f>
        <v>485000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28.823529411764703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48.5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96000</v>
      </c>
      <c r="I16" s="97">
        <f t="shared" si="7"/>
        <v>0</v>
      </c>
      <c r="J16" s="96">
        <f t="shared" si="7"/>
        <v>170000</v>
      </c>
      <c r="K16" s="97">
        <f t="shared" si="7"/>
        <v>0</v>
      </c>
      <c r="L16" s="96">
        <f t="shared" si="7"/>
        <v>219000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485000</v>
      </c>
      <c r="Q16" s="97">
        <f t="shared" si="2"/>
        <v>0</v>
      </c>
      <c r="R16" s="52">
        <f t="shared" si="3"/>
        <v>28.823529411764703</v>
      </c>
      <c r="S16" s="53">
        <f t="shared" si="4"/>
        <v>0</v>
      </c>
      <c r="T16" s="52">
        <f>IF((SUM($E9:$E13)+$E15)=0,0,(P16/(SUM($E9:$E13)+$E15)*100))</f>
        <v>48.5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4500000</v>
      </c>
      <c r="C19" s="92">
        <v>0</v>
      </c>
      <c r="D19" s="92"/>
      <c r="E19" s="92">
        <f t="shared" si="8"/>
        <v>4500000</v>
      </c>
      <c r="F19" s="93">
        <v>4500000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4500000</v>
      </c>
      <c r="C24" s="95">
        <f>SUM(C18:C23)</f>
        <v>0</v>
      </c>
      <c r="D24" s="95"/>
      <c r="E24" s="95">
        <f t="shared" si="8"/>
        <v>4500000</v>
      </c>
      <c r="F24" s="96">
        <f t="shared" ref="F24:O24" si="15">SUM(F18:F23)</f>
        <v>4500000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2478000</v>
      </c>
      <c r="C29" s="92">
        <v>0</v>
      </c>
      <c r="D29" s="92"/>
      <c r="E29" s="92">
        <f>$B29      +$C29      +$D29</f>
        <v>2478000</v>
      </c>
      <c r="F29" s="93">
        <v>2478000</v>
      </c>
      <c r="G29" s="94">
        <v>2478000</v>
      </c>
      <c r="H29" s="93"/>
      <c r="I29" s="94"/>
      <c r="J29" s="93"/>
      <c r="K29" s="94"/>
      <c r="L29" s="93">
        <v>410000</v>
      </c>
      <c r="M29" s="94"/>
      <c r="N29" s="93"/>
      <c r="O29" s="94"/>
      <c r="P29" s="93">
        <f>$H29      +$J29      +$L29      +$N29</f>
        <v>410000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16.545601291364004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2478000</v>
      </c>
      <c r="C30" s="95">
        <f>SUM(C26:C29)</f>
        <v>0</v>
      </c>
      <c r="D30" s="95"/>
      <c r="E30" s="95">
        <f>$B30      +$C30      +$D30</f>
        <v>2478000</v>
      </c>
      <c r="F30" s="96">
        <f t="shared" ref="F30:O30" si="16">SUM(F26:F29)</f>
        <v>2478000</v>
      </c>
      <c r="G30" s="97">
        <f t="shared" si="16"/>
        <v>2478000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410000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410000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16.545601291364004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2071000</v>
      </c>
      <c r="C32" s="92">
        <v>0</v>
      </c>
      <c r="D32" s="92"/>
      <c r="E32" s="92">
        <f>$B32      +$C32      +$D32</f>
        <v>2071000</v>
      </c>
      <c r="F32" s="93">
        <v>2071000</v>
      </c>
      <c r="G32" s="94">
        <v>2071000</v>
      </c>
      <c r="H32" s="93">
        <v>1554000</v>
      </c>
      <c r="I32" s="94"/>
      <c r="J32" s="93"/>
      <c r="K32" s="94"/>
      <c r="L32" s="93">
        <v>517000</v>
      </c>
      <c r="M32" s="94"/>
      <c r="N32" s="93"/>
      <c r="O32" s="94"/>
      <c r="P32" s="93">
        <f>$H32      +$J32      +$L32      +$N32</f>
        <v>2071000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2071000</v>
      </c>
      <c r="C33" s="95">
        <f>C32</f>
        <v>0</v>
      </c>
      <c r="D33" s="95"/>
      <c r="E33" s="95">
        <f>$B33      +$C33      +$D33</f>
        <v>2071000</v>
      </c>
      <c r="F33" s="96">
        <f t="shared" ref="F33:O33" si="17">F32</f>
        <v>2071000</v>
      </c>
      <c r="G33" s="97">
        <f t="shared" si="17"/>
        <v>2071000</v>
      </c>
      <c r="H33" s="96">
        <f t="shared" si="17"/>
        <v>1554000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517000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2071000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10049000</v>
      </c>
      <c r="C67" s="104">
        <f>SUM(C9:C15,C18:C23,C26:C29,C32,C35:C39,C42:C52,C55:C58,C61:C65)</f>
        <v>0</v>
      </c>
      <c r="D67" s="104"/>
      <c r="E67" s="104">
        <f t="shared" si="35"/>
        <v>10049000</v>
      </c>
      <c r="F67" s="105">
        <f t="shared" ref="F67:O67" si="43">SUM(F9:F15,F18:F23,F26:F29,F32,F35:F39,F42:F52,F55:F58,F61:F65)</f>
        <v>10049000</v>
      </c>
      <c r="G67" s="106">
        <f t="shared" si="43"/>
        <v>5549000</v>
      </c>
      <c r="H67" s="105">
        <f t="shared" si="43"/>
        <v>1650000</v>
      </c>
      <c r="I67" s="106">
        <f t="shared" si="43"/>
        <v>0</v>
      </c>
      <c r="J67" s="105">
        <f t="shared" si="43"/>
        <v>170000</v>
      </c>
      <c r="K67" s="106">
        <f t="shared" si="43"/>
        <v>0</v>
      </c>
      <c r="L67" s="105">
        <f t="shared" si="43"/>
        <v>1146000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2966000</v>
      </c>
      <c r="Q67" s="106">
        <f t="shared" si="37"/>
        <v>0</v>
      </c>
      <c r="R67" s="61">
        <f t="shared" si="38"/>
        <v>574.11764705882354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53.451072265273027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10049000</v>
      </c>
      <c r="C72" s="104">
        <f>SUM(C9:C15,C18:C23,C26:C29,C32,C35:C39,C42:C52,C55:C58,C61:C65,C69)</f>
        <v>0</v>
      </c>
      <c r="D72" s="104"/>
      <c r="E72" s="104">
        <f>$B72      +$C72      +$D72</f>
        <v>10049000</v>
      </c>
      <c r="F72" s="105">
        <f t="shared" ref="F72:O72" si="46">SUM(F9:F15,F18:F23,F26:F29,F32,F35:F39,F42:F52,F55:F58,F61:F65,F69)</f>
        <v>10049000</v>
      </c>
      <c r="G72" s="106">
        <f t="shared" si="46"/>
        <v>5549000</v>
      </c>
      <c r="H72" s="105">
        <f t="shared" si="46"/>
        <v>1650000</v>
      </c>
      <c r="I72" s="106">
        <f t="shared" si="46"/>
        <v>0</v>
      </c>
      <c r="J72" s="105">
        <f t="shared" si="46"/>
        <v>170000</v>
      </c>
      <c r="K72" s="106">
        <f t="shared" si="46"/>
        <v>0</v>
      </c>
      <c r="L72" s="105">
        <f t="shared" si="46"/>
        <v>1146000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2966000</v>
      </c>
      <c r="Q72" s="106">
        <f>$I72      +$K72      +$M72      +$O72</f>
        <v>0</v>
      </c>
      <c r="R72" s="61">
        <f>IF(($J72      =0),0,((($L72      -$J72      )/$J72      )*100))</f>
        <v>574.11764705882354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53.451072265273027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TEYU7uBBqVaEtyWCVprxHIXWvLcOAlrbJKD76aM1TDRfLWOFwk1lzysBhXdpurtwtt4UqWaANDBHgqI6dIwpDA==" saltValue="dvtkKD5bAinWx4lB92ale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/>
      <c r="I10" s="94"/>
      <c r="J10" s="93">
        <v>136000</v>
      </c>
      <c r="K10" s="94"/>
      <c r="L10" s="93">
        <v>428000</v>
      </c>
      <c r="M10" s="94"/>
      <c r="N10" s="93"/>
      <c r="O10" s="94"/>
      <c r="P10" s="93">
        <f t="shared" ref="P10:P16" si="1">$H10      +$J10      +$L10      +$N10</f>
        <v>564000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214.70588235294116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56.399999999999991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0</v>
      </c>
      <c r="I16" s="97">
        <f t="shared" si="7"/>
        <v>0</v>
      </c>
      <c r="J16" s="96">
        <f t="shared" si="7"/>
        <v>136000</v>
      </c>
      <c r="K16" s="97">
        <f t="shared" si="7"/>
        <v>0</v>
      </c>
      <c r="L16" s="96">
        <f t="shared" si="7"/>
        <v>428000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564000</v>
      </c>
      <c r="Q16" s="97">
        <f t="shared" si="2"/>
        <v>0</v>
      </c>
      <c r="R16" s="52">
        <f t="shared" si="3"/>
        <v>214.70588235294116</v>
      </c>
      <c r="S16" s="53">
        <f t="shared" si="4"/>
        <v>0</v>
      </c>
      <c r="T16" s="52">
        <f>IF((SUM($E9:$E13)+$E15)=0,0,(P16/(SUM($E9:$E13)+$E15)*100))</f>
        <v>56.399999999999991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2000000</v>
      </c>
      <c r="C19" s="92">
        <v>0</v>
      </c>
      <c r="D19" s="92"/>
      <c r="E19" s="92">
        <f t="shared" si="8"/>
        <v>2000000</v>
      </c>
      <c r="F19" s="93">
        <v>2000000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2000000</v>
      </c>
      <c r="C24" s="95">
        <f>SUM(C18:C23)</f>
        <v>0</v>
      </c>
      <c r="D24" s="95"/>
      <c r="E24" s="95">
        <f t="shared" si="8"/>
        <v>2000000</v>
      </c>
      <c r="F24" s="96">
        <f t="shared" ref="F24:O24" si="15">SUM(F18:F23)</f>
        <v>2000000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1963000</v>
      </c>
      <c r="C29" s="92">
        <v>0</v>
      </c>
      <c r="D29" s="92"/>
      <c r="E29" s="92">
        <f>$B29      +$C29      +$D29</f>
        <v>1963000</v>
      </c>
      <c r="F29" s="93">
        <v>1963000</v>
      </c>
      <c r="G29" s="94">
        <v>1963000</v>
      </c>
      <c r="H29" s="93"/>
      <c r="I29" s="94"/>
      <c r="J29" s="93">
        <v>30000</v>
      </c>
      <c r="K29" s="94"/>
      <c r="L29" s="93">
        <v>60000</v>
      </c>
      <c r="M29" s="94"/>
      <c r="N29" s="93"/>
      <c r="O29" s="94"/>
      <c r="P29" s="93">
        <f>$H29      +$J29      +$L29      +$N29</f>
        <v>90000</v>
      </c>
      <c r="Q29" s="94">
        <f>$I29      +$K29      +$M29      +$O29</f>
        <v>0</v>
      </c>
      <c r="R29" s="48">
        <f>IF(($J29      =0),0,((($L29      -$J29      )/$J29      )*100))</f>
        <v>100</v>
      </c>
      <c r="S29" s="49">
        <f>IF(($K29      =0),0,((($M29      -$K29      )/$K29      )*100))</f>
        <v>0</v>
      </c>
      <c r="T29" s="48">
        <f>IF(($E29      =0),0,(($P29      /$E29      )*100))</f>
        <v>4.5848191543555776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1963000</v>
      </c>
      <c r="C30" s="95">
        <f>SUM(C26:C29)</f>
        <v>0</v>
      </c>
      <c r="D30" s="95"/>
      <c r="E30" s="95">
        <f>$B30      +$C30      +$D30</f>
        <v>1963000</v>
      </c>
      <c r="F30" s="96">
        <f t="shared" ref="F30:O30" si="16">SUM(F26:F29)</f>
        <v>1963000</v>
      </c>
      <c r="G30" s="97">
        <f t="shared" si="16"/>
        <v>1963000</v>
      </c>
      <c r="H30" s="96">
        <f t="shared" si="16"/>
        <v>0</v>
      </c>
      <c r="I30" s="97">
        <f t="shared" si="16"/>
        <v>0</v>
      </c>
      <c r="J30" s="96">
        <f t="shared" si="16"/>
        <v>30000</v>
      </c>
      <c r="K30" s="97">
        <f t="shared" si="16"/>
        <v>0</v>
      </c>
      <c r="L30" s="96">
        <f t="shared" si="16"/>
        <v>60000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90000</v>
      </c>
      <c r="Q30" s="97">
        <f>$I30      +$K30      +$M30      +$O30</f>
        <v>0</v>
      </c>
      <c r="R30" s="52">
        <f>IF(($J30      =0),0,((($L30      -$J30      )/$J30      )*100))</f>
        <v>100</v>
      </c>
      <c r="S30" s="53">
        <f>IF(($K30      =0),0,((($M30      -$K30      )/$K30      )*100))</f>
        <v>0</v>
      </c>
      <c r="T30" s="52">
        <f>IF($E30   =0,0,($P30   /$E30   )*100)</f>
        <v>4.5848191543555776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1269000</v>
      </c>
      <c r="C32" s="92">
        <v>0</v>
      </c>
      <c r="D32" s="92"/>
      <c r="E32" s="92">
        <f>$B32      +$C32      +$D32</f>
        <v>1269000</v>
      </c>
      <c r="F32" s="93">
        <v>1269000</v>
      </c>
      <c r="G32" s="94">
        <v>1269000</v>
      </c>
      <c r="H32" s="93"/>
      <c r="I32" s="94"/>
      <c r="J32" s="93"/>
      <c r="K32" s="94"/>
      <c r="L32" s="93">
        <v>221000</v>
      </c>
      <c r="M32" s="94"/>
      <c r="N32" s="93"/>
      <c r="O32" s="94"/>
      <c r="P32" s="93">
        <f>$H32      +$J32      +$L32      +$N32</f>
        <v>221000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17.415287628053587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1269000</v>
      </c>
      <c r="C33" s="95">
        <f>C32</f>
        <v>0</v>
      </c>
      <c r="D33" s="95"/>
      <c r="E33" s="95">
        <f>$B33      +$C33      +$D33</f>
        <v>1269000</v>
      </c>
      <c r="F33" s="96">
        <f t="shared" ref="F33:O33" si="17">F32</f>
        <v>1269000</v>
      </c>
      <c r="G33" s="97">
        <f t="shared" si="17"/>
        <v>1269000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221000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221000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17.415287628053587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6232000</v>
      </c>
      <c r="C67" s="104">
        <f>SUM(C9:C15,C18:C23,C26:C29,C32,C35:C39,C42:C52,C55:C58,C61:C65)</f>
        <v>0</v>
      </c>
      <c r="D67" s="104"/>
      <c r="E67" s="104">
        <f t="shared" si="35"/>
        <v>6232000</v>
      </c>
      <c r="F67" s="105">
        <f t="shared" ref="F67:O67" si="43">SUM(F9:F15,F18:F23,F26:F29,F32,F35:F39,F42:F52,F55:F58,F61:F65)</f>
        <v>6232000</v>
      </c>
      <c r="G67" s="106">
        <f t="shared" si="43"/>
        <v>4232000</v>
      </c>
      <c r="H67" s="105">
        <f t="shared" si="43"/>
        <v>0</v>
      </c>
      <c r="I67" s="106">
        <f t="shared" si="43"/>
        <v>0</v>
      </c>
      <c r="J67" s="105">
        <f t="shared" si="43"/>
        <v>166000</v>
      </c>
      <c r="K67" s="106">
        <f t="shared" si="43"/>
        <v>0</v>
      </c>
      <c r="L67" s="105">
        <f t="shared" si="43"/>
        <v>709000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875000</v>
      </c>
      <c r="Q67" s="106">
        <f t="shared" si="37"/>
        <v>0</v>
      </c>
      <c r="R67" s="61">
        <f t="shared" si="38"/>
        <v>327.10843373493975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20.675803402646505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6232000</v>
      </c>
      <c r="C72" s="104">
        <f>SUM(C9:C15,C18:C23,C26:C29,C32,C35:C39,C42:C52,C55:C58,C61:C65,C69)</f>
        <v>0</v>
      </c>
      <c r="D72" s="104"/>
      <c r="E72" s="104">
        <f>$B72      +$C72      +$D72</f>
        <v>6232000</v>
      </c>
      <c r="F72" s="105">
        <f t="shared" ref="F72:O72" si="46">SUM(F9:F15,F18:F23,F26:F29,F32,F35:F39,F42:F52,F55:F58,F61:F65,F69)</f>
        <v>6232000</v>
      </c>
      <c r="G72" s="106">
        <f t="shared" si="46"/>
        <v>4232000</v>
      </c>
      <c r="H72" s="105">
        <f t="shared" si="46"/>
        <v>0</v>
      </c>
      <c r="I72" s="106">
        <f t="shared" si="46"/>
        <v>0</v>
      </c>
      <c r="J72" s="105">
        <f t="shared" si="46"/>
        <v>166000</v>
      </c>
      <c r="K72" s="106">
        <f t="shared" si="46"/>
        <v>0</v>
      </c>
      <c r="L72" s="105">
        <f t="shared" si="46"/>
        <v>709000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875000</v>
      </c>
      <c r="Q72" s="106">
        <f>$I72      +$K72      +$M72      +$O72</f>
        <v>0</v>
      </c>
      <c r="R72" s="61">
        <f>IF(($J72      =0),0,((($L72      -$J72      )/$J72      )*100))</f>
        <v>327.10843373493975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20.675803402646505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oCDslGkMN1Nfp4b1CZYc+U9CMLTRZsLpA9AYJNGWoMkgaFp6cidI00/zV6yw7h+6iaZq0fEOxXYqL/W49CGkhA==" saltValue="KaJtBEwPR4wRFTDMs8d6v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1006000</v>
      </c>
      <c r="I10" s="94"/>
      <c r="J10" s="93">
        <v>174000</v>
      </c>
      <c r="K10" s="94">
        <v>1423913</v>
      </c>
      <c r="L10" s="93">
        <v>153000</v>
      </c>
      <c r="M10" s="94">
        <v>578870</v>
      </c>
      <c r="N10" s="93"/>
      <c r="O10" s="94"/>
      <c r="P10" s="93">
        <f t="shared" ref="P10:P16" si="1">$H10      +$J10      +$L10      +$N10</f>
        <v>1333000</v>
      </c>
      <c r="Q10" s="94">
        <f t="shared" ref="Q10:Q16" si="2">$I10      +$K10      +$M10      +$O10</f>
        <v>2002783</v>
      </c>
      <c r="R10" s="48">
        <f t="shared" ref="R10:R16" si="3">IF(($J10      =0),0,((($L10      -$J10      )/$J10      )*100))</f>
        <v>-12.068965517241379</v>
      </c>
      <c r="S10" s="49">
        <f t="shared" ref="S10:S16" si="4">IF(($K10      =0),0,((($M10      -$K10      )/$K10      )*100))</f>
        <v>-59.346533109817798</v>
      </c>
      <c r="T10" s="48">
        <f t="shared" ref="T10:T15" si="5">IF(($E10      =0),0,(($P10      /$E10      )*100))</f>
        <v>86</v>
      </c>
      <c r="U10" s="50">
        <f t="shared" ref="U10:U15" si="6">IF(($E10      =0),0,(($Q10      /$E10      )*100))</f>
        <v>129.21180645161289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1006000</v>
      </c>
      <c r="I16" s="97">
        <f t="shared" si="7"/>
        <v>0</v>
      </c>
      <c r="J16" s="96">
        <f t="shared" si="7"/>
        <v>174000</v>
      </c>
      <c r="K16" s="97">
        <f t="shared" si="7"/>
        <v>1423913</v>
      </c>
      <c r="L16" s="96">
        <f t="shared" si="7"/>
        <v>153000</v>
      </c>
      <c r="M16" s="97">
        <f t="shared" si="7"/>
        <v>578870</v>
      </c>
      <c r="N16" s="96">
        <f t="shared" si="7"/>
        <v>0</v>
      </c>
      <c r="O16" s="97">
        <f t="shared" si="7"/>
        <v>0</v>
      </c>
      <c r="P16" s="96">
        <f t="shared" si="1"/>
        <v>1333000</v>
      </c>
      <c r="Q16" s="97">
        <f t="shared" si="2"/>
        <v>2002783</v>
      </c>
      <c r="R16" s="52">
        <f t="shared" si="3"/>
        <v>-12.068965517241379</v>
      </c>
      <c r="S16" s="53">
        <f t="shared" si="4"/>
        <v>-59.346533109817798</v>
      </c>
      <c r="T16" s="52">
        <f>IF((SUM($E9:$E13)+$E15)=0,0,(P16/(SUM($E9:$E13)+$E15)*100))</f>
        <v>86</v>
      </c>
      <c r="U16" s="54">
        <f>IF((SUM($E9:$E13)+$E15)=0,0,(Q16/(SUM($E9:$E13)+$E15)*100))</f>
        <v>129.21180645161289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1836000</v>
      </c>
      <c r="C32" s="92">
        <v>0</v>
      </c>
      <c r="D32" s="92"/>
      <c r="E32" s="92">
        <f>$B32      +$C32      +$D32</f>
        <v>1836000</v>
      </c>
      <c r="F32" s="93">
        <v>1836000</v>
      </c>
      <c r="G32" s="94">
        <v>1836000</v>
      </c>
      <c r="H32" s="93">
        <v>163000</v>
      </c>
      <c r="I32" s="94"/>
      <c r="J32" s="93">
        <v>1122000</v>
      </c>
      <c r="K32" s="94">
        <v>1285349</v>
      </c>
      <c r="L32" s="93">
        <v>551000</v>
      </c>
      <c r="M32" s="94">
        <v>529987</v>
      </c>
      <c r="N32" s="93"/>
      <c r="O32" s="94"/>
      <c r="P32" s="93">
        <f>$H32      +$J32      +$L32      +$N32</f>
        <v>1836000</v>
      </c>
      <c r="Q32" s="94">
        <f>$I32      +$K32      +$M32      +$O32</f>
        <v>1815336</v>
      </c>
      <c r="R32" s="48">
        <f>IF(($J32      =0),0,((($L32      -$J32      )/$J32      )*100))</f>
        <v>-50.89126559714795</v>
      </c>
      <c r="S32" s="49">
        <f>IF(($K32      =0),0,((($M32      -$K32      )/$K32      )*100))</f>
        <v>-58.767074156513132</v>
      </c>
      <c r="T32" s="48">
        <f>IF(($E32      =0),0,(($P32      /$E32      )*100))</f>
        <v>100</v>
      </c>
      <c r="U32" s="50">
        <f>IF(($E32      =0),0,(($Q32      /$E32      )*100))</f>
        <v>98.874509803921569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1836000</v>
      </c>
      <c r="C33" s="95">
        <f>C32</f>
        <v>0</v>
      </c>
      <c r="D33" s="95"/>
      <c r="E33" s="95">
        <f>$B33      +$C33      +$D33</f>
        <v>1836000</v>
      </c>
      <c r="F33" s="96">
        <f t="shared" ref="F33:O33" si="17">F32</f>
        <v>1836000</v>
      </c>
      <c r="G33" s="97">
        <f t="shared" si="17"/>
        <v>1836000</v>
      </c>
      <c r="H33" s="96">
        <f t="shared" si="17"/>
        <v>163000</v>
      </c>
      <c r="I33" s="97">
        <f t="shared" si="17"/>
        <v>0</v>
      </c>
      <c r="J33" s="96">
        <f t="shared" si="17"/>
        <v>1122000</v>
      </c>
      <c r="K33" s="97">
        <f t="shared" si="17"/>
        <v>1285349</v>
      </c>
      <c r="L33" s="96">
        <f t="shared" si="17"/>
        <v>551000</v>
      </c>
      <c r="M33" s="97">
        <f t="shared" si="17"/>
        <v>529987</v>
      </c>
      <c r="N33" s="96">
        <f t="shared" si="17"/>
        <v>0</v>
      </c>
      <c r="O33" s="97">
        <f t="shared" si="17"/>
        <v>0</v>
      </c>
      <c r="P33" s="96">
        <f>$H33      +$J33      +$L33      +$N33</f>
        <v>1836000</v>
      </c>
      <c r="Q33" s="97">
        <f>$I33      +$K33      +$M33      +$O33</f>
        <v>1815336</v>
      </c>
      <c r="R33" s="52">
        <f>IF(($J33      =0),0,((($L33      -$J33      )/$J33      )*100))</f>
        <v>-50.89126559714795</v>
      </c>
      <c r="S33" s="53">
        <f>IF(($K33      =0),0,((($M33      -$K33      )/$K33      )*100))</f>
        <v>-58.767074156513132</v>
      </c>
      <c r="T33" s="52">
        <f>IF($E33   =0,0,($P33   /$E33   )*100)</f>
        <v>100</v>
      </c>
      <c r="U33" s="54">
        <f>IF($E33   =0,0,($Q33   /$E33   )*100)</f>
        <v>98.874509803921569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7661000</v>
      </c>
      <c r="C43" s="92">
        <v>0</v>
      </c>
      <c r="D43" s="92"/>
      <c r="E43" s="92">
        <f t="shared" si="26"/>
        <v>7661000</v>
      </c>
      <c r="F43" s="93">
        <v>7661000</v>
      </c>
      <c r="G43" s="94">
        <v>7661000</v>
      </c>
      <c r="H43" s="93"/>
      <c r="I43" s="94"/>
      <c r="J43" s="93">
        <v>243000</v>
      </c>
      <c r="K43" s="94"/>
      <c r="L43" s="93">
        <v>1042000</v>
      </c>
      <c r="M43" s="94"/>
      <c r="N43" s="93"/>
      <c r="O43" s="94"/>
      <c r="P43" s="93">
        <f t="shared" si="27"/>
        <v>1285000</v>
      </c>
      <c r="Q43" s="94">
        <f t="shared" si="28"/>
        <v>0</v>
      </c>
      <c r="R43" s="48">
        <f t="shared" si="29"/>
        <v>328.80658436213992</v>
      </c>
      <c r="S43" s="49">
        <f t="shared" si="30"/>
        <v>0</v>
      </c>
      <c r="T43" s="48">
        <f t="shared" si="31"/>
        <v>16.773267197493798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41935000</v>
      </c>
      <c r="C51" s="92">
        <v>0</v>
      </c>
      <c r="D51" s="92"/>
      <c r="E51" s="92">
        <f t="shared" si="26"/>
        <v>41935000</v>
      </c>
      <c r="F51" s="93">
        <v>41935000</v>
      </c>
      <c r="G51" s="94">
        <v>41935000</v>
      </c>
      <c r="H51" s="93"/>
      <c r="I51" s="94"/>
      <c r="J51" s="93">
        <v>16920000</v>
      </c>
      <c r="K51" s="94">
        <v>16920452</v>
      </c>
      <c r="L51" s="93">
        <v>9201000</v>
      </c>
      <c r="M51" s="94">
        <v>9200876</v>
      </c>
      <c r="N51" s="93"/>
      <c r="O51" s="94"/>
      <c r="P51" s="93">
        <f t="shared" si="27"/>
        <v>26121000</v>
      </c>
      <c r="Q51" s="94">
        <f t="shared" si="28"/>
        <v>26121328</v>
      </c>
      <c r="R51" s="48">
        <f t="shared" si="29"/>
        <v>-45.620567375886523</v>
      </c>
      <c r="S51" s="49">
        <f t="shared" si="30"/>
        <v>-45.622752867358393</v>
      </c>
      <c r="T51" s="48">
        <f t="shared" si="31"/>
        <v>62.289257183736737</v>
      </c>
      <c r="U51" s="50">
        <f t="shared" si="32"/>
        <v>62.290039346607848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49596000</v>
      </c>
      <c r="C53" s="95">
        <f>SUM(C42:C52)</f>
        <v>0</v>
      </c>
      <c r="D53" s="95"/>
      <c r="E53" s="95">
        <f t="shared" si="26"/>
        <v>49596000</v>
      </c>
      <c r="F53" s="96">
        <f t="shared" ref="F53:O53" si="33">SUM(F42:F52)</f>
        <v>49596000</v>
      </c>
      <c r="G53" s="97">
        <f t="shared" si="33"/>
        <v>49596000</v>
      </c>
      <c r="H53" s="96">
        <f t="shared" si="33"/>
        <v>0</v>
      </c>
      <c r="I53" s="97">
        <f t="shared" si="33"/>
        <v>0</v>
      </c>
      <c r="J53" s="96">
        <f t="shared" si="33"/>
        <v>17163000</v>
      </c>
      <c r="K53" s="97">
        <f t="shared" si="33"/>
        <v>16920452</v>
      </c>
      <c r="L53" s="96">
        <f t="shared" si="33"/>
        <v>10243000</v>
      </c>
      <c r="M53" s="97">
        <f t="shared" si="33"/>
        <v>9200876</v>
      </c>
      <c r="N53" s="96">
        <f t="shared" si="33"/>
        <v>0</v>
      </c>
      <c r="O53" s="97">
        <f t="shared" si="33"/>
        <v>0</v>
      </c>
      <c r="P53" s="96">
        <f t="shared" si="27"/>
        <v>27406000</v>
      </c>
      <c r="Q53" s="97">
        <f t="shared" si="28"/>
        <v>26121328</v>
      </c>
      <c r="R53" s="52">
        <f t="shared" si="29"/>
        <v>-40.319291499155156</v>
      </c>
      <c r="S53" s="53">
        <f t="shared" si="30"/>
        <v>-45.622752867358393</v>
      </c>
      <c r="T53" s="52">
        <f>IF((+$E43+$E45+$E47+$E48+$E51) =0,0,(P53   /(+$E43+$E45+$E47+$E48+$E51) )*100)</f>
        <v>55.258488587789337</v>
      </c>
      <c r="U53" s="54">
        <f>IF((+$E43+$E45+$E47+$E48+$E51) =0,0,(Q53   /(+$E43+$E45+$E47+$E48+$E51) )*100)</f>
        <v>52.668215178643443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52982000</v>
      </c>
      <c r="C67" s="104">
        <f>SUM(C9:C15,C18:C23,C26:C29,C32,C35:C39,C42:C52,C55:C58,C61:C65)</f>
        <v>0</v>
      </c>
      <c r="D67" s="104"/>
      <c r="E67" s="104">
        <f t="shared" si="35"/>
        <v>52982000</v>
      </c>
      <c r="F67" s="105">
        <f t="shared" ref="F67:O67" si="43">SUM(F9:F15,F18:F23,F26:F29,F32,F35:F39,F42:F52,F55:F58,F61:F65)</f>
        <v>52982000</v>
      </c>
      <c r="G67" s="106">
        <f t="shared" si="43"/>
        <v>52982000</v>
      </c>
      <c r="H67" s="105">
        <f t="shared" si="43"/>
        <v>1169000</v>
      </c>
      <c r="I67" s="106">
        <f t="shared" si="43"/>
        <v>0</v>
      </c>
      <c r="J67" s="105">
        <f t="shared" si="43"/>
        <v>18459000</v>
      </c>
      <c r="K67" s="106">
        <f t="shared" si="43"/>
        <v>19629714</v>
      </c>
      <c r="L67" s="105">
        <f t="shared" si="43"/>
        <v>10947000</v>
      </c>
      <c r="M67" s="106">
        <f t="shared" si="43"/>
        <v>10309733</v>
      </c>
      <c r="N67" s="105">
        <f t="shared" si="43"/>
        <v>0</v>
      </c>
      <c r="O67" s="106">
        <f t="shared" si="43"/>
        <v>0</v>
      </c>
      <c r="P67" s="105">
        <f t="shared" si="36"/>
        <v>30575000</v>
      </c>
      <c r="Q67" s="106">
        <f t="shared" si="37"/>
        <v>29939447</v>
      </c>
      <c r="R67" s="61">
        <f t="shared" si="38"/>
        <v>-40.695595644401109</v>
      </c>
      <c r="S67" s="62">
        <f t="shared" si="39"/>
        <v>-47.478944420687938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57.708278283190516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56.508714280321612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22308000</v>
      </c>
      <c r="C69" s="92">
        <v>0</v>
      </c>
      <c r="D69" s="92"/>
      <c r="E69" s="92">
        <f>$B69      +$C69      +$D69</f>
        <v>22308000</v>
      </c>
      <c r="F69" s="93">
        <v>22308000</v>
      </c>
      <c r="G69" s="94">
        <v>22308000</v>
      </c>
      <c r="H69" s="93">
        <v>2925000</v>
      </c>
      <c r="I69" s="94"/>
      <c r="J69" s="93">
        <v>10625000</v>
      </c>
      <c r="K69" s="94">
        <v>13352192</v>
      </c>
      <c r="L69" s="93">
        <v>8452000</v>
      </c>
      <c r="M69" s="94">
        <v>7280966</v>
      </c>
      <c r="N69" s="93"/>
      <c r="O69" s="94"/>
      <c r="P69" s="93">
        <f>$H69      +$J69      +$L69      +$N69</f>
        <v>22002000</v>
      </c>
      <c r="Q69" s="94">
        <f>$I69      +$K69      +$M69      +$O69</f>
        <v>20633158</v>
      </c>
      <c r="R69" s="48">
        <f>IF(($J69      =0),0,((($L69      -$J69      )/$J69      )*100))</f>
        <v>-20.451764705882354</v>
      </c>
      <c r="S69" s="49">
        <f>IF(($K69      =0),0,((($M69      -$K69      )/$K69      )*100))</f>
        <v>-45.469882398335791</v>
      </c>
      <c r="T69" s="48">
        <f>IF(($E69      =0),0,(($P69      /$E69      )*100))</f>
        <v>98.628294782140941</v>
      </c>
      <c r="U69" s="50">
        <f>IF(($E69      =0),0,(($Q69      /$E69      )*100))</f>
        <v>92.492191142191132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22308000</v>
      </c>
      <c r="C70" s="101">
        <f>C69</f>
        <v>0</v>
      </c>
      <c r="D70" s="101"/>
      <c r="E70" s="101">
        <f>$B70      +$C70      +$D70</f>
        <v>22308000</v>
      </c>
      <c r="F70" s="102">
        <f t="shared" ref="F70:O70" si="44">F69</f>
        <v>22308000</v>
      </c>
      <c r="G70" s="103">
        <f t="shared" si="44"/>
        <v>22308000</v>
      </c>
      <c r="H70" s="102">
        <f t="shared" si="44"/>
        <v>2925000</v>
      </c>
      <c r="I70" s="103">
        <f t="shared" si="44"/>
        <v>0</v>
      </c>
      <c r="J70" s="102">
        <f t="shared" si="44"/>
        <v>10625000</v>
      </c>
      <c r="K70" s="103">
        <f t="shared" si="44"/>
        <v>13352192</v>
      </c>
      <c r="L70" s="102">
        <f t="shared" si="44"/>
        <v>8452000</v>
      </c>
      <c r="M70" s="103">
        <f t="shared" si="44"/>
        <v>7280966</v>
      </c>
      <c r="N70" s="102">
        <f t="shared" si="44"/>
        <v>0</v>
      </c>
      <c r="O70" s="103">
        <f t="shared" si="44"/>
        <v>0</v>
      </c>
      <c r="P70" s="102">
        <f>$H70      +$J70      +$L70      +$N70</f>
        <v>22002000</v>
      </c>
      <c r="Q70" s="103">
        <f>$I70      +$K70      +$M70      +$O70</f>
        <v>20633158</v>
      </c>
      <c r="R70" s="57">
        <f>IF(($J70      =0),0,((($L70      -$J70      )/$J70      )*100))</f>
        <v>-20.451764705882354</v>
      </c>
      <c r="S70" s="58">
        <f>IF(($K70      =0),0,((($M70      -$K70      )/$K70      )*100))</f>
        <v>-45.469882398335791</v>
      </c>
      <c r="T70" s="57">
        <f>IF($E70   =0,0,($P70   /$E70   )*100)</f>
        <v>98.628294782140941</v>
      </c>
      <c r="U70" s="59">
        <f>IF($E70   =0,0,($Q70   /$E70 )*100)</f>
        <v>92.492191142191132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22308000</v>
      </c>
      <c r="C71" s="104">
        <f>C69</f>
        <v>0</v>
      </c>
      <c r="D71" s="104"/>
      <c r="E71" s="104">
        <f>$B71      +$C71      +$D71</f>
        <v>22308000</v>
      </c>
      <c r="F71" s="105">
        <f t="shared" ref="F71:O71" si="45">F69</f>
        <v>22308000</v>
      </c>
      <c r="G71" s="106">
        <f t="shared" si="45"/>
        <v>22308000</v>
      </c>
      <c r="H71" s="105">
        <f t="shared" si="45"/>
        <v>2925000</v>
      </c>
      <c r="I71" s="106">
        <f t="shared" si="45"/>
        <v>0</v>
      </c>
      <c r="J71" s="105">
        <f t="shared" si="45"/>
        <v>10625000</v>
      </c>
      <c r="K71" s="106">
        <f t="shared" si="45"/>
        <v>13352192</v>
      </c>
      <c r="L71" s="105">
        <f t="shared" si="45"/>
        <v>8452000</v>
      </c>
      <c r="M71" s="106">
        <f t="shared" si="45"/>
        <v>7280966</v>
      </c>
      <c r="N71" s="105">
        <f t="shared" si="45"/>
        <v>0</v>
      </c>
      <c r="O71" s="106">
        <f t="shared" si="45"/>
        <v>0</v>
      </c>
      <c r="P71" s="105">
        <f>$H71      +$J71      +$L71      +$N71</f>
        <v>22002000</v>
      </c>
      <c r="Q71" s="106">
        <f>$I71      +$K71      +$M71      +$O71</f>
        <v>20633158</v>
      </c>
      <c r="R71" s="61">
        <f>IF(($J71      =0),0,((($L71      -$J71      )/$J71      )*100))</f>
        <v>-20.451764705882354</v>
      </c>
      <c r="S71" s="62">
        <f>IF(($K71      =0),0,((($M71      -$K71      )/$K71      )*100))</f>
        <v>-45.469882398335791</v>
      </c>
      <c r="T71" s="61">
        <f>IF($E71   =0,0,($P71   /$E71   )*100)</f>
        <v>98.628294782140941</v>
      </c>
      <c r="U71" s="65">
        <f>IF($E71   =0,0,($Q71   /$E71   )*100)</f>
        <v>92.492191142191132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75290000</v>
      </c>
      <c r="C72" s="104">
        <f>SUM(C9:C15,C18:C23,C26:C29,C32,C35:C39,C42:C52,C55:C58,C61:C65,C69)</f>
        <v>0</v>
      </c>
      <c r="D72" s="104"/>
      <c r="E72" s="104">
        <f>$B72      +$C72      +$D72</f>
        <v>75290000</v>
      </c>
      <c r="F72" s="105">
        <f t="shared" ref="F72:O72" si="46">SUM(F9:F15,F18:F23,F26:F29,F32,F35:F39,F42:F52,F55:F58,F61:F65,F69)</f>
        <v>75290000</v>
      </c>
      <c r="G72" s="106">
        <f t="shared" si="46"/>
        <v>75290000</v>
      </c>
      <c r="H72" s="105">
        <f t="shared" si="46"/>
        <v>4094000</v>
      </c>
      <c r="I72" s="106">
        <f t="shared" si="46"/>
        <v>0</v>
      </c>
      <c r="J72" s="105">
        <f t="shared" si="46"/>
        <v>29084000</v>
      </c>
      <c r="K72" s="106">
        <f t="shared" si="46"/>
        <v>32981906</v>
      </c>
      <c r="L72" s="105">
        <f t="shared" si="46"/>
        <v>19399000</v>
      </c>
      <c r="M72" s="106">
        <f t="shared" si="46"/>
        <v>17590699</v>
      </c>
      <c r="N72" s="105">
        <f t="shared" si="46"/>
        <v>0</v>
      </c>
      <c r="O72" s="106">
        <f t="shared" si="46"/>
        <v>0</v>
      </c>
      <c r="P72" s="105">
        <f>$H72      +$J72      +$L72      +$N72</f>
        <v>52577000</v>
      </c>
      <c r="Q72" s="106">
        <f>$I72      +$K72      +$M72      +$O72</f>
        <v>50572605</v>
      </c>
      <c r="R72" s="61">
        <f>IF(($J72      =0),0,((($L72      -$J72      )/$J72      )*100))</f>
        <v>-33.300096272864806</v>
      </c>
      <c r="S72" s="62">
        <f>IF(($K72      =0),0,((($M72      -$K72      )/$K72      )*100))</f>
        <v>-46.665608106456915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69.83264709788817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67.17041439766237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VGkvfeI11DNFFsB5OsHtSSgKsmsrbNpFdOZqtkIfW7CVzq7u1eXvP0eWdBthcYPo3xXswi768QslLe5Ey/2iug==" saltValue="Nq6sEQaSSzhSx8nrX2jkB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2023000</v>
      </c>
      <c r="C10" s="92">
        <v>0</v>
      </c>
      <c r="D10" s="92"/>
      <c r="E10" s="92">
        <f t="shared" ref="E10:E16" si="0">$B10      +$C10      +$D10</f>
        <v>2023000</v>
      </c>
      <c r="F10" s="93">
        <v>2023000</v>
      </c>
      <c r="G10" s="94">
        <v>2023000</v>
      </c>
      <c r="H10" s="93">
        <v>319000</v>
      </c>
      <c r="I10" s="94">
        <v>318046</v>
      </c>
      <c r="J10" s="93">
        <v>116000</v>
      </c>
      <c r="K10" s="94">
        <v>162226</v>
      </c>
      <c r="L10" s="93">
        <v>679000</v>
      </c>
      <c r="M10" s="94">
        <v>36976</v>
      </c>
      <c r="N10" s="93"/>
      <c r="O10" s="94"/>
      <c r="P10" s="93">
        <f t="shared" ref="P10:P16" si="1">$H10      +$J10      +$L10      +$N10</f>
        <v>1114000</v>
      </c>
      <c r="Q10" s="94">
        <f t="shared" ref="Q10:Q16" si="2">$I10      +$K10      +$M10      +$O10</f>
        <v>517248</v>
      </c>
      <c r="R10" s="48">
        <f t="shared" ref="R10:R16" si="3">IF(($J10      =0),0,((($L10      -$J10      )/$J10      )*100))</f>
        <v>485.34482758620692</v>
      </c>
      <c r="S10" s="49">
        <f t="shared" ref="S10:S16" si="4">IF(($K10      =0),0,((($M10      -$K10      )/$K10      )*100))</f>
        <v>-77.207106135884501</v>
      </c>
      <c r="T10" s="48">
        <f t="shared" ref="T10:T15" si="5">IF(($E10      =0),0,(($P10      /$E10      )*100))</f>
        <v>55.066732575383092</v>
      </c>
      <c r="U10" s="50">
        <f t="shared" ref="U10:U15" si="6">IF(($E10      =0),0,(($Q10      /$E10      )*100))</f>
        <v>25.56836381611468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2023000</v>
      </c>
      <c r="C16" s="95">
        <f>SUM(C9:C15)</f>
        <v>0</v>
      </c>
      <c r="D16" s="95"/>
      <c r="E16" s="95">
        <f t="shared" si="0"/>
        <v>2023000</v>
      </c>
      <c r="F16" s="96">
        <f t="shared" ref="F16:O16" si="7">SUM(F9:F15)</f>
        <v>2023000</v>
      </c>
      <c r="G16" s="97">
        <f t="shared" si="7"/>
        <v>2023000</v>
      </c>
      <c r="H16" s="96">
        <f t="shared" si="7"/>
        <v>319000</v>
      </c>
      <c r="I16" s="97">
        <f t="shared" si="7"/>
        <v>318046</v>
      </c>
      <c r="J16" s="96">
        <f t="shared" si="7"/>
        <v>116000</v>
      </c>
      <c r="K16" s="97">
        <f t="shared" si="7"/>
        <v>162226</v>
      </c>
      <c r="L16" s="96">
        <f t="shared" si="7"/>
        <v>679000</v>
      </c>
      <c r="M16" s="97">
        <f t="shared" si="7"/>
        <v>36976</v>
      </c>
      <c r="N16" s="96">
        <f t="shared" si="7"/>
        <v>0</v>
      </c>
      <c r="O16" s="97">
        <f t="shared" si="7"/>
        <v>0</v>
      </c>
      <c r="P16" s="96">
        <f t="shared" si="1"/>
        <v>1114000</v>
      </c>
      <c r="Q16" s="97">
        <f t="shared" si="2"/>
        <v>517248</v>
      </c>
      <c r="R16" s="52">
        <f t="shared" si="3"/>
        <v>485.34482758620692</v>
      </c>
      <c r="S16" s="53">
        <f t="shared" si="4"/>
        <v>-77.207106135884501</v>
      </c>
      <c r="T16" s="52">
        <f>IF((SUM($E9:$E13)+$E15)=0,0,(P16/(SUM($E9:$E13)+$E15)*100))</f>
        <v>55.066732575383092</v>
      </c>
      <c r="U16" s="54">
        <f>IF((SUM($E9:$E13)+$E15)=0,0,(Q16/(SUM($E9:$E13)+$E15)*100))</f>
        <v>25.56836381611468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1755000</v>
      </c>
      <c r="C32" s="92">
        <v>0</v>
      </c>
      <c r="D32" s="92"/>
      <c r="E32" s="92">
        <f>$B32      +$C32      +$D32</f>
        <v>1755000</v>
      </c>
      <c r="F32" s="93">
        <v>1755000</v>
      </c>
      <c r="G32" s="94">
        <v>1755000</v>
      </c>
      <c r="H32" s="93"/>
      <c r="I32" s="94">
        <v>523299</v>
      </c>
      <c r="J32" s="93">
        <v>1405000</v>
      </c>
      <c r="K32" s="94">
        <v>1308470</v>
      </c>
      <c r="L32" s="93">
        <v>-77000</v>
      </c>
      <c r="M32" s="94">
        <v>-603771</v>
      </c>
      <c r="N32" s="93"/>
      <c r="O32" s="94"/>
      <c r="P32" s="93">
        <f>$H32      +$J32      +$L32      +$N32</f>
        <v>1328000</v>
      </c>
      <c r="Q32" s="94">
        <f>$I32      +$K32      +$M32      +$O32</f>
        <v>1227998</v>
      </c>
      <c r="R32" s="48">
        <f>IF(($J32      =0),0,((($L32      -$J32      )/$J32      )*100))</f>
        <v>-105.48042704626334</v>
      </c>
      <c r="S32" s="49">
        <f>IF(($K32      =0),0,((($M32      -$K32      )/$K32      )*100))</f>
        <v>-146.14328184826553</v>
      </c>
      <c r="T32" s="48">
        <f>IF(($E32      =0),0,(($P32      /$E32      )*100))</f>
        <v>75.669515669515675</v>
      </c>
      <c r="U32" s="50">
        <f>IF(($E32      =0),0,(($Q32      /$E32      )*100))</f>
        <v>69.97139601139601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1755000</v>
      </c>
      <c r="C33" s="95">
        <f>C32</f>
        <v>0</v>
      </c>
      <c r="D33" s="95"/>
      <c r="E33" s="95">
        <f>$B33      +$C33      +$D33</f>
        <v>1755000</v>
      </c>
      <c r="F33" s="96">
        <f t="shared" ref="F33:O33" si="17">F32</f>
        <v>1755000</v>
      </c>
      <c r="G33" s="97">
        <f t="shared" si="17"/>
        <v>1755000</v>
      </c>
      <c r="H33" s="96">
        <f t="shared" si="17"/>
        <v>0</v>
      </c>
      <c r="I33" s="97">
        <f t="shared" si="17"/>
        <v>523299</v>
      </c>
      <c r="J33" s="96">
        <f t="shared" si="17"/>
        <v>1405000</v>
      </c>
      <c r="K33" s="97">
        <f t="shared" si="17"/>
        <v>1308470</v>
      </c>
      <c r="L33" s="96">
        <f t="shared" si="17"/>
        <v>-77000</v>
      </c>
      <c r="M33" s="97">
        <f t="shared" si="17"/>
        <v>-603771</v>
      </c>
      <c r="N33" s="96">
        <f t="shared" si="17"/>
        <v>0</v>
      </c>
      <c r="O33" s="97">
        <f t="shared" si="17"/>
        <v>0</v>
      </c>
      <c r="P33" s="96">
        <f>$H33      +$J33      +$L33      +$N33</f>
        <v>1328000</v>
      </c>
      <c r="Q33" s="97">
        <f>$I33      +$K33      +$M33      +$O33</f>
        <v>1227998</v>
      </c>
      <c r="R33" s="52">
        <f>IF(($J33      =0),0,((($L33      -$J33      )/$J33      )*100))</f>
        <v>-105.48042704626334</v>
      </c>
      <c r="S33" s="53">
        <f>IF(($K33      =0),0,((($M33      -$K33      )/$K33      )*100))</f>
        <v>-146.14328184826553</v>
      </c>
      <c r="T33" s="52">
        <f>IF($E33   =0,0,($P33   /$E33   )*100)</f>
        <v>75.669515669515675</v>
      </c>
      <c r="U33" s="54">
        <f>IF($E33   =0,0,($Q33   /$E33   )*100)</f>
        <v>69.97139601139601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17000000</v>
      </c>
      <c r="C35" s="92">
        <v>0</v>
      </c>
      <c r="D35" s="92"/>
      <c r="E35" s="92">
        <f t="shared" ref="E35:E40" si="18">$B35      +$C35      +$D35</f>
        <v>17000000</v>
      </c>
      <c r="F35" s="93">
        <v>17000000</v>
      </c>
      <c r="G35" s="94">
        <v>17000000</v>
      </c>
      <c r="H35" s="93">
        <v>450000</v>
      </c>
      <c r="I35" s="94"/>
      <c r="J35" s="93">
        <v>2069000</v>
      </c>
      <c r="K35" s="94">
        <v>2547303</v>
      </c>
      <c r="L35" s="93">
        <v>5950000</v>
      </c>
      <c r="M35" s="94">
        <v>5949368</v>
      </c>
      <c r="N35" s="93"/>
      <c r="O35" s="94"/>
      <c r="P35" s="93">
        <f t="shared" ref="P35:P40" si="19">$H35      +$J35      +$L35      +$N35</f>
        <v>8469000</v>
      </c>
      <c r="Q35" s="94">
        <f t="shared" ref="Q35:Q40" si="20">$I35      +$K35      +$M35      +$O35</f>
        <v>8496671</v>
      </c>
      <c r="R35" s="48">
        <f t="shared" ref="R35:R40" si="21">IF(($J35      =0),0,((($L35      -$J35      )/$J35      )*100))</f>
        <v>187.5785403576607</v>
      </c>
      <c r="S35" s="49">
        <f t="shared" ref="S35:S40" si="22">IF(($K35      =0),0,((($M35      -$K35      )/$K35      )*100))</f>
        <v>133.55556837957636</v>
      </c>
      <c r="T35" s="48">
        <f t="shared" ref="T35:T39" si="23">IF(($E35      =0),0,(($P35      /$E35      )*100))</f>
        <v>49.817647058823525</v>
      </c>
      <c r="U35" s="50">
        <f t="shared" ref="U35:U39" si="24">IF(($E35      =0),0,(($Q35      /$E35      )*100))</f>
        <v>49.980417647058822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9072000</v>
      </c>
      <c r="C36" s="92">
        <v>0</v>
      </c>
      <c r="D36" s="92"/>
      <c r="E36" s="92">
        <f t="shared" si="18"/>
        <v>9072000</v>
      </c>
      <c r="F36" s="93">
        <v>9072000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26072000</v>
      </c>
      <c r="C40" s="95">
        <f>SUM(C35:C39)</f>
        <v>0</v>
      </c>
      <c r="D40" s="95"/>
      <c r="E40" s="95">
        <f t="shared" si="18"/>
        <v>26072000</v>
      </c>
      <c r="F40" s="96">
        <f t="shared" ref="F40:O40" si="25">SUM(F35:F39)</f>
        <v>26072000</v>
      </c>
      <c r="G40" s="97">
        <f t="shared" si="25"/>
        <v>17000000</v>
      </c>
      <c r="H40" s="96">
        <f t="shared" si="25"/>
        <v>450000</v>
      </c>
      <c r="I40" s="97">
        <f t="shared" si="25"/>
        <v>0</v>
      </c>
      <c r="J40" s="96">
        <f t="shared" si="25"/>
        <v>2069000</v>
      </c>
      <c r="K40" s="97">
        <f t="shared" si="25"/>
        <v>2547303</v>
      </c>
      <c r="L40" s="96">
        <f t="shared" si="25"/>
        <v>5950000</v>
      </c>
      <c r="M40" s="97">
        <f t="shared" si="25"/>
        <v>5949368</v>
      </c>
      <c r="N40" s="96">
        <f t="shared" si="25"/>
        <v>0</v>
      </c>
      <c r="O40" s="97">
        <f t="shared" si="25"/>
        <v>0</v>
      </c>
      <c r="P40" s="96">
        <f t="shared" si="19"/>
        <v>8469000</v>
      </c>
      <c r="Q40" s="97">
        <f t="shared" si="20"/>
        <v>8496671</v>
      </c>
      <c r="R40" s="52">
        <f t="shared" si="21"/>
        <v>187.5785403576607</v>
      </c>
      <c r="S40" s="53">
        <f t="shared" si="22"/>
        <v>133.55556837957636</v>
      </c>
      <c r="T40" s="52">
        <f>IF((+$E35+$E38) =0,0,(P40   /(+$E35+$E38) )*100)</f>
        <v>49.817647058823525</v>
      </c>
      <c r="U40" s="54">
        <f>IF((+$E35+$E38) =0,0,(Q40   /(+$E35+$E38) )*100)</f>
        <v>49.980417647058822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21973000</v>
      </c>
      <c r="C44" s="92">
        <v>0</v>
      </c>
      <c r="D44" s="92"/>
      <c r="E44" s="92">
        <f t="shared" si="26"/>
        <v>21973000</v>
      </c>
      <c r="F44" s="93">
        <v>21973000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4600000</v>
      </c>
      <c r="C51" s="92">
        <v>0</v>
      </c>
      <c r="D51" s="92"/>
      <c r="E51" s="92">
        <f t="shared" si="26"/>
        <v>4600000</v>
      </c>
      <c r="F51" s="93">
        <v>4600000</v>
      </c>
      <c r="G51" s="94">
        <v>4600000</v>
      </c>
      <c r="H51" s="93">
        <v>247000</v>
      </c>
      <c r="I51" s="94"/>
      <c r="J51" s="93">
        <v>98000</v>
      </c>
      <c r="K51" s="94">
        <v>247468</v>
      </c>
      <c r="L51" s="93">
        <v>324000</v>
      </c>
      <c r="M51" s="94">
        <v>421982</v>
      </c>
      <c r="N51" s="93"/>
      <c r="O51" s="94"/>
      <c r="P51" s="93">
        <f t="shared" si="27"/>
        <v>669000</v>
      </c>
      <c r="Q51" s="94">
        <f t="shared" si="28"/>
        <v>669450</v>
      </c>
      <c r="R51" s="48">
        <f t="shared" si="29"/>
        <v>230.61224489795919</v>
      </c>
      <c r="S51" s="49">
        <f t="shared" si="30"/>
        <v>70.519824785426806</v>
      </c>
      <c r="T51" s="48">
        <f t="shared" si="31"/>
        <v>14.543478260869566</v>
      </c>
      <c r="U51" s="50">
        <f t="shared" si="32"/>
        <v>14.553260869565218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26573000</v>
      </c>
      <c r="C53" s="95">
        <f>SUM(C42:C52)</f>
        <v>0</v>
      </c>
      <c r="D53" s="95"/>
      <c r="E53" s="95">
        <f t="shared" si="26"/>
        <v>26573000</v>
      </c>
      <c r="F53" s="96">
        <f t="shared" ref="F53:O53" si="33">SUM(F42:F52)</f>
        <v>26573000</v>
      </c>
      <c r="G53" s="97">
        <f t="shared" si="33"/>
        <v>4600000</v>
      </c>
      <c r="H53" s="96">
        <f t="shared" si="33"/>
        <v>247000</v>
      </c>
      <c r="I53" s="97">
        <f t="shared" si="33"/>
        <v>0</v>
      </c>
      <c r="J53" s="96">
        <f t="shared" si="33"/>
        <v>98000</v>
      </c>
      <c r="K53" s="97">
        <f t="shared" si="33"/>
        <v>247468</v>
      </c>
      <c r="L53" s="96">
        <f t="shared" si="33"/>
        <v>324000</v>
      </c>
      <c r="M53" s="97">
        <f t="shared" si="33"/>
        <v>421982</v>
      </c>
      <c r="N53" s="96">
        <f t="shared" si="33"/>
        <v>0</v>
      </c>
      <c r="O53" s="97">
        <f t="shared" si="33"/>
        <v>0</v>
      </c>
      <c r="P53" s="96">
        <f t="shared" si="27"/>
        <v>669000</v>
      </c>
      <c r="Q53" s="97">
        <f t="shared" si="28"/>
        <v>669450</v>
      </c>
      <c r="R53" s="52">
        <f t="shared" si="29"/>
        <v>230.61224489795919</v>
      </c>
      <c r="S53" s="53">
        <f t="shared" si="30"/>
        <v>70.519824785426806</v>
      </c>
      <c r="T53" s="52">
        <f>IF((+$E43+$E45+$E47+$E48+$E51) =0,0,(P53   /(+$E43+$E45+$E47+$E48+$E51) )*100)</f>
        <v>14.543478260869566</v>
      </c>
      <c r="U53" s="54">
        <f>IF((+$E43+$E45+$E47+$E48+$E51) =0,0,(Q53   /(+$E43+$E45+$E47+$E48+$E51) )*100)</f>
        <v>14.553260869565218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56423000</v>
      </c>
      <c r="C67" s="104">
        <f>SUM(C9:C15,C18:C23,C26:C29,C32,C35:C39,C42:C52,C55:C58,C61:C65)</f>
        <v>0</v>
      </c>
      <c r="D67" s="104"/>
      <c r="E67" s="104">
        <f t="shared" si="35"/>
        <v>56423000</v>
      </c>
      <c r="F67" s="105">
        <f t="shared" ref="F67:O67" si="43">SUM(F9:F15,F18:F23,F26:F29,F32,F35:F39,F42:F52,F55:F58,F61:F65)</f>
        <v>56423000</v>
      </c>
      <c r="G67" s="106">
        <f t="shared" si="43"/>
        <v>25378000</v>
      </c>
      <c r="H67" s="105">
        <f t="shared" si="43"/>
        <v>1016000</v>
      </c>
      <c r="I67" s="106">
        <f t="shared" si="43"/>
        <v>841345</v>
      </c>
      <c r="J67" s="105">
        <f t="shared" si="43"/>
        <v>3688000</v>
      </c>
      <c r="K67" s="106">
        <f t="shared" si="43"/>
        <v>4265467</v>
      </c>
      <c r="L67" s="105">
        <f t="shared" si="43"/>
        <v>6876000</v>
      </c>
      <c r="M67" s="106">
        <f t="shared" si="43"/>
        <v>5804555</v>
      </c>
      <c r="N67" s="105">
        <f t="shared" si="43"/>
        <v>0</v>
      </c>
      <c r="O67" s="106">
        <f t="shared" si="43"/>
        <v>0</v>
      </c>
      <c r="P67" s="105">
        <f t="shared" si="36"/>
        <v>11580000</v>
      </c>
      <c r="Q67" s="106">
        <f t="shared" si="37"/>
        <v>10911367</v>
      </c>
      <c r="R67" s="61">
        <f t="shared" si="38"/>
        <v>86.442516268980469</v>
      </c>
      <c r="S67" s="62">
        <f t="shared" si="39"/>
        <v>36.082520389912759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45.630073291827564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42.995377886358263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16320000</v>
      </c>
      <c r="C69" s="92">
        <v>0</v>
      </c>
      <c r="D69" s="92"/>
      <c r="E69" s="92">
        <f>$B69      +$C69      +$D69</f>
        <v>16320000</v>
      </c>
      <c r="F69" s="93">
        <v>16320000</v>
      </c>
      <c r="G69" s="94">
        <v>16320000</v>
      </c>
      <c r="H69" s="93">
        <v>5040000</v>
      </c>
      <c r="I69" s="94">
        <v>4085616</v>
      </c>
      <c r="J69" s="93">
        <v>1503000</v>
      </c>
      <c r="K69" s="94">
        <v>1596409</v>
      </c>
      <c r="L69" s="93">
        <v>816000</v>
      </c>
      <c r="M69" s="94">
        <v>2018217</v>
      </c>
      <c r="N69" s="93"/>
      <c r="O69" s="94"/>
      <c r="P69" s="93">
        <f>$H69      +$J69      +$L69      +$N69</f>
        <v>7359000</v>
      </c>
      <c r="Q69" s="94">
        <f>$I69      +$K69      +$M69      +$O69</f>
        <v>7700242</v>
      </c>
      <c r="R69" s="48">
        <f>IF(($J69      =0),0,((($L69      -$J69      )/$J69      )*100))</f>
        <v>-45.708582834331338</v>
      </c>
      <c r="S69" s="49">
        <f>IF(($K69      =0),0,((($M69      -$K69      )/$K69      )*100))</f>
        <v>26.422301553048122</v>
      </c>
      <c r="T69" s="48">
        <f>IF(($E69      =0),0,(($P69      /$E69      )*100))</f>
        <v>45.091911764705884</v>
      </c>
      <c r="U69" s="50">
        <f>IF(($E69      =0),0,(($Q69      /$E69      )*100))</f>
        <v>47.182855392156867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16320000</v>
      </c>
      <c r="C70" s="101">
        <f>C69</f>
        <v>0</v>
      </c>
      <c r="D70" s="101"/>
      <c r="E70" s="101">
        <f>$B70      +$C70      +$D70</f>
        <v>16320000</v>
      </c>
      <c r="F70" s="102">
        <f t="shared" ref="F70:O70" si="44">F69</f>
        <v>16320000</v>
      </c>
      <c r="G70" s="103">
        <f t="shared" si="44"/>
        <v>16320000</v>
      </c>
      <c r="H70" s="102">
        <f t="shared" si="44"/>
        <v>5040000</v>
      </c>
      <c r="I70" s="103">
        <f t="shared" si="44"/>
        <v>4085616</v>
      </c>
      <c r="J70" s="102">
        <f t="shared" si="44"/>
        <v>1503000</v>
      </c>
      <c r="K70" s="103">
        <f t="shared" si="44"/>
        <v>1596409</v>
      </c>
      <c r="L70" s="102">
        <f t="shared" si="44"/>
        <v>816000</v>
      </c>
      <c r="M70" s="103">
        <f t="shared" si="44"/>
        <v>2018217</v>
      </c>
      <c r="N70" s="102">
        <f t="shared" si="44"/>
        <v>0</v>
      </c>
      <c r="O70" s="103">
        <f t="shared" si="44"/>
        <v>0</v>
      </c>
      <c r="P70" s="102">
        <f>$H70      +$J70      +$L70      +$N70</f>
        <v>7359000</v>
      </c>
      <c r="Q70" s="103">
        <f>$I70      +$K70      +$M70      +$O70</f>
        <v>7700242</v>
      </c>
      <c r="R70" s="57">
        <f>IF(($J70      =0),0,((($L70      -$J70      )/$J70      )*100))</f>
        <v>-45.708582834331338</v>
      </c>
      <c r="S70" s="58">
        <f>IF(($K70      =0),0,((($M70      -$K70      )/$K70      )*100))</f>
        <v>26.422301553048122</v>
      </c>
      <c r="T70" s="57">
        <f>IF($E70   =0,0,($P70   /$E70   )*100)</f>
        <v>45.091911764705884</v>
      </c>
      <c r="U70" s="59">
        <f>IF($E70   =0,0,($Q70   /$E70 )*100)</f>
        <v>47.182855392156867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16320000</v>
      </c>
      <c r="C71" s="104">
        <f>C69</f>
        <v>0</v>
      </c>
      <c r="D71" s="104"/>
      <c r="E71" s="104">
        <f>$B71      +$C71      +$D71</f>
        <v>16320000</v>
      </c>
      <c r="F71" s="105">
        <f t="shared" ref="F71:O71" si="45">F69</f>
        <v>16320000</v>
      </c>
      <c r="G71" s="106">
        <f t="shared" si="45"/>
        <v>16320000</v>
      </c>
      <c r="H71" s="105">
        <f t="shared" si="45"/>
        <v>5040000</v>
      </c>
      <c r="I71" s="106">
        <f t="shared" si="45"/>
        <v>4085616</v>
      </c>
      <c r="J71" s="105">
        <f t="shared" si="45"/>
        <v>1503000</v>
      </c>
      <c r="K71" s="106">
        <f t="shared" si="45"/>
        <v>1596409</v>
      </c>
      <c r="L71" s="105">
        <f t="shared" si="45"/>
        <v>816000</v>
      </c>
      <c r="M71" s="106">
        <f t="shared" si="45"/>
        <v>2018217</v>
      </c>
      <c r="N71" s="105">
        <f t="shared" si="45"/>
        <v>0</v>
      </c>
      <c r="O71" s="106">
        <f t="shared" si="45"/>
        <v>0</v>
      </c>
      <c r="P71" s="105">
        <f>$H71      +$J71      +$L71      +$N71</f>
        <v>7359000</v>
      </c>
      <c r="Q71" s="106">
        <f>$I71      +$K71      +$M71      +$O71</f>
        <v>7700242</v>
      </c>
      <c r="R71" s="61">
        <f>IF(($J71      =0),0,((($L71      -$J71      )/$J71      )*100))</f>
        <v>-45.708582834331338</v>
      </c>
      <c r="S71" s="62">
        <f>IF(($K71      =0),0,((($M71      -$K71      )/$K71      )*100))</f>
        <v>26.422301553048122</v>
      </c>
      <c r="T71" s="61">
        <f>IF($E71   =0,0,($P71   /$E71   )*100)</f>
        <v>45.091911764705884</v>
      </c>
      <c r="U71" s="65">
        <f>IF($E71   =0,0,($Q71   /$E71   )*100)</f>
        <v>47.182855392156867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72743000</v>
      </c>
      <c r="C72" s="104">
        <f>SUM(C9:C15,C18:C23,C26:C29,C32,C35:C39,C42:C52,C55:C58,C61:C65,C69)</f>
        <v>0</v>
      </c>
      <c r="D72" s="104"/>
      <c r="E72" s="104">
        <f>$B72      +$C72      +$D72</f>
        <v>72743000</v>
      </c>
      <c r="F72" s="105">
        <f t="shared" ref="F72:O72" si="46">SUM(F9:F15,F18:F23,F26:F29,F32,F35:F39,F42:F52,F55:F58,F61:F65,F69)</f>
        <v>72743000</v>
      </c>
      <c r="G72" s="106">
        <f t="shared" si="46"/>
        <v>41698000</v>
      </c>
      <c r="H72" s="105">
        <f t="shared" si="46"/>
        <v>6056000</v>
      </c>
      <c r="I72" s="106">
        <f t="shared" si="46"/>
        <v>4926961</v>
      </c>
      <c r="J72" s="105">
        <f t="shared" si="46"/>
        <v>5191000</v>
      </c>
      <c r="K72" s="106">
        <f t="shared" si="46"/>
        <v>5861876</v>
      </c>
      <c r="L72" s="105">
        <f t="shared" si="46"/>
        <v>7692000</v>
      </c>
      <c r="M72" s="106">
        <f t="shared" si="46"/>
        <v>7822772</v>
      </c>
      <c r="N72" s="105">
        <f t="shared" si="46"/>
        <v>0</v>
      </c>
      <c r="O72" s="106">
        <f t="shared" si="46"/>
        <v>0</v>
      </c>
      <c r="P72" s="105">
        <f>$H72      +$J72      +$L72      +$N72</f>
        <v>18939000</v>
      </c>
      <c r="Q72" s="106">
        <f>$I72      +$K72      +$M72      +$O72</f>
        <v>18611609</v>
      </c>
      <c r="R72" s="61">
        <f>IF(($J72      =0),0,((($L72      -$J72      )/$J72      )*100))</f>
        <v>48.179541514159119</v>
      </c>
      <c r="S72" s="62">
        <f>IF(($K72      =0),0,((($M72      -$K72      )/$K72      )*100))</f>
        <v>33.451679974124325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45.419444577677588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44.634296608950066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Haqiyto6OifJLwtlIKeNUWT9/Jzxs2hKqN3o+6ZrRtPKyd6Y1h3ZUVEktWssRngC/zd17yAZ/ln7GCha1f47Bw==" saltValue="G4n2uIvTHp7aWIbc541Vj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C5EE82-845F-451C-AA32-EDF40C01EF84}"/>
</file>

<file path=customXml/itemProps2.xml><?xml version="1.0" encoding="utf-8"?>
<ds:datastoreItem xmlns:ds="http://schemas.openxmlformats.org/officeDocument/2006/customXml" ds:itemID="{F86B2169-52B4-4B21-B40A-2DFCC9F3BA1A}"/>
</file>

<file path=customXml/itemProps3.xml><?xml version="1.0" encoding="utf-8"?>
<ds:datastoreItem xmlns:ds="http://schemas.openxmlformats.org/officeDocument/2006/customXml" ds:itemID="{45D63ADD-D610-49BE-B235-D8C88783CB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31</vt:i4>
      </vt:variant>
    </vt:vector>
  </HeadingPairs>
  <TitlesOfParts>
    <vt:vector size="62" baseType="lpstr">
      <vt:lpstr>Summary</vt:lpstr>
      <vt:lpstr>CPT</vt:lpstr>
      <vt:lpstr>DC1</vt:lpstr>
      <vt:lpstr>DC2</vt:lpstr>
      <vt:lpstr>DC3</vt:lpstr>
      <vt:lpstr>DC4</vt:lpstr>
      <vt:lpstr>DC5</vt:lpstr>
      <vt:lpstr>WC011</vt:lpstr>
      <vt:lpstr>WC012</vt:lpstr>
      <vt:lpstr>WC013</vt:lpstr>
      <vt:lpstr>WC014</vt:lpstr>
      <vt:lpstr>WC015</vt:lpstr>
      <vt:lpstr>WC022</vt:lpstr>
      <vt:lpstr>WC023</vt:lpstr>
      <vt:lpstr>WC024</vt:lpstr>
      <vt:lpstr>WC025</vt:lpstr>
      <vt:lpstr>WC026</vt:lpstr>
      <vt:lpstr>WC031</vt:lpstr>
      <vt:lpstr>WC032</vt:lpstr>
      <vt:lpstr>WC033</vt:lpstr>
      <vt:lpstr>WC034</vt:lpstr>
      <vt:lpstr>WC041</vt:lpstr>
      <vt:lpstr>WC042</vt:lpstr>
      <vt:lpstr>WC043</vt:lpstr>
      <vt:lpstr>WC044</vt:lpstr>
      <vt:lpstr>WC045</vt:lpstr>
      <vt:lpstr>WC047</vt:lpstr>
      <vt:lpstr>WC048</vt:lpstr>
      <vt:lpstr>WC051</vt:lpstr>
      <vt:lpstr>WC052</vt:lpstr>
      <vt:lpstr>WC053</vt:lpstr>
      <vt:lpstr>CPT!Print_Area</vt:lpstr>
      <vt:lpstr>'DC1'!Print_Area</vt:lpstr>
      <vt:lpstr>'DC2'!Print_Area</vt:lpstr>
      <vt:lpstr>'DC3'!Print_Area</vt:lpstr>
      <vt:lpstr>'DC4'!Print_Area</vt:lpstr>
      <vt:lpstr>'DC5'!Print_Area</vt:lpstr>
      <vt:lpstr>Summary!Print_Area</vt:lpstr>
      <vt:lpstr>'WC011'!Print_Area</vt:lpstr>
      <vt:lpstr>'WC012'!Print_Area</vt:lpstr>
      <vt:lpstr>'WC013'!Print_Area</vt:lpstr>
      <vt:lpstr>'WC014'!Print_Area</vt:lpstr>
      <vt:lpstr>'WC015'!Print_Area</vt:lpstr>
      <vt:lpstr>'WC022'!Print_Area</vt:lpstr>
      <vt:lpstr>'WC023'!Print_Area</vt:lpstr>
      <vt:lpstr>'WC024'!Print_Area</vt:lpstr>
      <vt:lpstr>'WC025'!Print_Area</vt:lpstr>
      <vt:lpstr>'WC026'!Print_Area</vt:lpstr>
      <vt:lpstr>'WC031'!Print_Area</vt:lpstr>
      <vt:lpstr>'WC032'!Print_Area</vt:lpstr>
      <vt:lpstr>'WC033'!Print_Area</vt:lpstr>
      <vt:lpstr>'WC034'!Print_Area</vt:lpstr>
      <vt:lpstr>'WC041'!Print_Area</vt:lpstr>
      <vt:lpstr>'WC042'!Print_Area</vt:lpstr>
      <vt:lpstr>'WC043'!Print_Area</vt:lpstr>
      <vt:lpstr>'WC044'!Print_Area</vt:lpstr>
      <vt:lpstr>'WC045'!Print_Area</vt:lpstr>
      <vt:lpstr>'WC047'!Print_Area</vt:lpstr>
      <vt:lpstr>'WC048'!Print_Area</vt:lpstr>
      <vt:lpstr>'WC051'!Print_Area</vt:lpstr>
      <vt:lpstr>'WC052'!Print_Area</vt:lpstr>
      <vt:lpstr>'WC053'!Print_Area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Lawrence Gqesha</cp:lastModifiedBy>
  <dcterms:created xsi:type="dcterms:W3CDTF">2022-05-12T08:13:18Z</dcterms:created>
  <dcterms:modified xsi:type="dcterms:W3CDTF">2022-05-12T08:18:09Z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