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DBEE2668-D64A-4F39-BF66-85CCC3C9397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G297" i="1" s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G252" i="1" s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G168" i="1" s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G148" i="1" s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G119" i="1" s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G110" i="1" s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G52" i="1" s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G51" i="1" s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222" i="1" l="1"/>
  <c r="G257" i="1"/>
  <c r="G283" i="1"/>
  <c r="G99" i="1"/>
  <c r="G265" i="1"/>
  <c r="G94" i="1"/>
  <c r="G135" i="1"/>
  <c r="G177" i="1"/>
  <c r="G258" i="1"/>
  <c r="G38" i="1"/>
  <c r="G61" i="1"/>
  <c r="G100" i="1"/>
  <c r="G124" i="1"/>
  <c r="G189" i="1"/>
  <c r="G196" i="1"/>
  <c r="G273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<sst xmlns="http://schemas.openxmlformats.org/spreadsheetml/2006/main" count="1001" uniqueCount="607">
  <si>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</si>
  <si>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</si>
  <si>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3rd Quarter Ended 31 March 2022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</si>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</sst>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>
      <selection activeCell="J20" sqref="J2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8234111627</v>
      </c>
      <c r="E6" s="27">
        <v>8302727545</v>
      </c>
      <c r="F6" s="27">
        <v>6684208799</v>
      </c>
      <c r="G6" s="36">
        <f>IF(($E6       =0),0,($F6       /$E6       ))</f>
        <v>0.8050618020129191</v>
      </c>
      <c r="H6" s="26">
        <v>1068818864</v>
      </c>
      <c r="I6" s="27">
        <v>491471512</v>
      </c>
      <c r="J6" s="27">
        <v>777269224</v>
      </c>
      <c r="K6" s="26">
        <v>2337559600</v>
      </c>
      <c r="L6" s="26">
        <v>576199731</v>
      </c>
      <c r="M6" s="27">
        <v>547214118</v>
      </c>
      <c r="N6" s="27">
        <v>1076044959</v>
      </c>
      <c r="O6" s="26">
        <v>2199458808</v>
      </c>
      <c r="P6" s="26">
        <v>582470102</v>
      </c>
      <c r="Q6" s="27">
        <v>535128176</v>
      </c>
      <c r="R6" s="27">
        <v>1029592113</v>
      </c>
      <c r="S6" s="26">
        <v>2147190391</v>
      </c>
      <c r="T6" s="26">
        <v>0</v>
      </c>
      <c r="U6" s="27">
        <v>0</v>
      </c>
      <c r="V6" s="27">
        <v>0</v>
      </c>
      <c r="W6" s="42">
        <v>0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12835947880</v>
      </c>
      <c r="E7" s="27">
        <v>13894594710</v>
      </c>
      <c r="F7" s="27">
        <v>6736019870</v>
      </c>
      <c r="G7" s="36">
        <f>IF(($E7       =0),0,($F7       /$E7       ))</f>
        <v>0.48479426788548624</v>
      </c>
      <c r="H7" s="26">
        <v>262415068</v>
      </c>
      <c r="I7" s="27">
        <v>700367880</v>
      </c>
      <c r="J7" s="27">
        <v>512159826</v>
      </c>
      <c r="K7" s="26">
        <v>1474942774</v>
      </c>
      <c r="L7" s="26">
        <v>826478037</v>
      </c>
      <c r="M7" s="27">
        <v>815873614</v>
      </c>
      <c r="N7" s="27">
        <v>964115989</v>
      </c>
      <c r="O7" s="26">
        <v>2606467640</v>
      </c>
      <c r="P7" s="26">
        <v>919474930</v>
      </c>
      <c r="Q7" s="27">
        <v>650373969</v>
      </c>
      <c r="R7" s="27">
        <v>1084760557</v>
      </c>
      <c r="S7" s="26">
        <v>2654609456</v>
      </c>
      <c r="T7" s="26">
        <v>0</v>
      </c>
      <c r="U7" s="27">
        <v>0</v>
      </c>
      <c r="V7" s="27">
        <v>0</v>
      </c>
      <c r="W7" s="42">
        <v>0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21070059507</v>
      </c>
      <c r="E8" s="29">
        <f>SUM(E6:E7)</f>
        <v>22197322255</v>
      </c>
      <c r="F8" s="29">
        <f>SUM(F6:F7)</f>
        <v>13420228669</v>
      </c>
      <c r="G8" s="37">
        <f>IF(($E8       =0),0,($F8       /$E8       ))</f>
        <v>0.6045877297644342</v>
      </c>
      <c r="H8" s="28">
        <f t="shared" ref="H8:W8" si="0">SUM(H6:H7)</f>
        <v>1331233932</v>
      </c>
      <c r="I8" s="29">
        <f t="shared" si="0"/>
        <v>1191839392</v>
      </c>
      <c r="J8" s="29">
        <f t="shared" si="0"/>
        <v>1289429050</v>
      </c>
      <c r="K8" s="28">
        <f t="shared" si="0"/>
        <v>3812502374</v>
      </c>
      <c r="L8" s="28">
        <f t="shared" si="0"/>
        <v>1402677768</v>
      </c>
      <c r="M8" s="29">
        <f t="shared" si="0"/>
        <v>1363087732</v>
      </c>
      <c r="N8" s="29">
        <f t="shared" si="0"/>
        <v>2040160948</v>
      </c>
      <c r="O8" s="28">
        <f t="shared" si="0"/>
        <v>4805926448</v>
      </c>
      <c r="P8" s="28">
        <f t="shared" si="0"/>
        <v>1501945032</v>
      </c>
      <c r="Q8" s="29">
        <f t="shared" si="0"/>
        <v>1185502145</v>
      </c>
      <c r="R8" s="29">
        <f t="shared" si="0"/>
        <v>2114352670</v>
      </c>
      <c r="S8" s="28">
        <f t="shared" si="0"/>
        <v>4801799847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3">
        <f t="shared" si="0"/>
        <v>0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539403470</v>
      </c>
      <c r="E9" s="27">
        <v>539740200</v>
      </c>
      <c r="F9" s="27">
        <v>341407905</v>
      </c>
      <c r="G9" s="36">
        <f>IF(($E9       =0),0,($F9       /$E9       ))</f>
        <v>0.63254118370282586</v>
      </c>
      <c r="H9" s="26">
        <v>115364612</v>
      </c>
      <c r="I9" s="27">
        <v>21563854</v>
      </c>
      <c r="J9" s="27">
        <v>22367941</v>
      </c>
      <c r="K9" s="26">
        <v>159296407</v>
      </c>
      <c r="L9" s="26">
        <v>21000221</v>
      </c>
      <c r="M9" s="27">
        <v>20633562</v>
      </c>
      <c r="N9" s="27">
        <v>52225599</v>
      </c>
      <c r="O9" s="26">
        <v>93859382</v>
      </c>
      <c r="P9" s="26">
        <v>22688399</v>
      </c>
      <c r="Q9" s="27">
        <v>23044725</v>
      </c>
      <c r="R9" s="27">
        <v>42518992</v>
      </c>
      <c r="S9" s="26">
        <v>88252116</v>
      </c>
      <c r="T9" s="26">
        <v>0</v>
      </c>
      <c r="U9" s="27">
        <v>0</v>
      </c>
      <c r="V9" s="27">
        <v>0</v>
      </c>
      <c r="W9" s="42">
        <v>0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279938823</v>
      </c>
      <c r="E10" s="27">
        <v>277070551</v>
      </c>
      <c r="F10" s="27">
        <v>213131637</v>
      </c>
      <c r="G10" s="36">
        <f t="shared" ref="G10:G52" si="1">IF(($E10      =0),0,($F10      /$E10      ))</f>
        <v>0.76923237143307954</v>
      </c>
      <c r="H10" s="26">
        <v>56294610</v>
      </c>
      <c r="I10" s="27">
        <v>14803025</v>
      </c>
      <c r="J10" s="27">
        <v>14742261</v>
      </c>
      <c r="K10" s="26">
        <v>85839896</v>
      </c>
      <c r="L10" s="26">
        <v>17069513</v>
      </c>
      <c r="M10" s="27">
        <v>19771926</v>
      </c>
      <c r="N10" s="27">
        <v>33791293</v>
      </c>
      <c r="O10" s="26">
        <v>70632732</v>
      </c>
      <c r="P10" s="26">
        <v>14015066</v>
      </c>
      <c r="Q10" s="27">
        <v>14153769</v>
      </c>
      <c r="R10" s="27">
        <v>28490174</v>
      </c>
      <c r="S10" s="26">
        <v>56659009</v>
      </c>
      <c r="T10" s="26">
        <v>0</v>
      </c>
      <c r="U10" s="27">
        <v>0</v>
      </c>
      <c r="V10" s="27">
        <v>0</v>
      </c>
      <c r="W10" s="42">
        <v>0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607680636</v>
      </c>
      <c r="E11" s="27">
        <v>607580636</v>
      </c>
      <c r="F11" s="27">
        <v>484680938</v>
      </c>
      <c r="G11" s="36">
        <f t="shared" si="1"/>
        <v>0.79772281946128387</v>
      </c>
      <c r="H11" s="26">
        <v>140512249</v>
      </c>
      <c r="I11" s="27">
        <v>28629487</v>
      </c>
      <c r="J11" s="27">
        <v>29801377</v>
      </c>
      <c r="K11" s="26">
        <v>198943113</v>
      </c>
      <c r="L11" s="26">
        <v>38899469</v>
      </c>
      <c r="M11" s="27">
        <v>33289611</v>
      </c>
      <c r="N11" s="27">
        <v>59613605</v>
      </c>
      <c r="O11" s="26">
        <v>131802685</v>
      </c>
      <c r="P11" s="26">
        <v>32392222</v>
      </c>
      <c r="Q11" s="27">
        <v>31703847</v>
      </c>
      <c r="R11" s="27">
        <v>89839071</v>
      </c>
      <c r="S11" s="26">
        <v>153935140</v>
      </c>
      <c r="T11" s="26">
        <v>0</v>
      </c>
      <c r="U11" s="27">
        <v>0</v>
      </c>
      <c r="V11" s="27">
        <v>0</v>
      </c>
      <c r="W11" s="42">
        <v>0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469239356</v>
      </c>
      <c r="E12" s="27">
        <v>456620467</v>
      </c>
      <c r="F12" s="27">
        <v>376030363</v>
      </c>
      <c r="G12" s="36">
        <f t="shared" si="1"/>
        <v>0.82350746446063272</v>
      </c>
      <c r="H12" s="26">
        <v>79670409</v>
      </c>
      <c r="I12" s="27">
        <v>30403825</v>
      </c>
      <c r="J12" s="27">
        <v>27579009</v>
      </c>
      <c r="K12" s="26">
        <v>137653243</v>
      </c>
      <c r="L12" s="26">
        <v>27556103</v>
      </c>
      <c r="M12" s="27">
        <v>28093129</v>
      </c>
      <c r="N12" s="27">
        <v>67193461</v>
      </c>
      <c r="O12" s="26">
        <v>122842693</v>
      </c>
      <c r="P12" s="26">
        <v>32577315</v>
      </c>
      <c r="Q12" s="27">
        <v>21255130</v>
      </c>
      <c r="R12" s="27">
        <v>61701982</v>
      </c>
      <c r="S12" s="26">
        <v>115534427</v>
      </c>
      <c r="T12" s="26">
        <v>0</v>
      </c>
      <c r="U12" s="27">
        <v>0</v>
      </c>
      <c r="V12" s="27">
        <v>0</v>
      </c>
      <c r="W12" s="42">
        <v>0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218598031</v>
      </c>
      <c r="E13" s="27">
        <v>234241221</v>
      </c>
      <c r="F13" s="27">
        <v>203366277</v>
      </c>
      <c r="G13" s="36">
        <f t="shared" si="1"/>
        <v>0.86819167067097891</v>
      </c>
      <c r="H13" s="26">
        <v>113314185</v>
      </c>
      <c r="I13" s="27">
        <v>803652</v>
      </c>
      <c r="J13" s="27">
        <v>4789089</v>
      </c>
      <c r="K13" s="26">
        <v>118906926</v>
      </c>
      <c r="L13" s="26">
        <v>-64866</v>
      </c>
      <c r="M13" s="27">
        <v>14160129</v>
      </c>
      <c r="N13" s="27">
        <v>-850093</v>
      </c>
      <c r="O13" s="26">
        <v>13245170</v>
      </c>
      <c r="P13" s="26">
        <v>39077130</v>
      </c>
      <c r="Q13" s="27">
        <v>3285959</v>
      </c>
      <c r="R13" s="27">
        <v>28851092</v>
      </c>
      <c r="S13" s="26">
        <v>71214181</v>
      </c>
      <c r="T13" s="26">
        <v>0</v>
      </c>
      <c r="U13" s="27">
        <v>0</v>
      </c>
      <c r="V13" s="27">
        <v>0</v>
      </c>
      <c r="W13" s="42">
        <v>0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965399876</v>
      </c>
      <c r="E14" s="27">
        <v>973162545</v>
      </c>
      <c r="F14" s="27">
        <v>787546484</v>
      </c>
      <c r="G14" s="36">
        <f t="shared" si="1"/>
        <v>0.80926509969616633</v>
      </c>
      <c r="H14" s="26">
        <v>198352274</v>
      </c>
      <c r="I14" s="27">
        <v>46019250</v>
      </c>
      <c r="J14" s="27">
        <v>66099155</v>
      </c>
      <c r="K14" s="26">
        <v>310470679</v>
      </c>
      <c r="L14" s="26">
        <v>77805639</v>
      </c>
      <c r="M14" s="27">
        <v>59734422</v>
      </c>
      <c r="N14" s="27">
        <v>109465417</v>
      </c>
      <c r="O14" s="26">
        <v>247005478</v>
      </c>
      <c r="P14" s="26">
        <v>65532537</v>
      </c>
      <c r="Q14" s="27">
        <v>64341740</v>
      </c>
      <c r="R14" s="27">
        <v>100196050</v>
      </c>
      <c r="S14" s="26">
        <v>230070327</v>
      </c>
      <c r="T14" s="26">
        <v>0</v>
      </c>
      <c r="U14" s="27">
        <v>0</v>
      </c>
      <c r="V14" s="27">
        <v>0</v>
      </c>
      <c r="W14" s="42">
        <v>0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150786458</v>
      </c>
      <c r="E15" s="27">
        <v>158988102</v>
      </c>
      <c r="F15" s="27">
        <v>133108836</v>
      </c>
      <c r="G15" s="36">
        <f t="shared" si="1"/>
        <v>0.83722514028125194</v>
      </c>
      <c r="H15" s="26">
        <v>47146560</v>
      </c>
      <c r="I15" s="27">
        <v>5790557</v>
      </c>
      <c r="J15" s="27">
        <v>5273054</v>
      </c>
      <c r="K15" s="26">
        <v>58210171</v>
      </c>
      <c r="L15" s="26">
        <v>11480380</v>
      </c>
      <c r="M15" s="27">
        <v>4793162</v>
      </c>
      <c r="N15" s="27">
        <v>16804732</v>
      </c>
      <c r="O15" s="26">
        <v>33078274</v>
      </c>
      <c r="P15" s="26">
        <v>5084989</v>
      </c>
      <c r="Q15" s="27">
        <v>11068429</v>
      </c>
      <c r="R15" s="27">
        <v>25666973</v>
      </c>
      <c r="S15" s="26">
        <v>41820391</v>
      </c>
      <c r="T15" s="26">
        <v>0</v>
      </c>
      <c r="U15" s="27">
        <v>0</v>
      </c>
      <c r="V15" s="27">
        <v>0</v>
      </c>
      <c r="W15" s="42">
        <v>0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148005552</v>
      </c>
      <c r="E16" s="27">
        <v>165673552</v>
      </c>
      <c r="F16" s="27">
        <v>53793469</v>
      </c>
      <c r="G16" s="36">
        <f t="shared" si="1"/>
        <v>0.3246955736181717</v>
      </c>
      <c r="H16" s="26">
        <v>6335688</v>
      </c>
      <c r="I16" s="27">
        <v>6586193</v>
      </c>
      <c r="J16" s="27">
        <v>8044146</v>
      </c>
      <c r="K16" s="26">
        <v>20966027</v>
      </c>
      <c r="L16" s="26">
        <v>1501328</v>
      </c>
      <c r="M16" s="27">
        <v>10032004</v>
      </c>
      <c r="N16" s="27">
        <v>9140996</v>
      </c>
      <c r="O16" s="26">
        <v>20674328</v>
      </c>
      <c r="P16" s="26">
        <v>1310362</v>
      </c>
      <c r="Q16" s="27">
        <v>1240934</v>
      </c>
      <c r="R16" s="27">
        <v>9601818</v>
      </c>
      <c r="S16" s="26">
        <v>12153114</v>
      </c>
      <c r="T16" s="26">
        <v>0</v>
      </c>
      <c r="U16" s="27">
        <v>0</v>
      </c>
      <c r="V16" s="27">
        <v>0</v>
      </c>
      <c r="W16" s="42">
        <v>0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3379052202</v>
      </c>
      <c r="E17" s="29">
        <f>SUM(E9:E16)</f>
        <v>3413077274</v>
      </c>
      <c r="F17" s="29">
        <f>SUM(F9:F16)</f>
        <v>2593065909</v>
      </c>
      <c r="G17" s="37">
        <f t="shared" si="1"/>
        <v>0.75974427205424</v>
      </c>
      <c r="H17" s="28">
        <f t="shared" ref="H17:W17" si="2">SUM(H9:H16)</f>
        <v>756990587</v>
      </c>
      <c r="I17" s="29">
        <f t="shared" si="2"/>
        <v>154599843</v>
      </c>
      <c r="J17" s="29">
        <f t="shared" si="2"/>
        <v>178696032</v>
      </c>
      <c r="K17" s="28">
        <f t="shared" si="2"/>
        <v>1090286462</v>
      </c>
      <c r="L17" s="28">
        <f t="shared" si="2"/>
        <v>195247787</v>
      </c>
      <c r="M17" s="29">
        <f t="shared" si="2"/>
        <v>190507945</v>
      </c>
      <c r="N17" s="29">
        <f t="shared" si="2"/>
        <v>347385010</v>
      </c>
      <c r="O17" s="28">
        <f t="shared" si="2"/>
        <v>733140742</v>
      </c>
      <c r="P17" s="28">
        <f t="shared" si="2"/>
        <v>212678020</v>
      </c>
      <c r="Q17" s="29">
        <f t="shared" si="2"/>
        <v>170094533</v>
      </c>
      <c r="R17" s="29">
        <f t="shared" si="2"/>
        <v>386866152</v>
      </c>
      <c r="S17" s="28">
        <f t="shared" si="2"/>
        <v>769638705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3">
        <f t="shared" si="2"/>
        <v>0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307047000</v>
      </c>
      <c r="E18" s="27">
        <v>319998107</v>
      </c>
      <c r="F18" s="27">
        <v>320012505</v>
      </c>
      <c r="G18" s="36">
        <f t="shared" si="1"/>
        <v>1.0000449940161678</v>
      </c>
      <c r="H18" s="26">
        <v>116357205</v>
      </c>
      <c r="I18" s="27">
        <v>2964076</v>
      </c>
      <c r="J18" s="27">
        <v>8687487</v>
      </c>
      <c r="K18" s="26">
        <v>128008768</v>
      </c>
      <c r="L18" s="26">
        <v>2397687</v>
      </c>
      <c r="M18" s="27">
        <v>2365925</v>
      </c>
      <c r="N18" s="27">
        <v>93880113</v>
      </c>
      <c r="O18" s="26">
        <v>98643725</v>
      </c>
      <c r="P18" s="26">
        <v>4896108</v>
      </c>
      <c r="Q18" s="27">
        <v>10749812</v>
      </c>
      <c r="R18" s="27">
        <v>77714092</v>
      </c>
      <c r="S18" s="26">
        <v>93360012</v>
      </c>
      <c r="T18" s="26">
        <v>0</v>
      </c>
      <c r="U18" s="27">
        <v>0</v>
      </c>
      <c r="V18" s="27">
        <v>0</v>
      </c>
      <c r="W18" s="42">
        <v>0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395302627</v>
      </c>
      <c r="E19" s="27">
        <v>417967830</v>
      </c>
      <c r="F19" s="27">
        <v>369759391</v>
      </c>
      <c r="G19" s="36">
        <f t="shared" si="1"/>
        <v>0.88465992944959426</v>
      </c>
      <c r="H19" s="26">
        <v>139830284</v>
      </c>
      <c r="I19" s="27">
        <v>5685047</v>
      </c>
      <c r="J19" s="27">
        <v>8778524</v>
      </c>
      <c r="K19" s="26">
        <v>154293855</v>
      </c>
      <c r="L19" s="26">
        <v>8103138</v>
      </c>
      <c r="M19" s="27">
        <v>8170139</v>
      </c>
      <c r="N19" s="27">
        <v>100504482</v>
      </c>
      <c r="O19" s="26">
        <v>116777759</v>
      </c>
      <c r="P19" s="26">
        <v>9804991</v>
      </c>
      <c r="Q19" s="27">
        <v>9312828</v>
      </c>
      <c r="R19" s="27">
        <v>79569958</v>
      </c>
      <c r="S19" s="26">
        <v>98687777</v>
      </c>
      <c r="T19" s="26">
        <v>0</v>
      </c>
      <c r="U19" s="27">
        <v>0</v>
      </c>
      <c r="V19" s="27">
        <v>0</v>
      </c>
      <c r="W19" s="42">
        <v>0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111365059</v>
      </c>
      <c r="E20" s="27">
        <v>116886419</v>
      </c>
      <c r="F20" s="27">
        <v>96284024</v>
      </c>
      <c r="G20" s="36">
        <f t="shared" si="1"/>
        <v>0.82374004459833783</v>
      </c>
      <c r="H20" s="26">
        <v>26635938</v>
      </c>
      <c r="I20" s="27">
        <v>4246632</v>
      </c>
      <c r="J20" s="27">
        <v>6131532</v>
      </c>
      <c r="K20" s="26">
        <v>37014102</v>
      </c>
      <c r="L20" s="26">
        <v>5112301</v>
      </c>
      <c r="M20" s="27">
        <v>5669048</v>
      </c>
      <c r="N20" s="27">
        <v>21755734</v>
      </c>
      <c r="O20" s="26">
        <v>32537083</v>
      </c>
      <c r="P20" s="26">
        <v>5506857</v>
      </c>
      <c r="Q20" s="27">
        <v>9217610</v>
      </c>
      <c r="R20" s="27">
        <v>12008372</v>
      </c>
      <c r="S20" s="26">
        <v>26732839</v>
      </c>
      <c r="T20" s="26">
        <v>0</v>
      </c>
      <c r="U20" s="27">
        <v>0</v>
      </c>
      <c r="V20" s="27">
        <v>0</v>
      </c>
      <c r="W20" s="42">
        <v>0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222201586</v>
      </c>
      <c r="E21" s="27">
        <v>223244956</v>
      </c>
      <c r="F21" s="27">
        <v>186799764</v>
      </c>
      <c r="G21" s="36">
        <f t="shared" si="1"/>
        <v>0.8367479711389314</v>
      </c>
      <c r="H21" s="26">
        <v>7845965</v>
      </c>
      <c r="I21" s="27">
        <v>7621690</v>
      </c>
      <c r="J21" s="27">
        <v>59487939</v>
      </c>
      <c r="K21" s="26">
        <v>74955594</v>
      </c>
      <c r="L21" s="26">
        <v>7537801</v>
      </c>
      <c r="M21" s="27">
        <v>9630866</v>
      </c>
      <c r="N21" s="27">
        <v>45568027</v>
      </c>
      <c r="O21" s="26">
        <v>62736694</v>
      </c>
      <c r="P21" s="26">
        <v>6753348</v>
      </c>
      <c r="Q21" s="27">
        <v>6821105</v>
      </c>
      <c r="R21" s="27">
        <v>35533023</v>
      </c>
      <c r="S21" s="26">
        <v>49107476</v>
      </c>
      <c r="T21" s="26">
        <v>0</v>
      </c>
      <c r="U21" s="27">
        <v>0</v>
      </c>
      <c r="V21" s="27">
        <v>0</v>
      </c>
      <c r="W21" s="42">
        <v>0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160958299</v>
      </c>
      <c r="E22" s="27">
        <v>161758298</v>
      </c>
      <c r="F22" s="27">
        <v>132472292</v>
      </c>
      <c r="G22" s="36">
        <f t="shared" si="1"/>
        <v>0.81895206389968322</v>
      </c>
      <c r="H22" s="26">
        <v>59683125</v>
      </c>
      <c r="I22" s="27">
        <v>1226838</v>
      </c>
      <c r="J22" s="27">
        <v>1536521</v>
      </c>
      <c r="K22" s="26">
        <v>62446484</v>
      </c>
      <c r="L22" s="26">
        <v>11716324</v>
      </c>
      <c r="M22" s="27">
        <v>2124597</v>
      </c>
      <c r="N22" s="27">
        <v>24942752</v>
      </c>
      <c r="O22" s="26">
        <v>38783673</v>
      </c>
      <c r="P22" s="26">
        <v>1780544</v>
      </c>
      <c r="Q22" s="27">
        <v>1337463</v>
      </c>
      <c r="R22" s="27">
        <v>28124128</v>
      </c>
      <c r="S22" s="26">
        <v>31242135</v>
      </c>
      <c r="T22" s="26">
        <v>0</v>
      </c>
      <c r="U22" s="27">
        <v>0</v>
      </c>
      <c r="V22" s="27">
        <v>0</v>
      </c>
      <c r="W22" s="42">
        <v>0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414344408</v>
      </c>
      <c r="E23" s="27">
        <v>414344408</v>
      </c>
      <c r="F23" s="27">
        <v>365357969</v>
      </c>
      <c r="G23" s="36">
        <f t="shared" si="1"/>
        <v>0.88177362104039791</v>
      </c>
      <c r="H23" s="26">
        <v>142823645</v>
      </c>
      <c r="I23" s="27">
        <v>12700184</v>
      </c>
      <c r="J23" s="27">
        <v>13078258</v>
      </c>
      <c r="K23" s="26">
        <v>168602087</v>
      </c>
      <c r="L23" s="26">
        <v>14860027</v>
      </c>
      <c r="M23" s="27">
        <v>14096696</v>
      </c>
      <c r="N23" s="27">
        <v>77216465</v>
      </c>
      <c r="O23" s="26">
        <v>106173188</v>
      </c>
      <c r="P23" s="26">
        <v>13783708</v>
      </c>
      <c r="Q23" s="27">
        <v>14204649</v>
      </c>
      <c r="R23" s="27">
        <v>62594337</v>
      </c>
      <c r="S23" s="26">
        <v>90582694</v>
      </c>
      <c r="T23" s="26">
        <v>0</v>
      </c>
      <c r="U23" s="27">
        <v>0</v>
      </c>
      <c r="V23" s="27">
        <v>0</v>
      </c>
      <c r="W23" s="42">
        <v>0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1756428084</v>
      </c>
      <c r="E24" s="27">
        <v>1778399470</v>
      </c>
      <c r="F24" s="27">
        <v>1465159718</v>
      </c>
      <c r="G24" s="36">
        <f t="shared" si="1"/>
        <v>0.82386423450744728</v>
      </c>
      <c r="H24" s="26">
        <v>448510719</v>
      </c>
      <c r="I24" s="27">
        <v>50928035</v>
      </c>
      <c r="J24" s="27">
        <v>38683490</v>
      </c>
      <c r="K24" s="26">
        <v>538122244</v>
      </c>
      <c r="L24" s="26">
        <v>128085702</v>
      </c>
      <c r="M24" s="27">
        <v>62521255</v>
      </c>
      <c r="N24" s="27">
        <v>381876614</v>
      </c>
      <c r="O24" s="26">
        <v>572483571</v>
      </c>
      <c r="P24" s="26">
        <v>58182102</v>
      </c>
      <c r="Q24" s="27">
        <v>40356846</v>
      </c>
      <c r="R24" s="27">
        <v>256014955</v>
      </c>
      <c r="S24" s="26">
        <v>354553903</v>
      </c>
      <c r="T24" s="26">
        <v>0</v>
      </c>
      <c r="U24" s="27">
        <v>0</v>
      </c>
      <c r="V24" s="27">
        <v>0</v>
      </c>
      <c r="W24" s="42">
        <v>0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3367647063</v>
      </c>
      <c r="E25" s="29">
        <f>SUM(E18:E24)</f>
        <v>3432599488</v>
      </c>
      <c r="F25" s="29">
        <f>SUM(F18:F24)</f>
        <v>2935845663</v>
      </c>
      <c r="G25" s="37">
        <f t="shared" si="1"/>
        <v>0.8552834879989355</v>
      </c>
      <c r="H25" s="28">
        <f t="shared" ref="H25:W25" si="3">SUM(H18:H24)</f>
        <v>941686881</v>
      </c>
      <c r="I25" s="29">
        <f t="shared" si="3"/>
        <v>85372502</v>
      </c>
      <c r="J25" s="29">
        <f t="shared" si="3"/>
        <v>136383751</v>
      </c>
      <c r="K25" s="28">
        <f t="shared" si="3"/>
        <v>1163443134</v>
      </c>
      <c r="L25" s="28">
        <f t="shared" si="3"/>
        <v>177812980</v>
      </c>
      <c r="M25" s="29">
        <f t="shared" si="3"/>
        <v>104578526</v>
      </c>
      <c r="N25" s="29">
        <f t="shared" si="3"/>
        <v>745744187</v>
      </c>
      <c r="O25" s="28">
        <f t="shared" si="3"/>
        <v>1028135693</v>
      </c>
      <c r="P25" s="28">
        <f t="shared" si="3"/>
        <v>100707658</v>
      </c>
      <c r="Q25" s="29">
        <f t="shared" si="3"/>
        <v>92000313</v>
      </c>
      <c r="R25" s="29">
        <f t="shared" si="3"/>
        <v>551558865</v>
      </c>
      <c r="S25" s="28">
        <f t="shared" si="3"/>
        <v>744266836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3">
        <f t="shared" si="3"/>
        <v>0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332058751</v>
      </c>
      <c r="E26" s="27">
        <v>330216718</v>
      </c>
      <c r="F26" s="27">
        <v>189075117</v>
      </c>
      <c r="G26" s="36">
        <f t="shared" si="1"/>
        <v>0.57257887530697338</v>
      </c>
      <c r="H26" s="26">
        <v>71648998</v>
      </c>
      <c r="I26" s="27">
        <v>14286201</v>
      </c>
      <c r="J26" s="27">
        <v>13913484</v>
      </c>
      <c r="K26" s="26">
        <v>99848683</v>
      </c>
      <c r="L26" s="26">
        <v>19459209</v>
      </c>
      <c r="M26" s="27">
        <v>12293465</v>
      </c>
      <c r="N26" s="27">
        <v>10360141</v>
      </c>
      <c r="O26" s="26">
        <v>42112815</v>
      </c>
      <c r="P26" s="26">
        <v>12871331</v>
      </c>
      <c r="Q26" s="27">
        <v>9337437</v>
      </c>
      <c r="R26" s="27">
        <v>24904851</v>
      </c>
      <c r="S26" s="26">
        <v>47113619</v>
      </c>
      <c r="T26" s="26">
        <v>0</v>
      </c>
      <c r="U26" s="27">
        <v>0</v>
      </c>
      <c r="V26" s="27">
        <v>0</v>
      </c>
      <c r="W26" s="42">
        <v>0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217254679</v>
      </c>
      <c r="E27" s="27">
        <v>217150165</v>
      </c>
      <c r="F27" s="27">
        <v>189760835</v>
      </c>
      <c r="G27" s="36">
        <f t="shared" si="1"/>
        <v>0.87386917251478946</v>
      </c>
      <c r="H27" s="26">
        <v>72719467</v>
      </c>
      <c r="I27" s="27">
        <v>2531539</v>
      </c>
      <c r="J27" s="27">
        <v>2168291</v>
      </c>
      <c r="K27" s="26">
        <v>77419297</v>
      </c>
      <c r="L27" s="26">
        <v>1984739</v>
      </c>
      <c r="M27" s="27">
        <v>1630917</v>
      </c>
      <c r="N27" s="27">
        <v>57719548</v>
      </c>
      <c r="O27" s="26">
        <v>61335204</v>
      </c>
      <c r="P27" s="26">
        <v>3056139</v>
      </c>
      <c r="Q27" s="27">
        <v>3893837</v>
      </c>
      <c r="R27" s="27">
        <v>44056358</v>
      </c>
      <c r="S27" s="26">
        <v>51006334</v>
      </c>
      <c r="T27" s="26">
        <v>0</v>
      </c>
      <c r="U27" s="27">
        <v>0</v>
      </c>
      <c r="V27" s="27">
        <v>0</v>
      </c>
      <c r="W27" s="42">
        <v>0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190531512</v>
      </c>
      <c r="E28" s="27">
        <v>194404013</v>
      </c>
      <c r="F28" s="27">
        <v>167989084</v>
      </c>
      <c r="G28" s="36">
        <f t="shared" si="1"/>
        <v>0.86412354049502049</v>
      </c>
      <c r="H28" s="26">
        <v>57862601</v>
      </c>
      <c r="I28" s="27">
        <v>352461</v>
      </c>
      <c r="J28" s="27">
        <v>5681599</v>
      </c>
      <c r="K28" s="26">
        <v>63896661</v>
      </c>
      <c r="L28" s="26">
        <v>4770613</v>
      </c>
      <c r="M28" s="27">
        <v>4568307</v>
      </c>
      <c r="N28" s="27">
        <v>47295949</v>
      </c>
      <c r="O28" s="26">
        <v>56634869</v>
      </c>
      <c r="P28" s="26">
        <v>4317872</v>
      </c>
      <c r="Q28" s="27">
        <v>4450435</v>
      </c>
      <c r="R28" s="27">
        <v>38689247</v>
      </c>
      <c r="S28" s="26">
        <v>47457554</v>
      </c>
      <c r="T28" s="26">
        <v>0</v>
      </c>
      <c r="U28" s="27">
        <v>0</v>
      </c>
      <c r="V28" s="27">
        <v>0</v>
      </c>
      <c r="W28" s="42">
        <v>0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201932536</v>
      </c>
      <c r="E29" s="27">
        <v>227794776</v>
      </c>
      <c r="F29" s="27">
        <v>189997572</v>
      </c>
      <c r="G29" s="36">
        <f t="shared" si="1"/>
        <v>0.83407343810202217</v>
      </c>
      <c r="H29" s="26">
        <v>67926802</v>
      </c>
      <c r="I29" s="27">
        <v>4020092</v>
      </c>
      <c r="J29" s="27">
        <v>7872373</v>
      </c>
      <c r="K29" s="26">
        <v>79819267</v>
      </c>
      <c r="L29" s="26">
        <v>844098</v>
      </c>
      <c r="M29" s="27">
        <v>862874</v>
      </c>
      <c r="N29" s="27">
        <v>61477449</v>
      </c>
      <c r="O29" s="26">
        <v>63184421</v>
      </c>
      <c r="P29" s="26">
        <v>-934434</v>
      </c>
      <c r="Q29" s="27">
        <v>2146826</v>
      </c>
      <c r="R29" s="27">
        <v>45781492</v>
      </c>
      <c r="S29" s="26">
        <v>46993884</v>
      </c>
      <c r="T29" s="26">
        <v>0</v>
      </c>
      <c r="U29" s="27">
        <v>0</v>
      </c>
      <c r="V29" s="27">
        <v>0</v>
      </c>
      <c r="W29" s="42">
        <v>0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118215515</v>
      </c>
      <c r="E30" s="27">
        <v>118215596</v>
      </c>
      <c r="F30" s="27">
        <v>94514982</v>
      </c>
      <c r="G30" s="36">
        <f t="shared" si="1"/>
        <v>0.79951364454483653</v>
      </c>
      <c r="H30" s="26">
        <v>35833623</v>
      </c>
      <c r="I30" s="27">
        <v>3454505</v>
      </c>
      <c r="J30" s="27">
        <v>3341299</v>
      </c>
      <c r="K30" s="26">
        <v>42629427</v>
      </c>
      <c r="L30" s="26">
        <v>2937418</v>
      </c>
      <c r="M30" s="27">
        <v>2495176</v>
      </c>
      <c r="N30" s="27">
        <v>19003627</v>
      </c>
      <c r="O30" s="26">
        <v>24436221</v>
      </c>
      <c r="P30" s="26">
        <v>3038325</v>
      </c>
      <c r="Q30" s="27">
        <v>2867250</v>
      </c>
      <c r="R30" s="27">
        <v>21543759</v>
      </c>
      <c r="S30" s="26">
        <v>27449334</v>
      </c>
      <c r="T30" s="26">
        <v>0</v>
      </c>
      <c r="U30" s="27">
        <v>0</v>
      </c>
      <c r="V30" s="27">
        <v>0</v>
      </c>
      <c r="W30" s="42">
        <v>0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878708522</v>
      </c>
      <c r="E31" s="27">
        <v>872523526</v>
      </c>
      <c r="F31" s="27">
        <v>590372193</v>
      </c>
      <c r="G31" s="36">
        <f t="shared" si="1"/>
        <v>0.67662610280149627</v>
      </c>
      <c r="H31" s="26">
        <v>164910252</v>
      </c>
      <c r="I31" s="27">
        <v>35960904</v>
      </c>
      <c r="J31" s="27">
        <v>35764674</v>
      </c>
      <c r="K31" s="26">
        <v>236635830</v>
      </c>
      <c r="L31" s="26">
        <v>35243035</v>
      </c>
      <c r="M31" s="27">
        <v>34153644</v>
      </c>
      <c r="N31" s="27">
        <v>99555988</v>
      </c>
      <c r="O31" s="26">
        <v>168952667</v>
      </c>
      <c r="P31" s="26">
        <v>118853522</v>
      </c>
      <c r="Q31" s="27">
        <v>33161586</v>
      </c>
      <c r="R31" s="27">
        <v>32768588</v>
      </c>
      <c r="S31" s="26">
        <v>184783696</v>
      </c>
      <c r="T31" s="26">
        <v>0</v>
      </c>
      <c r="U31" s="27">
        <v>0</v>
      </c>
      <c r="V31" s="27">
        <v>0</v>
      </c>
      <c r="W31" s="42">
        <v>0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1200195775</v>
      </c>
      <c r="E32" s="27">
        <v>1388887564</v>
      </c>
      <c r="F32" s="27">
        <v>800278224</v>
      </c>
      <c r="G32" s="36">
        <f t="shared" si="1"/>
        <v>0.57620087092953476</v>
      </c>
      <c r="H32" s="26">
        <v>291316550</v>
      </c>
      <c r="I32" s="27">
        <v>46565856</v>
      </c>
      <c r="J32" s="27">
        <v>42372934</v>
      </c>
      <c r="K32" s="26">
        <v>380255340</v>
      </c>
      <c r="L32" s="26">
        <v>6757040</v>
      </c>
      <c r="M32" s="27">
        <v>40544334</v>
      </c>
      <c r="N32" s="27">
        <v>250513453</v>
      </c>
      <c r="O32" s="26">
        <v>297814827</v>
      </c>
      <c r="P32" s="26">
        <v>37419586</v>
      </c>
      <c r="Q32" s="27">
        <v>39382407</v>
      </c>
      <c r="R32" s="27">
        <v>45406064</v>
      </c>
      <c r="S32" s="26">
        <v>122208057</v>
      </c>
      <c r="T32" s="26">
        <v>0</v>
      </c>
      <c r="U32" s="27">
        <v>0</v>
      </c>
      <c r="V32" s="27">
        <v>0</v>
      </c>
      <c r="W32" s="42">
        <v>0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3138897290</v>
      </c>
      <c r="E33" s="29">
        <f>SUM(E26:E32)</f>
        <v>3349192358</v>
      </c>
      <c r="F33" s="29">
        <f>SUM(F26:F32)</f>
        <v>2221988007</v>
      </c>
      <c r="G33" s="37">
        <f t="shared" si="1"/>
        <v>0.66343994894544667</v>
      </c>
      <c r="H33" s="28">
        <f t="shared" ref="H33:W33" si="4">SUM(H26:H32)</f>
        <v>762218293</v>
      </c>
      <c r="I33" s="29">
        <f t="shared" si="4"/>
        <v>107171558</v>
      </c>
      <c r="J33" s="29">
        <f t="shared" si="4"/>
        <v>111114654</v>
      </c>
      <c r="K33" s="28">
        <f t="shared" si="4"/>
        <v>980504505</v>
      </c>
      <c r="L33" s="28">
        <f t="shared" si="4"/>
        <v>71996152</v>
      </c>
      <c r="M33" s="29">
        <f t="shared" si="4"/>
        <v>96548717</v>
      </c>
      <c r="N33" s="29">
        <f t="shared" si="4"/>
        <v>545926155</v>
      </c>
      <c r="O33" s="28">
        <f t="shared" si="4"/>
        <v>714471024</v>
      </c>
      <c r="P33" s="28">
        <f t="shared" si="4"/>
        <v>178622341</v>
      </c>
      <c r="Q33" s="29">
        <f t="shared" si="4"/>
        <v>95239778</v>
      </c>
      <c r="R33" s="29">
        <f t="shared" si="4"/>
        <v>253150359</v>
      </c>
      <c r="S33" s="28">
        <f t="shared" si="4"/>
        <v>527012478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3">
        <f t="shared" si="4"/>
        <v>0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324150430</v>
      </c>
      <c r="E34" s="27">
        <v>337506353</v>
      </c>
      <c r="F34" s="27">
        <v>236320747</v>
      </c>
      <c r="G34" s="36">
        <f t="shared" si="1"/>
        <v>0.70019644045041129</v>
      </c>
      <c r="H34" s="26">
        <v>76841370</v>
      </c>
      <c r="I34" s="27">
        <v>8174081</v>
      </c>
      <c r="J34" s="27">
        <v>8392464</v>
      </c>
      <c r="K34" s="26">
        <v>93407915</v>
      </c>
      <c r="L34" s="26">
        <v>7996515</v>
      </c>
      <c r="M34" s="27">
        <v>7885648</v>
      </c>
      <c r="N34" s="27">
        <v>63595778</v>
      </c>
      <c r="O34" s="26">
        <v>79477941</v>
      </c>
      <c r="P34" s="26">
        <v>6397491</v>
      </c>
      <c r="Q34" s="27">
        <v>7146634</v>
      </c>
      <c r="R34" s="27">
        <v>49890766</v>
      </c>
      <c r="S34" s="26">
        <v>63434891</v>
      </c>
      <c r="T34" s="26">
        <v>0</v>
      </c>
      <c r="U34" s="27">
        <v>0</v>
      </c>
      <c r="V34" s="27">
        <v>0</v>
      </c>
      <c r="W34" s="42">
        <v>0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272791472</v>
      </c>
      <c r="E35" s="27">
        <v>287797551</v>
      </c>
      <c r="F35" s="27">
        <v>234889734</v>
      </c>
      <c r="G35" s="36">
        <f t="shared" si="1"/>
        <v>0.81616307429940571</v>
      </c>
      <c r="H35" s="26">
        <v>85330130</v>
      </c>
      <c r="I35" s="27">
        <v>9631948</v>
      </c>
      <c r="J35" s="27">
        <v>8830367</v>
      </c>
      <c r="K35" s="26">
        <v>103792445</v>
      </c>
      <c r="L35" s="26">
        <v>9251954</v>
      </c>
      <c r="M35" s="27">
        <v>8999178</v>
      </c>
      <c r="N35" s="27">
        <v>47295136</v>
      </c>
      <c r="O35" s="26">
        <v>65546268</v>
      </c>
      <c r="P35" s="26">
        <v>11332011</v>
      </c>
      <c r="Q35" s="27">
        <v>6209299</v>
      </c>
      <c r="R35" s="27">
        <v>48009711</v>
      </c>
      <c r="S35" s="26">
        <v>65551021</v>
      </c>
      <c r="T35" s="26">
        <v>0</v>
      </c>
      <c r="U35" s="27">
        <v>0</v>
      </c>
      <c r="V35" s="27">
        <v>0</v>
      </c>
      <c r="W35" s="42">
        <v>0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274037042</v>
      </c>
      <c r="E36" s="27">
        <v>342850369</v>
      </c>
      <c r="F36" s="27">
        <v>256248288</v>
      </c>
      <c r="G36" s="36">
        <f t="shared" si="1"/>
        <v>0.74740560655485255</v>
      </c>
      <c r="H36" s="26">
        <v>58199071</v>
      </c>
      <c r="I36" s="27">
        <v>21255438</v>
      </c>
      <c r="J36" s="27">
        <v>14400430</v>
      </c>
      <c r="K36" s="26">
        <v>93854939</v>
      </c>
      <c r="L36" s="26">
        <v>22176661</v>
      </c>
      <c r="M36" s="27">
        <v>24744939</v>
      </c>
      <c r="N36" s="27">
        <v>43480437</v>
      </c>
      <c r="O36" s="26">
        <v>90402037</v>
      </c>
      <c r="P36" s="26">
        <v>17580733</v>
      </c>
      <c r="Q36" s="27">
        <v>27423793</v>
      </c>
      <c r="R36" s="27">
        <v>26986786</v>
      </c>
      <c r="S36" s="26">
        <v>71991312</v>
      </c>
      <c r="T36" s="26">
        <v>0</v>
      </c>
      <c r="U36" s="27">
        <v>0</v>
      </c>
      <c r="V36" s="27">
        <v>0</v>
      </c>
      <c r="W36" s="42">
        <v>0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652316769</v>
      </c>
      <c r="E37" s="27">
        <v>647864911</v>
      </c>
      <c r="F37" s="27">
        <v>371229919</v>
      </c>
      <c r="G37" s="36">
        <f t="shared" si="1"/>
        <v>0.5730051322381311</v>
      </c>
      <c r="H37" s="26">
        <v>126300791</v>
      </c>
      <c r="I37" s="27">
        <v>4023392</v>
      </c>
      <c r="J37" s="27">
        <v>2550652</v>
      </c>
      <c r="K37" s="26">
        <v>132874835</v>
      </c>
      <c r="L37" s="26">
        <v>1665426</v>
      </c>
      <c r="M37" s="27">
        <v>2242009</v>
      </c>
      <c r="N37" s="27">
        <v>98511396</v>
      </c>
      <c r="O37" s="26">
        <v>102418831</v>
      </c>
      <c r="P37" s="26">
        <v>19036524</v>
      </c>
      <c r="Q37" s="27">
        <v>22828439</v>
      </c>
      <c r="R37" s="27">
        <v>94071290</v>
      </c>
      <c r="S37" s="26">
        <v>135936253</v>
      </c>
      <c r="T37" s="26">
        <v>0</v>
      </c>
      <c r="U37" s="27">
        <v>0</v>
      </c>
      <c r="V37" s="27">
        <v>0</v>
      </c>
      <c r="W37" s="42">
        <v>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1523295713</v>
      </c>
      <c r="E38" s="29">
        <f>SUM(E34:E37)</f>
        <v>1616019184</v>
      </c>
      <c r="F38" s="29">
        <f>SUM(F34:F37)</f>
        <v>1098688688</v>
      </c>
      <c r="G38" s="37">
        <f t="shared" si="1"/>
        <v>0.67987354288734736</v>
      </c>
      <c r="H38" s="28">
        <f t="shared" ref="H38:W38" si="5">SUM(H34:H37)</f>
        <v>346671362</v>
      </c>
      <c r="I38" s="29">
        <f t="shared" si="5"/>
        <v>43084859</v>
      </c>
      <c r="J38" s="29">
        <f t="shared" si="5"/>
        <v>34173913</v>
      </c>
      <c r="K38" s="28">
        <f t="shared" si="5"/>
        <v>423930134</v>
      </c>
      <c r="L38" s="28">
        <f t="shared" si="5"/>
        <v>41090556</v>
      </c>
      <c r="M38" s="29">
        <f t="shared" si="5"/>
        <v>43871774</v>
      </c>
      <c r="N38" s="29">
        <f t="shared" si="5"/>
        <v>252882747</v>
      </c>
      <c r="O38" s="28">
        <f t="shared" si="5"/>
        <v>337845077</v>
      </c>
      <c r="P38" s="28">
        <f t="shared" si="5"/>
        <v>54346759</v>
      </c>
      <c r="Q38" s="29">
        <f t="shared" si="5"/>
        <v>63608165</v>
      </c>
      <c r="R38" s="29">
        <f t="shared" si="5"/>
        <v>218958553</v>
      </c>
      <c r="S38" s="28">
        <f t="shared" si="5"/>
        <v>336913477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3">
        <f t="shared" si="5"/>
        <v>0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378347160</v>
      </c>
      <c r="E39" s="27">
        <v>516273890</v>
      </c>
      <c r="F39" s="27">
        <v>335643636</v>
      </c>
      <c r="G39" s="36">
        <f t="shared" si="1"/>
        <v>0.65012707886505749</v>
      </c>
      <c r="H39" s="26">
        <v>156743299</v>
      </c>
      <c r="I39" s="27">
        <v>1868084</v>
      </c>
      <c r="J39" s="27">
        <v>1071107</v>
      </c>
      <c r="K39" s="26">
        <v>159682490</v>
      </c>
      <c r="L39" s="26">
        <v>373270</v>
      </c>
      <c r="M39" s="27">
        <v>3722621</v>
      </c>
      <c r="N39" s="27">
        <v>2227560</v>
      </c>
      <c r="O39" s="26">
        <v>6323451</v>
      </c>
      <c r="P39" s="26">
        <v>1006474</v>
      </c>
      <c r="Q39" s="27">
        <v>96073915</v>
      </c>
      <c r="R39" s="27">
        <v>72557306</v>
      </c>
      <c r="S39" s="26">
        <v>169637695</v>
      </c>
      <c r="T39" s="26">
        <v>0</v>
      </c>
      <c r="U39" s="27">
        <v>0</v>
      </c>
      <c r="V39" s="27">
        <v>0</v>
      </c>
      <c r="W39" s="42">
        <v>0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222290108</v>
      </c>
      <c r="E40" s="27">
        <v>234463416</v>
      </c>
      <c r="F40" s="27">
        <v>170953936</v>
      </c>
      <c r="G40" s="36">
        <f t="shared" si="1"/>
        <v>0.72912840270142609</v>
      </c>
      <c r="H40" s="26">
        <v>76502128</v>
      </c>
      <c r="I40" s="27">
        <v>1219241</v>
      </c>
      <c r="J40" s="27">
        <v>1701568</v>
      </c>
      <c r="K40" s="26">
        <v>79422937</v>
      </c>
      <c r="L40" s="26">
        <v>442302</v>
      </c>
      <c r="M40" s="27">
        <v>1329553</v>
      </c>
      <c r="N40" s="27">
        <v>0</v>
      </c>
      <c r="O40" s="26">
        <v>1771855</v>
      </c>
      <c r="P40" s="26">
        <v>48510911</v>
      </c>
      <c r="Q40" s="27">
        <v>-151510</v>
      </c>
      <c r="R40" s="27">
        <v>41399743</v>
      </c>
      <c r="S40" s="26">
        <v>89759144</v>
      </c>
      <c r="T40" s="26">
        <v>0</v>
      </c>
      <c r="U40" s="27">
        <v>0</v>
      </c>
      <c r="V40" s="27">
        <v>0</v>
      </c>
      <c r="W40" s="42">
        <v>0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355832053</v>
      </c>
      <c r="E41" s="27">
        <v>358940121</v>
      </c>
      <c r="F41" s="27">
        <v>666960826</v>
      </c>
      <c r="G41" s="36">
        <f t="shared" si="1"/>
        <v>1.858139525171665</v>
      </c>
      <c r="H41" s="26">
        <v>127743493</v>
      </c>
      <c r="I41" s="27">
        <v>149557895</v>
      </c>
      <c r="J41" s="27">
        <v>151119983</v>
      </c>
      <c r="K41" s="26">
        <v>428421371</v>
      </c>
      <c r="L41" s="26">
        <v>28570114</v>
      </c>
      <c r="M41" s="27">
        <v>5158056</v>
      </c>
      <c r="N41" s="27">
        <v>108830941</v>
      </c>
      <c r="O41" s="26">
        <v>142559111</v>
      </c>
      <c r="P41" s="26">
        <v>2656881</v>
      </c>
      <c r="Q41" s="27">
        <v>7572561</v>
      </c>
      <c r="R41" s="27">
        <v>85750902</v>
      </c>
      <c r="S41" s="26">
        <v>95980344</v>
      </c>
      <c r="T41" s="26">
        <v>0</v>
      </c>
      <c r="U41" s="27">
        <v>0</v>
      </c>
      <c r="V41" s="27">
        <v>0</v>
      </c>
      <c r="W41" s="42">
        <v>0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241404943</v>
      </c>
      <c r="E42" s="27">
        <v>250419930</v>
      </c>
      <c r="F42" s="27">
        <v>247583486</v>
      </c>
      <c r="G42" s="36">
        <f t="shared" si="1"/>
        <v>0.98867324976889814</v>
      </c>
      <c r="H42" s="26">
        <v>118131576</v>
      </c>
      <c r="I42" s="27">
        <v>1715355</v>
      </c>
      <c r="J42" s="27">
        <v>2186757</v>
      </c>
      <c r="K42" s="26">
        <v>122033688</v>
      </c>
      <c r="L42" s="26">
        <v>1312378</v>
      </c>
      <c r="M42" s="27">
        <v>1129909</v>
      </c>
      <c r="N42" s="27">
        <v>68599068</v>
      </c>
      <c r="O42" s="26">
        <v>71041355</v>
      </c>
      <c r="P42" s="26">
        <v>1097364</v>
      </c>
      <c r="Q42" s="27">
        <v>1989398</v>
      </c>
      <c r="R42" s="27">
        <v>51421681</v>
      </c>
      <c r="S42" s="26">
        <v>54508443</v>
      </c>
      <c r="T42" s="26">
        <v>0</v>
      </c>
      <c r="U42" s="27">
        <v>0</v>
      </c>
      <c r="V42" s="27">
        <v>0</v>
      </c>
      <c r="W42" s="42">
        <v>0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1480172550</v>
      </c>
      <c r="E43" s="27">
        <v>1430283965</v>
      </c>
      <c r="F43" s="27">
        <v>1183644007</v>
      </c>
      <c r="G43" s="36">
        <f t="shared" si="1"/>
        <v>0.82755874774838856</v>
      </c>
      <c r="H43" s="26">
        <v>514973461</v>
      </c>
      <c r="I43" s="27">
        <v>65763187</v>
      </c>
      <c r="J43" s="27">
        <v>55572629</v>
      </c>
      <c r="K43" s="26">
        <v>636309277</v>
      </c>
      <c r="L43" s="26">
        <v>69501444</v>
      </c>
      <c r="M43" s="27">
        <v>52009854</v>
      </c>
      <c r="N43" s="27">
        <v>169571845</v>
      </c>
      <c r="O43" s="26">
        <v>291083143</v>
      </c>
      <c r="P43" s="26">
        <v>56645390</v>
      </c>
      <c r="Q43" s="27">
        <v>61658308</v>
      </c>
      <c r="R43" s="27">
        <v>137947889</v>
      </c>
      <c r="S43" s="26">
        <v>256251587</v>
      </c>
      <c r="T43" s="26">
        <v>0</v>
      </c>
      <c r="U43" s="27">
        <v>0</v>
      </c>
      <c r="V43" s="27">
        <v>0</v>
      </c>
      <c r="W43" s="42">
        <v>0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1759672944</v>
      </c>
      <c r="E44" s="27">
        <v>1578972944</v>
      </c>
      <c r="F44" s="27">
        <v>985852083</v>
      </c>
      <c r="G44" s="36">
        <f t="shared" si="1"/>
        <v>0.62436287255343881</v>
      </c>
      <c r="H44" s="26">
        <v>28102100</v>
      </c>
      <c r="I44" s="27">
        <v>44316112</v>
      </c>
      <c r="J44" s="27">
        <v>26690292</v>
      </c>
      <c r="K44" s="26">
        <v>99108504</v>
      </c>
      <c r="L44" s="26">
        <v>29308856</v>
      </c>
      <c r="M44" s="27">
        <v>26958726</v>
      </c>
      <c r="N44" s="27">
        <v>228097280</v>
      </c>
      <c r="O44" s="26">
        <v>284364862</v>
      </c>
      <c r="P44" s="26">
        <v>33285214</v>
      </c>
      <c r="Q44" s="27">
        <v>146815943</v>
      </c>
      <c r="R44" s="27">
        <v>422277560</v>
      </c>
      <c r="S44" s="26">
        <v>602378717</v>
      </c>
      <c r="T44" s="26">
        <v>0</v>
      </c>
      <c r="U44" s="27">
        <v>0</v>
      </c>
      <c r="V44" s="27">
        <v>0</v>
      </c>
      <c r="W44" s="42">
        <v>0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4437719758</v>
      </c>
      <c r="E45" s="29">
        <f>SUM(E39:E44)</f>
        <v>4369354266</v>
      </c>
      <c r="F45" s="29">
        <f>SUM(F39:F44)</f>
        <v>3590637974</v>
      </c>
      <c r="G45" s="37">
        <f t="shared" si="1"/>
        <v>0.82177771711953929</v>
      </c>
      <c r="H45" s="28">
        <f t="shared" ref="H45:W45" si="6">SUM(H39:H44)</f>
        <v>1022196057</v>
      </c>
      <c r="I45" s="29">
        <f t="shared" si="6"/>
        <v>264439874</v>
      </c>
      <c r="J45" s="29">
        <f t="shared" si="6"/>
        <v>238342336</v>
      </c>
      <c r="K45" s="28">
        <f t="shared" si="6"/>
        <v>1524978267</v>
      </c>
      <c r="L45" s="28">
        <f t="shared" si="6"/>
        <v>129508364</v>
      </c>
      <c r="M45" s="29">
        <f t="shared" si="6"/>
        <v>90308719</v>
      </c>
      <c r="N45" s="29">
        <f t="shared" si="6"/>
        <v>577326694</v>
      </c>
      <c r="O45" s="28">
        <f t="shared" si="6"/>
        <v>797143777</v>
      </c>
      <c r="P45" s="28">
        <f t="shared" si="6"/>
        <v>143202234</v>
      </c>
      <c r="Q45" s="29">
        <f t="shared" si="6"/>
        <v>313958615</v>
      </c>
      <c r="R45" s="29">
        <f t="shared" si="6"/>
        <v>811355081</v>
      </c>
      <c r="S45" s="28">
        <f t="shared" si="6"/>
        <v>1268515930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3">
        <f t="shared" si="6"/>
        <v>0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427747152</v>
      </c>
      <c r="E46" s="27">
        <v>429970863</v>
      </c>
      <c r="F46" s="27">
        <v>384086935</v>
      </c>
      <c r="G46" s="36">
        <f t="shared" si="1"/>
        <v>0.89328595970466962</v>
      </c>
      <c r="H46" s="26">
        <v>148801646</v>
      </c>
      <c r="I46" s="27">
        <v>10543376</v>
      </c>
      <c r="J46" s="27">
        <v>9997557</v>
      </c>
      <c r="K46" s="26">
        <v>169342579</v>
      </c>
      <c r="L46" s="26">
        <v>12574294</v>
      </c>
      <c r="M46" s="27">
        <v>1457053</v>
      </c>
      <c r="N46" s="27">
        <v>104751595</v>
      </c>
      <c r="O46" s="26">
        <v>118782942</v>
      </c>
      <c r="P46" s="26">
        <v>11156619</v>
      </c>
      <c r="Q46" s="27">
        <v>8746701</v>
      </c>
      <c r="R46" s="27">
        <v>76058094</v>
      </c>
      <c r="S46" s="26">
        <v>95961414</v>
      </c>
      <c r="T46" s="26">
        <v>0</v>
      </c>
      <c r="U46" s="27">
        <v>0</v>
      </c>
      <c r="V46" s="27">
        <v>0</v>
      </c>
      <c r="W46" s="42">
        <v>0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340021434</v>
      </c>
      <c r="E47" s="27">
        <v>343521434</v>
      </c>
      <c r="F47" s="27">
        <v>332331367</v>
      </c>
      <c r="G47" s="36">
        <f t="shared" si="1"/>
        <v>0.96742541835104234</v>
      </c>
      <c r="H47" s="26">
        <v>147360112</v>
      </c>
      <c r="I47" s="27">
        <v>8442022</v>
      </c>
      <c r="J47" s="27">
        <v>3340158</v>
      </c>
      <c r="K47" s="26">
        <v>159142292</v>
      </c>
      <c r="L47" s="26">
        <v>24946821</v>
      </c>
      <c r="M47" s="27">
        <v>-14001036</v>
      </c>
      <c r="N47" s="27">
        <v>93618932</v>
      </c>
      <c r="O47" s="26">
        <v>104564717</v>
      </c>
      <c r="P47" s="26">
        <v>-2054053</v>
      </c>
      <c r="Q47" s="27">
        <v>7793120</v>
      </c>
      <c r="R47" s="27">
        <v>62885291</v>
      </c>
      <c r="S47" s="26">
        <v>68624358</v>
      </c>
      <c r="T47" s="26">
        <v>0</v>
      </c>
      <c r="U47" s="27">
        <v>0</v>
      </c>
      <c r="V47" s="27">
        <v>0</v>
      </c>
      <c r="W47" s="42">
        <v>0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390032443</v>
      </c>
      <c r="E48" s="27">
        <v>387504870</v>
      </c>
      <c r="F48" s="27">
        <v>360853774</v>
      </c>
      <c r="G48" s="36">
        <f t="shared" si="1"/>
        <v>0.93122384242551581</v>
      </c>
      <c r="H48" s="26">
        <v>140497942</v>
      </c>
      <c r="I48" s="27">
        <v>6332944</v>
      </c>
      <c r="J48" s="27">
        <v>6473128</v>
      </c>
      <c r="K48" s="26">
        <v>153304014</v>
      </c>
      <c r="L48" s="26">
        <v>12134621</v>
      </c>
      <c r="M48" s="27">
        <v>11800769</v>
      </c>
      <c r="N48" s="27">
        <v>103294187</v>
      </c>
      <c r="O48" s="26">
        <v>127229577</v>
      </c>
      <c r="P48" s="26">
        <v>5568197</v>
      </c>
      <c r="Q48" s="27">
        <v>8591203</v>
      </c>
      <c r="R48" s="27">
        <v>66160783</v>
      </c>
      <c r="S48" s="26">
        <v>80320183</v>
      </c>
      <c r="T48" s="26">
        <v>0</v>
      </c>
      <c r="U48" s="27">
        <v>0</v>
      </c>
      <c r="V48" s="27">
        <v>0</v>
      </c>
      <c r="W48" s="42">
        <v>0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238351799</v>
      </c>
      <c r="E49" s="27">
        <v>242470685</v>
      </c>
      <c r="F49" s="27">
        <v>118363686</v>
      </c>
      <c r="G49" s="36">
        <f t="shared" si="1"/>
        <v>0.48815668582781463</v>
      </c>
      <c r="H49" s="26">
        <v>57263471</v>
      </c>
      <c r="I49" s="27">
        <v>2344063</v>
      </c>
      <c r="J49" s="27">
        <v>2495569</v>
      </c>
      <c r="K49" s="26">
        <v>62103103</v>
      </c>
      <c r="L49" s="26">
        <v>2209327</v>
      </c>
      <c r="M49" s="27">
        <v>2187910</v>
      </c>
      <c r="N49" s="27">
        <v>46767525</v>
      </c>
      <c r="O49" s="26">
        <v>51164762</v>
      </c>
      <c r="P49" s="26">
        <v>1856276</v>
      </c>
      <c r="Q49" s="27">
        <v>1723252</v>
      </c>
      <c r="R49" s="27">
        <v>1516293</v>
      </c>
      <c r="S49" s="26">
        <v>5095821</v>
      </c>
      <c r="T49" s="26">
        <v>0</v>
      </c>
      <c r="U49" s="27">
        <v>0</v>
      </c>
      <c r="V49" s="27">
        <v>0</v>
      </c>
      <c r="W49" s="42">
        <v>0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789096035</v>
      </c>
      <c r="E50" s="27">
        <v>809857213</v>
      </c>
      <c r="F50" s="27">
        <v>677107755</v>
      </c>
      <c r="G50" s="36">
        <f t="shared" si="1"/>
        <v>0.83608288489738991</v>
      </c>
      <c r="H50" s="26">
        <v>262368237</v>
      </c>
      <c r="I50" s="27">
        <v>6683330</v>
      </c>
      <c r="J50" s="27">
        <v>5212250</v>
      </c>
      <c r="K50" s="26">
        <v>274263817</v>
      </c>
      <c r="L50" s="26">
        <v>7998238</v>
      </c>
      <c r="M50" s="27">
        <v>7573343</v>
      </c>
      <c r="N50" s="27">
        <v>215711736</v>
      </c>
      <c r="O50" s="26">
        <v>231283317</v>
      </c>
      <c r="P50" s="26">
        <v>5380319</v>
      </c>
      <c r="Q50" s="27">
        <v>6625831</v>
      </c>
      <c r="R50" s="27">
        <v>159554471</v>
      </c>
      <c r="S50" s="26">
        <v>171560621</v>
      </c>
      <c r="T50" s="26">
        <v>0</v>
      </c>
      <c r="U50" s="27">
        <v>0</v>
      </c>
      <c r="V50" s="27">
        <v>0</v>
      </c>
      <c r="W50" s="42">
        <v>0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2185248863</v>
      </c>
      <c r="E51" s="29">
        <f>SUM(E46:E50)</f>
        <v>2213325065</v>
      </c>
      <c r="F51" s="29">
        <f>SUM(F46:F50)</f>
        <v>1872743517</v>
      </c>
      <c r="G51" s="37">
        <f t="shared" si="1"/>
        <v>0.8461222197382019</v>
      </c>
      <c r="H51" s="28">
        <f t="shared" ref="H51:W51" si="7">SUM(H46:H50)</f>
        <v>756291408</v>
      </c>
      <c r="I51" s="29">
        <f t="shared" si="7"/>
        <v>34345735</v>
      </c>
      <c r="J51" s="29">
        <f t="shared" si="7"/>
        <v>27518662</v>
      </c>
      <c r="K51" s="28">
        <f t="shared" si="7"/>
        <v>818155805</v>
      </c>
      <c r="L51" s="28">
        <f t="shared" si="7"/>
        <v>59863301</v>
      </c>
      <c r="M51" s="29">
        <f t="shared" si="7"/>
        <v>9018039</v>
      </c>
      <c r="N51" s="29">
        <f t="shared" si="7"/>
        <v>564143975</v>
      </c>
      <c r="O51" s="28">
        <f t="shared" si="7"/>
        <v>633025315</v>
      </c>
      <c r="P51" s="28">
        <f t="shared" si="7"/>
        <v>21907358</v>
      </c>
      <c r="Q51" s="29">
        <f t="shared" si="7"/>
        <v>33480107</v>
      </c>
      <c r="R51" s="29">
        <f t="shared" si="7"/>
        <v>366174932</v>
      </c>
      <c r="S51" s="28">
        <f t="shared" si="7"/>
        <v>421562397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3">
        <f t="shared" si="7"/>
        <v>0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39101920396</v>
      </c>
      <c r="E52" s="29">
        <f>SUM(E6:E7,E9:E16,E18:E24,E26:E32,E34:E37,E39:E44,E46:E50)</f>
        <v>40590889890</v>
      </c>
      <c r="F52" s="29">
        <f>SUM(F6:F7,F9:F16,F18:F24,F26:F32,F34:F37,F39:F44,F46:F50)</f>
        <v>27733198427</v>
      </c>
      <c r="G52" s="37">
        <f t="shared" si="1"/>
        <v>0.6832370145654868</v>
      </c>
      <c r="H52" s="28">
        <f t="shared" ref="H52:W52" si="8">SUM(H6:H7,H9:H16,H18:H24,H26:H32,H34:H37,H39:H44,H46:H50)</f>
        <v>5917288520</v>
      </c>
      <c r="I52" s="29">
        <f t="shared" si="8"/>
        <v>1880853763</v>
      </c>
      <c r="J52" s="29">
        <f t="shared" si="8"/>
        <v>2015658398</v>
      </c>
      <c r="K52" s="28">
        <f t="shared" si="8"/>
        <v>9813800681</v>
      </c>
      <c r="L52" s="28">
        <f t="shared" si="8"/>
        <v>2078196908</v>
      </c>
      <c r="M52" s="29">
        <f t="shared" si="8"/>
        <v>1897921452</v>
      </c>
      <c r="N52" s="29">
        <f t="shared" si="8"/>
        <v>5073569716</v>
      </c>
      <c r="O52" s="28">
        <f t="shared" si="8"/>
        <v>9049688076</v>
      </c>
      <c r="P52" s="28">
        <f t="shared" si="8"/>
        <v>2213409402</v>
      </c>
      <c r="Q52" s="29">
        <f t="shared" si="8"/>
        <v>1953883656</v>
      </c>
      <c r="R52" s="29">
        <f t="shared" si="8"/>
        <v>4702416612</v>
      </c>
      <c r="S52" s="28">
        <f t="shared" si="8"/>
        <v>8869709670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3">
        <f t="shared" si="8"/>
        <v>0</v>
      </c>
    </row>
    <row r="53" spans="1:23" ht="14.45" customHeight="1" x14ac:dyDescent="0.3">
      <c r="A53" s="10"/>
      <c r="B53" s="11" t="s">
        <v>606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8073600625</v>
      </c>
      <c r="E55" s="27">
        <v>7980003278</v>
      </c>
      <c r="F55" s="27">
        <v>6115468571</v>
      </c>
      <c r="G55" s="36">
        <f t="shared" ref="G55:G83" si="9">IF(($E55      =0),0,($F55      /$E55      ))</f>
        <v>0.76634913018891615</v>
      </c>
      <c r="H55" s="26">
        <v>1052513542</v>
      </c>
      <c r="I55" s="27">
        <v>567439744</v>
      </c>
      <c r="J55" s="27">
        <v>-56207136</v>
      </c>
      <c r="K55" s="26">
        <v>1563746150</v>
      </c>
      <c r="L55" s="26">
        <v>1227302518</v>
      </c>
      <c r="M55" s="27">
        <v>593279157</v>
      </c>
      <c r="N55" s="27">
        <v>853880580</v>
      </c>
      <c r="O55" s="26">
        <v>2674462255</v>
      </c>
      <c r="P55" s="26">
        <v>-67137559</v>
      </c>
      <c r="Q55" s="27">
        <v>483497943</v>
      </c>
      <c r="R55" s="27">
        <v>1460899782</v>
      </c>
      <c r="S55" s="26">
        <v>1877260166</v>
      </c>
      <c r="T55" s="26">
        <v>0</v>
      </c>
      <c r="U55" s="27">
        <v>0</v>
      </c>
      <c r="V55" s="27">
        <v>0</v>
      </c>
      <c r="W55" s="42">
        <v>0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8073600625</v>
      </c>
      <c r="E56" s="29">
        <f>E55</f>
        <v>7980003278</v>
      </c>
      <c r="F56" s="29">
        <f>F55</f>
        <v>6115468571</v>
      </c>
      <c r="G56" s="37">
        <f t="shared" si="9"/>
        <v>0.76634913018891615</v>
      </c>
      <c r="H56" s="28">
        <f t="shared" ref="H56:W56" si="10">H55</f>
        <v>1052513542</v>
      </c>
      <c r="I56" s="29">
        <f t="shared" si="10"/>
        <v>567439744</v>
      </c>
      <c r="J56" s="29">
        <f t="shared" si="10"/>
        <v>-56207136</v>
      </c>
      <c r="K56" s="28">
        <f t="shared" si="10"/>
        <v>1563746150</v>
      </c>
      <c r="L56" s="28">
        <f t="shared" si="10"/>
        <v>1227302518</v>
      </c>
      <c r="M56" s="29">
        <f t="shared" si="10"/>
        <v>593279157</v>
      </c>
      <c r="N56" s="29">
        <f t="shared" si="10"/>
        <v>853880580</v>
      </c>
      <c r="O56" s="28">
        <f t="shared" si="10"/>
        <v>2674462255</v>
      </c>
      <c r="P56" s="28">
        <f t="shared" si="10"/>
        <v>-67137559</v>
      </c>
      <c r="Q56" s="29">
        <f t="shared" si="10"/>
        <v>483497943</v>
      </c>
      <c r="R56" s="29">
        <f t="shared" si="10"/>
        <v>1460899782</v>
      </c>
      <c r="S56" s="28">
        <f t="shared" si="10"/>
        <v>1877260166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3">
        <f t="shared" si="10"/>
        <v>0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170335431</v>
      </c>
      <c r="E57" s="27">
        <v>179859759</v>
      </c>
      <c r="F57" s="27">
        <v>90355232</v>
      </c>
      <c r="G57" s="36">
        <f t="shared" si="9"/>
        <v>0.50236491198678856</v>
      </c>
      <c r="H57" s="26">
        <v>7548386</v>
      </c>
      <c r="I57" s="27">
        <v>8866360</v>
      </c>
      <c r="J57" s="27">
        <v>9510455</v>
      </c>
      <c r="K57" s="26">
        <v>25925201</v>
      </c>
      <c r="L57" s="26">
        <v>8178690</v>
      </c>
      <c r="M57" s="27">
        <v>7024588</v>
      </c>
      <c r="N57" s="27">
        <v>20848573</v>
      </c>
      <c r="O57" s="26">
        <v>36051851</v>
      </c>
      <c r="P57" s="26">
        <v>14130448</v>
      </c>
      <c r="Q57" s="27">
        <v>6173221</v>
      </c>
      <c r="R57" s="27">
        <v>8074511</v>
      </c>
      <c r="S57" s="26">
        <v>28378180</v>
      </c>
      <c r="T57" s="26">
        <v>0</v>
      </c>
      <c r="U57" s="27">
        <v>0</v>
      </c>
      <c r="V57" s="27">
        <v>0</v>
      </c>
      <c r="W57" s="42">
        <v>0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333865392</v>
      </c>
      <c r="E58" s="27">
        <v>323948192</v>
      </c>
      <c r="F58" s="27">
        <v>164183469</v>
      </c>
      <c r="G58" s="36">
        <f t="shared" si="9"/>
        <v>0.50682014301842437</v>
      </c>
      <c r="H58" s="26">
        <v>45345846</v>
      </c>
      <c r="I58" s="27">
        <v>31320656</v>
      </c>
      <c r="J58" s="27">
        <v>0</v>
      </c>
      <c r="K58" s="26">
        <v>76666502</v>
      </c>
      <c r="L58" s="26">
        <v>80760753</v>
      </c>
      <c r="M58" s="27">
        <v>80760753</v>
      </c>
      <c r="N58" s="27">
        <v>0</v>
      </c>
      <c r="O58" s="26">
        <v>161521506</v>
      </c>
      <c r="P58" s="26">
        <v>-10871001</v>
      </c>
      <c r="Q58" s="27">
        <v>54271915</v>
      </c>
      <c r="R58" s="27">
        <v>-117405453</v>
      </c>
      <c r="S58" s="26">
        <v>-74004539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233544473</v>
      </c>
      <c r="E59" s="27">
        <v>204594474</v>
      </c>
      <c r="F59" s="27">
        <v>143016453</v>
      </c>
      <c r="G59" s="36">
        <f t="shared" si="9"/>
        <v>0.69902402642605099</v>
      </c>
      <c r="H59" s="26">
        <v>57065160</v>
      </c>
      <c r="I59" s="27">
        <v>6061122</v>
      </c>
      <c r="J59" s="27">
        <v>0</v>
      </c>
      <c r="K59" s="26">
        <v>63126282</v>
      </c>
      <c r="L59" s="26">
        <v>9384132</v>
      </c>
      <c r="M59" s="27">
        <v>13872479</v>
      </c>
      <c r="N59" s="27">
        <v>8221215</v>
      </c>
      <c r="O59" s="26">
        <v>31477826</v>
      </c>
      <c r="P59" s="26">
        <v>7051699</v>
      </c>
      <c r="Q59" s="27">
        <v>41360646</v>
      </c>
      <c r="R59" s="27">
        <v>0</v>
      </c>
      <c r="S59" s="26">
        <v>48412345</v>
      </c>
      <c r="T59" s="26">
        <v>0</v>
      </c>
      <c r="U59" s="27">
        <v>0</v>
      </c>
      <c r="V59" s="27">
        <v>0</v>
      </c>
      <c r="W59" s="42">
        <v>0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63471183</v>
      </c>
      <c r="E60" s="27">
        <v>63284598</v>
      </c>
      <c r="F60" s="27">
        <v>52322433</v>
      </c>
      <c r="G60" s="36">
        <f t="shared" si="9"/>
        <v>0.82677989042452316</v>
      </c>
      <c r="H60" s="26">
        <v>20272326</v>
      </c>
      <c r="I60" s="27">
        <v>247649</v>
      </c>
      <c r="J60" s="27">
        <v>655748</v>
      </c>
      <c r="K60" s="26">
        <v>21175723</v>
      </c>
      <c r="L60" s="26">
        <v>745576</v>
      </c>
      <c r="M60" s="27">
        <v>1281849</v>
      </c>
      <c r="N60" s="27">
        <v>16224194</v>
      </c>
      <c r="O60" s="26">
        <v>18251619</v>
      </c>
      <c r="P60" s="26">
        <v>616209</v>
      </c>
      <c r="Q60" s="27">
        <v>250615</v>
      </c>
      <c r="R60" s="27">
        <v>12028267</v>
      </c>
      <c r="S60" s="26">
        <v>12895091</v>
      </c>
      <c r="T60" s="26">
        <v>0</v>
      </c>
      <c r="U60" s="27">
        <v>0</v>
      </c>
      <c r="V60" s="27">
        <v>0</v>
      </c>
      <c r="W60" s="42">
        <v>0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801216479</v>
      </c>
      <c r="E61" s="29">
        <f>SUM(E57:E60)</f>
        <v>771687023</v>
      </c>
      <c r="F61" s="29">
        <f>SUM(F57:F60)</f>
        <v>449877587</v>
      </c>
      <c r="G61" s="37">
        <f t="shared" si="9"/>
        <v>0.58297933435638449</v>
      </c>
      <c r="H61" s="28">
        <f t="shared" ref="H61:W61" si="11">SUM(H57:H60)</f>
        <v>130231718</v>
      </c>
      <c r="I61" s="29">
        <f t="shared" si="11"/>
        <v>46495787</v>
      </c>
      <c r="J61" s="29">
        <f t="shared" si="11"/>
        <v>10166203</v>
      </c>
      <c r="K61" s="28">
        <f t="shared" si="11"/>
        <v>186893708</v>
      </c>
      <c r="L61" s="28">
        <f t="shared" si="11"/>
        <v>99069151</v>
      </c>
      <c r="M61" s="29">
        <f t="shared" si="11"/>
        <v>102939669</v>
      </c>
      <c r="N61" s="29">
        <f t="shared" si="11"/>
        <v>45293982</v>
      </c>
      <c r="O61" s="28">
        <f t="shared" si="11"/>
        <v>247302802</v>
      </c>
      <c r="P61" s="28">
        <f t="shared" si="11"/>
        <v>10927355</v>
      </c>
      <c r="Q61" s="29">
        <f t="shared" si="11"/>
        <v>102056397</v>
      </c>
      <c r="R61" s="29">
        <f t="shared" si="11"/>
        <v>-97302675</v>
      </c>
      <c r="S61" s="28">
        <f t="shared" si="11"/>
        <v>15681077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3">
        <f t="shared" si="11"/>
        <v>0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326771133</v>
      </c>
      <c r="E62" s="27">
        <v>327070943</v>
      </c>
      <c r="F62" s="27">
        <v>136108868</v>
      </c>
      <c r="G62" s="36">
        <f t="shared" si="9"/>
        <v>0.41614478727937626</v>
      </c>
      <c r="H62" s="26">
        <v>17535586</v>
      </c>
      <c r="I62" s="27">
        <v>16816556</v>
      </c>
      <c r="J62" s="27">
        <v>14885709</v>
      </c>
      <c r="K62" s="26">
        <v>49237851</v>
      </c>
      <c r="L62" s="26">
        <v>14934492</v>
      </c>
      <c r="M62" s="27">
        <v>15905002</v>
      </c>
      <c r="N62" s="27">
        <v>12836155</v>
      </c>
      <c r="O62" s="26">
        <v>43675649</v>
      </c>
      <c r="P62" s="26">
        <v>14049019</v>
      </c>
      <c r="Q62" s="27">
        <v>16085833</v>
      </c>
      <c r="R62" s="27">
        <v>13060516</v>
      </c>
      <c r="S62" s="26">
        <v>43195368</v>
      </c>
      <c r="T62" s="26">
        <v>0</v>
      </c>
      <c r="U62" s="27">
        <v>0</v>
      </c>
      <c r="V62" s="27">
        <v>0</v>
      </c>
      <c r="W62" s="42">
        <v>0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135702571</v>
      </c>
      <c r="E63" s="27">
        <v>136083490</v>
      </c>
      <c r="F63" s="27">
        <v>31135396</v>
      </c>
      <c r="G63" s="36">
        <f t="shared" si="9"/>
        <v>0.22879627793202539</v>
      </c>
      <c r="H63" s="26">
        <v>5924212</v>
      </c>
      <c r="I63" s="27">
        <v>789821</v>
      </c>
      <c r="J63" s="27">
        <v>916330</v>
      </c>
      <c r="K63" s="26">
        <v>7630363</v>
      </c>
      <c r="L63" s="26">
        <v>844982</v>
      </c>
      <c r="M63" s="27">
        <v>6272089</v>
      </c>
      <c r="N63" s="27">
        <v>5671614</v>
      </c>
      <c r="O63" s="26">
        <v>12788685</v>
      </c>
      <c r="P63" s="26">
        <v>-614090</v>
      </c>
      <c r="Q63" s="27">
        <v>5766146</v>
      </c>
      <c r="R63" s="27">
        <v>5564292</v>
      </c>
      <c r="S63" s="26">
        <v>10716348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174795910</v>
      </c>
      <c r="E64" s="27">
        <v>180618087</v>
      </c>
      <c r="F64" s="27">
        <v>159239988</v>
      </c>
      <c r="G64" s="36">
        <f t="shared" si="9"/>
        <v>0.88163921257786326</v>
      </c>
      <c r="H64" s="26">
        <v>58441459</v>
      </c>
      <c r="I64" s="27">
        <v>7577496</v>
      </c>
      <c r="J64" s="27">
        <v>6807989</v>
      </c>
      <c r="K64" s="26">
        <v>72826944</v>
      </c>
      <c r="L64" s="26">
        <v>6708933</v>
      </c>
      <c r="M64" s="27">
        <v>6192737</v>
      </c>
      <c r="N64" s="27">
        <v>33075903</v>
      </c>
      <c r="O64" s="26">
        <v>45977573</v>
      </c>
      <c r="P64" s="26">
        <v>7487120</v>
      </c>
      <c r="Q64" s="27">
        <v>6818349</v>
      </c>
      <c r="R64" s="27">
        <v>26130002</v>
      </c>
      <c r="S64" s="26">
        <v>40435471</v>
      </c>
      <c r="T64" s="26">
        <v>0</v>
      </c>
      <c r="U64" s="27">
        <v>0</v>
      </c>
      <c r="V64" s="27">
        <v>0</v>
      </c>
      <c r="W64" s="42">
        <v>0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3527316852</v>
      </c>
      <c r="E65" s="27">
        <v>3427216852</v>
      </c>
      <c r="F65" s="27">
        <v>2141969909</v>
      </c>
      <c r="G65" s="36">
        <f t="shared" si="9"/>
        <v>0.62498814679614556</v>
      </c>
      <c r="H65" s="26">
        <v>422448539</v>
      </c>
      <c r="I65" s="27">
        <v>193215784</v>
      </c>
      <c r="J65" s="27">
        <v>206777728</v>
      </c>
      <c r="K65" s="26">
        <v>822442051</v>
      </c>
      <c r="L65" s="26">
        <v>192250375</v>
      </c>
      <c r="M65" s="27">
        <v>176115948</v>
      </c>
      <c r="N65" s="27">
        <v>179522936</v>
      </c>
      <c r="O65" s="26">
        <v>547889259</v>
      </c>
      <c r="P65" s="26">
        <v>274744421</v>
      </c>
      <c r="Q65" s="27">
        <v>74688174</v>
      </c>
      <c r="R65" s="27">
        <v>422206004</v>
      </c>
      <c r="S65" s="26">
        <v>771638599</v>
      </c>
      <c r="T65" s="26">
        <v>0</v>
      </c>
      <c r="U65" s="27">
        <v>0</v>
      </c>
      <c r="V65" s="27">
        <v>0</v>
      </c>
      <c r="W65" s="42">
        <v>0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540927599</v>
      </c>
      <c r="E66" s="27">
        <v>530740863</v>
      </c>
      <c r="F66" s="27">
        <v>324111968</v>
      </c>
      <c r="G66" s="36">
        <f t="shared" si="9"/>
        <v>0.61067837544666315</v>
      </c>
      <c r="H66" s="26">
        <v>82212007</v>
      </c>
      <c r="I66" s="27">
        <v>0</v>
      </c>
      <c r="J66" s="27">
        <v>20273072</v>
      </c>
      <c r="K66" s="26">
        <v>102485079</v>
      </c>
      <c r="L66" s="26">
        <v>22056593</v>
      </c>
      <c r="M66" s="27">
        <v>25530161</v>
      </c>
      <c r="N66" s="27">
        <v>67182675</v>
      </c>
      <c r="O66" s="26">
        <v>114769429</v>
      </c>
      <c r="P66" s="26">
        <v>27712543</v>
      </c>
      <c r="Q66" s="27">
        <v>23820924</v>
      </c>
      <c r="R66" s="27">
        <v>55323993</v>
      </c>
      <c r="S66" s="26">
        <v>106857460</v>
      </c>
      <c r="T66" s="26">
        <v>0</v>
      </c>
      <c r="U66" s="27">
        <v>0</v>
      </c>
      <c r="V66" s="27">
        <v>0</v>
      </c>
      <c r="W66" s="42">
        <v>0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147955000</v>
      </c>
      <c r="E67" s="27">
        <v>147955000</v>
      </c>
      <c r="F67" s="27">
        <v>143238051</v>
      </c>
      <c r="G67" s="36">
        <f t="shared" si="9"/>
        <v>0.96811902943462536</v>
      </c>
      <c r="H67" s="26">
        <v>57669892</v>
      </c>
      <c r="I67" s="27">
        <v>197499</v>
      </c>
      <c r="J67" s="27">
        <v>241359</v>
      </c>
      <c r="K67" s="26">
        <v>58108750</v>
      </c>
      <c r="L67" s="26">
        <v>580284</v>
      </c>
      <c r="M67" s="27">
        <v>820374</v>
      </c>
      <c r="N67" s="27">
        <v>45807777</v>
      </c>
      <c r="O67" s="26">
        <v>47208435</v>
      </c>
      <c r="P67" s="26">
        <v>286736</v>
      </c>
      <c r="Q67" s="27">
        <v>405676</v>
      </c>
      <c r="R67" s="27">
        <v>37228454</v>
      </c>
      <c r="S67" s="26">
        <v>37920866</v>
      </c>
      <c r="T67" s="26">
        <v>0</v>
      </c>
      <c r="U67" s="27">
        <v>0</v>
      </c>
      <c r="V67" s="27">
        <v>0</v>
      </c>
      <c r="W67" s="42">
        <v>0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4853469065</v>
      </c>
      <c r="E68" s="29">
        <f>SUM(E62:E67)</f>
        <v>4749685235</v>
      </c>
      <c r="F68" s="29">
        <f>SUM(F62:F67)</f>
        <v>2935804180</v>
      </c>
      <c r="G68" s="37">
        <f t="shared" si="9"/>
        <v>0.61810499743568792</v>
      </c>
      <c r="H68" s="28">
        <f t="shared" ref="H68:W68" si="12">SUM(H62:H67)</f>
        <v>644231695</v>
      </c>
      <c r="I68" s="29">
        <f t="shared" si="12"/>
        <v>218597156</v>
      </c>
      <c r="J68" s="29">
        <f t="shared" si="12"/>
        <v>249902187</v>
      </c>
      <c r="K68" s="28">
        <f t="shared" si="12"/>
        <v>1112731038</v>
      </c>
      <c r="L68" s="28">
        <f t="shared" si="12"/>
        <v>237375659</v>
      </c>
      <c r="M68" s="29">
        <f t="shared" si="12"/>
        <v>230836311</v>
      </c>
      <c r="N68" s="29">
        <f t="shared" si="12"/>
        <v>344097060</v>
      </c>
      <c r="O68" s="28">
        <f t="shared" si="12"/>
        <v>812309030</v>
      </c>
      <c r="P68" s="28">
        <f t="shared" si="12"/>
        <v>323665749</v>
      </c>
      <c r="Q68" s="29">
        <f t="shared" si="12"/>
        <v>127585102</v>
      </c>
      <c r="R68" s="29">
        <f t="shared" si="12"/>
        <v>559513261</v>
      </c>
      <c r="S68" s="28">
        <f t="shared" si="12"/>
        <v>1010764112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3">
        <f t="shared" si="12"/>
        <v>0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576399301</v>
      </c>
      <c r="E69" s="27">
        <v>577149435</v>
      </c>
      <c r="F69" s="27">
        <v>480933960</v>
      </c>
      <c r="G69" s="36">
        <f t="shared" si="9"/>
        <v>0.83329191858257645</v>
      </c>
      <c r="H69" s="26">
        <v>119126510</v>
      </c>
      <c r="I69" s="27">
        <v>31617774</v>
      </c>
      <c r="J69" s="27">
        <v>30223747</v>
      </c>
      <c r="K69" s="26">
        <v>180968031</v>
      </c>
      <c r="L69" s="26">
        <v>29307964</v>
      </c>
      <c r="M69" s="27">
        <v>29508620</v>
      </c>
      <c r="N69" s="27">
        <v>27353514</v>
      </c>
      <c r="O69" s="26">
        <v>86170098</v>
      </c>
      <c r="P69" s="26">
        <v>102815077</v>
      </c>
      <c r="Q69" s="27">
        <v>28234170</v>
      </c>
      <c r="R69" s="27">
        <v>82746584</v>
      </c>
      <c r="S69" s="26">
        <v>213795831</v>
      </c>
      <c r="T69" s="26">
        <v>0</v>
      </c>
      <c r="U69" s="27">
        <v>0</v>
      </c>
      <c r="V69" s="27">
        <v>0</v>
      </c>
      <c r="W69" s="42">
        <v>0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863520558</v>
      </c>
      <c r="E70" s="27">
        <v>884024346</v>
      </c>
      <c r="F70" s="27">
        <v>663313229</v>
      </c>
      <c r="G70" s="36">
        <f t="shared" si="9"/>
        <v>0.75033366671555446</v>
      </c>
      <c r="H70" s="26">
        <v>140202161</v>
      </c>
      <c r="I70" s="27">
        <v>55056097</v>
      </c>
      <c r="J70" s="27">
        <v>58374181</v>
      </c>
      <c r="K70" s="26">
        <v>253632439</v>
      </c>
      <c r="L70" s="26">
        <v>50342541</v>
      </c>
      <c r="M70" s="27">
        <v>52425058</v>
      </c>
      <c r="N70" s="27">
        <v>48364556</v>
      </c>
      <c r="O70" s="26">
        <v>151132155</v>
      </c>
      <c r="P70" s="26">
        <v>109029270</v>
      </c>
      <c r="Q70" s="27">
        <v>48444498</v>
      </c>
      <c r="R70" s="27">
        <v>101074867</v>
      </c>
      <c r="S70" s="26">
        <v>258548635</v>
      </c>
      <c r="T70" s="26">
        <v>0</v>
      </c>
      <c r="U70" s="27">
        <v>0</v>
      </c>
      <c r="V70" s="27">
        <v>0</v>
      </c>
      <c r="W70" s="42">
        <v>0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386788728</v>
      </c>
      <c r="E71" s="27">
        <v>417409311</v>
      </c>
      <c r="F71" s="27">
        <v>347417356</v>
      </c>
      <c r="G71" s="36">
        <f t="shared" si="9"/>
        <v>0.83231817509696138</v>
      </c>
      <c r="H71" s="26">
        <v>72271777</v>
      </c>
      <c r="I71" s="27">
        <v>31435337</v>
      </c>
      <c r="J71" s="27">
        <v>23990847</v>
      </c>
      <c r="K71" s="26">
        <v>127697961</v>
      </c>
      <c r="L71" s="26">
        <v>30489537</v>
      </c>
      <c r="M71" s="27">
        <v>26571595</v>
      </c>
      <c r="N71" s="27">
        <v>54759609</v>
      </c>
      <c r="O71" s="26">
        <v>111820741</v>
      </c>
      <c r="P71" s="26">
        <v>28873857</v>
      </c>
      <c r="Q71" s="27">
        <v>26791360</v>
      </c>
      <c r="R71" s="27">
        <v>52233437</v>
      </c>
      <c r="S71" s="26">
        <v>107898654</v>
      </c>
      <c r="T71" s="26">
        <v>0</v>
      </c>
      <c r="U71" s="27">
        <v>0</v>
      </c>
      <c r="V71" s="27">
        <v>0</v>
      </c>
      <c r="W71" s="42">
        <v>0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1800467135</v>
      </c>
      <c r="E72" s="27">
        <v>1744108325</v>
      </c>
      <c r="F72" s="27">
        <v>1088636277</v>
      </c>
      <c r="G72" s="36">
        <f t="shared" si="9"/>
        <v>0.62417927911673721</v>
      </c>
      <c r="H72" s="26">
        <v>331724049</v>
      </c>
      <c r="I72" s="27">
        <v>47821774</v>
      </c>
      <c r="J72" s="27">
        <v>44339275</v>
      </c>
      <c r="K72" s="26">
        <v>423885098</v>
      </c>
      <c r="L72" s="26">
        <v>57225132</v>
      </c>
      <c r="M72" s="27">
        <v>46723591</v>
      </c>
      <c r="N72" s="27">
        <v>49155361</v>
      </c>
      <c r="O72" s="26">
        <v>153104084</v>
      </c>
      <c r="P72" s="26">
        <v>243025471</v>
      </c>
      <c r="Q72" s="27">
        <v>50029853</v>
      </c>
      <c r="R72" s="27">
        <v>218591771</v>
      </c>
      <c r="S72" s="26">
        <v>511647095</v>
      </c>
      <c r="T72" s="26">
        <v>0</v>
      </c>
      <c r="U72" s="27">
        <v>0</v>
      </c>
      <c r="V72" s="27">
        <v>0</v>
      </c>
      <c r="W72" s="42">
        <v>0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167557274</v>
      </c>
      <c r="E73" s="27">
        <v>172822533</v>
      </c>
      <c r="F73" s="27">
        <v>100586820</v>
      </c>
      <c r="G73" s="36">
        <f t="shared" si="9"/>
        <v>0.58202375728401112</v>
      </c>
      <c r="H73" s="26">
        <v>11913940</v>
      </c>
      <c r="I73" s="27">
        <v>5854417</v>
      </c>
      <c r="J73" s="27">
        <v>5847063</v>
      </c>
      <c r="K73" s="26">
        <v>23615420</v>
      </c>
      <c r="L73" s="26">
        <v>6005959</v>
      </c>
      <c r="M73" s="27">
        <v>5781013</v>
      </c>
      <c r="N73" s="27">
        <v>29867109</v>
      </c>
      <c r="O73" s="26">
        <v>41654081</v>
      </c>
      <c r="P73" s="26">
        <v>6289556</v>
      </c>
      <c r="Q73" s="27">
        <v>5675251</v>
      </c>
      <c r="R73" s="27">
        <v>23352512</v>
      </c>
      <c r="S73" s="26">
        <v>35317319</v>
      </c>
      <c r="T73" s="26">
        <v>0</v>
      </c>
      <c r="U73" s="27">
        <v>0</v>
      </c>
      <c r="V73" s="27">
        <v>0</v>
      </c>
      <c r="W73" s="42">
        <v>0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335413802</v>
      </c>
      <c r="E74" s="27">
        <v>335413803</v>
      </c>
      <c r="F74" s="27">
        <v>75016160</v>
      </c>
      <c r="G74" s="36">
        <f t="shared" si="9"/>
        <v>0.2236525728191335</v>
      </c>
      <c r="H74" s="26">
        <v>13398047</v>
      </c>
      <c r="I74" s="27">
        <v>77874</v>
      </c>
      <c r="J74" s="27">
        <v>-80191</v>
      </c>
      <c r="K74" s="26">
        <v>13395730</v>
      </c>
      <c r="L74" s="26">
        <v>-13230</v>
      </c>
      <c r="M74" s="27">
        <v>15778445</v>
      </c>
      <c r="N74" s="27">
        <v>27644</v>
      </c>
      <c r="O74" s="26">
        <v>15792859</v>
      </c>
      <c r="P74" s="26">
        <v>14544380</v>
      </c>
      <c r="Q74" s="27">
        <v>16063330</v>
      </c>
      <c r="R74" s="27">
        <v>15219861</v>
      </c>
      <c r="S74" s="26">
        <v>45827571</v>
      </c>
      <c r="T74" s="26">
        <v>0</v>
      </c>
      <c r="U74" s="27">
        <v>0</v>
      </c>
      <c r="V74" s="27">
        <v>0</v>
      </c>
      <c r="W74" s="42">
        <v>0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155228223</v>
      </c>
      <c r="E75" s="27">
        <v>158233190</v>
      </c>
      <c r="F75" s="27">
        <v>167204784</v>
      </c>
      <c r="G75" s="36">
        <f t="shared" si="9"/>
        <v>1.0566985598912593</v>
      </c>
      <c r="H75" s="26">
        <v>57980106</v>
      </c>
      <c r="I75" s="27">
        <v>7419075</v>
      </c>
      <c r="J75" s="27">
        <v>5936344</v>
      </c>
      <c r="K75" s="26">
        <v>71335525</v>
      </c>
      <c r="L75" s="26">
        <v>3004723</v>
      </c>
      <c r="M75" s="27">
        <v>3515102</v>
      </c>
      <c r="N75" s="27">
        <v>48864417</v>
      </c>
      <c r="O75" s="26">
        <v>55384242</v>
      </c>
      <c r="P75" s="26">
        <v>1066005</v>
      </c>
      <c r="Q75" s="27">
        <v>2115434</v>
      </c>
      <c r="R75" s="27">
        <v>37303578</v>
      </c>
      <c r="S75" s="26">
        <v>40485017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4285375021</v>
      </c>
      <c r="E76" s="29">
        <f>SUM(E69:E75)</f>
        <v>4289160943</v>
      </c>
      <c r="F76" s="29">
        <f>SUM(F69:F75)</f>
        <v>2923108586</v>
      </c>
      <c r="G76" s="37">
        <f t="shared" si="9"/>
        <v>0.6815105856007978</v>
      </c>
      <c r="H76" s="28">
        <f t="shared" ref="H76:W76" si="13">SUM(H69:H75)</f>
        <v>746616590</v>
      </c>
      <c r="I76" s="29">
        <f t="shared" si="13"/>
        <v>179282348</v>
      </c>
      <c r="J76" s="29">
        <f t="shared" si="13"/>
        <v>168631266</v>
      </c>
      <c r="K76" s="28">
        <f t="shared" si="13"/>
        <v>1094530204</v>
      </c>
      <c r="L76" s="28">
        <f t="shared" si="13"/>
        <v>176362626</v>
      </c>
      <c r="M76" s="29">
        <f t="shared" si="13"/>
        <v>180303424</v>
      </c>
      <c r="N76" s="29">
        <f t="shared" si="13"/>
        <v>258392210</v>
      </c>
      <c r="O76" s="28">
        <f t="shared" si="13"/>
        <v>615058260</v>
      </c>
      <c r="P76" s="28">
        <f t="shared" si="13"/>
        <v>505643616</v>
      </c>
      <c r="Q76" s="29">
        <f t="shared" si="13"/>
        <v>177353896</v>
      </c>
      <c r="R76" s="29">
        <f t="shared" si="13"/>
        <v>530522610</v>
      </c>
      <c r="S76" s="28">
        <f t="shared" si="13"/>
        <v>1213520122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3">
        <f t="shared" si="13"/>
        <v>0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1019731831</v>
      </c>
      <c r="E77" s="27">
        <v>1040460396</v>
      </c>
      <c r="F77" s="27">
        <v>723102916</v>
      </c>
      <c r="G77" s="36">
        <f t="shared" si="9"/>
        <v>0.69498360416209437</v>
      </c>
      <c r="H77" s="26">
        <v>153245907</v>
      </c>
      <c r="I77" s="27">
        <v>56410493</v>
      </c>
      <c r="J77" s="27">
        <v>79239471</v>
      </c>
      <c r="K77" s="26">
        <v>288895871</v>
      </c>
      <c r="L77" s="26">
        <v>39952980</v>
      </c>
      <c r="M77" s="27">
        <v>73337939</v>
      </c>
      <c r="N77" s="27">
        <v>121037977</v>
      </c>
      <c r="O77" s="26">
        <v>234328896</v>
      </c>
      <c r="P77" s="26">
        <v>36893072</v>
      </c>
      <c r="Q77" s="27">
        <v>53070413</v>
      </c>
      <c r="R77" s="27">
        <v>109914664</v>
      </c>
      <c r="S77" s="26">
        <v>199878149</v>
      </c>
      <c r="T77" s="26">
        <v>0</v>
      </c>
      <c r="U77" s="27">
        <v>0</v>
      </c>
      <c r="V77" s="27">
        <v>0</v>
      </c>
      <c r="W77" s="42">
        <v>0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882440145</v>
      </c>
      <c r="E78" s="27">
        <v>846535145</v>
      </c>
      <c r="F78" s="27">
        <v>626294261</v>
      </c>
      <c r="G78" s="36">
        <f t="shared" si="9"/>
        <v>0.73983255709956375</v>
      </c>
      <c r="H78" s="26">
        <v>140898190</v>
      </c>
      <c r="I78" s="27">
        <v>46786119</v>
      </c>
      <c r="J78" s="27">
        <v>46529979</v>
      </c>
      <c r="K78" s="26">
        <v>234214288</v>
      </c>
      <c r="L78" s="26">
        <v>46831142</v>
      </c>
      <c r="M78" s="27">
        <v>49104163</v>
      </c>
      <c r="N78" s="27">
        <v>84433551</v>
      </c>
      <c r="O78" s="26">
        <v>180368856</v>
      </c>
      <c r="P78" s="26">
        <v>63616827</v>
      </c>
      <c r="Q78" s="27">
        <v>49090227</v>
      </c>
      <c r="R78" s="27">
        <v>99004063</v>
      </c>
      <c r="S78" s="26">
        <v>211711117</v>
      </c>
      <c r="T78" s="26">
        <v>0</v>
      </c>
      <c r="U78" s="27">
        <v>0</v>
      </c>
      <c r="V78" s="27">
        <v>0</v>
      </c>
      <c r="W78" s="42">
        <v>0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1500657430</v>
      </c>
      <c r="E79" s="27">
        <v>1543266295</v>
      </c>
      <c r="F79" s="27">
        <v>1137366584</v>
      </c>
      <c r="G79" s="36">
        <f t="shared" si="9"/>
        <v>0.73698660282086959</v>
      </c>
      <c r="H79" s="26">
        <v>185831097</v>
      </c>
      <c r="I79" s="27">
        <v>108635917</v>
      </c>
      <c r="J79" s="27">
        <v>123653458</v>
      </c>
      <c r="K79" s="26">
        <v>418120472</v>
      </c>
      <c r="L79" s="26">
        <v>100898596</v>
      </c>
      <c r="M79" s="27">
        <v>109580000</v>
      </c>
      <c r="N79" s="27">
        <v>159356453</v>
      </c>
      <c r="O79" s="26">
        <v>369835049</v>
      </c>
      <c r="P79" s="26">
        <v>106287802</v>
      </c>
      <c r="Q79" s="27">
        <v>94944580</v>
      </c>
      <c r="R79" s="27">
        <v>148178681</v>
      </c>
      <c r="S79" s="26">
        <v>349411063</v>
      </c>
      <c r="T79" s="26">
        <v>0</v>
      </c>
      <c r="U79" s="27">
        <v>0</v>
      </c>
      <c r="V79" s="27">
        <v>0</v>
      </c>
      <c r="W79" s="42">
        <v>0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240785669</v>
      </c>
      <c r="E80" s="27">
        <v>256314822</v>
      </c>
      <c r="F80" s="27">
        <v>206892458</v>
      </c>
      <c r="G80" s="36">
        <f t="shared" si="9"/>
        <v>0.8071810142918695</v>
      </c>
      <c r="H80" s="26">
        <v>12330517</v>
      </c>
      <c r="I80" s="27">
        <v>56862315</v>
      </c>
      <c r="J80" s="27">
        <v>9135982</v>
      </c>
      <c r="K80" s="26">
        <v>78328814</v>
      </c>
      <c r="L80" s="26">
        <v>11575264</v>
      </c>
      <c r="M80" s="27">
        <v>10784721</v>
      </c>
      <c r="N80" s="27">
        <v>35272201</v>
      </c>
      <c r="O80" s="26">
        <v>57632186</v>
      </c>
      <c r="P80" s="26">
        <v>12573872</v>
      </c>
      <c r="Q80" s="27">
        <v>11942351</v>
      </c>
      <c r="R80" s="27">
        <v>46415235</v>
      </c>
      <c r="S80" s="26">
        <v>70931458</v>
      </c>
      <c r="T80" s="26">
        <v>0</v>
      </c>
      <c r="U80" s="27">
        <v>0</v>
      </c>
      <c r="V80" s="27">
        <v>0</v>
      </c>
      <c r="W80" s="42">
        <v>0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177765000</v>
      </c>
      <c r="E81" s="27">
        <v>178522401</v>
      </c>
      <c r="F81" s="27">
        <v>170528493</v>
      </c>
      <c r="G81" s="36">
        <f t="shared" si="9"/>
        <v>0.9552218211539738</v>
      </c>
      <c r="H81" s="26">
        <v>68447887</v>
      </c>
      <c r="I81" s="27">
        <v>2426236</v>
      </c>
      <c r="J81" s="27">
        <v>209788</v>
      </c>
      <c r="K81" s="26">
        <v>71083911</v>
      </c>
      <c r="L81" s="26">
        <v>155646</v>
      </c>
      <c r="M81" s="27">
        <v>2205626</v>
      </c>
      <c r="N81" s="27">
        <v>53267463</v>
      </c>
      <c r="O81" s="26">
        <v>55628735</v>
      </c>
      <c r="P81" s="26">
        <v>1148187</v>
      </c>
      <c r="Q81" s="27">
        <v>1547787</v>
      </c>
      <c r="R81" s="27">
        <v>41119873</v>
      </c>
      <c r="S81" s="26">
        <v>43815847</v>
      </c>
      <c r="T81" s="26">
        <v>0</v>
      </c>
      <c r="U81" s="27">
        <v>0</v>
      </c>
      <c r="V81" s="27">
        <v>0</v>
      </c>
      <c r="W81" s="42">
        <v>0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3821380075</v>
      </c>
      <c r="E82" s="29">
        <f>SUM(E77:E81)</f>
        <v>3865099059</v>
      </c>
      <c r="F82" s="29">
        <f>SUM(F77:F81)</f>
        <v>2864184712</v>
      </c>
      <c r="G82" s="37">
        <f t="shared" si="9"/>
        <v>0.74103785395374522</v>
      </c>
      <c r="H82" s="28">
        <f t="shared" ref="H82:W82" si="14">SUM(H77:H81)</f>
        <v>560753598</v>
      </c>
      <c r="I82" s="29">
        <f t="shared" si="14"/>
        <v>271121080</v>
      </c>
      <c r="J82" s="29">
        <f t="shared" si="14"/>
        <v>258768678</v>
      </c>
      <c r="K82" s="28">
        <f t="shared" si="14"/>
        <v>1090643356</v>
      </c>
      <c r="L82" s="28">
        <f t="shared" si="14"/>
        <v>199413628</v>
      </c>
      <c r="M82" s="29">
        <f t="shared" si="14"/>
        <v>245012449</v>
      </c>
      <c r="N82" s="29">
        <f t="shared" si="14"/>
        <v>453367645</v>
      </c>
      <c r="O82" s="28">
        <f t="shared" si="14"/>
        <v>897793722</v>
      </c>
      <c r="P82" s="28">
        <f t="shared" si="14"/>
        <v>220519760</v>
      </c>
      <c r="Q82" s="29">
        <f t="shared" si="14"/>
        <v>210595358</v>
      </c>
      <c r="R82" s="29">
        <f t="shared" si="14"/>
        <v>444632516</v>
      </c>
      <c r="S82" s="28">
        <f t="shared" si="14"/>
        <v>875747634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3">
        <f t="shared" si="14"/>
        <v>0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21835041265</v>
      </c>
      <c r="E83" s="29">
        <f>SUM(E55,E57:E60,E62:E67,E69:E75,E77:E81)</f>
        <v>21655635538</v>
      </c>
      <c r="F83" s="29">
        <f>SUM(F55,F57:F60,F62:F67,F69:F75,F77:F81)</f>
        <v>15288443636</v>
      </c>
      <c r="G83" s="37">
        <f t="shared" si="9"/>
        <v>0.70597991036433738</v>
      </c>
      <c r="H83" s="28">
        <f t="shared" ref="H83:W83" si="15">SUM(H55,H57:H60,H62:H67,H69:H75,H77:H81)</f>
        <v>3134347143</v>
      </c>
      <c r="I83" s="29">
        <f t="shared" si="15"/>
        <v>1282936115</v>
      </c>
      <c r="J83" s="29">
        <f t="shared" si="15"/>
        <v>631261198</v>
      </c>
      <c r="K83" s="28">
        <f t="shared" si="15"/>
        <v>5048544456</v>
      </c>
      <c r="L83" s="28">
        <f t="shared" si="15"/>
        <v>1939523582</v>
      </c>
      <c r="M83" s="29">
        <f t="shared" si="15"/>
        <v>1352371010</v>
      </c>
      <c r="N83" s="29">
        <f t="shared" si="15"/>
        <v>1955031477</v>
      </c>
      <c r="O83" s="28">
        <f t="shared" si="15"/>
        <v>5246926069</v>
      </c>
      <c r="P83" s="28">
        <f t="shared" si="15"/>
        <v>993618921</v>
      </c>
      <c r="Q83" s="29">
        <f t="shared" si="15"/>
        <v>1101088696</v>
      </c>
      <c r="R83" s="29">
        <f t="shared" si="15"/>
        <v>2898265494</v>
      </c>
      <c r="S83" s="28">
        <f t="shared" si="15"/>
        <v>4992973111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3">
        <f t="shared" si="15"/>
        <v>0</v>
      </c>
    </row>
    <row r="84" spans="1:23" ht="14.45" customHeight="1" x14ac:dyDescent="0.3">
      <c r="A84" s="10"/>
      <c r="B84" s="11" t="s">
        <v>606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42935624454</v>
      </c>
      <c r="E86" s="27">
        <v>44731577711</v>
      </c>
      <c r="F86" s="27">
        <v>34137617449</v>
      </c>
      <c r="G86" s="36">
        <f t="shared" ref="G86:G99" si="16">IF(($E86      =0),0,($F86      /$E86      ))</f>
        <v>0.76316596006416237</v>
      </c>
      <c r="H86" s="26">
        <v>4959496455</v>
      </c>
      <c r="I86" s="27">
        <v>4219331828</v>
      </c>
      <c r="J86" s="27">
        <v>3635867944</v>
      </c>
      <c r="K86" s="26">
        <v>12814696227</v>
      </c>
      <c r="L86" s="26">
        <v>3013839457</v>
      </c>
      <c r="M86" s="27">
        <v>3033949845</v>
      </c>
      <c r="N86" s="27">
        <v>4884706504</v>
      </c>
      <c r="O86" s="26">
        <v>10932495806</v>
      </c>
      <c r="P86" s="26">
        <v>3044356193</v>
      </c>
      <c r="Q86" s="27">
        <v>2774193780</v>
      </c>
      <c r="R86" s="27">
        <v>4571875443</v>
      </c>
      <c r="S86" s="26">
        <v>10390425416</v>
      </c>
      <c r="T86" s="26">
        <v>0</v>
      </c>
      <c r="U86" s="27">
        <v>0</v>
      </c>
      <c r="V86" s="27">
        <v>0</v>
      </c>
      <c r="W86" s="42">
        <v>0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65846785955</v>
      </c>
      <c r="E87" s="27">
        <v>65365135655</v>
      </c>
      <c r="F87" s="27">
        <v>52519237416</v>
      </c>
      <c r="G87" s="36">
        <f t="shared" si="16"/>
        <v>0.8034747712174698</v>
      </c>
      <c r="H87" s="26">
        <v>7081925171</v>
      </c>
      <c r="I87" s="27">
        <v>9492823714</v>
      </c>
      <c r="J87" s="27">
        <v>1967557180</v>
      </c>
      <c r="K87" s="26">
        <v>18542306065</v>
      </c>
      <c r="L87" s="26">
        <v>9953207881</v>
      </c>
      <c r="M87" s="27">
        <v>8693700</v>
      </c>
      <c r="N87" s="27">
        <v>7559471259</v>
      </c>
      <c r="O87" s="26">
        <v>17521372840</v>
      </c>
      <c r="P87" s="26">
        <v>4886012209</v>
      </c>
      <c r="Q87" s="27">
        <v>4878359788</v>
      </c>
      <c r="R87" s="27">
        <v>6691186514</v>
      </c>
      <c r="S87" s="26">
        <v>16455558511</v>
      </c>
      <c r="T87" s="26">
        <v>0</v>
      </c>
      <c r="U87" s="27">
        <v>0</v>
      </c>
      <c r="V87" s="27">
        <v>0</v>
      </c>
      <c r="W87" s="42">
        <v>0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38994328591</v>
      </c>
      <c r="E88" s="27">
        <v>39350258658</v>
      </c>
      <c r="F88" s="27">
        <v>30032064608</v>
      </c>
      <c r="G88" s="36">
        <f t="shared" si="16"/>
        <v>0.76319865820994826</v>
      </c>
      <c r="H88" s="26">
        <v>4067746196</v>
      </c>
      <c r="I88" s="27">
        <v>3647505989</v>
      </c>
      <c r="J88" s="27">
        <v>3024205394</v>
      </c>
      <c r="K88" s="26">
        <v>10739457579</v>
      </c>
      <c r="L88" s="26">
        <v>2707136979</v>
      </c>
      <c r="M88" s="27">
        <v>2585108594</v>
      </c>
      <c r="N88" s="27">
        <v>2352935957</v>
      </c>
      <c r="O88" s="26">
        <v>7645181530</v>
      </c>
      <c r="P88" s="26">
        <v>4383041365</v>
      </c>
      <c r="Q88" s="27">
        <v>3632192067</v>
      </c>
      <c r="R88" s="27">
        <v>3632192067</v>
      </c>
      <c r="S88" s="26">
        <v>11647425499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147776739000</v>
      </c>
      <c r="E89" s="29">
        <f>SUM(E86:E88)</f>
        <v>149446972024</v>
      </c>
      <c r="F89" s="29">
        <f>SUM(F86:F88)</f>
        <v>116688919473</v>
      </c>
      <c r="G89" s="37">
        <f t="shared" si="16"/>
        <v>0.78080484263181116</v>
      </c>
      <c r="H89" s="28">
        <f t="shared" ref="H89:W89" si="17">SUM(H86:H88)</f>
        <v>16109167822</v>
      </c>
      <c r="I89" s="29">
        <f t="shared" si="17"/>
        <v>17359661531</v>
      </c>
      <c r="J89" s="29">
        <f t="shared" si="17"/>
        <v>8627630518</v>
      </c>
      <c r="K89" s="28">
        <f t="shared" si="17"/>
        <v>42096459871</v>
      </c>
      <c r="L89" s="28">
        <f t="shared" si="17"/>
        <v>15674184317</v>
      </c>
      <c r="M89" s="29">
        <f t="shared" si="17"/>
        <v>5627752139</v>
      </c>
      <c r="N89" s="29">
        <f t="shared" si="17"/>
        <v>14797113720</v>
      </c>
      <c r="O89" s="28">
        <f t="shared" si="17"/>
        <v>36099050176</v>
      </c>
      <c r="P89" s="28">
        <f t="shared" si="17"/>
        <v>12313409767</v>
      </c>
      <c r="Q89" s="29">
        <f t="shared" si="17"/>
        <v>11284745635</v>
      </c>
      <c r="R89" s="29">
        <f t="shared" si="17"/>
        <v>14895254024</v>
      </c>
      <c r="S89" s="28">
        <f t="shared" si="17"/>
        <v>38493409426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3">
        <f t="shared" si="17"/>
        <v>0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6754320807</v>
      </c>
      <c r="E90" s="27">
        <v>6474630646</v>
      </c>
      <c r="F90" s="27">
        <v>4898729718</v>
      </c>
      <c r="G90" s="36">
        <f t="shared" si="16"/>
        <v>0.75660373322243712</v>
      </c>
      <c r="H90" s="26">
        <v>826430821</v>
      </c>
      <c r="I90" s="27">
        <v>613802680</v>
      </c>
      <c r="J90" s="27">
        <v>506393792</v>
      </c>
      <c r="K90" s="26">
        <v>1946627293</v>
      </c>
      <c r="L90" s="26">
        <v>399812330</v>
      </c>
      <c r="M90" s="27">
        <v>448265979</v>
      </c>
      <c r="N90" s="27">
        <v>664206002</v>
      </c>
      <c r="O90" s="26">
        <v>1512284311</v>
      </c>
      <c r="P90" s="26">
        <v>346725562</v>
      </c>
      <c r="Q90" s="27">
        <v>452817350</v>
      </c>
      <c r="R90" s="27">
        <v>640275202</v>
      </c>
      <c r="S90" s="26">
        <v>1439818114</v>
      </c>
      <c r="T90" s="26">
        <v>0</v>
      </c>
      <c r="U90" s="27">
        <v>0</v>
      </c>
      <c r="V90" s="27">
        <v>0</v>
      </c>
      <c r="W90" s="42">
        <v>0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1351122941</v>
      </c>
      <c r="E91" s="27">
        <v>1376743504</v>
      </c>
      <c r="F91" s="27">
        <v>1045885424</v>
      </c>
      <c r="G91" s="36">
        <f t="shared" si="16"/>
        <v>0.75968066743099005</v>
      </c>
      <c r="H91" s="26">
        <v>141090820</v>
      </c>
      <c r="I91" s="27">
        <v>107974177</v>
      </c>
      <c r="J91" s="27">
        <v>116963081</v>
      </c>
      <c r="K91" s="26">
        <v>366028078</v>
      </c>
      <c r="L91" s="26">
        <v>104238765</v>
      </c>
      <c r="M91" s="27">
        <v>98640851</v>
      </c>
      <c r="N91" s="27">
        <v>128073356</v>
      </c>
      <c r="O91" s="26">
        <v>330952972</v>
      </c>
      <c r="P91" s="26">
        <v>100299891</v>
      </c>
      <c r="Q91" s="27">
        <v>110712503</v>
      </c>
      <c r="R91" s="27">
        <v>137891980</v>
      </c>
      <c r="S91" s="26">
        <v>348904374</v>
      </c>
      <c r="T91" s="26">
        <v>0</v>
      </c>
      <c r="U91" s="27">
        <v>0</v>
      </c>
      <c r="V91" s="27">
        <v>0</v>
      </c>
      <c r="W91" s="42">
        <v>0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1053362290</v>
      </c>
      <c r="E92" s="27">
        <v>1022736934</v>
      </c>
      <c r="F92" s="27">
        <v>771207650</v>
      </c>
      <c r="G92" s="36">
        <f t="shared" si="16"/>
        <v>0.75406257891142126</v>
      </c>
      <c r="H92" s="26">
        <v>127414412</v>
      </c>
      <c r="I92" s="27">
        <v>73213882</v>
      </c>
      <c r="J92" s="27">
        <v>85536192</v>
      </c>
      <c r="K92" s="26">
        <v>286164486</v>
      </c>
      <c r="L92" s="26">
        <v>67714814</v>
      </c>
      <c r="M92" s="27">
        <v>66446607</v>
      </c>
      <c r="N92" s="27">
        <v>111481721</v>
      </c>
      <c r="O92" s="26">
        <v>245643142</v>
      </c>
      <c r="P92" s="26">
        <v>67887016</v>
      </c>
      <c r="Q92" s="27">
        <v>70264280</v>
      </c>
      <c r="R92" s="27">
        <v>101248726</v>
      </c>
      <c r="S92" s="26">
        <v>239400022</v>
      </c>
      <c r="T92" s="26">
        <v>0</v>
      </c>
      <c r="U92" s="27">
        <v>0</v>
      </c>
      <c r="V92" s="27">
        <v>0</v>
      </c>
      <c r="W92" s="42">
        <v>0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389169404</v>
      </c>
      <c r="E93" s="27">
        <v>389041372</v>
      </c>
      <c r="F93" s="27">
        <v>351468756</v>
      </c>
      <c r="G93" s="36">
        <f t="shared" si="16"/>
        <v>0.90342256966953116</v>
      </c>
      <c r="H93" s="26">
        <v>121405798</v>
      </c>
      <c r="I93" s="27">
        <v>3945867</v>
      </c>
      <c r="J93" s="27">
        <v>10066217</v>
      </c>
      <c r="K93" s="26">
        <v>135417882</v>
      </c>
      <c r="L93" s="26">
        <v>9584480</v>
      </c>
      <c r="M93" s="27">
        <v>14630987</v>
      </c>
      <c r="N93" s="27">
        <v>93538170</v>
      </c>
      <c r="O93" s="26">
        <v>117753637</v>
      </c>
      <c r="P93" s="26">
        <v>8430712</v>
      </c>
      <c r="Q93" s="27">
        <v>1206887</v>
      </c>
      <c r="R93" s="27">
        <v>88659638</v>
      </c>
      <c r="S93" s="26">
        <v>98297237</v>
      </c>
      <c r="T93" s="26">
        <v>0</v>
      </c>
      <c r="U93" s="27">
        <v>0</v>
      </c>
      <c r="V93" s="27">
        <v>0</v>
      </c>
      <c r="W93" s="42">
        <v>0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9547975442</v>
      </c>
      <c r="E94" s="29">
        <f>SUM(E90:E93)</f>
        <v>9263152456</v>
      </c>
      <c r="F94" s="29">
        <f>SUM(F90:F93)</f>
        <v>7067291548</v>
      </c>
      <c r="G94" s="37">
        <f t="shared" si="16"/>
        <v>0.76294669461283882</v>
      </c>
      <c r="H94" s="28">
        <f t="shared" ref="H94:W94" si="18">SUM(H90:H93)</f>
        <v>1216341851</v>
      </c>
      <c r="I94" s="29">
        <f t="shared" si="18"/>
        <v>798936606</v>
      </c>
      <c r="J94" s="29">
        <f t="shared" si="18"/>
        <v>718959282</v>
      </c>
      <c r="K94" s="28">
        <f t="shared" si="18"/>
        <v>2734237739</v>
      </c>
      <c r="L94" s="28">
        <f t="shared" si="18"/>
        <v>581350389</v>
      </c>
      <c r="M94" s="29">
        <f t="shared" si="18"/>
        <v>627984424</v>
      </c>
      <c r="N94" s="29">
        <f t="shared" si="18"/>
        <v>997299249</v>
      </c>
      <c r="O94" s="28">
        <f t="shared" si="18"/>
        <v>2206634062</v>
      </c>
      <c r="P94" s="28">
        <f t="shared" si="18"/>
        <v>523343181</v>
      </c>
      <c r="Q94" s="29">
        <f t="shared" si="18"/>
        <v>635001020</v>
      </c>
      <c r="R94" s="29">
        <f t="shared" si="18"/>
        <v>968075546</v>
      </c>
      <c r="S94" s="28">
        <f t="shared" si="18"/>
        <v>2126419747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3">
        <f t="shared" si="18"/>
        <v>0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3156893888</v>
      </c>
      <c r="E95" s="27">
        <v>3126653043</v>
      </c>
      <c r="F95" s="27">
        <v>2426149024</v>
      </c>
      <c r="G95" s="36">
        <f t="shared" si="16"/>
        <v>0.7759572266682101</v>
      </c>
      <c r="H95" s="26">
        <v>392711443</v>
      </c>
      <c r="I95" s="27">
        <v>228239814</v>
      </c>
      <c r="J95" s="27">
        <v>227977714</v>
      </c>
      <c r="K95" s="26">
        <v>848928971</v>
      </c>
      <c r="L95" s="26">
        <v>227800865</v>
      </c>
      <c r="M95" s="27">
        <v>195639629</v>
      </c>
      <c r="N95" s="27">
        <v>372904419</v>
      </c>
      <c r="O95" s="26">
        <v>796344913</v>
      </c>
      <c r="P95" s="26">
        <v>242552389</v>
      </c>
      <c r="Q95" s="27">
        <v>205077880</v>
      </c>
      <c r="R95" s="27">
        <v>333244871</v>
      </c>
      <c r="S95" s="26">
        <v>780875140</v>
      </c>
      <c r="T95" s="26">
        <v>0</v>
      </c>
      <c r="U95" s="27">
        <v>0</v>
      </c>
      <c r="V95" s="27">
        <v>0</v>
      </c>
      <c r="W95" s="42">
        <v>0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1934788304</v>
      </c>
      <c r="E96" s="27">
        <v>1958494124</v>
      </c>
      <c r="F96" s="27">
        <v>1414345094</v>
      </c>
      <c r="G96" s="36">
        <f t="shared" si="16"/>
        <v>0.72215947787035584</v>
      </c>
      <c r="H96" s="26">
        <v>228148573</v>
      </c>
      <c r="I96" s="27">
        <v>136206904</v>
      </c>
      <c r="J96" s="27">
        <v>134626030</v>
      </c>
      <c r="K96" s="26">
        <v>498981507</v>
      </c>
      <c r="L96" s="26">
        <v>132714243</v>
      </c>
      <c r="M96" s="27">
        <v>128586253</v>
      </c>
      <c r="N96" s="27">
        <v>200386960</v>
      </c>
      <c r="O96" s="26">
        <v>461687456</v>
      </c>
      <c r="P96" s="26">
        <v>137609552</v>
      </c>
      <c r="Q96" s="27">
        <v>130200163</v>
      </c>
      <c r="R96" s="27">
        <v>185866416</v>
      </c>
      <c r="S96" s="26">
        <v>453676131</v>
      </c>
      <c r="T96" s="26">
        <v>0</v>
      </c>
      <c r="U96" s="27">
        <v>0</v>
      </c>
      <c r="V96" s="27">
        <v>0</v>
      </c>
      <c r="W96" s="42">
        <v>0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2186950955</v>
      </c>
      <c r="E97" s="27">
        <v>2187593955</v>
      </c>
      <c r="F97" s="27">
        <v>1710588945</v>
      </c>
      <c r="G97" s="36">
        <f t="shared" si="16"/>
        <v>0.78194993229445087</v>
      </c>
      <c r="H97" s="26">
        <v>327182243</v>
      </c>
      <c r="I97" s="27">
        <v>156821434</v>
      </c>
      <c r="J97" s="27">
        <v>141729690</v>
      </c>
      <c r="K97" s="26">
        <v>625733367</v>
      </c>
      <c r="L97" s="26">
        <v>122687835</v>
      </c>
      <c r="M97" s="27">
        <v>155725560</v>
      </c>
      <c r="N97" s="27">
        <v>239838457</v>
      </c>
      <c r="O97" s="26">
        <v>518251852</v>
      </c>
      <c r="P97" s="26">
        <v>134060741</v>
      </c>
      <c r="Q97" s="27">
        <v>142068900</v>
      </c>
      <c r="R97" s="27">
        <v>290474085</v>
      </c>
      <c r="S97" s="26">
        <v>566603726</v>
      </c>
      <c r="T97" s="26">
        <v>0</v>
      </c>
      <c r="U97" s="27">
        <v>0</v>
      </c>
      <c r="V97" s="27">
        <v>0</v>
      </c>
      <c r="W97" s="42">
        <v>0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245622442</v>
      </c>
      <c r="E98" s="27">
        <v>249243209</v>
      </c>
      <c r="F98" s="27">
        <v>252759906</v>
      </c>
      <c r="G98" s="36">
        <f t="shared" si="16"/>
        <v>1.0141094997697611</v>
      </c>
      <c r="H98" s="26">
        <v>96997112</v>
      </c>
      <c r="I98" s="27">
        <v>1648682</v>
      </c>
      <c r="J98" s="27">
        <v>1384656</v>
      </c>
      <c r="K98" s="26">
        <v>100030450</v>
      </c>
      <c r="L98" s="26">
        <v>3044792</v>
      </c>
      <c r="M98" s="27">
        <v>488752</v>
      </c>
      <c r="N98" s="27">
        <v>75530254</v>
      </c>
      <c r="O98" s="26">
        <v>79063798</v>
      </c>
      <c r="P98" s="26">
        <v>7443177</v>
      </c>
      <c r="Q98" s="27">
        <v>6783941</v>
      </c>
      <c r="R98" s="27">
        <v>59438540</v>
      </c>
      <c r="S98" s="26">
        <v>73665658</v>
      </c>
      <c r="T98" s="26">
        <v>0</v>
      </c>
      <c r="U98" s="27">
        <v>0</v>
      </c>
      <c r="V98" s="27">
        <v>0</v>
      </c>
      <c r="W98" s="42">
        <v>0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7524255589</v>
      </c>
      <c r="E99" s="29">
        <f>SUM(E95:E98)</f>
        <v>7521984331</v>
      </c>
      <c r="F99" s="29">
        <f>SUM(F95:F98)</f>
        <v>5803842969</v>
      </c>
      <c r="G99" s="37">
        <f t="shared" si="16"/>
        <v>0.77158402804442106</v>
      </c>
      <c r="H99" s="28">
        <f t="shared" ref="H99:W99" si="19">SUM(H95:H98)</f>
        <v>1045039371</v>
      </c>
      <c r="I99" s="29">
        <f t="shared" si="19"/>
        <v>522916834</v>
      </c>
      <c r="J99" s="29">
        <f t="shared" si="19"/>
        <v>505718090</v>
      </c>
      <c r="K99" s="28">
        <f t="shared" si="19"/>
        <v>2073674295</v>
      </c>
      <c r="L99" s="28">
        <f t="shared" si="19"/>
        <v>486247735</v>
      </c>
      <c r="M99" s="29">
        <f t="shared" si="19"/>
        <v>480440194</v>
      </c>
      <c r="N99" s="29">
        <f t="shared" si="19"/>
        <v>888660090</v>
      </c>
      <c r="O99" s="28">
        <f t="shared" si="19"/>
        <v>1855348019</v>
      </c>
      <c r="P99" s="28">
        <f t="shared" si="19"/>
        <v>521665859</v>
      </c>
      <c r="Q99" s="29">
        <f t="shared" si="19"/>
        <v>484130884</v>
      </c>
      <c r="R99" s="29">
        <f t="shared" si="19"/>
        <v>869023912</v>
      </c>
      <c r="S99" s="28">
        <f t="shared" si="19"/>
        <v>1874820655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3">
        <f t="shared" si="19"/>
        <v>0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164848970031</v>
      </c>
      <c r="E100" s="29">
        <f>SUM(E86:E88,E90:E93,E95:E98)</f>
        <v>166232108811</v>
      </c>
      <c r="F100" s="29">
        <f>SUM(F86:F88,F90:F93,F95:F98)</f>
        <v>129560053990</v>
      </c>
      <c r="G100" s="37">
        <f>IF(($E100     =0),0,($F100     /$E100     ))</f>
        <v>0.77939247066464867</v>
      </c>
      <c r="H100" s="28">
        <f t="shared" ref="H100:W100" si="20">SUM(H86:H88,H90:H93,H95:H98)</f>
        <v>18370549044</v>
      </c>
      <c r="I100" s="29">
        <f t="shared" si="20"/>
        <v>18681514971</v>
      </c>
      <c r="J100" s="29">
        <f t="shared" si="20"/>
        <v>9852307890</v>
      </c>
      <c r="K100" s="28">
        <f t="shared" si="20"/>
        <v>46904371905</v>
      </c>
      <c r="L100" s="28">
        <f t="shared" si="20"/>
        <v>16741782441</v>
      </c>
      <c r="M100" s="29">
        <f t="shared" si="20"/>
        <v>6736176757</v>
      </c>
      <c r="N100" s="29">
        <f t="shared" si="20"/>
        <v>16683073059</v>
      </c>
      <c r="O100" s="28">
        <f t="shared" si="20"/>
        <v>40161032257</v>
      </c>
      <c r="P100" s="28">
        <f t="shared" si="20"/>
        <v>13358418807</v>
      </c>
      <c r="Q100" s="29">
        <f t="shared" si="20"/>
        <v>12403877539</v>
      </c>
      <c r="R100" s="29">
        <f t="shared" si="20"/>
        <v>16732353482</v>
      </c>
      <c r="S100" s="28">
        <f t="shared" si="20"/>
        <v>42494649828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3">
        <f t="shared" si="20"/>
        <v>0</v>
      </c>
    </row>
    <row r="101" spans="1:23" ht="14.45" customHeight="1" x14ac:dyDescent="0.3">
      <c r="A101" s="10"/>
      <c r="B101" s="11" t="s">
        <v>606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43656806610</v>
      </c>
      <c r="E103" s="27">
        <v>43357192102</v>
      </c>
      <c r="F103" s="27">
        <v>32978484589</v>
      </c>
      <c r="G103" s="36">
        <f t="shared" ref="G103:G134" si="21">IF(($E103     =0),0,($F103     /$E103     ))</f>
        <v>0.7606231628518848</v>
      </c>
      <c r="H103" s="26">
        <v>4626537177</v>
      </c>
      <c r="I103" s="27">
        <v>3548633873</v>
      </c>
      <c r="J103" s="27">
        <v>3290743109</v>
      </c>
      <c r="K103" s="26">
        <v>11465914159</v>
      </c>
      <c r="L103" s="26">
        <v>2840179796</v>
      </c>
      <c r="M103" s="27">
        <v>2992411911</v>
      </c>
      <c r="N103" s="27">
        <v>4957414667</v>
      </c>
      <c r="O103" s="26">
        <v>10790006374</v>
      </c>
      <c r="P103" s="26">
        <v>2895759619</v>
      </c>
      <c r="Q103" s="27">
        <v>2917289786</v>
      </c>
      <c r="R103" s="27">
        <v>4909514651</v>
      </c>
      <c r="S103" s="26">
        <v>10722564056</v>
      </c>
      <c r="T103" s="26">
        <v>0</v>
      </c>
      <c r="U103" s="27">
        <v>0</v>
      </c>
      <c r="V103" s="27">
        <v>0</v>
      </c>
      <c r="W103" s="42">
        <v>0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43656806610</v>
      </c>
      <c r="E104" s="29">
        <f>E103</f>
        <v>43357192102</v>
      </c>
      <c r="F104" s="29">
        <f>F103</f>
        <v>32978484589</v>
      </c>
      <c r="G104" s="37">
        <f t="shared" si="21"/>
        <v>0.7606231628518848</v>
      </c>
      <c r="H104" s="28">
        <f t="shared" ref="H104:W104" si="22">H103</f>
        <v>4626537177</v>
      </c>
      <c r="I104" s="29">
        <f t="shared" si="22"/>
        <v>3548633873</v>
      </c>
      <c r="J104" s="29">
        <f t="shared" si="22"/>
        <v>3290743109</v>
      </c>
      <c r="K104" s="28">
        <f t="shared" si="22"/>
        <v>11465914159</v>
      </c>
      <c r="L104" s="28">
        <f t="shared" si="22"/>
        <v>2840179796</v>
      </c>
      <c r="M104" s="29">
        <f t="shared" si="22"/>
        <v>2992411911</v>
      </c>
      <c r="N104" s="29">
        <f t="shared" si="22"/>
        <v>4957414667</v>
      </c>
      <c r="O104" s="28">
        <f t="shared" si="22"/>
        <v>10790006374</v>
      </c>
      <c r="P104" s="28">
        <f t="shared" si="22"/>
        <v>2895759619</v>
      </c>
      <c r="Q104" s="29">
        <f t="shared" si="22"/>
        <v>2917289786</v>
      </c>
      <c r="R104" s="29">
        <f t="shared" si="22"/>
        <v>4909514651</v>
      </c>
      <c r="S104" s="28">
        <f t="shared" si="22"/>
        <v>10722564056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3">
        <f t="shared" si="22"/>
        <v>0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306073108</v>
      </c>
      <c r="E105" s="27">
        <v>313311899</v>
      </c>
      <c r="F105" s="27">
        <v>281210472</v>
      </c>
      <c r="G105" s="36">
        <f t="shared" si="21"/>
        <v>0.89754162831843165</v>
      </c>
      <c r="H105" s="26">
        <v>100542583</v>
      </c>
      <c r="I105" s="27">
        <v>8293466</v>
      </c>
      <c r="J105" s="27">
        <v>9293334</v>
      </c>
      <c r="K105" s="26">
        <v>118129383</v>
      </c>
      <c r="L105" s="26">
        <v>7702907</v>
      </c>
      <c r="M105" s="27">
        <v>11450957</v>
      </c>
      <c r="N105" s="27">
        <v>63597374</v>
      </c>
      <c r="O105" s="26">
        <v>82751238</v>
      </c>
      <c r="P105" s="26">
        <v>17853418</v>
      </c>
      <c r="Q105" s="27">
        <v>11301029</v>
      </c>
      <c r="R105" s="27">
        <v>51175404</v>
      </c>
      <c r="S105" s="26">
        <v>80329851</v>
      </c>
      <c r="T105" s="26">
        <v>0</v>
      </c>
      <c r="U105" s="27">
        <v>0</v>
      </c>
      <c r="V105" s="27">
        <v>0</v>
      </c>
      <c r="W105" s="42">
        <v>0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189864259</v>
      </c>
      <c r="E106" s="27">
        <v>203894011</v>
      </c>
      <c r="F106" s="27">
        <v>174737620</v>
      </c>
      <c r="G106" s="36">
        <f t="shared" si="21"/>
        <v>0.85700221964832501</v>
      </c>
      <c r="H106" s="26">
        <v>68044133</v>
      </c>
      <c r="I106" s="27">
        <v>1324729</v>
      </c>
      <c r="J106" s="27">
        <v>1002761</v>
      </c>
      <c r="K106" s="26">
        <v>70371623</v>
      </c>
      <c r="L106" s="26">
        <v>10746529</v>
      </c>
      <c r="M106" s="27">
        <v>3181756</v>
      </c>
      <c r="N106" s="27">
        <v>45191737</v>
      </c>
      <c r="O106" s="26">
        <v>59120022</v>
      </c>
      <c r="P106" s="26">
        <v>788411</v>
      </c>
      <c r="Q106" s="27">
        <v>996885</v>
      </c>
      <c r="R106" s="27">
        <v>43460679</v>
      </c>
      <c r="S106" s="26">
        <v>45245975</v>
      </c>
      <c r="T106" s="26">
        <v>0</v>
      </c>
      <c r="U106" s="27">
        <v>0</v>
      </c>
      <c r="V106" s="27">
        <v>0</v>
      </c>
      <c r="W106" s="42">
        <v>0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205064734</v>
      </c>
      <c r="E107" s="27">
        <v>200746712</v>
      </c>
      <c r="F107" s="27">
        <v>148055816</v>
      </c>
      <c r="G107" s="36">
        <f t="shared" si="21"/>
        <v>0.73752548435264031</v>
      </c>
      <c r="H107" s="26">
        <v>7834021</v>
      </c>
      <c r="I107" s="27">
        <v>9375604</v>
      </c>
      <c r="J107" s="27">
        <v>12269126</v>
      </c>
      <c r="K107" s="26">
        <v>29478751</v>
      </c>
      <c r="L107" s="26">
        <v>52242328</v>
      </c>
      <c r="M107" s="27">
        <v>8894195</v>
      </c>
      <c r="N107" s="27">
        <v>36893637</v>
      </c>
      <c r="O107" s="26">
        <v>98030160</v>
      </c>
      <c r="P107" s="26">
        <v>4025446</v>
      </c>
      <c r="Q107" s="27">
        <v>7059600</v>
      </c>
      <c r="R107" s="27">
        <v>9461859</v>
      </c>
      <c r="S107" s="26">
        <v>20546905</v>
      </c>
      <c r="T107" s="26">
        <v>0</v>
      </c>
      <c r="U107" s="27">
        <v>0</v>
      </c>
      <c r="V107" s="27">
        <v>0</v>
      </c>
      <c r="W107" s="42">
        <v>0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1124638940</v>
      </c>
      <c r="E108" s="27">
        <v>1126041543</v>
      </c>
      <c r="F108" s="27">
        <v>869565223</v>
      </c>
      <c r="G108" s="36">
        <f t="shared" si="21"/>
        <v>0.77223192022143716</v>
      </c>
      <c r="H108" s="26">
        <v>161825135</v>
      </c>
      <c r="I108" s="27">
        <v>121461274</v>
      </c>
      <c r="J108" s="27">
        <v>69340288</v>
      </c>
      <c r="K108" s="26">
        <v>352626697</v>
      </c>
      <c r="L108" s="26">
        <v>69765872</v>
      </c>
      <c r="M108" s="27">
        <v>86144885</v>
      </c>
      <c r="N108" s="27">
        <v>149432078</v>
      </c>
      <c r="O108" s="26">
        <v>305342835</v>
      </c>
      <c r="P108" s="26">
        <v>76358024</v>
      </c>
      <c r="Q108" s="27">
        <v>72045803</v>
      </c>
      <c r="R108" s="27">
        <v>63191864</v>
      </c>
      <c r="S108" s="26">
        <v>211595691</v>
      </c>
      <c r="T108" s="26">
        <v>0</v>
      </c>
      <c r="U108" s="27">
        <v>0</v>
      </c>
      <c r="V108" s="27">
        <v>0</v>
      </c>
      <c r="W108" s="42">
        <v>0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1203405570</v>
      </c>
      <c r="E109" s="27">
        <v>1079926608</v>
      </c>
      <c r="F109" s="27">
        <v>927260888</v>
      </c>
      <c r="G109" s="36">
        <f t="shared" si="21"/>
        <v>0.858633245195492</v>
      </c>
      <c r="H109" s="26">
        <v>246767532</v>
      </c>
      <c r="I109" s="27">
        <v>42916442</v>
      </c>
      <c r="J109" s="27">
        <v>42856776</v>
      </c>
      <c r="K109" s="26">
        <v>332540750</v>
      </c>
      <c r="L109" s="26">
        <v>43451333</v>
      </c>
      <c r="M109" s="27">
        <v>40088880</v>
      </c>
      <c r="N109" s="27">
        <v>247850198</v>
      </c>
      <c r="O109" s="26">
        <v>331390411</v>
      </c>
      <c r="P109" s="26">
        <v>46322213</v>
      </c>
      <c r="Q109" s="27">
        <v>43070775</v>
      </c>
      <c r="R109" s="27">
        <v>173936739</v>
      </c>
      <c r="S109" s="26">
        <v>263329727</v>
      </c>
      <c r="T109" s="26">
        <v>0</v>
      </c>
      <c r="U109" s="27">
        <v>0</v>
      </c>
      <c r="V109" s="27">
        <v>0</v>
      </c>
      <c r="W109" s="42">
        <v>0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3029046611</v>
      </c>
      <c r="E110" s="29">
        <f>SUM(E105:E109)</f>
        <v>2923920773</v>
      </c>
      <c r="F110" s="29">
        <f>SUM(F105:F109)</f>
        <v>2400830019</v>
      </c>
      <c r="G110" s="37">
        <f t="shared" si="21"/>
        <v>0.82109954591440637</v>
      </c>
      <c r="H110" s="28">
        <f t="shared" ref="H110:W110" si="23">SUM(H105:H109)</f>
        <v>585013404</v>
      </c>
      <c r="I110" s="29">
        <f t="shared" si="23"/>
        <v>183371515</v>
      </c>
      <c r="J110" s="29">
        <f t="shared" si="23"/>
        <v>134762285</v>
      </c>
      <c r="K110" s="28">
        <f t="shared" si="23"/>
        <v>903147204</v>
      </c>
      <c r="L110" s="28">
        <f t="shared" si="23"/>
        <v>183908969</v>
      </c>
      <c r="M110" s="29">
        <f t="shared" si="23"/>
        <v>149760673</v>
      </c>
      <c r="N110" s="29">
        <f t="shared" si="23"/>
        <v>542965024</v>
      </c>
      <c r="O110" s="28">
        <f t="shared" si="23"/>
        <v>876634666</v>
      </c>
      <c r="P110" s="28">
        <f t="shared" si="23"/>
        <v>145347512</v>
      </c>
      <c r="Q110" s="29">
        <f t="shared" si="23"/>
        <v>134474092</v>
      </c>
      <c r="R110" s="29">
        <f t="shared" si="23"/>
        <v>341226545</v>
      </c>
      <c r="S110" s="28">
        <f t="shared" si="23"/>
        <v>621048149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3">
        <f t="shared" si="23"/>
        <v>0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188226552</v>
      </c>
      <c r="E111" s="27">
        <v>192006291</v>
      </c>
      <c r="F111" s="27">
        <v>80125613</v>
      </c>
      <c r="G111" s="36">
        <f t="shared" si="21"/>
        <v>0.41730722770953377</v>
      </c>
      <c r="H111" s="26">
        <v>110235</v>
      </c>
      <c r="I111" s="27">
        <v>4996861</v>
      </c>
      <c r="J111" s="27">
        <v>5383582</v>
      </c>
      <c r="K111" s="26">
        <v>10490678</v>
      </c>
      <c r="L111" s="26">
        <v>5386991</v>
      </c>
      <c r="M111" s="27">
        <v>5428687</v>
      </c>
      <c r="N111" s="27">
        <v>5300593</v>
      </c>
      <c r="O111" s="26">
        <v>16116271</v>
      </c>
      <c r="P111" s="26">
        <v>13160402</v>
      </c>
      <c r="Q111" s="27">
        <v>6169608</v>
      </c>
      <c r="R111" s="27">
        <v>34188654</v>
      </c>
      <c r="S111" s="26">
        <v>53518664</v>
      </c>
      <c r="T111" s="26">
        <v>0</v>
      </c>
      <c r="U111" s="27">
        <v>0</v>
      </c>
      <c r="V111" s="27">
        <v>0</v>
      </c>
      <c r="W111" s="42">
        <v>0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489121663</v>
      </c>
      <c r="E112" s="27">
        <v>494374769</v>
      </c>
      <c r="F112" s="27">
        <v>366810221</v>
      </c>
      <c r="G112" s="36">
        <f t="shared" si="21"/>
        <v>0.74196792393343192</v>
      </c>
      <c r="H112" s="26">
        <v>65753451</v>
      </c>
      <c r="I112" s="27">
        <v>30713674</v>
      </c>
      <c r="J112" s="27">
        <v>31149207</v>
      </c>
      <c r="K112" s="26">
        <v>127616332</v>
      </c>
      <c r="L112" s="26">
        <v>27458603</v>
      </c>
      <c r="M112" s="27">
        <v>29485313</v>
      </c>
      <c r="N112" s="27">
        <v>64390127</v>
      </c>
      <c r="O112" s="26">
        <v>121334043</v>
      </c>
      <c r="P112" s="26">
        <v>29418336</v>
      </c>
      <c r="Q112" s="27">
        <v>34283678</v>
      </c>
      <c r="R112" s="27">
        <v>54157832</v>
      </c>
      <c r="S112" s="26">
        <v>117859846</v>
      </c>
      <c r="T112" s="26">
        <v>0</v>
      </c>
      <c r="U112" s="27">
        <v>0</v>
      </c>
      <c r="V112" s="27">
        <v>0</v>
      </c>
      <c r="W112" s="42">
        <v>0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169602656</v>
      </c>
      <c r="E113" s="27">
        <v>168268183</v>
      </c>
      <c r="F113" s="27">
        <v>114201918</v>
      </c>
      <c r="G113" s="36">
        <f t="shared" si="21"/>
        <v>0.67868991014183588</v>
      </c>
      <c r="H113" s="26">
        <v>24770544</v>
      </c>
      <c r="I113" s="27">
        <v>10066770</v>
      </c>
      <c r="J113" s="27">
        <v>7746452</v>
      </c>
      <c r="K113" s="26">
        <v>42583766</v>
      </c>
      <c r="L113" s="26">
        <v>8050537</v>
      </c>
      <c r="M113" s="27">
        <v>6583219</v>
      </c>
      <c r="N113" s="27">
        <v>26853367</v>
      </c>
      <c r="O113" s="26">
        <v>41487123</v>
      </c>
      <c r="P113" s="26">
        <v>6031392</v>
      </c>
      <c r="Q113" s="27">
        <v>6766220</v>
      </c>
      <c r="R113" s="27">
        <v>17333417</v>
      </c>
      <c r="S113" s="26">
        <v>30131029</v>
      </c>
      <c r="T113" s="26">
        <v>0</v>
      </c>
      <c r="U113" s="27">
        <v>0</v>
      </c>
      <c r="V113" s="27">
        <v>0</v>
      </c>
      <c r="W113" s="42">
        <v>0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58292325</v>
      </c>
      <c r="E114" s="27">
        <v>58659333</v>
      </c>
      <c r="F114" s="27">
        <v>55081787</v>
      </c>
      <c r="G114" s="36">
        <f t="shared" si="21"/>
        <v>0.93901147836099674</v>
      </c>
      <c r="H114" s="26">
        <v>20964372</v>
      </c>
      <c r="I114" s="27">
        <v>1502675</v>
      </c>
      <c r="J114" s="27">
        <v>2041095</v>
      </c>
      <c r="K114" s="26">
        <v>24508142</v>
      </c>
      <c r="L114" s="26">
        <v>738363</v>
      </c>
      <c r="M114" s="27">
        <v>1084481</v>
      </c>
      <c r="N114" s="27">
        <v>14108072</v>
      </c>
      <c r="O114" s="26">
        <v>15930916</v>
      </c>
      <c r="P114" s="26">
        <v>1013084</v>
      </c>
      <c r="Q114" s="27">
        <v>1025518</v>
      </c>
      <c r="R114" s="27">
        <v>12604127</v>
      </c>
      <c r="S114" s="26">
        <v>14642729</v>
      </c>
      <c r="T114" s="26">
        <v>0</v>
      </c>
      <c r="U114" s="27">
        <v>0</v>
      </c>
      <c r="V114" s="27">
        <v>0</v>
      </c>
      <c r="W114" s="42">
        <v>0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6418414194</v>
      </c>
      <c r="E115" s="27">
        <v>6483155253</v>
      </c>
      <c r="F115" s="27">
        <v>4645347509</v>
      </c>
      <c r="G115" s="36">
        <f t="shared" si="21"/>
        <v>0.71652572362051992</v>
      </c>
      <c r="H115" s="26">
        <v>705227391</v>
      </c>
      <c r="I115" s="27">
        <v>494805129</v>
      </c>
      <c r="J115" s="27">
        <v>462092439</v>
      </c>
      <c r="K115" s="26">
        <v>1662124959</v>
      </c>
      <c r="L115" s="26">
        <v>415844422</v>
      </c>
      <c r="M115" s="27">
        <v>424897581</v>
      </c>
      <c r="N115" s="27">
        <v>3204703602</v>
      </c>
      <c r="O115" s="26">
        <v>4045445605</v>
      </c>
      <c r="P115" s="26">
        <v>-2152082941</v>
      </c>
      <c r="Q115" s="27">
        <v>911494944</v>
      </c>
      <c r="R115" s="27">
        <v>178364942</v>
      </c>
      <c r="S115" s="26">
        <v>-1062223055</v>
      </c>
      <c r="T115" s="26">
        <v>0</v>
      </c>
      <c r="U115" s="27">
        <v>0</v>
      </c>
      <c r="V115" s="27">
        <v>0</v>
      </c>
      <c r="W115" s="42">
        <v>0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110688122</v>
      </c>
      <c r="E116" s="27">
        <v>109191245</v>
      </c>
      <c r="F116" s="27">
        <v>101411847</v>
      </c>
      <c r="G116" s="36">
        <f t="shared" si="21"/>
        <v>0.92875437952923789</v>
      </c>
      <c r="H116" s="26">
        <v>31792017</v>
      </c>
      <c r="I116" s="27">
        <v>3124306</v>
      </c>
      <c r="J116" s="27">
        <v>3810966</v>
      </c>
      <c r="K116" s="26">
        <v>38727289</v>
      </c>
      <c r="L116" s="26">
        <v>3284419</v>
      </c>
      <c r="M116" s="27">
        <v>2816113</v>
      </c>
      <c r="N116" s="27">
        <v>28827896</v>
      </c>
      <c r="O116" s="26">
        <v>34928428</v>
      </c>
      <c r="P116" s="26">
        <v>2993309</v>
      </c>
      <c r="Q116" s="27">
        <v>3425800</v>
      </c>
      <c r="R116" s="27">
        <v>21337021</v>
      </c>
      <c r="S116" s="26">
        <v>27756130</v>
      </c>
      <c r="T116" s="26">
        <v>0</v>
      </c>
      <c r="U116" s="27">
        <v>0</v>
      </c>
      <c r="V116" s="27">
        <v>0</v>
      </c>
      <c r="W116" s="42">
        <v>0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118218776</v>
      </c>
      <c r="E117" s="27">
        <v>118730311</v>
      </c>
      <c r="F117" s="27">
        <v>107796932</v>
      </c>
      <c r="G117" s="36">
        <f t="shared" si="21"/>
        <v>0.90791417197584867</v>
      </c>
      <c r="H117" s="26">
        <v>33499969</v>
      </c>
      <c r="I117" s="27">
        <v>12050861</v>
      </c>
      <c r="J117" s="27">
        <v>2396719</v>
      </c>
      <c r="K117" s="26">
        <v>47947549</v>
      </c>
      <c r="L117" s="26">
        <v>2494559</v>
      </c>
      <c r="M117" s="27">
        <v>2531799</v>
      </c>
      <c r="N117" s="27">
        <v>28676605</v>
      </c>
      <c r="O117" s="26">
        <v>33702963</v>
      </c>
      <c r="P117" s="26">
        <v>3459282</v>
      </c>
      <c r="Q117" s="27">
        <v>659253</v>
      </c>
      <c r="R117" s="27">
        <v>22027885</v>
      </c>
      <c r="S117" s="26">
        <v>26146420</v>
      </c>
      <c r="T117" s="26">
        <v>0</v>
      </c>
      <c r="U117" s="27">
        <v>0</v>
      </c>
      <c r="V117" s="27">
        <v>0</v>
      </c>
      <c r="W117" s="42">
        <v>0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992929176</v>
      </c>
      <c r="E118" s="27">
        <v>1033201544</v>
      </c>
      <c r="F118" s="27">
        <v>915019284</v>
      </c>
      <c r="G118" s="36">
        <f t="shared" si="21"/>
        <v>0.88561548258778056</v>
      </c>
      <c r="H118" s="26">
        <v>288039291</v>
      </c>
      <c r="I118" s="27">
        <v>45193926</v>
      </c>
      <c r="J118" s="27">
        <v>32145600</v>
      </c>
      <c r="K118" s="26">
        <v>365378817</v>
      </c>
      <c r="L118" s="26">
        <v>27843366</v>
      </c>
      <c r="M118" s="27">
        <v>31249442</v>
      </c>
      <c r="N118" s="27">
        <v>235244396</v>
      </c>
      <c r="O118" s="26">
        <v>294337204</v>
      </c>
      <c r="P118" s="26">
        <v>32587044</v>
      </c>
      <c r="Q118" s="27">
        <v>38258454</v>
      </c>
      <c r="R118" s="27">
        <v>184457765</v>
      </c>
      <c r="S118" s="26">
        <v>255303263</v>
      </c>
      <c r="T118" s="26">
        <v>0</v>
      </c>
      <c r="U118" s="27">
        <v>0</v>
      </c>
      <c r="V118" s="27">
        <v>0</v>
      </c>
      <c r="W118" s="42">
        <v>0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8545493464</v>
      </c>
      <c r="E119" s="29">
        <f>SUM(E111:E118)</f>
        <v>8657586929</v>
      </c>
      <c r="F119" s="29">
        <f>SUM(F111:F118)</f>
        <v>6385795111</v>
      </c>
      <c r="G119" s="37">
        <f t="shared" si="21"/>
        <v>0.73759526336486869</v>
      </c>
      <c r="H119" s="28">
        <f t="shared" ref="H119:W119" si="24">SUM(H111:H118)</f>
        <v>1170157270</v>
      </c>
      <c r="I119" s="29">
        <f t="shared" si="24"/>
        <v>602454202</v>
      </c>
      <c r="J119" s="29">
        <f t="shared" si="24"/>
        <v>546766060</v>
      </c>
      <c r="K119" s="28">
        <f t="shared" si="24"/>
        <v>2319377532</v>
      </c>
      <c r="L119" s="28">
        <f t="shared" si="24"/>
        <v>491101260</v>
      </c>
      <c r="M119" s="29">
        <f t="shared" si="24"/>
        <v>504076635</v>
      </c>
      <c r="N119" s="29">
        <f t="shared" si="24"/>
        <v>3608104658</v>
      </c>
      <c r="O119" s="28">
        <f t="shared" si="24"/>
        <v>4603282553</v>
      </c>
      <c r="P119" s="28">
        <f t="shared" si="24"/>
        <v>-2063420092</v>
      </c>
      <c r="Q119" s="29">
        <f t="shared" si="24"/>
        <v>1002083475</v>
      </c>
      <c r="R119" s="29">
        <f t="shared" si="24"/>
        <v>524471643</v>
      </c>
      <c r="S119" s="28">
        <f t="shared" si="24"/>
        <v>-536864974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3">
        <f t="shared" si="24"/>
        <v>0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196535835</v>
      </c>
      <c r="E120" s="27">
        <v>193501196</v>
      </c>
      <c r="F120" s="27">
        <v>179779176</v>
      </c>
      <c r="G120" s="36">
        <f t="shared" si="21"/>
        <v>0.92908560627191161</v>
      </c>
      <c r="H120" s="26">
        <v>61215890</v>
      </c>
      <c r="I120" s="27">
        <v>6483463</v>
      </c>
      <c r="J120" s="27">
        <v>5112771</v>
      </c>
      <c r="K120" s="26">
        <v>72812124</v>
      </c>
      <c r="L120" s="26">
        <v>4503799</v>
      </c>
      <c r="M120" s="27">
        <v>4330897</v>
      </c>
      <c r="N120" s="27">
        <v>50108052</v>
      </c>
      <c r="O120" s="26">
        <v>58942748</v>
      </c>
      <c r="P120" s="26">
        <v>4864068</v>
      </c>
      <c r="Q120" s="27">
        <v>4695637</v>
      </c>
      <c r="R120" s="27">
        <v>38464599</v>
      </c>
      <c r="S120" s="26">
        <v>48024304</v>
      </c>
      <c r="T120" s="26">
        <v>0</v>
      </c>
      <c r="U120" s="27">
        <v>0</v>
      </c>
      <c r="V120" s="27">
        <v>0</v>
      </c>
      <c r="W120" s="42">
        <v>0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677636470</v>
      </c>
      <c r="E121" s="27">
        <v>642319647</v>
      </c>
      <c r="F121" s="27">
        <v>500215174</v>
      </c>
      <c r="G121" s="36">
        <f t="shared" si="21"/>
        <v>0.77876362078645867</v>
      </c>
      <c r="H121" s="26">
        <v>142824188</v>
      </c>
      <c r="I121" s="27">
        <v>48772290</v>
      </c>
      <c r="J121" s="27">
        <v>29444852</v>
      </c>
      <c r="K121" s="26">
        <v>221041330</v>
      </c>
      <c r="L121" s="26">
        <v>27061858</v>
      </c>
      <c r="M121" s="27">
        <v>35167635</v>
      </c>
      <c r="N121" s="27">
        <v>87790480</v>
      </c>
      <c r="O121" s="26">
        <v>150019973</v>
      </c>
      <c r="P121" s="26">
        <v>31652843</v>
      </c>
      <c r="Q121" s="27">
        <v>22298772</v>
      </c>
      <c r="R121" s="27">
        <v>75202256</v>
      </c>
      <c r="S121" s="26">
        <v>129153871</v>
      </c>
      <c r="T121" s="26">
        <v>0</v>
      </c>
      <c r="U121" s="27">
        <v>0</v>
      </c>
      <c r="V121" s="27">
        <v>0</v>
      </c>
      <c r="W121" s="42">
        <v>0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1057270484</v>
      </c>
      <c r="E122" s="27">
        <v>1062411743</v>
      </c>
      <c r="F122" s="27">
        <v>869890748</v>
      </c>
      <c r="G122" s="36">
        <f t="shared" si="21"/>
        <v>0.81878871702192768</v>
      </c>
      <c r="H122" s="26">
        <v>63969635</v>
      </c>
      <c r="I122" s="27">
        <v>187341831</v>
      </c>
      <c r="J122" s="27">
        <v>83212233</v>
      </c>
      <c r="K122" s="26">
        <v>334523699</v>
      </c>
      <c r="L122" s="26">
        <v>56638076</v>
      </c>
      <c r="M122" s="27">
        <v>65172285</v>
      </c>
      <c r="N122" s="27">
        <v>141694488</v>
      </c>
      <c r="O122" s="26">
        <v>263504849</v>
      </c>
      <c r="P122" s="26">
        <v>64214047</v>
      </c>
      <c r="Q122" s="27">
        <v>73103085</v>
      </c>
      <c r="R122" s="27">
        <v>134545068</v>
      </c>
      <c r="S122" s="26">
        <v>271862200</v>
      </c>
      <c r="T122" s="26">
        <v>0</v>
      </c>
      <c r="U122" s="27">
        <v>0</v>
      </c>
      <c r="V122" s="27">
        <v>0</v>
      </c>
      <c r="W122" s="42">
        <v>0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931711080</v>
      </c>
      <c r="E123" s="27">
        <v>840534368</v>
      </c>
      <c r="F123" s="27">
        <v>756177746</v>
      </c>
      <c r="G123" s="36">
        <f t="shared" si="21"/>
        <v>0.89963929470162962</v>
      </c>
      <c r="H123" s="26">
        <v>232295518</v>
      </c>
      <c r="I123" s="27">
        <v>25363627</v>
      </c>
      <c r="J123" s="27">
        <v>22797350</v>
      </c>
      <c r="K123" s="26">
        <v>280456495</v>
      </c>
      <c r="L123" s="26">
        <v>28148015</v>
      </c>
      <c r="M123" s="27">
        <v>23279101</v>
      </c>
      <c r="N123" s="27">
        <v>186314076</v>
      </c>
      <c r="O123" s="26">
        <v>237741192</v>
      </c>
      <c r="P123" s="26">
        <v>40128112</v>
      </c>
      <c r="Q123" s="27">
        <v>56091761</v>
      </c>
      <c r="R123" s="27">
        <v>141760186</v>
      </c>
      <c r="S123" s="26">
        <v>237980059</v>
      </c>
      <c r="T123" s="26">
        <v>0</v>
      </c>
      <c r="U123" s="27">
        <v>0</v>
      </c>
      <c r="V123" s="27">
        <v>0</v>
      </c>
      <c r="W123" s="42">
        <v>0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2863153869</v>
      </c>
      <c r="E124" s="29">
        <f>SUM(E120:E123)</f>
        <v>2738766954</v>
      </c>
      <c r="F124" s="29">
        <f>SUM(F120:F123)</f>
        <v>2306062844</v>
      </c>
      <c r="G124" s="37">
        <f t="shared" si="21"/>
        <v>0.84200769278012844</v>
      </c>
      <c r="H124" s="28">
        <f t="shared" ref="H124:W124" si="25">SUM(H120:H123)</f>
        <v>500305231</v>
      </c>
      <c r="I124" s="29">
        <f t="shared" si="25"/>
        <v>267961211</v>
      </c>
      <c r="J124" s="29">
        <f t="shared" si="25"/>
        <v>140567206</v>
      </c>
      <c r="K124" s="28">
        <f t="shared" si="25"/>
        <v>908833648</v>
      </c>
      <c r="L124" s="28">
        <f t="shared" si="25"/>
        <v>116351748</v>
      </c>
      <c r="M124" s="29">
        <f t="shared" si="25"/>
        <v>127949918</v>
      </c>
      <c r="N124" s="29">
        <f t="shared" si="25"/>
        <v>465907096</v>
      </c>
      <c r="O124" s="28">
        <f t="shared" si="25"/>
        <v>710208762</v>
      </c>
      <c r="P124" s="28">
        <f t="shared" si="25"/>
        <v>140859070</v>
      </c>
      <c r="Q124" s="29">
        <f t="shared" si="25"/>
        <v>156189255</v>
      </c>
      <c r="R124" s="29">
        <f t="shared" si="25"/>
        <v>389972109</v>
      </c>
      <c r="S124" s="28">
        <f t="shared" si="25"/>
        <v>687020434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3">
        <f t="shared" si="25"/>
        <v>0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386289553</v>
      </c>
      <c r="E125" s="27">
        <v>383534553</v>
      </c>
      <c r="F125" s="27">
        <v>262230969</v>
      </c>
      <c r="G125" s="36">
        <f t="shared" si="21"/>
        <v>0.68372188880723872</v>
      </c>
      <c r="H125" s="26">
        <v>23377364</v>
      </c>
      <c r="I125" s="27">
        <v>6340508</v>
      </c>
      <c r="J125" s="27">
        <v>21136180</v>
      </c>
      <c r="K125" s="26">
        <v>50854052</v>
      </c>
      <c r="L125" s="26">
        <v>24068732</v>
      </c>
      <c r="M125" s="27">
        <v>15290941</v>
      </c>
      <c r="N125" s="27">
        <v>88914244</v>
      </c>
      <c r="O125" s="26">
        <v>128273917</v>
      </c>
      <c r="P125" s="26">
        <v>25883557</v>
      </c>
      <c r="Q125" s="27">
        <v>21384774</v>
      </c>
      <c r="R125" s="27">
        <v>35834669</v>
      </c>
      <c r="S125" s="26">
        <v>83103000</v>
      </c>
      <c r="T125" s="26">
        <v>0</v>
      </c>
      <c r="U125" s="27">
        <v>0</v>
      </c>
      <c r="V125" s="27">
        <v>0</v>
      </c>
      <c r="W125" s="42">
        <v>0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236976973</v>
      </c>
      <c r="E126" s="27">
        <v>239798732</v>
      </c>
      <c r="F126" s="27">
        <v>179541288</v>
      </c>
      <c r="G126" s="36">
        <f t="shared" si="21"/>
        <v>0.74871658620780368</v>
      </c>
      <c r="H126" s="26">
        <v>72297900</v>
      </c>
      <c r="I126" s="27">
        <v>5927031</v>
      </c>
      <c r="J126" s="27">
        <v>5434984</v>
      </c>
      <c r="K126" s="26">
        <v>83659915</v>
      </c>
      <c r="L126" s="26">
        <v>7299882</v>
      </c>
      <c r="M126" s="27">
        <v>5795073</v>
      </c>
      <c r="N126" s="27">
        <v>54843829</v>
      </c>
      <c r="O126" s="26">
        <v>67938784</v>
      </c>
      <c r="P126" s="26">
        <v>31527281</v>
      </c>
      <c r="Q126" s="27">
        <v>-2849974</v>
      </c>
      <c r="R126" s="27">
        <v>-734718</v>
      </c>
      <c r="S126" s="26">
        <v>27942589</v>
      </c>
      <c r="T126" s="26">
        <v>0</v>
      </c>
      <c r="U126" s="27">
        <v>0</v>
      </c>
      <c r="V126" s="27">
        <v>0</v>
      </c>
      <c r="W126" s="42">
        <v>0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242223639</v>
      </c>
      <c r="E127" s="27">
        <v>245394239</v>
      </c>
      <c r="F127" s="27">
        <v>312043464</v>
      </c>
      <c r="G127" s="36">
        <f t="shared" si="21"/>
        <v>1.2716006099882402</v>
      </c>
      <c r="H127" s="26">
        <v>111446981</v>
      </c>
      <c r="I127" s="27">
        <v>-15219733</v>
      </c>
      <c r="J127" s="27">
        <v>25549362</v>
      </c>
      <c r="K127" s="26">
        <v>121776610</v>
      </c>
      <c r="L127" s="26">
        <v>18810723</v>
      </c>
      <c r="M127" s="27">
        <v>18191634</v>
      </c>
      <c r="N127" s="27">
        <v>68722954</v>
      </c>
      <c r="O127" s="26">
        <v>105725311</v>
      </c>
      <c r="P127" s="26">
        <v>2410195</v>
      </c>
      <c r="Q127" s="27">
        <v>25074021</v>
      </c>
      <c r="R127" s="27">
        <v>57057327</v>
      </c>
      <c r="S127" s="26">
        <v>84541543</v>
      </c>
      <c r="T127" s="26">
        <v>0</v>
      </c>
      <c r="U127" s="27">
        <v>0</v>
      </c>
      <c r="V127" s="27">
        <v>0</v>
      </c>
      <c r="W127" s="42">
        <v>0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310502977</v>
      </c>
      <c r="E128" s="27">
        <v>311170241</v>
      </c>
      <c r="F128" s="27">
        <v>263646599</v>
      </c>
      <c r="G128" s="36">
        <f t="shared" si="21"/>
        <v>0.84727446349858371</v>
      </c>
      <c r="H128" s="26">
        <v>72068281</v>
      </c>
      <c r="I128" s="27">
        <v>13180435</v>
      </c>
      <c r="J128" s="27">
        <v>13563131</v>
      </c>
      <c r="K128" s="26">
        <v>98811847</v>
      </c>
      <c r="L128" s="26">
        <v>14343874</v>
      </c>
      <c r="M128" s="27">
        <v>13482257</v>
      </c>
      <c r="N128" s="27">
        <v>60927133</v>
      </c>
      <c r="O128" s="26">
        <v>88753264</v>
      </c>
      <c r="P128" s="26">
        <v>13297635</v>
      </c>
      <c r="Q128" s="27">
        <v>12519006</v>
      </c>
      <c r="R128" s="27">
        <v>50264847</v>
      </c>
      <c r="S128" s="26">
        <v>76081488</v>
      </c>
      <c r="T128" s="26">
        <v>0</v>
      </c>
      <c r="U128" s="27">
        <v>0</v>
      </c>
      <c r="V128" s="27">
        <v>0</v>
      </c>
      <c r="W128" s="42">
        <v>0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521708908</v>
      </c>
      <c r="E129" s="27">
        <v>545708907</v>
      </c>
      <c r="F129" s="27">
        <v>504420584</v>
      </c>
      <c r="G129" s="36">
        <f t="shared" si="21"/>
        <v>0.92434002364561008</v>
      </c>
      <c r="H129" s="26">
        <v>179198652</v>
      </c>
      <c r="I129" s="27">
        <v>10552379</v>
      </c>
      <c r="J129" s="27">
        <v>12466925</v>
      </c>
      <c r="K129" s="26">
        <v>202217956</v>
      </c>
      <c r="L129" s="26">
        <v>16447812</v>
      </c>
      <c r="M129" s="27">
        <v>10647535</v>
      </c>
      <c r="N129" s="27">
        <v>148874091</v>
      </c>
      <c r="O129" s="26">
        <v>175969438</v>
      </c>
      <c r="P129" s="26">
        <v>11175887</v>
      </c>
      <c r="Q129" s="27">
        <v>6618813</v>
      </c>
      <c r="R129" s="27">
        <v>108438490</v>
      </c>
      <c r="S129" s="26">
        <v>126233190</v>
      </c>
      <c r="T129" s="26">
        <v>0</v>
      </c>
      <c r="U129" s="27">
        <v>0</v>
      </c>
      <c r="V129" s="27">
        <v>0</v>
      </c>
      <c r="W129" s="42">
        <v>0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1697702050</v>
      </c>
      <c r="E130" s="29">
        <f>SUM(E125:E129)</f>
        <v>1725606672</v>
      </c>
      <c r="F130" s="29">
        <f>SUM(F125:F129)</f>
        <v>1521882904</v>
      </c>
      <c r="G130" s="37">
        <f t="shared" si="21"/>
        <v>0.8819407856346072</v>
      </c>
      <c r="H130" s="28">
        <f t="shared" ref="H130:W130" si="26">SUM(H125:H129)</f>
        <v>458389178</v>
      </c>
      <c r="I130" s="29">
        <f t="shared" si="26"/>
        <v>20780620</v>
      </c>
      <c r="J130" s="29">
        <f t="shared" si="26"/>
        <v>78150582</v>
      </c>
      <c r="K130" s="28">
        <f t="shared" si="26"/>
        <v>557320380</v>
      </c>
      <c r="L130" s="28">
        <f t="shared" si="26"/>
        <v>80971023</v>
      </c>
      <c r="M130" s="29">
        <f t="shared" si="26"/>
        <v>63407440</v>
      </c>
      <c r="N130" s="29">
        <f t="shared" si="26"/>
        <v>422282251</v>
      </c>
      <c r="O130" s="28">
        <f t="shared" si="26"/>
        <v>566660714</v>
      </c>
      <c r="P130" s="28">
        <f t="shared" si="26"/>
        <v>84294555</v>
      </c>
      <c r="Q130" s="29">
        <f t="shared" si="26"/>
        <v>62746640</v>
      </c>
      <c r="R130" s="29">
        <f t="shared" si="26"/>
        <v>250860615</v>
      </c>
      <c r="S130" s="28">
        <f t="shared" si="26"/>
        <v>397901810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3">
        <f t="shared" si="26"/>
        <v>0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2214241724</v>
      </c>
      <c r="E131" s="27">
        <v>2378499571</v>
      </c>
      <c r="F131" s="27">
        <v>1814701271</v>
      </c>
      <c r="G131" s="36">
        <f t="shared" si="21"/>
        <v>0.76296052062647191</v>
      </c>
      <c r="H131" s="26">
        <v>139508062</v>
      </c>
      <c r="I131" s="27">
        <v>306197958</v>
      </c>
      <c r="J131" s="27">
        <v>185284827</v>
      </c>
      <c r="K131" s="26">
        <v>630990847</v>
      </c>
      <c r="L131" s="26">
        <v>132387992</v>
      </c>
      <c r="M131" s="27">
        <v>179927997</v>
      </c>
      <c r="N131" s="27">
        <v>311954887</v>
      </c>
      <c r="O131" s="26">
        <v>624270876</v>
      </c>
      <c r="P131" s="26">
        <v>131475762</v>
      </c>
      <c r="Q131" s="27">
        <v>169695406</v>
      </c>
      <c r="R131" s="27">
        <v>258268380</v>
      </c>
      <c r="S131" s="26">
        <v>559439548</v>
      </c>
      <c r="T131" s="26">
        <v>0</v>
      </c>
      <c r="U131" s="27">
        <v>0</v>
      </c>
      <c r="V131" s="27">
        <v>0</v>
      </c>
      <c r="W131" s="42">
        <v>0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106840483</v>
      </c>
      <c r="E132" s="27">
        <v>100022895</v>
      </c>
      <c r="F132" s="27">
        <v>64463490</v>
      </c>
      <c r="G132" s="36">
        <f t="shared" si="21"/>
        <v>0.64448734462244872</v>
      </c>
      <c r="H132" s="26">
        <v>680094</v>
      </c>
      <c r="I132" s="27">
        <v>4439826</v>
      </c>
      <c r="J132" s="27">
        <v>17882126</v>
      </c>
      <c r="K132" s="26">
        <v>23002046</v>
      </c>
      <c r="L132" s="26">
        <v>3977636</v>
      </c>
      <c r="M132" s="27">
        <v>3543354</v>
      </c>
      <c r="N132" s="27">
        <v>18418445</v>
      </c>
      <c r="O132" s="26">
        <v>25939435</v>
      </c>
      <c r="P132" s="26">
        <v>4873286</v>
      </c>
      <c r="Q132" s="27">
        <v>4309279</v>
      </c>
      <c r="R132" s="27">
        <v>6339444</v>
      </c>
      <c r="S132" s="26">
        <v>15522009</v>
      </c>
      <c r="T132" s="26">
        <v>0</v>
      </c>
      <c r="U132" s="27">
        <v>0</v>
      </c>
      <c r="V132" s="27">
        <v>0</v>
      </c>
      <c r="W132" s="42">
        <v>0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150761707</v>
      </c>
      <c r="E133" s="27">
        <v>150872674</v>
      </c>
      <c r="F133" s="27">
        <v>164097140</v>
      </c>
      <c r="G133" s="36">
        <f t="shared" si="21"/>
        <v>1.0876531557994391</v>
      </c>
      <c r="H133" s="26">
        <v>48711345</v>
      </c>
      <c r="I133" s="27">
        <v>13172582</v>
      </c>
      <c r="J133" s="27">
        <v>3339275</v>
      </c>
      <c r="K133" s="26">
        <v>65223202</v>
      </c>
      <c r="L133" s="26">
        <v>7790324</v>
      </c>
      <c r="M133" s="27">
        <v>6891821</v>
      </c>
      <c r="N133" s="27">
        <v>41915681</v>
      </c>
      <c r="O133" s="26">
        <v>56597826</v>
      </c>
      <c r="P133" s="26">
        <v>3578103</v>
      </c>
      <c r="Q133" s="27">
        <v>2829630</v>
      </c>
      <c r="R133" s="27">
        <v>35868379</v>
      </c>
      <c r="S133" s="26">
        <v>42276112</v>
      </c>
      <c r="T133" s="26">
        <v>0</v>
      </c>
      <c r="U133" s="27">
        <v>0</v>
      </c>
      <c r="V133" s="27">
        <v>0</v>
      </c>
      <c r="W133" s="42">
        <v>0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233419924</v>
      </c>
      <c r="E134" s="27">
        <v>248466709</v>
      </c>
      <c r="F134" s="27">
        <v>219570293</v>
      </c>
      <c r="G134" s="36">
        <f t="shared" si="21"/>
        <v>0.88370105550035682</v>
      </c>
      <c r="H134" s="26">
        <v>76879156</v>
      </c>
      <c r="I134" s="27">
        <v>4112075</v>
      </c>
      <c r="J134" s="27">
        <v>3955525</v>
      </c>
      <c r="K134" s="26">
        <v>84946756</v>
      </c>
      <c r="L134" s="26">
        <v>5067967</v>
      </c>
      <c r="M134" s="27">
        <v>5163741</v>
      </c>
      <c r="N134" s="27">
        <v>63607280</v>
      </c>
      <c r="O134" s="26">
        <v>73838988</v>
      </c>
      <c r="P134" s="26">
        <v>6220847</v>
      </c>
      <c r="Q134" s="27">
        <v>4859514</v>
      </c>
      <c r="R134" s="27">
        <v>49704188</v>
      </c>
      <c r="S134" s="26">
        <v>60784549</v>
      </c>
      <c r="T134" s="26">
        <v>0</v>
      </c>
      <c r="U134" s="27">
        <v>0</v>
      </c>
      <c r="V134" s="27">
        <v>0</v>
      </c>
      <c r="W134" s="42">
        <v>0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2705263838</v>
      </c>
      <c r="E135" s="29">
        <f>SUM(E131:E134)</f>
        <v>2877861849</v>
      </c>
      <c r="F135" s="29">
        <f>SUM(F131:F134)</f>
        <v>2262832194</v>
      </c>
      <c r="G135" s="37">
        <f t="shared" ref="G135:G168" si="27">IF(($E135     =0),0,($F135     /$E135     ))</f>
        <v>0.78628937479618399</v>
      </c>
      <c r="H135" s="28">
        <f t="shared" ref="H135:W135" si="28">SUM(H131:H134)</f>
        <v>265778657</v>
      </c>
      <c r="I135" s="29">
        <f t="shared" si="28"/>
        <v>327922441</v>
      </c>
      <c r="J135" s="29">
        <f t="shared" si="28"/>
        <v>210461753</v>
      </c>
      <c r="K135" s="28">
        <f t="shared" si="28"/>
        <v>804162851</v>
      </c>
      <c r="L135" s="28">
        <f t="shared" si="28"/>
        <v>149223919</v>
      </c>
      <c r="M135" s="29">
        <f t="shared" si="28"/>
        <v>195526913</v>
      </c>
      <c r="N135" s="29">
        <f t="shared" si="28"/>
        <v>435896293</v>
      </c>
      <c r="O135" s="28">
        <f t="shared" si="28"/>
        <v>780647125</v>
      </c>
      <c r="P135" s="28">
        <f t="shared" si="28"/>
        <v>146147998</v>
      </c>
      <c r="Q135" s="29">
        <f t="shared" si="28"/>
        <v>181693829</v>
      </c>
      <c r="R135" s="29">
        <f t="shared" si="28"/>
        <v>350180391</v>
      </c>
      <c r="S135" s="28">
        <f t="shared" si="28"/>
        <v>678022218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3">
        <f t="shared" si="28"/>
        <v>0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170461704</v>
      </c>
      <c r="E136" s="27">
        <v>180328214</v>
      </c>
      <c r="F136" s="27">
        <v>130153488</v>
      </c>
      <c r="G136" s="36">
        <f t="shared" si="27"/>
        <v>0.72175887018988605</v>
      </c>
      <c r="H136" s="26">
        <v>41870493</v>
      </c>
      <c r="I136" s="27">
        <v>1811374</v>
      </c>
      <c r="J136" s="27">
        <v>6591031</v>
      </c>
      <c r="K136" s="26">
        <v>50272898</v>
      </c>
      <c r="L136" s="26">
        <v>6051345</v>
      </c>
      <c r="M136" s="27">
        <v>4916854</v>
      </c>
      <c r="N136" s="27">
        <v>34069841</v>
      </c>
      <c r="O136" s="26">
        <v>45038040</v>
      </c>
      <c r="P136" s="26">
        <v>6251035</v>
      </c>
      <c r="Q136" s="27">
        <v>1622177</v>
      </c>
      <c r="R136" s="27">
        <v>26969338</v>
      </c>
      <c r="S136" s="26">
        <v>34842550</v>
      </c>
      <c r="T136" s="26">
        <v>0</v>
      </c>
      <c r="U136" s="27">
        <v>0</v>
      </c>
      <c r="V136" s="27">
        <v>0</v>
      </c>
      <c r="W136" s="42">
        <v>0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312768317</v>
      </c>
      <c r="E137" s="27">
        <v>307011124</v>
      </c>
      <c r="F137" s="27">
        <v>258359883</v>
      </c>
      <c r="G137" s="36">
        <f t="shared" si="27"/>
        <v>0.84153264426991903</v>
      </c>
      <c r="H137" s="26">
        <v>71554905</v>
      </c>
      <c r="I137" s="27">
        <v>8137742</v>
      </c>
      <c r="J137" s="27">
        <v>12497757</v>
      </c>
      <c r="K137" s="26">
        <v>92190404</v>
      </c>
      <c r="L137" s="26">
        <v>13471409</v>
      </c>
      <c r="M137" s="27">
        <v>11831200</v>
      </c>
      <c r="N137" s="27">
        <v>63043164</v>
      </c>
      <c r="O137" s="26">
        <v>88345773</v>
      </c>
      <c r="P137" s="26">
        <v>10060666</v>
      </c>
      <c r="Q137" s="27">
        <v>12452234</v>
      </c>
      <c r="R137" s="27">
        <v>55310806</v>
      </c>
      <c r="S137" s="26">
        <v>77823706</v>
      </c>
      <c r="T137" s="26">
        <v>0</v>
      </c>
      <c r="U137" s="27">
        <v>0</v>
      </c>
      <c r="V137" s="27">
        <v>0</v>
      </c>
      <c r="W137" s="42">
        <v>0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613934175</v>
      </c>
      <c r="E138" s="27">
        <v>690031509</v>
      </c>
      <c r="F138" s="27">
        <v>507924383</v>
      </c>
      <c r="G138" s="36">
        <f t="shared" si="27"/>
        <v>0.7360886805532818</v>
      </c>
      <c r="H138" s="26">
        <v>104798771</v>
      </c>
      <c r="I138" s="27">
        <v>42299202</v>
      </c>
      <c r="J138" s="27">
        <v>36716987</v>
      </c>
      <c r="K138" s="26">
        <v>183814960</v>
      </c>
      <c r="L138" s="26">
        <v>37219464</v>
      </c>
      <c r="M138" s="27">
        <v>35124202</v>
      </c>
      <c r="N138" s="27">
        <v>92038185</v>
      </c>
      <c r="O138" s="26">
        <v>164381851</v>
      </c>
      <c r="P138" s="26">
        <v>39379968</v>
      </c>
      <c r="Q138" s="27">
        <v>40882068</v>
      </c>
      <c r="R138" s="27">
        <v>79465536</v>
      </c>
      <c r="S138" s="26">
        <v>159727572</v>
      </c>
      <c r="T138" s="26">
        <v>0</v>
      </c>
      <c r="U138" s="27">
        <v>0</v>
      </c>
      <c r="V138" s="27">
        <v>0</v>
      </c>
      <c r="W138" s="42">
        <v>0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215399188</v>
      </c>
      <c r="E139" s="27">
        <v>215954186</v>
      </c>
      <c r="F139" s="27">
        <v>161351836</v>
      </c>
      <c r="G139" s="36">
        <f t="shared" si="27"/>
        <v>0.74715771427556399</v>
      </c>
      <c r="H139" s="26">
        <v>87507238</v>
      </c>
      <c r="I139" s="27">
        <v>3199180</v>
      </c>
      <c r="J139" s="27">
        <v>2671323</v>
      </c>
      <c r="K139" s="26">
        <v>93377741</v>
      </c>
      <c r="L139" s="26">
        <v>2340774</v>
      </c>
      <c r="M139" s="27">
        <v>2595292</v>
      </c>
      <c r="N139" s="27">
        <v>59229967</v>
      </c>
      <c r="O139" s="26">
        <v>64166033</v>
      </c>
      <c r="P139" s="26">
        <v>2023043</v>
      </c>
      <c r="Q139" s="27">
        <v>1785019</v>
      </c>
      <c r="R139" s="27">
        <v>0</v>
      </c>
      <c r="S139" s="26">
        <v>3808062</v>
      </c>
      <c r="T139" s="26">
        <v>0</v>
      </c>
      <c r="U139" s="27">
        <v>0</v>
      </c>
      <c r="V139" s="27">
        <v>0</v>
      </c>
      <c r="W139" s="42">
        <v>0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410237809</v>
      </c>
      <c r="E140" s="27">
        <v>411136597</v>
      </c>
      <c r="F140" s="27">
        <v>339566397</v>
      </c>
      <c r="G140" s="36">
        <f t="shared" si="27"/>
        <v>0.82592111594483042</v>
      </c>
      <c r="H140" s="26">
        <v>144841664</v>
      </c>
      <c r="I140" s="27">
        <v>12356119</v>
      </c>
      <c r="J140" s="27">
        <v>11637041</v>
      </c>
      <c r="K140" s="26">
        <v>168834824</v>
      </c>
      <c r="L140" s="26">
        <v>9878761</v>
      </c>
      <c r="M140" s="27">
        <v>9036612</v>
      </c>
      <c r="N140" s="27">
        <v>76650480</v>
      </c>
      <c r="O140" s="26">
        <v>95565853</v>
      </c>
      <c r="P140" s="26">
        <v>11942101</v>
      </c>
      <c r="Q140" s="27">
        <v>8976930</v>
      </c>
      <c r="R140" s="27">
        <v>54246689</v>
      </c>
      <c r="S140" s="26">
        <v>75165720</v>
      </c>
      <c r="T140" s="26">
        <v>0</v>
      </c>
      <c r="U140" s="27">
        <v>0</v>
      </c>
      <c r="V140" s="27">
        <v>0</v>
      </c>
      <c r="W140" s="42">
        <v>0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602842000</v>
      </c>
      <c r="E141" s="27">
        <v>603353124</v>
      </c>
      <c r="F141" s="27">
        <v>576686680</v>
      </c>
      <c r="G141" s="36">
        <f t="shared" si="27"/>
        <v>0.95580292379492182</v>
      </c>
      <c r="H141" s="26">
        <v>8023031</v>
      </c>
      <c r="I141" s="27">
        <v>227384426</v>
      </c>
      <c r="J141" s="27">
        <v>5516513</v>
      </c>
      <c r="K141" s="26">
        <v>240923970</v>
      </c>
      <c r="L141" s="26">
        <v>11755440</v>
      </c>
      <c r="M141" s="27">
        <v>8548913</v>
      </c>
      <c r="N141" s="27">
        <v>184692630</v>
      </c>
      <c r="O141" s="26">
        <v>204996983</v>
      </c>
      <c r="P141" s="26">
        <v>4131409</v>
      </c>
      <c r="Q141" s="27">
        <v>-11439180</v>
      </c>
      <c r="R141" s="27">
        <v>138073498</v>
      </c>
      <c r="S141" s="26">
        <v>130765727</v>
      </c>
      <c r="T141" s="26">
        <v>0</v>
      </c>
      <c r="U141" s="27">
        <v>0</v>
      </c>
      <c r="V141" s="27">
        <v>0</v>
      </c>
      <c r="W141" s="42">
        <v>0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2325643193</v>
      </c>
      <c r="E142" s="29">
        <f>SUM(E136:E141)</f>
        <v>2407814754</v>
      </c>
      <c r="F142" s="29">
        <f>SUM(F136:F141)</f>
        <v>1974042667</v>
      </c>
      <c r="G142" s="37">
        <f t="shared" si="27"/>
        <v>0.8198482311484333</v>
      </c>
      <c r="H142" s="28">
        <f t="shared" ref="H142:W142" si="29">SUM(H136:H141)</f>
        <v>458596102</v>
      </c>
      <c r="I142" s="29">
        <f t="shared" si="29"/>
        <v>295188043</v>
      </c>
      <c r="J142" s="29">
        <f t="shared" si="29"/>
        <v>75630652</v>
      </c>
      <c r="K142" s="28">
        <f t="shared" si="29"/>
        <v>829414797</v>
      </c>
      <c r="L142" s="28">
        <f t="shared" si="29"/>
        <v>80717193</v>
      </c>
      <c r="M142" s="29">
        <f t="shared" si="29"/>
        <v>72053073</v>
      </c>
      <c r="N142" s="29">
        <f t="shared" si="29"/>
        <v>509724267</v>
      </c>
      <c r="O142" s="28">
        <f t="shared" si="29"/>
        <v>662494533</v>
      </c>
      <c r="P142" s="28">
        <f t="shared" si="29"/>
        <v>73788222</v>
      </c>
      <c r="Q142" s="29">
        <f t="shared" si="29"/>
        <v>54279248</v>
      </c>
      <c r="R142" s="29">
        <f t="shared" si="29"/>
        <v>354065867</v>
      </c>
      <c r="S142" s="28">
        <f t="shared" si="29"/>
        <v>482133337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3">
        <f t="shared" si="29"/>
        <v>0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228193202</v>
      </c>
      <c r="E143" s="27">
        <v>222586894</v>
      </c>
      <c r="F143" s="27">
        <v>218244297</v>
      </c>
      <c r="G143" s="36">
        <f t="shared" si="27"/>
        <v>0.98049032931831104</v>
      </c>
      <c r="H143" s="26">
        <v>81763608</v>
      </c>
      <c r="I143" s="27">
        <v>3373212</v>
      </c>
      <c r="J143" s="27">
        <v>3394034</v>
      </c>
      <c r="K143" s="26">
        <v>88530854</v>
      </c>
      <c r="L143" s="26">
        <v>3810870</v>
      </c>
      <c r="M143" s="27">
        <v>3267805</v>
      </c>
      <c r="N143" s="27">
        <v>65595202</v>
      </c>
      <c r="O143" s="26">
        <v>72673877</v>
      </c>
      <c r="P143" s="26">
        <v>2813346</v>
      </c>
      <c r="Q143" s="27">
        <v>3568154</v>
      </c>
      <c r="R143" s="27">
        <v>50658066</v>
      </c>
      <c r="S143" s="26">
        <v>57039566</v>
      </c>
      <c r="T143" s="26">
        <v>0</v>
      </c>
      <c r="U143" s="27">
        <v>0</v>
      </c>
      <c r="V143" s="27">
        <v>0</v>
      </c>
      <c r="W143" s="42">
        <v>0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286748344</v>
      </c>
      <c r="E144" s="27">
        <v>301119731</v>
      </c>
      <c r="F144" s="27">
        <v>263200906</v>
      </c>
      <c r="G144" s="36">
        <f t="shared" si="27"/>
        <v>0.87407392775599946</v>
      </c>
      <c r="H144" s="26">
        <v>100894164</v>
      </c>
      <c r="I144" s="27">
        <v>-3415686</v>
      </c>
      <c r="J144" s="27">
        <v>8116478</v>
      </c>
      <c r="K144" s="26">
        <v>105594956</v>
      </c>
      <c r="L144" s="26">
        <v>9516704</v>
      </c>
      <c r="M144" s="27">
        <v>6854977</v>
      </c>
      <c r="N144" s="27">
        <v>74895699</v>
      </c>
      <c r="O144" s="26">
        <v>91267380</v>
      </c>
      <c r="P144" s="26">
        <v>5153602</v>
      </c>
      <c r="Q144" s="27">
        <v>5859743</v>
      </c>
      <c r="R144" s="27">
        <v>55325225</v>
      </c>
      <c r="S144" s="26">
        <v>66338570</v>
      </c>
      <c r="T144" s="26">
        <v>0</v>
      </c>
      <c r="U144" s="27">
        <v>0</v>
      </c>
      <c r="V144" s="27">
        <v>0</v>
      </c>
      <c r="W144" s="42">
        <v>0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303179763</v>
      </c>
      <c r="E145" s="27">
        <v>311527767</v>
      </c>
      <c r="F145" s="27">
        <v>264008245</v>
      </c>
      <c r="G145" s="36">
        <f t="shared" si="27"/>
        <v>0.84746296467370752</v>
      </c>
      <c r="H145" s="26">
        <v>85247012</v>
      </c>
      <c r="I145" s="27">
        <v>18715931</v>
      </c>
      <c r="J145" s="27">
        <v>7356582</v>
      </c>
      <c r="K145" s="26">
        <v>111319525</v>
      </c>
      <c r="L145" s="26">
        <v>6963563</v>
      </c>
      <c r="M145" s="27">
        <v>6966640</v>
      </c>
      <c r="N145" s="27">
        <v>69971521</v>
      </c>
      <c r="O145" s="26">
        <v>83901724</v>
      </c>
      <c r="P145" s="26">
        <v>7250770</v>
      </c>
      <c r="Q145" s="27">
        <v>7772633</v>
      </c>
      <c r="R145" s="27">
        <v>53763593</v>
      </c>
      <c r="S145" s="26">
        <v>68786996</v>
      </c>
      <c r="T145" s="26">
        <v>0</v>
      </c>
      <c r="U145" s="27">
        <v>0</v>
      </c>
      <c r="V145" s="27">
        <v>0</v>
      </c>
      <c r="W145" s="42">
        <v>0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199868553</v>
      </c>
      <c r="E146" s="27">
        <v>200955553</v>
      </c>
      <c r="F146" s="27">
        <v>172889683</v>
      </c>
      <c r="G146" s="36">
        <f t="shared" si="27"/>
        <v>0.86033792258529929</v>
      </c>
      <c r="H146" s="26">
        <v>67335250</v>
      </c>
      <c r="I146" s="27">
        <v>7161532</v>
      </c>
      <c r="J146" s="27">
        <v>3595349</v>
      </c>
      <c r="K146" s="26">
        <v>78092131</v>
      </c>
      <c r="L146" s="26">
        <v>5407391</v>
      </c>
      <c r="M146" s="27">
        <v>3392277</v>
      </c>
      <c r="N146" s="27">
        <v>47159523</v>
      </c>
      <c r="O146" s="26">
        <v>55959191</v>
      </c>
      <c r="P146" s="26">
        <v>2063030</v>
      </c>
      <c r="Q146" s="27">
        <v>-1290879</v>
      </c>
      <c r="R146" s="27">
        <v>38066210</v>
      </c>
      <c r="S146" s="26">
        <v>38838361</v>
      </c>
      <c r="T146" s="26">
        <v>0</v>
      </c>
      <c r="U146" s="27">
        <v>0</v>
      </c>
      <c r="V146" s="27">
        <v>0</v>
      </c>
      <c r="W146" s="42">
        <v>0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562424098</v>
      </c>
      <c r="E147" s="27">
        <v>563136619</v>
      </c>
      <c r="F147" s="27">
        <v>501753506</v>
      </c>
      <c r="G147" s="36">
        <f t="shared" si="27"/>
        <v>0.89099783084786388</v>
      </c>
      <c r="H147" s="26">
        <v>5353028</v>
      </c>
      <c r="I147" s="27">
        <v>7101804</v>
      </c>
      <c r="J147" s="27">
        <v>202474994</v>
      </c>
      <c r="K147" s="26">
        <v>214929826</v>
      </c>
      <c r="L147" s="26">
        <v>5444248</v>
      </c>
      <c r="M147" s="27">
        <v>5487535</v>
      </c>
      <c r="N147" s="27">
        <v>5497333</v>
      </c>
      <c r="O147" s="26">
        <v>16429116</v>
      </c>
      <c r="P147" s="26">
        <v>163035049</v>
      </c>
      <c r="Q147" s="27">
        <v>4860495</v>
      </c>
      <c r="R147" s="27">
        <v>102499020</v>
      </c>
      <c r="S147" s="26">
        <v>270394564</v>
      </c>
      <c r="T147" s="26">
        <v>0</v>
      </c>
      <c r="U147" s="27">
        <v>0</v>
      </c>
      <c r="V147" s="27">
        <v>0</v>
      </c>
      <c r="W147" s="42">
        <v>0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1580413960</v>
      </c>
      <c r="E148" s="29">
        <f>SUM(E143:E147)</f>
        <v>1599326564</v>
      </c>
      <c r="F148" s="29">
        <f>SUM(F143:F147)</f>
        <v>1420096637</v>
      </c>
      <c r="G148" s="37">
        <f t="shared" si="27"/>
        <v>0.88793412737937871</v>
      </c>
      <c r="H148" s="28">
        <f t="shared" ref="H148:W148" si="30">SUM(H143:H147)</f>
        <v>340593062</v>
      </c>
      <c r="I148" s="29">
        <f t="shared" si="30"/>
        <v>32936793</v>
      </c>
      <c r="J148" s="29">
        <f t="shared" si="30"/>
        <v>224937437</v>
      </c>
      <c r="K148" s="28">
        <f t="shared" si="30"/>
        <v>598467292</v>
      </c>
      <c r="L148" s="28">
        <f t="shared" si="30"/>
        <v>31142776</v>
      </c>
      <c r="M148" s="29">
        <f t="shared" si="30"/>
        <v>25969234</v>
      </c>
      <c r="N148" s="29">
        <f t="shared" si="30"/>
        <v>263119278</v>
      </c>
      <c r="O148" s="28">
        <f t="shared" si="30"/>
        <v>320231288</v>
      </c>
      <c r="P148" s="28">
        <f t="shared" si="30"/>
        <v>180315797</v>
      </c>
      <c r="Q148" s="29">
        <f t="shared" si="30"/>
        <v>20770146</v>
      </c>
      <c r="R148" s="29">
        <f t="shared" si="30"/>
        <v>300312114</v>
      </c>
      <c r="S148" s="28">
        <f t="shared" si="30"/>
        <v>501398057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3">
        <f t="shared" si="30"/>
        <v>0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188522190</v>
      </c>
      <c r="E149" s="27">
        <v>189618707</v>
      </c>
      <c r="F149" s="27">
        <v>167264554</v>
      </c>
      <c r="G149" s="36">
        <f t="shared" si="27"/>
        <v>0.88210998084698466</v>
      </c>
      <c r="H149" s="26">
        <v>62901294</v>
      </c>
      <c r="I149" s="27">
        <v>1559591</v>
      </c>
      <c r="J149" s="27">
        <v>3432674</v>
      </c>
      <c r="K149" s="26">
        <v>67893559</v>
      </c>
      <c r="L149" s="26">
        <v>1828654</v>
      </c>
      <c r="M149" s="27">
        <v>2273597</v>
      </c>
      <c r="N149" s="27">
        <v>50805395</v>
      </c>
      <c r="O149" s="26">
        <v>54907646</v>
      </c>
      <c r="P149" s="26">
        <v>2126617</v>
      </c>
      <c r="Q149" s="27">
        <v>2039402</v>
      </c>
      <c r="R149" s="27">
        <v>40297330</v>
      </c>
      <c r="S149" s="26">
        <v>44463349</v>
      </c>
      <c r="T149" s="26">
        <v>0</v>
      </c>
      <c r="U149" s="27">
        <v>0</v>
      </c>
      <c r="V149" s="27">
        <v>0</v>
      </c>
      <c r="W149" s="42">
        <v>0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3762787100</v>
      </c>
      <c r="E150" s="27">
        <v>4170571199</v>
      </c>
      <c r="F150" s="27">
        <v>3039250340</v>
      </c>
      <c r="G150" s="36">
        <f t="shared" si="27"/>
        <v>0.72873719089815259</v>
      </c>
      <c r="H150" s="26">
        <v>492991064</v>
      </c>
      <c r="I150" s="27">
        <v>381690624</v>
      </c>
      <c r="J150" s="27">
        <v>291052767</v>
      </c>
      <c r="K150" s="26">
        <v>1165734455</v>
      </c>
      <c r="L150" s="26">
        <v>228118559</v>
      </c>
      <c r="M150" s="27">
        <v>229972973</v>
      </c>
      <c r="N150" s="27">
        <v>471330555</v>
      </c>
      <c r="O150" s="26">
        <v>929422087</v>
      </c>
      <c r="P150" s="26">
        <v>234691601</v>
      </c>
      <c r="Q150" s="27">
        <v>368094055</v>
      </c>
      <c r="R150" s="27">
        <v>341308142</v>
      </c>
      <c r="S150" s="26">
        <v>944093798</v>
      </c>
      <c r="T150" s="26">
        <v>0</v>
      </c>
      <c r="U150" s="27">
        <v>0</v>
      </c>
      <c r="V150" s="27">
        <v>0</v>
      </c>
      <c r="W150" s="42">
        <v>0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490470294</v>
      </c>
      <c r="E151" s="27">
        <v>415015090</v>
      </c>
      <c r="F151" s="27">
        <v>363969316</v>
      </c>
      <c r="G151" s="36">
        <f t="shared" si="27"/>
        <v>0.87700260730278501</v>
      </c>
      <c r="H151" s="26">
        <v>140416610</v>
      </c>
      <c r="I151" s="27">
        <v>14713567</v>
      </c>
      <c r="J151" s="27">
        <v>17938136</v>
      </c>
      <c r="K151" s="26">
        <v>173068313</v>
      </c>
      <c r="L151" s="26">
        <v>11049797</v>
      </c>
      <c r="M151" s="27">
        <v>10453004</v>
      </c>
      <c r="N151" s="27">
        <v>81617444</v>
      </c>
      <c r="O151" s="26">
        <v>103120245</v>
      </c>
      <c r="P151" s="26">
        <v>15443580</v>
      </c>
      <c r="Q151" s="27">
        <v>9385402</v>
      </c>
      <c r="R151" s="27">
        <v>62951776</v>
      </c>
      <c r="S151" s="26">
        <v>87780758</v>
      </c>
      <c r="T151" s="26">
        <v>0</v>
      </c>
      <c r="U151" s="27">
        <v>0</v>
      </c>
      <c r="V151" s="27">
        <v>0</v>
      </c>
      <c r="W151" s="42">
        <v>0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172449977</v>
      </c>
      <c r="E152" s="27">
        <v>174649977</v>
      </c>
      <c r="F152" s="27">
        <v>165398410</v>
      </c>
      <c r="G152" s="36">
        <f t="shared" si="27"/>
        <v>0.94702795179869959</v>
      </c>
      <c r="H152" s="26">
        <v>12243951</v>
      </c>
      <c r="I152" s="27">
        <v>4002321</v>
      </c>
      <c r="J152" s="27">
        <v>3681323</v>
      </c>
      <c r="K152" s="26">
        <v>19927595</v>
      </c>
      <c r="L152" s="26">
        <v>3946807</v>
      </c>
      <c r="M152" s="27">
        <v>4196338</v>
      </c>
      <c r="N152" s="27">
        <v>31633049</v>
      </c>
      <c r="O152" s="26">
        <v>39776194</v>
      </c>
      <c r="P152" s="26">
        <v>3649096</v>
      </c>
      <c r="Q152" s="27">
        <v>40342308</v>
      </c>
      <c r="R152" s="27">
        <v>61703217</v>
      </c>
      <c r="S152" s="26">
        <v>105694621</v>
      </c>
      <c r="T152" s="26">
        <v>0</v>
      </c>
      <c r="U152" s="27">
        <v>0</v>
      </c>
      <c r="V152" s="27">
        <v>0</v>
      </c>
      <c r="W152" s="42">
        <v>0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195770000</v>
      </c>
      <c r="E153" s="27">
        <v>192781000</v>
      </c>
      <c r="F153" s="27">
        <v>162954937</v>
      </c>
      <c r="G153" s="36">
        <f t="shared" si="27"/>
        <v>0.8452852563271277</v>
      </c>
      <c r="H153" s="26">
        <v>49739245</v>
      </c>
      <c r="I153" s="27">
        <v>7010067</v>
      </c>
      <c r="J153" s="27">
        <v>6698343</v>
      </c>
      <c r="K153" s="26">
        <v>63447655</v>
      </c>
      <c r="L153" s="26">
        <v>5777896</v>
      </c>
      <c r="M153" s="27">
        <v>5685910</v>
      </c>
      <c r="N153" s="27">
        <v>40869583</v>
      </c>
      <c r="O153" s="26">
        <v>52333389</v>
      </c>
      <c r="P153" s="26">
        <v>5481297</v>
      </c>
      <c r="Q153" s="27">
        <v>8113274</v>
      </c>
      <c r="R153" s="27">
        <v>33579322</v>
      </c>
      <c r="S153" s="26">
        <v>47173893</v>
      </c>
      <c r="T153" s="26">
        <v>0</v>
      </c>
      <c r="U153" s="27">
        <v>0</v>
      </c>
      <c r="V153" s="27">
        <v>0</v>
      </c>
      <c r="W153" s="42">
        <v>0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786871187</v>
      </c>
      <c r="E154" s="27">
        <v>772918516</v>
      </c>
      <c r="F154" s="27">
        <v>712608422</v>
      </c>
      <c r="G154" s="36">
        <f t="shared" si="27"/>
        <v>0.92197095456825617</v>
      </c>
      <c r="H154" s="26">
        <v>257526642</v>
      </c>
      <c r="I154" s="27">
        <v>12087525</v>
      </c>
      <c r="J154" s="27">
        <v>14878011</v>
      </c>
      <c r="K154" s="26">
        <v>284492178</v>
      </c>
      <c r="L154" s="26">
        <v>10397915</v>
      </c>
      <c r="M154" s="27">
        <v>12714212</v>
      </c>
      <c r="N154" s="27">
        <v>216009958</v>
      </c>
      <c r="O154" s="26">
        <v>239122085</v>
      </c>
      <c r="P154" s="26">
        <v>12778597</v>
      </c>
      <c r="Q154" s="27">
        <v>14313198</v>
      </c>
      <c r="R154" s="27">
        <v>161902364</v>
      </c>
      <c r="S154" s="26">
        <v>188994159</v>
      </c>
      <c r="T154" s="26">
        <v>0</v>
      </c>
      <c r="U154" s="27">
        <v>0</v>
      </c>
      <c r="V154" s="27">
        <v>0</v>
      </c>
      <c r="W154" s="42">
        <v>0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5596870748</v>
      </c>
      <c r="E155" s="29">
        <f>SUM(E149:E154)</f>
        <v>5915554489</v>
      </c>
      <c r="F155" s="29">
        <f>SUM(F149:F154)</f>
        <v>4611445979</v>
      </c>
      <c r="G155" s="37">
        <f t="shared" si="27"/>
        <v>0.77954585450527158</v>
      </c>
      <c r="H155" s="28">
        <f t="shared" ref="H155:W155" si="31">SUM(H149:H154)</f>
        <v>1015818806</v>
      </c>
      <c r="I155" s="29">
        <f t="shared" si="31"/>
        <v>421063695</v>
      </c>
      <c r="J155" s="29">
        <f t="shared" si="31"/>
        <v>337681254</v>
      </c>
      <c r="K155" s="28">
        <f t="shared" si="31"/>
        <v>1774563755</v>
      </c>
      <c r="L155" s="28">
        <f t="shared" si="31"/>
        <v>261119628</v>
      </c>
      <c r="M155" s="29">
        <f t="shared" si="31"/>
        <v>265296034</v>
      </c>
      <c r="N155" s="29">
        <f t="shared" si="31"/>
        <v>892265984</v>
      </c>
      <c r="O155" s="28">
        <f t="shared" si="31"/>
        <v>1418681646</v>
      </c>
      <c r="P155" s="28">
        <f t="shared" si="31"/>
        <v>274170788</v>
      </c>
      <c r="Q155" s="29">
        <f t="shared" si="31"/>
        <v>442287639</v>
      </c>
      <c r="R155" s="29">
        <f t="shared" si="31"/>
        <v>701742151</v>
      </c>
      <c r="S155" s="28">
        <f t="shared" si="31"/>
        <v>1418200578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3">
        <f t="shared" si="31"/>
        <v>0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309163291</v>
      </c>
      <c r="E156" s="27">
        <v>327992289</v>
      </c>
      <c r="F156" s="27">
        <v>279851168</v>
      </c>
      <c r="G156" s="36">
        <f t="shared" si="27"/>
        <v>0.85322483907540891</v>
      </c>
      <c r="H156" s="26">
        <v>85868149</v>
      </c>
      <c r="I156" s="27">
        <v>8419903</v>
      </c>
      <c r="J156" s="27">
        <v>26602353</v>
      </c>
      <c r="K156" s="26">
        <v>120890405</v>
      </c>
      <c r="L156" s="26">
        <v>7418788</v>
      </c>
      <c r="M156" s="27">
        <v>4059116</v>
      </c>
      <c r="N156" s="27">
        <v>69504165</v>
      </c>
      <c r="O156" s="26">
        <v>80982069</v>
      </c>
      <c r="P156" s="26">
        <v>10264371</v>
      </c>
      <c r="Q156" s="27">
        <v>8231790</v>
      </c>
      <c r="R156" s="27">
        <v>59482533</v>
      </c>
      <c r="S156" s="26">
        <v>77978694</v>
      </c>
      <c r="T156" s="26">
        <v>0</v>
      </c>
      <c r="U156" s="27">
        <v>0</v>
      </c>
      <c r="V156" s="27">
        <v>0</v>
      </c>
      <c r="W156" s="42">
        <v>0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2059853297</v>
      </c>
      <c r="E157" s="27">
        <v>2006386787</v>
      </c>
      <c r="F157" s="27">
        <v>1427466243</v>
      </c>
      <c r="G157" s="36">
        <f t="shared" si="27"/>
        <v>0.71146114610054001</v>
      </c>
      <c r="H157" s="26">
        <v>115410197</v>
      </c>
      <c r="I157" s="27">
        <v>155398186</v>
      </c>
      <c r="J157" s="27">
        <v>154490598</v>
      </c>
      <c r="K157" s="26">
        <v>425298981</v>
      </c>
      <c r="L157" s="26">
        <v>143738786</v>
      </c>
      <c r="M157" s="27">
        <v>138462087</v>
      </c>
      <c r="N157" s="27">
        <v>217772682</v>
      </c>
      <c r="O157" s="26">
        <v>499973555</v>
      </c>
      <c r="P157" s="26">
        <v>144553239</v>
      </c>
      <c r="Q157" s="27">
        <v>158337971</v>
      </c>
      <c r="R157" s="27">
        <v>199302497</v>
      </c>
      <c r="S157" s="26">
        <v>502193707</v>
      </c>
      <c r="T157" s="26">
        <v>0</v>
      </c>
      <c r="U157" s="27">
        <v>0</v>
      </c>
      <c r="V157" s="27">
        <v>0</v>
      </c>
      <c r="W157" s="42">
        <v>0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200154882</v>
      </c>
      <c r="E158" s="27">
        <v>199641697</v>
      </c>
      <c r="F158" s="27">
        <v>195540625</v>
      </c>
      <c r="G158" s="36">
        <f t="shared" si="27"/>
        <v>0.97945783840937795</v>
      </c>
      <c r="H158" s="26">
        <v>86579178</v>
      </c>
      <c r="I158" s="27">
        <v>1670445</v>
      </c>
      <c r="J158" s="27">
        <v>2071180</v>
      </c>
      <c r="K158" s="26">
        <v>90320803</v>
      </c>
      <c r="L158" s="26">
        <v>1433115</v>
      </c>
      <c r="M158" s="27">
        <v>1619592</v>
      </c>
      <c r="N158" s="27">
        <v>56931504</v>
      </c>
      <c r="O158" s="26">
        <v>59984211</v>
      </c>
      <c r="P158" s="26">
        <v>1166342</v>
      </c>
      <c r="Q158" s="27">
        <v>1307929</v>
      </c>
      <c r="R158" s="27">
        <v>42761340</v>
      </c>
      <c r="S158" s="26">
        <v>45235611</v>
      </c>
      <c r="T158" s="26">
        <v>0</v>
      </c>
      <c r="U158" s="27">
        <v>0</v>
      </c>
      <c r="V158" s="27">
        <v>0</v>
      </c>
      <c r="W158" s="42">
        <v>0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131880780</v>
      </c>
      <c r="E159" s="27">
        <v>129910645</v>
      </c>
      <c r="F159" s="27">
        <v>100696279</v>
      </c>
      <c r="G159" s="36">
        <f t="shared" si="27"/>
        <v>0.77511953697096958</v>
      </c>
      <c r="H159" s="26">
        <v>62864001</v>
      </c>
      <c r="I159" s="27">
        <v>1281501</v>
      </c>
      <c r="J159" s="27">
        <v>615588</v>
      </c>
      <c r="K159" s="26">
        <v>64761090</v>
      </c>
      <c r="L159" s="26">
        <v>647888</v>
      </c>
      <c r="M159" s="27">
        <v>820105</v>
      </c>
      <c r="N159" s="27">
        <v>33560714</v>
      </c>
      <c r="O159" s="26">
        <v>35028707</v>
      </c>
      <c r="P159" s="26">
        <v>336618</v>
      </c>
      <c r="Q159" s="27">
        <v>322163</v>
      </c>
      <c r="R159" s="27">
        <v>247701</v>
      </c>
      <c r="S159" s="26">
        <v>906482</v>
      </c>
      <c r="T159" s="26">
        <v>0</v>
      </c>
      <c r="U159" s="27">
        <v>0</v>
      </c>
      <c r="V159" s="27">
        <v>0</v>
      </c>
      <c r="W159" s="42">
        <v>0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1080606905</v>
      </c>
      <c r="E160" s="27">
        <v>1141520483</v>
      </c>
      <c r="F160" s="27">
        <v>895605537</v>
      </c>
      <c r="G160" s="36">
        <f t="shared" si="27"/>
        <v>0.78457246307686268</v>
      </c>
      <c r="H160" s="26">
        <v>284216633</v>
      </c>
      <c r="I160" s="27">
        <v>24636781</v>
      </c>
      <c r="J160" s="27">
        <v>28038680</v>
      </c>
      <c r="K160" s="26">
        <v>336892094</v>
      </c>
      <c r="L160" s="26">
        <v>33589068</v>
      </c>
      <c r="M160" s="27">
        <v>26613216</v>
      </c>
      <c r="N160" s="27">
        <v>227133624</v>
      </c>
      <c r="O160" s="26">
        <v>287335908</v>
      </c>
      <c r="P160" s="26">
        <v>27367162</v>
      </c>
      <c r="Q160" s="27">
        <v>30877672</v>
      </c>
      <c r="R160" s="27">
        <v>213132701</v>
      </c>
      <c r="S160" s="26">
        <v>271377535</v>
      </c>
      <c r="T160" s="26">
        <v>0</v>
      </c>
      <c r="U160" s="27">
        <v>0</v>
      </c>
      <c r="V160" s="27">
        <v>0</v>
      </c>
      <c r="W160" s="42">
        <v>0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3781659155</v>
      </c>
      <c r="E161" s="29">
        <f>SUM(E156:E160)</f>
        <v>3805451901</v>
      </c>
      <c r="F161" s="29">
        <f>SUM(F156:F160)</f>
        <v>2899159852</v>
      </c>
      <c r="G161" s="37">
        <f t="shared" si="27"/>
        <v>0.76184377767017797</v>
      </c>
      <c r="H161" s="28">
        <f t="shared" ref="H161:W161" si="32">SUM(H156:H160)</f>
        <v>634938158</v>
      </c>
      <c r="I161" s="29">
        <f t="shared" si="32"/>
        <v>191406816</v>
      </c>
      <c r="J161" s="29">
        <f t="shared" si="32"/>
        <v>211818399</v>
      </c>
      <c r="K161" s="28">
        <f t="shared" si="32"/>
        <v>1038163373</v>
      </c>
      <c r="L161" s="28">
        <f t="shared" si="32"/>
        <v>186827645</v>
      </c>
      <c r="M161" s="29">
        <f t="shared" si="32"/>
        <v>171574116</v>
      </c>
      <c r="N161" s="29">
        <f t="shared" si="32"/>
        <v>604902689</v>
      </c>
      <c r="O161" s="28">
        <f t="shared" si="32"/>
        <v>963304450</v>
      </c>
      <c r="P161" s="28">
        <f t="shared" si="32"/>
        <v>183687732</v>
      </c>
      <c r="Q161" s="29">
        <f t="shared" si="32"/>
        <v>199077525</v>
      </c>
      <c r="R161" s="29">
        <f t="shared" si="32"/>
        <v>514926772</v>
      </c>
      <c r="S161" s="28">
        <f t="shared" si="32"/>
        <v>897692029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3">
        <f t="shared" si="32"/>
        <v>0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385898642</v>
      </c>
      <c r="E162" s="27">
        <v>401450442</v>
      </c>
      <c r="F162" s="27">
        <v>340096547</v>
      </c>
      <c r="G162" s="36">
        <f t="shared" si="27"/>
        <v>0.84716944214997281</v>
      </c>
      <c r="H162" s="26">
        <v>85598032</v>
      </c>
      <c r="I162" s="27">
        <v>31572043</v>
      </c>
      <c r="J162" s="27">
        <v>27586659</v>
      </c>
      <c r="K162" s="26">
        <v>144756734</v>
      </c>
      <c r="L162" s="26">
        <v>25255179</v>
      </c>
      <c r="M162" s="27">
        <v>26715345</v>
      </c>
      <c r="N162" s="27">
        <v>47682717</v>
      </c>
      <c r="O162" s="26">
        <v>99653241</v>
      </c>
      <c r="P162" s="26">
        <v>24387958</v>
      </c>
      <c r="Q162" s="27">
        <v>30570427</v>
      </c>
      <c r="R162" s="27">
        <v>40728187</v>
      </c>
      <c r="S162" s="26">
        <v>95686572</v>
      </c>
      <c r="T162" s="26">
        <v>0</v>
      </c>
      <c r="U162" s="27">
        <v>0</v>
      </c>
      <c r="V162" s="27">
        <v>0</v>
      </c>
      <c r="W162" s="42">
        <v>0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167766320</v>
      </c>
      <c r="E163" s="27">
        <v>169797619</v>
      </c>
      <c r="F163" s="27">
        <v>153055387</v>
      </c>
      <c r="G163" s="36">
        <f t="shared" si="27"/>
        <v>0.90139890006349266</v>
      </c>
      <c r="H163" s="26">
        <v>53771256</v>
      </c>
      <c r="I163" s="27">
        <v>4250548</v>
      </c>
      <c r="J163" s="27">
        <v>4623376</v>
      </c>
      <c r="K163" s="26">
        <v>62645180</v>
      </c>
      <c r="L163" s="26">
        <v>3568750</v>
      </c>
      <c r="M163" s="27">
        <v>3936058</v>
      </c>
      <c r="N163" s="27">
        <v>41143310</v>
      </c>
      <c r="O163" s="26">
        <v>48648118</v>
      </c>
      <c r="P163" s="26">
        <v>3628373</v>
      </c>
      <c r="Q163" s="27">
        <v>3492881</v>
      </c>
      <c r="R163" s="27">
        <v>34640835</v>
      </c>
      <c r="S163" s="26">
        <v>41762089</v>
      </c>
      <c r="T163" s="26">
        <v>0</v>
      </c>
      <c r="U163" s="27">
        <v>0</v>
      </c>
      <c r="V163" s="27">
        <v>0</v>
      </c>
      <c r="W163" s="42">
        <v>0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242206025</v>
      </c>
      <c r="E164" s="27">
        <v>279582764</v>
      </c>
      <c r="F164" s="27">
        <v>238109889</v>
      </c>
      <c r="G164" s="36">
        <f t="shared" si="27"/>
        <v>0.85166154591704368</v>
      </c>
      <c r="H164" s="26">
        <v>94067334</v>
      </c>
      <c r="I164" s="27">
        <v>5340952</v>
      </c>
      <c r="J164" s="27">
        <v>-24025</v>
      </c>
      <c r="K164" s="26">
        <v>99384261</v>
      </c>
      <c r="L164" s="26">
        <v>2840008</v>
      </c>
      <c r="M164" s="27">
        <v>3709898</v>
      </c>
      <c r="N164" s="27">
        <v>72509114</v>
      </c>
      <c r="O164" s="26">
        <v>79059020</v>
      </c>
      <c r="P164" s="26">
        <v>2259131</v>
      </c>
      <c r="Q164" s="27">
        <v>3015495</v>
      </c>
      <c r="R164" s="27">
        <v>54391982</v>
      </c>
      <c r="S164" s="26">
        <v>59666608</v>
      </c>
      <c r="T164" s="26">
        <v>0</v>
      </c>
      <c r="U164" s="27">
        <v>0</v>
      </c>
      <c r="V164" s="27">
        <v>0</v>
      </c>
      <c r="W164" s="42">
        <v>0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204780418</v>
      </c>
      <c r="E165" s="27">
        <v>204374418</v>
      </c>
      <c r="F165" s="27">
        <v>189345822</v>
      </c>
      <c r="G165" s="36">
        <f t="shared" si="27"/>
        <v>0.92646537591607969</v>
      </c>
      <c r="H165" s="26">
        <v>62462492</v>
      </c>
      <c r="I165" s="27">
        <v>4859348</v>
      </c>
      <c r="J165" s="27">
        <v>4298090</v>
      </c>
      <c r="K165" s="26">
        <v>71619930</v>
      </c>
      <c r="L165" s="26">
        <v>5398301</v>
      </c>
      <c r="M165" s="27">
        <v>7030706</v>
      </c>
      <c r="N165" s="27">
        <v>52995687</v>
      </c>
      <c r="O165" s="26">
        <v>65424694</v>
      </c>
      <c r="P165" s="26">
        <v>5842751</v>
      </c>
      <c r="Q165" s="27">
        <v>5709600</v>
      </c>
      <c r="R165" s="27">
        <v>40748847</v>
      </c>
      <c r="S165" s="26">
        <v>52301198</v>
      </c>
      <c r="T165" s="26">
        <v>0</v>
      </c>
      <c r="U165" s="27">
        <v>0</v>
      </c>
      <c r="V165" s="27">
        <v>0</v>
      </c>
      <c r="W165" s="42">
        <v>0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503257792</v>
      </c>
      <c r="E166" s="27">
        <v>493562474</v>
      </c>
      <c r="F166" s="27">
        <v>461312414</v>
      </c>
      <c r="G166" s="36">
        <f t="shared" si="27"/>
        <v>0.93465860615651264</v>
      </c>
      <c r="H166" s="26">
        <v>167439179</v>
      </c>
      <c r="I166" s="27">
        <v>7210599</v>
      </c>
      <c r="J166" s="27">
        <v>7298066</v>
      </c>
      <c r="K166" s="26">
        <v>181947844</v>
      </c>
      <c r="L166" s="26">
        <v>6239407</v>
      </c>
      <c r="M166" s="27">
        <v>6523735</v>
      </c>
      <c r="N166" s="27">
        <v>148823526</v>
      </c>
      <c r="O166" s="26">
        <v>161586668</v>
      </c>
      <c r="P166" s="26">
        <v>5601142</v>
      </c>
      <c r="Q166" s="27">
        <v>10285812</v>
      </c>
      <c r="R166" s="27">
        <v>101890948</v>
      </c>
      <c r="S166" s="26">
        <v>117777902</v>
      </c>
      <c r="T166" s="26">
        <v>0</v>
      </c>
      <c r="U166" s="27">
        <v>0</v>
      </c>
      <c r="V166" s="27">
        <v>0</v>
      </c>
      <c r="W166" s="42">
        <v>0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1503909197</v>
      </c>
      <c r="E167" s="29">
        <f>SUM(E162:E166)</f>
        <v>1548767717</v>
      </c>
      <c r="F167" s="29">
        <f>SUM(F162:F166)</f>
        <v>1381920059</v>
      </c>
      <c r="G167" s="37">
        <f t="shared" si="27"/>
        <v>0.89227070259238883</v>
      </c>
      <c r="H167" s="28">
        <f t="shared" ref="H167:W167" si="33">SUM(H162:H166)</f>
        <v>463338293</v>
      </c>
      <c r="I167" s="29">
        <f t="shared" si="33"/>
        <v>53233490</v>
      </c>
      <c r="J167" s="29">
        <f t="shared" si="33"/>
        <v>43782166</v>
      </c>
      <c r="K167" s="28">
        <f t="shared" si="33"/>
        <v>560353949</v>
      </c>
      <c r="L167" s="28">
        <f t="shared" si="33"/>
        <v>43301645</v>
      </c>
      <c r="M167" s="29">
        <f t="shared" si="33"/>
        <v>47915742</v>
      </c>
      <c r="N167" s="29">
        <f t="shared" si="33"/>
        <v>363154354</v>
      </c>
      <c r="O167" s="28">
        <f t="shared" si="33"/>
        <v>454371741</v>
      </c>
      <c r="P167" s="28">
        <f t="shared" si="33"/>
        <v>41719355</v>
      </c>
      <c r="Q167" s="29">
        <f t="shared" si="33"/>
        <v>53074215</v>
      </c>
      <c r="R167" s="29">
        <f t="shared" si="33"/>
        <v>272400799</v>
      </c>
      <c r="S167" s="28">
        <f t="shared" si="33"/>
        <v>367194369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3">
        <f t="shared" si="33"/>
        <v>0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77285962695</v>
      </c>
      <c r="E168" s="29">
        <f>SUM(E103,E105:E109,E111:E118,E120:E123,E125:E129,E131:E134,E136:E141,E143:E147,E149:E154,E156:E160,E162:E166)</f>
        <v>77557850704</v>
      </c>
      <c r="F168" s="29">
        <f>SUM(F103,F105:F109,F111:F118,F120:F123,F125:F129,F131:F134,F136:F141,F143:F147,F149:F154,F156:F160,F162:F166)</f>
        <v>60142552855</v>
      </c>
      <c r="G168" s="37">
        <f t="shared" si="27"/>
        <v>0.77545409406114685</v>
      </c>
      <c r="H168" s="28">
        <f t="shared" ref="H168:W168" si="34">SUM(H103,H105:H109,H111:H118,H120:H123,H125:H129,H131:H134,H136:H141,H143:H147,H149:H154,H156:H160,H162:H166)</f>
        <v>10519465338</v>
      </c>
      <c r="I168" s="29">
        <f t="shared" si="34"/>
        <v>5944952699</v>
      </c>
      <c r="J168" s="29">
        <f t="shared" si="34"/>
        <v>5295300903</v>
      </c>
      <c r="K168" s="28">
        <f t="shared" si="34"/>
        <v>21759718940</v>
      </c>
      <c r="L168" s="28">
        <f t="shared" si="34"/>
        <v>4464845602</v>
      </c>
      <c r="M168" s="29">
        <f t="shared" si="34"/>
        <v>4615941689</v>
      </c>
      <c r="N168" s="29">
        <f t="shared" si="34"/>
        <v>13065736561</v>
      </c>
      <c r="O168" s="28">
        <f t="shared" si="34"/>
        <v>22146523852</v>
      </c>
      <c r="P168" s="28">
        <f t="shared" si="34"/>
        <v>2102670556</v>
      </c>
      <c r="Q168" s="29">
        <f t="shared" si="34"/>
        <v>5223965850</v>
      </c>
      <c r="R168" s="29">
        <f t="shared" si="34"/>
        <v>8909673657</v>
      </c>
      <c r="S168" s="28">
        <f t="shared" si="34"/>
        <v>16236310063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3">
        <f t="shared" si="34"/>
        <v>0</v>
      </c>
    </row>
    <row r="169" spans="1:23" ht="14.45" customHeight="1" x14ac:dyDescent="0.3">
      <c r="A169" s="10"/>
      <c r="B169" s="11" t="s">
        <v>606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551574148</v>
      </c>
      <c r="E171" s="27">
        <v>517502457</v>
      </c>
      <c r="F171" s="27">
        <v>434491163</v>
      </c>
      <c r="G171" s="36">
        <f t="shared" ref="G171:G203" si="35">IF(($E171     =0),0,($F171     /$E171     ))</f>
        <v>0.83959246400254284</v>
      </c>
      <c r="H171" s="26">
        <v>146403369</v>
      </c>
      <c r="I171" s="27">
        <v>11680715</v>
      </c>
      <c r="J171" s="27">
        <v>12748334</v>
      </c>
      <c r="K171" s="26">
        <v>170832418</v>
      </c>
      <c r="L171" s="26">
        <v>13437068</v>
      </c>
      <c r="M171" s="27">
        <v>11353635</v>
      </c>
      <c r="N171" s="27">
        <v>117629441</v>
      </c>
      <c r="O171" s="26">
        <v>142420144</v>
      </c>
      <c r="P171" s="26">
        <v>12927209</v>
      </c>
      <c r="Q171" s="27">
        <v>12110467</v>
      </c>
      <c r="R171" s="27">
        <v>96200925</v>
      </c>
      <c r="S171" s="26">
        <v>121238601</v>
      </c>
      <c r="T171" s="26">
        <v>0</v>
      </c>
      <c r="U171" s="27">
        <v>0</v>
      </c>
      <c r="V171" s="27">
        <v>0</v>
      </c>
      <c r="W171" s="42">
        <v>0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410101889</v>
      </c>
      <c r="E172" s="27">
        <v>420101889</v>
      </c>
      <c r="F172" s="27">
        <v>360334913</v>
      </c>
      <c r="G172" s="36">
        <f t="shared" si="35"/>
        <v>0.85773218934514239</v>
      </c>
      <c r="H172" s="26">
        <v>131481874</v>
      </c>
      <c r="I172" s="27">
        <v>1002808</v>
      </c>
      <c r="J172" s="27">
        <v>5418317</v>
      </c>
      <c r="K172" s="26">
        <v>137902999</v>
      </c>
      <c r="L172" s="26">
        <v>7878150</v>
      </c>
      <c r="M172" s="27">
        <v>2629106</v>
      </c>
      <c r="N172" s="27">
        <v>113796638</v>
      </c>
      <c r="O172" s="26">
        <v>124303894</v>
      </c>
      <c r="P172" s="26">
        <v>5790893</v>
      </c>
      <c r="Q172" s="27">
        <v>17747795</v>
      </c>
      <c r="R172" s="27">
        <v>74589332</v>
      </c>
      <c r="S172" s="26">
        <v>98128020</v>
      </c>
      <c r="T172" s="26">
        <v>0</v>
      </c>
      <c r="U172" s="27">
        <v>0</v>
      </c>
      <c r="V172" s="27">
        <v>0</v>
      </c>
      <c r="W172" s="42">
        <v>0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1403941764</v>
      </c>
      <c r="E173" s="27">
        <v>1404691766</v>
      </c>
      <c r="F173" s="27">
        <v>1138559347</v>
      </c>
      <c r="G173" s="36">
        <f t="shared" si="35"/>
        <v>0.81054034383796625</v>
      </c>
      <c r="H173" s="26">
        <v>259256237</v>
      </c>
      <c r="I173" s="27">
        <v>100085512</v>
      </c>
      <c r="J173" s="27">
        <v>131288599</v>
      </c>
      <c r="K173" s="26">
        <v>490630348</v>
      </c>
      <c r="L173" s="26">
        <v>71651594</v>
      </c>
      <c r="M173" s="27">
        <v>39721599</v>
      </c>
      <c r="N173" s="27">
        <v>209769551</v>
      </c>
      <c r="O173" s="26">
        <v>321142744</v>
      </c>
      <c r="P173" s="26">
        <v>69457003</v>
      </c>
      <c r="Q173" s="27">
        <v>84971872</v>
      </c>
      <c r="R173" s="27">
        <v>172357380</v>
      </c>
      <c r="S173" s="26">
        <v>326786255</v>
      </c>
      <c r="T173" s="26">
        <v>0</v>
      </c>
      <c r="U173" s="27">
        <v>0</v>
      </c>
      <c r="V173" s="27">
        <v>0</v>
      </c>
      <c r="W173" s="42">
        <v>0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584259584</v>
      </c>
      <c r="E174" s="27">
        <v>577716392</v>
      </c>
      <c r="F174" s="27">
        <v>530635292</v>
      </c>
      <c r="G174" s="36">
        <f t="shared" si="35"/>
        <v>0.91850482234542519</v>
      </c>
      <c r="H174" s="26">
        <v>95617688</v>
      </c>
      <c r="I174" s="27">
        <v>39245142</v>
      </c>
      <c r="J174" s="27">
        <v>23694094</v>
      </c>
      <c r="K174" s="26">
        <v>158556924</v>
      </c>
      <c r="L174" s="26">
        <v>26618493</v>
      </c>
      <c r="M174" s="27">
        <v>41474437</v>
      </c>
      <c r="N174" s="27">
        <v>158584436</v>
      </c>
      <c r="O174" s="26">
        <v>226677366</v>
      </c>
      <c r="P174" s="26">
        <v>32339812</v>
      </c>
      <c r="Q174" s="27">
        <v>34161270</v>
      </c>
      <c r="R174" s="27">
        <v>78899920</v>
      </c>
      <c r="S174" s="26">
        <v>145401002</v>
      </c>
      <c r="T174" s="26">
        <v>0</v>
      </c>
      <c r="U174" s="27">
        <v>0</v>
      </c>
      <c r="V174" s="27">
        <v>0</v>
      </c>
      <c r="W174" s="42">
        <v>0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294011650</v>
      </c>
      <c r="E175" s="27">
        <v>298825650</v>
      </c>
      <c r="F175" s="27">
        <v>248121929</v>
      </c>
      <c r="G175" s="36">
        <f t="shared" si="35"/>
        <v>0.83032339760659768</v>
      </c>
      <c r="H175" s="26">
        <v>58394172</v>
      </c>
      <c r="I175" s="27">
        <v>12361606</v>
      </c>
      <c r="J175" s="27">
        <v>14719903</v>
      </c>
      <c r="K175" s="26">
        <v>85475681</v>
      </c>
      <c r="L175" s="26">
        <v>13324947</v>
      </c>
      <c r="M175" s="27">
        <v>11469010</v>
      </c>
      <c r="N175" s="27">
        <v>60333081</v>
      </c>
      <c r="O175" s="26">
        <v>85127038</v>
      </c>
      <c r="P175" s="26">
        <v>14716679</v>
      </c>
      <c r="Q175" s="27">
        <v>14536418</v>
      </c>
      <c r="R175" s="27">
        <v>48266113</v>
      </c>
      <c r="S175" s="26">
        <v>77519210</v>
      </c>
      <c r="T175" s="26">
        <v>0</v>
      </c>
      <c r="U175" s="27">
        <v>0</v>
      </c>
      <c r="V175" s="27">
        <v>0</v>
      </c>
      <c r="W175" s="42">
        <v>0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1552246512</v>
      </c>
      <c r="E176" s="27">
        <v>1445418512</v>
      </c>
      <c r="F176" s="27">
        <v>754651383</v>
      </c>
      <c r="G176" s="36">
        <f t="shared" si="35"/>
        <v>0.5220988777539608</v>
      </c>
      <c r="H176" s="26">
        <v>436240763</v>
      </c>
      <c r="I176" s="27">
        <v>714293</v>
      </c>
      <c r="J176" s="27">
        <v>4023113</v>
      </c>
      <c r="K176" s="26">
        <v>440978169</v>
      </c>
      <c r="L176" s="26">
        <v>2521094</v>
      </c>
      <c r="M176" s="27">
        <v>692042</v>
      </c>
      <c r="N176" s="27">
        <v>7894536</v>
      </c>
      <c r="O176" s="26">
        <v>11107672</v>
      </c>
      <c r="P176" s="26">
        <v>1744358</v>
      </c>
      <c r="Q176" s="27">
        <v>318844</v>
      </c>
      <c r="R176" s="27">
        <v>300502340</v>
      </c>
      <c r="S176" s="26">
        <v>302565542</v>
      </c>
      <c r="T176" s="26">
        <v>0</v>
      </c>
      <c r="U176" s="27">
        <v>0</v>
      </c>
      <c r="V176" s="27">
        <v>0</v>
      </c>
      <c r="W176" s="42">
        <v>0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4796135547</v>
      </c>
      <c r="E177" s="29">
        <f>SUM(E171:E176)</f>
        <v>4664256666</v>
      </c>
      <c r="F177" s="29">
        <f>SUM(F171:F176)</f>
        <v>3466794027</v>
      </c>
      <c r="G177" s="37">
        <f t="shared" si="35"/>
        <v>0.74326827943906293</v>
      </c>
      <c r="H177" s="28">
        <f t="shared" ref="H177:W177" si="36">SUM(H171:H176)</f>
        <v>1127394103</v>
      </c>
      <c r="I177" s="29">
        <f t="shared" si="36"/>
        <v>165090076</v>
      </c>
      <c r="J177" s="29">
        <f t="shared" si="36"/>
        <v>191892360</v>
      </c>
      <c r="K177" s="28">
        <f t="shared" si="36"/>
        <v>1484376539</v>
      </c>
      <c r="L177" s="28">
        <f t="shared" si="36"/>
        <v>135431346</v>
      </c>
      <c r="M177" s="29">
        <f t="shared" si="36"/>
        <v>107339829</v>
      </c>
      <c r="N177" s="29">
        <f t="shared" si="36"/>
        <v>668007683</v>
      </c>
      <c r="O177" s="28">
        <f t="shared" si="36"/>
        <v>910778858</v>
      </c>
      <c r="P177" s="28">
        <f t="shared" si="36"/>
        <v>136975954</v>
      </c>
      <c r="Q177" s="29">
        <f t="shared" si="36"/>
        <v>163846666</v>
      </c>
      <c r="R177" s="29">
        <f t="shared" si="36"/>
        <v>770816010</v>
      </c>
      <c r="S177" s="28">
        <f t="shared" si="36"/>
        <v>1071638630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3">
        <f t="shared" si="36"/>
        <v>0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875107234</v>
      </c>
      <c r="E178" s="27">
        <v>440400568</v>
      </c>
      <c r="F178" s="27">
        <v>330367204</v>
      </c>
      <c r="G178" s="36">
        <f t="shared" si="35"/>
        <v>0.75015163014049524</v>
      </c>
      <c r="H178" s="26">
        <v>81804495</v>
      </c>
      <c r="I178" s="27">
        <v>21855523</v>
      </c>
      <c r="J178" s="27">
        <v>35233938</v>
      </c>
      <c r="K178" s="26">
        <v>138893956</v>
      </c>
      <c r="L178" s="26">
        <v>17203578</v>
      </c>
      <c r="M178" s="27">
        <v>6555077</v>
      </c>
      <c r="N178" s="27">
        <v>68106977</v>
      </c>
      <c r="O178" s="26">
        <v>91865632</v>
      </c>
      <c r="P178" s="26">
        <v>23815137</v>
      </c>
      <c r="Q178" s="27">
        <v>16542384</v>
      </c>
      <c r="R178" s="27">
        <v>59250095</v>
      </c>
      <c r="S178" s="26">
        <v>99607616</v>
      </c>
      <c r="T178" s="26">
        <v>0</v>
      </c>
      <c r="U178" s="27">
        <v>0</v>
      </c>
      <c r="V178" s="27">
        <v>0</v>
      </c>
      <c r="W178" s="42">
        <v>0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757974678</v>
      </c>
      <c r="E179" s="27">
        <v>759976160</v>
      </c>
      <c r="F179" s="27">
        <v>677349085</v>
      </c>
      <c r="G179" s="36">
        <f t="shared" si="35"/>
        <v>0.89127675399712536</v>
      </c>
      <c r="H179" s="26">
        <v>222099481</v>
      </c>
      <c r="I179" s="27">
        <v>18424445</v>
      </c>
      <c r="J179" s="27">
        <v>17029413</v>
      </c>
      <c r="K179" s="26">
        <v>257553339</v>
      </c>
      <c r="L179" s="26">
        <v>26375088</v>
      </c>
      <c r="M179" s="27">
        <v>25620274</v>
      </c>
      <c r="N179" s="27">
        <v>180918029</v>
      </c>
      <c r="O179" s="26">
        <v>232913391</v>
      </c>
      <c r="P179" s="26">
        <v>19342798</v>
      </c>
      <c r="Q179" s="27">
        <v>20894700</v>
      </c>
      <c r="R179" s="27">
        <v>146644857</v>
      </c>
      <c r="S179" s="26">
        <v>186882355</v>
      </c>
      <c r="T179" s="26">
        <v>0</v>
      </c>
      <c r="U179" s="27">
        <v>0</v>
      </c>
      <c r="V179" s="27">
        <v>0</v>
      </c>
      <c r="W179" s="42">
        <v>0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1201834761</v>
      </c>
      <c r="E180" s="27">
        <v>1210691613</v>
      </c>
      <c r="F180" s="27">
        <v>886005718</v>
      </c>
      <c r="G180" s="36">
        <f t="shared" si="35"/>
        <v>0.73181783741323403</v>
      </c>
      <c r="H180" s="26">
        <v>190288789</v>
      </c>
      <c r="I180" s="27">
        <v>-51628812</v>
      </c>
      <c r="J180" s="27">
        <v>63668062</v>
      </c>
      <c r="K180" s="26">
        <v>202328039</v>
      </c>
      <c r="L180" s="26">
        <v>46752181</v>
      </c>
      <c r="M180" s="27">
        <v>47028940</v>
      </c>
      <c r="N180" s="27">
        <v>176352209</v>
      </c>
      <c r="O180" s="26">
        <v>270133330</v>
      </c>
      <c r="P180" s="26">
        <v>-43033754</v>
      </c>
      <c r="Q180" s="27">
        <v>231031108</v>
      </c>
      <c r="R180" s="27">
        <v>225546995</v>
      </c>
      <c r="S180" s="26">
        <v>413544349</v>
      </c>
      <c r="T180" s="26">
        <v>0</v>
      </c>
      <c r="U180" s="27">
        <v>0</v>
      </c>
      <c r="V180" s="27">
        <v>0</v>
      </c>
      <c r="W180" s="42">
        <v>0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557799456</v>
      </c>
      <c r="E181" s="27">
        <v>610131419</v>
      </c>
      <c r="F181" s="27">
        <v>504018721</v>
      </c>
      <c r="G181" s="36">
        <f t="shared" si="35"/>
        <v>0.82608222639326168</v>
      </c>
      <c r="H181" s="26">
        <v>155536763</v>
      </c>
      <c r="I181" s="27">
        <v>31491463</v>
      </c>
      <c r="J181" s="27">
        <v>-9749496</v>
      </c>
      <c r="K181" s="26">
        <v>177278730</v>
      </c>
      <c r="L181" s="26">
        <v>17631269</v>
      </c>
      <c r="M181" s="27">
        <v>5920906</v>
      </c>
      <c r="N181" s="27">
        <v>127456818</v>
      </c>
      <c r="O181" s="26">
        <v>151008993</v>
      </c>
      <c r="P181" s="26">
        <v>19661061</v>
      </c>
      <c r="Q181" s="27">
        <v>13963348</v>
      </c>
      <c r="R181" s="27">
        <v>142106589</v>
      </c>
      <c r="S181" s="26">
        <v>175730998</v>
      </c>
      <c r="T181" s="26">
        <v>0</v>
      </c>
      <c r="U181" s="27">
        <v>0</v>
      </c>
      <c r="V181" s="27">
        <v>0</v>
      </c>
      <c r="W181" s="42">
        <v>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1561764700</v>
      </c>
      <c r="E182" s="27">
        <v>1777174232</v>
      </c>
      <c r="F182" s="27">
        <v>1522607693</v>
      </c>
      <c r="G182" s="36">
        <f t="shared" si="35"/>
        <v>0.85675769183671124</v>
      </c>
      <c r="H182" s="26">
        <v>513703304</v>
      </c>
      <c r="I182" s="27">
        <v>58431797</v>
      </c>
      <c r="J182" s="27">
        <v>59352628</v>
      </c>
      <c r="K182" s="26">
        <v>631487729</v>
      </c>
      <c r="L182" s="26">
        <v>164538922</v>
      </c>
      <c r="M182" s="27">
        <v>56104082</v>
      </c>
      <c r="N182" s="27">
        <v>365651179</v>
      </c>
      <c r="O182" s="26">
        <v>586294183</v>
      </c>
      <c r="P182" s="26">
        <v>-73952272</v>
      </c>
      <c r="Q182" s="27">
        <v>47904525</v>
      </c>
      <c r="R182" s="27">
        <v>330873528</v>
      </c>
      <c r="S182" s="26">
        <v>304825781</v>
      </c>
      <c r="T182" s="26">
        <v>0</v>
      </c>
      <c r="U182" s="27">
        <v>0</v>
      </c>
      <c r="V182" s="27">
        <v>0</v>
      </c>
      <c r="W182" s="42">
        <v>0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4954480829</v>
      </c>
      <c r="E183" s="29">
        <f>SUM(E178:E182)</f>
        <v>4798373992</v>
      </c>
      <c r="F183" s="29">
        <f>SUM(F178:F182)</f>
        <v>3920348421</v>
      </c>
      <c r="G183" s="37">
        <f t="shared" si="35"/>
        <v>0.81701601991343908</v>
      </c>
      <c r="H183" s="28">
        <f t="shared" ref="H183:W183" si="37">SUM(H178:H182)</f>
        <v>1163432832</v>
      </c>
      <c r="I183" s="29">
        <f t="shared" si="37"/>
        <v>78574416</v>
      </c>
      <c r="J183" s="29">
        <f t="shared" si="37"/>
        <v>165534545</v>
      </c>
      <c r="K183" s="28">
        <f t="shared" si="37"/>
        <v>1407541793</v>
      </c>
      <c r="L183" s="28">
        <f t="shared" si="37"/>
        <v>272501038</v>
      </c>
      <c r="M183" s="29">
        <f t="shared" si="37"/>
        <v>141229279</v>
      </c>
      <c r="N183" s="29">
        <f t="shared" si="37"/>
        <v>918485212</v>
      </c>
      <c r="O183" s="28">
        <f t="shared" si="37"/>
        <v>1332215529</v>
      </c>
      <c r="P183" s="28">
        <f t="shared" si="37"/>
        <v>-54167030</v>
      </c>
      <c r="Q183" s="29">
        <f t="shared" si="37"/>
        <v>330336065</v>
      </c>
      <c r="R183" s="29">
        <f t="shared" si="37"/>
        <v>904422064</v>
      </c>
      <c r="S183" s="28">
        <f t="shared" si="37"/>
        <v>1180591099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3">
        <f t="shared" si="37"/>
        <v>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309516832</v>
      </c>
      <c r="E184" s="27">
        <v>309416832</v>
      </c>
      <c r="F184" s="27">
        <v>269662624</v>
      </c>
      <c r="G184" s="36">
        <f t="shared" si="35"/>
        <v>0.8715189224094958</v>
      </c>
      <c r="H184" s="26">
        <v>111191361</v>
      </c>
      <c r="I184" s="27">
        <v>54629099</v>
      </c>
      <c r="J184" s="27">
        <v>-43876156</v>
      </c>
      <c r="K184" s="26">
        <v>121944304</v>
      </c>
      <c r="L184" s="26">
        <v>5323133</v>
      </c>
      <c r="M184" s="27">
        <v>2576731</v>
      </c>
      <c r="N184" s="27">
        <v>72285152</v>
      </c>
      <c r="O184" s="26">
        <v>80185016</v>
      </c>
      <c r="P184" s="26">
        <v>4556158</v>
      </c>
      <c r="Q184" s="27">
        <v>998313</v>
      </c>
      <c r="R184" s="27">
        <v>61978833</v>
      </c>
      <c r="S184" s="26">
        <v>67533304</v>
      </c>
      <c r="T184" s="26">
        <v>0</v>
      </c>
      <c r="U184" s="27">
        <v>0</v>
      </c>
      <c r="V184" s="27">
        <v>0</v>
      </c>
      <c r="W184" s="42">
        <v>0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268172058</v>
      </c>
      <c r="E185" s="27">
        <v>245278481</v>
      </c>
      <c r="F185" s="27">
        <v>203467387</v>
      </c>
      <c r="G185" s="36">
        <f t="shared" si="35"/>
        <v>0.82953623232850993</v>
      </c>
      <c r="H185" s="26">
        <v>68867368</v>
      </c>
      <c r="I185" s="27">
        <v>5004997</v>
      </c>
      <c r="J185" s="27">
        <v>6793765</v>
      </c>
      <c r="K185" s="26">
        <v>80666130</v>
      </c>
      <c r="L185" s="26">
        <v>5627757</v>
      </c>
      <c r="M185" s="27">
        <v>5175736</v>
      </c>
      <c r="N185" s="27">
        <v>55390232</v>
      </c>
      <c r="O185" s="26">
        <v>66193725</v>
      </c>
      <c r="P185" s="26">
        <v>6065790</v>
      </c>
      <c r="Q185" s="27">
        <v>4970134</v>
      </c>
      <c r="R185" s="27">
        <v>45571608</v>
      </c>
      <c r="S185" s="26">
        <v>56607532</v>
      </c>
      <c r="T185" s="26">
        <v>0</v>
      </c>
      <c r="U185" s="27">
        <v>0</v>
      </c>
      <c r="V185" s="27">
        <v>0</v>
      </c>
      <c r="W185" s="42">
        <v>0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4028834550</v>
      </c>
      <c r="E186" s="27">
        <v>4035189208</v>
      </c>
      <c r="F186" s="27">
        <v>3033315349</v>
      </c>
      <c r="G186" s="36">
        <f t="shared" si="35"/>
        <v>0.75171576663276996</v>
      </c>
      <c r="H186" s="26">
        <v>580268445</v>
      </c>
      <c r="I186" s="27">
        <v>228838027</v>
      </c>
      <c r="J186" s="27">
        <v>282349559</v>
      </c>
      <c r="K186" s="26">
        <v>1091456031</v>
      </c>
      <c r="L186" s="26">
        <v>219529258</v>
      </c>
      <c r="M186" s="27">
        <v>262768600</v>
      </c>
      <c r="N186" s="27">
        <v>597378108</v>
      </c>
      <c r="O186" s="26">
        <v>1079675966</v>
      </c>
      <c r="P186" s="26">
        <v>178516010</v>
      </c>
      <c r="Q186" s="27">
        <v>212370299</v>
      </c>
      <c r="R186" s="27">
        <v>471297043</v>
      </c>
      <c r="S186" s="26">
        <v>862183352</v>
      </c>
      <c r="T186" s="26">
        <v>0</v>
      </c>
      <c r="U186" s="27">
        <v>0</v>
      </c>
      <c r="V186" s="27">
        <v>0</v>
      </c>
      <c r="W186" s="42">
        <v>0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505982503</v>
      </c>
      <c r="E187" s="27">
        <v>527814547</v>
      </c>
      <c r="F187" s="27">
        <v>354417154</v>
      </c>
      <c r="G187" s="36">
        <f t="shared" si="35"/>
        <v>0.67148045845731497</v>
      </c>
      <c r="H187" s="26">
        <v>134396747</v>
      </c>
      <c r="I187" s="27">
        <v>7176927</v>
      </c>
      <c r="J187" s="27">
        <v>26933499</v>
      </c>
      <c r="K187" s="26">
        <v>168507173</v>
      </c>
      <c r="L187" s="26">
        <v>18247092</v>
      </c>
      <c r="M187" s="27">
        <v>15964530</v>
      </c>
      <c r="N187" s="27">
        <v>41692354</v>
      </c>
      <c r="O187" s="26">
        <v>75903976</v>
      </c>
      <c r="P187" s="26">
        <v>7266336</v>
      </c>
      <c r="Q187" s="27">
        <v>16492259</v>
      </c>
      <c r="R187" s="27">
        <v>86247410</v>
      </c>
      <c r="S187" s="26">
        <v>110006005</v>
      </c>
      <c r="T187" s="26">
        <v>0</v>
      </c>
      <c r="U187" s="27">
        <v>0</v>
      </c>
      <c r="V187" s="27">
        <v>0</v>
      </c>
      <c r="W187" s="42">
        <v>0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818700000</v>
      </c>
      <c r="E188" s="27">
        <v>831777000</v>
      </c>
      <c r="F188" s="27">
        <v>774230615</v>
      </c>
      <c r="G188" s="36">
        <f t="shared" si="35"/>
        <v>0.93081512833367597</v>
      </c>
      <c r="H188" s="26">
        <v>278081504</v>
      </c>
      <c r="I188" s="27">
        <v>17583791</v>
      </c>
      <c r="J188" s="27">
        <v>13866670</v>
      </c>
      <c r="K188" s="26">
        <v>309531965</v>
      </c>
      <c r="L188" s="26">
        <v>12327846</v>
      </c>
      <c r="M188" s="27">
        <v>16464858</v>
      </c>
      <c r="N188" s="27">
        <v>238856145</v>
      </c>
      <c r="O188" s="26">
        <v>267648849</v>
      </c>
      <c r="P188" s="26">
        <v>7668822</v>
      </c>
      <c r="Q188" s="27">
        <v>10745475</v>
      </c>
      <c r="R188" s="27">
        <v>178635504</v>
      </c>
      <c r="S188" s="26">
        <v>197049801</v>
      </c>
      <c r="T188" s="26">
        <v>0</v>
      </c>
      <c r="U188" s="27">
        <v>0</v>
      </c>
      <c r="V188" s="27">
        <v>0</v>
      </c>
      <c r="W188" s="42">
        <v>0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5931205943</v>
      </c>
      <c r="E189" s="29">
        <f>SUM(E184:E188)</f>
        <v>5949476068</v>
      </c>
      <c r="F189" s="29">
        <f>SUM(F184:F188)</f>
        <v>4635093129</v>
      </c>
      <c r="G189" s="37">
        <f t="shared" si="35"/>
        <v>0.77907585071741481</v>
      </c>
      <c r="H189" s="28">
        <f t="shared" ref="H189:W189" si="38">SUM(H184:H188)</f>
        <v>1172805425</v>
      </c>
      <c r="I189" s="29">
        <f t="shared" si="38"/>
        <v>313232841</v>
      </c>
      <c r="J189" s="29">
        <f t="shared" si="38"/>
        <v>286067337</v>
      </c>
      <c r="K189" s="28">
        <f t="shared" si="38"/>
        <v>1772105603</v>
      </c>
      <c r="L189" s="28">
        <f t="shared" si="38"/>
        <v>261055086</v>
      </c>
      <c r="M189" s="29">
        <f t="shared" si="38"/>
        <v>302950455</v>
      </c>
      <c r="N189" s="29">
        <f t="shared" si="38"/>
        <v>1005601991</v>
      </c>
      <c r="O189" s="28">
        <f t="shared" si="38"/>
        <v>1569607532</v>
      </c>
      <c r="P189" s="28">
        <f t="shared" si="38"/>
        <v>204073116</v>
      </c>
      <c r="Q189" s="29">
        <f t="shared" si="38"/>
        <v>245576480</v>
      </c>
      <c r="R189" s="29">
        <f t="shared" si="38"/>
        <v>843730398</v>
      </c>
      <c r="S189" s="28">
        <f t="shared" si="38"/>
        <v>1293379994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3">
        <f t="shared" si="38"/>
        <v>0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427634925</v>
      </c>
      <c r="E190" s="27">
        <v>432634925</v>
      </c>
      <c r="F190" s="27">
        <v>355978604</v>
      </c>
      <c r="G190" s="36">
        <f t="shared" si="35"/>
        <v>0.82281522694914189</v>
      </c>
      <c r="H190" s="26">
        <v>25692572</v>
      </c>
      <c r="I190" s="27">
        <v>25888810</v>
      </c>
      <c r="J190" s="27">
        <v>22141890</v>
      </c>
      <c r="K190" s="26">
        <v>73723272</v>
      </c>
      <c r="L190" s="26">
        <v>24461088</v>
      </c>
      <c r="M190" s="27">
        <v>26977799</v>
      </c>
      <c r="N190" s="27">
        <v>25860128</v>
      </c>
      <c r="O190" s="26">
        <v>77299015</v>
      </c>
      <c r="P190" s="26">
        <v>120608874</v>
      </c>
      <c r="Q190" s="27">
        <v>31470202</v>
      </c>
      <c r="R190" s="27">
        <v>52877241</v>
      </c>
      <c r="S190" s="26">
        <v>204956317</v>
      </c>
      <c r="T190" s="26">
        <v>0</v>
      </c>
      <c r="U190" s="27">
        <v>0</v>
      </c>
      <c r="V190" s="27">
        <v>0</v>
      </c>
      <c r="W190" s="42">
        <v>0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666956750</v>
      </c>
      <c r="E191" s="27">
        <v>678156767</v>
      </c>
      <c r="F191" s="27">
        <v>526868559</v>
      </c>
      <c r="G191" s="36">
        <f t="shared" si="35"/>
        <v>0.77691263235599328</v>
      </c>
      <c r="H191" s="26">
        <v>44386651</v>
      </c>
      <c r="I191" s="27">
        <v>29560519</v>
      </c>
      <c r="J191" s="27">
        <v>114890657</v>
      </c>
      <c r="K191" s="26">
        <v>188837827</v>
      </c>
      <c r="L191" s="26">
        <v>30772194</v>
      </c>
      <c r="M191" s="27">
        <v>28607935</v>
      </c>
      <c r="N191" s="27">
        <v>146687864</v>
      </c>
      <c r="O191" s="26">
        <v>206067993</v>
      </c>
      <c r="P191" s="26">
        <v>41610499</v>
      </c>
      <c r="Q191" s="27">
        <v>11410319</v>
      </c>
      <c r="R191" s="27">
        <v>78941921</v>
      </c>
      <c r="S191" s="26">
        <v>131962739</v>
      </c>
      <c r="T191" s="26">
        <v>0</v>
      </c>
      <c r="U191" s="27">
        <v>0</v>
      </c>
      <c r="V191" s="27">
        <v>0</v>
      </c>
      <c r="W191" s="42">
        <v>0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486510053</v>
      </c>
      <c r="E192" s="27">
        <v>486670053</v>
      </c>
      <c r="F192" s="27">
        <v>336334739</v>
      </c>
      <c r="G192" s="36">
        <f t="shared" si="35"/>
        <v>0.69109396998380745</v>
      </c>
      <c r="H192" s="26">
        <v>62587822</v>
      </c>
      <c r="I192" s="27">
        <v>-79107330</v>
      </c>
      <c r="J192" s="27">
        <v>127135943</v>
      </c>
      <c r="K192" s="26">
        <v>110616435</v>
      </c>
      <c r="L192" s="26">
        <v>23715224</v>
      </c>
      <c r="M192" s="27">
        <v>24553672</v>
      </c>
      <c r="N192" s="27">
        <v>60481345</v>
      </c>
      <c r="O192" s="26">
        <v>108750241</v>
      </c>
      <c r="P192" s="26">
        <v>30727279</v>
      </c>
      <c r="Q192" s="27">
        <v>24770026</v>
      </c>
      <c r="R192" s="27">
        <v>61470758</v>
      </c>
      <c r="S192" s="26">
        <v>116968063</v>
      </c>
      <c r="T192" s="26">
        <v>0</v>
      </c>
      <c r="U192" s="27">
        <v>0</v>
      </c>
      <c r="V192" s="27">
        <v>0</v>
      </c>
      <c r="W192" s="42">
        <v>0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1152077888</v>
      </c>
      <c r="E193" s="27">
        <v>1146752755</v>
      </c>
      <c r="F193" s="27">
        <v>910377150</v>
      </c>
      <c r="G193" s="36">
        <f t="shared" si="35"/>
        <v>0.79387395934357274</v>
      </c>
      <c r="H193" s="26">
        <v>250183306</v>
      </c>
      <c r="I193" s="27">
        <v>45103309</v>
      </c>
      <c r="J193" s="27">
        <v>51862134</v>
      </c>
      <c r="K193" s="26">
        <v>347148749</v>
      </c>
      <c r="L193" s="26">
        <v>48364190</v>
      </c>
      <c r="M193" s="27">
        <v>43742001</v>
      </c>
      <c r="N193" s="27">
        <v>206379741</v>
      </c>
      <c r="O193" s="26">
        <v>298485932</v>
      </c>
      <c r="P193" s="26">
        <v>46682317</v>
      </c>
      <c r="Q193" s="27">
        <v>46974646</v>
      </c>
      <c r="R193" s="27">
        <v>171085506</v>
      </c>
      <c r="S193" s="26">
        <v>264742469</v>
      </c>
      <c r="T193" s="26">
        <v>0</v>
      </c>
      <c r="U193" s="27">
        <v>0</v>
      </c>
      <c r="V193" s="27">
        <v>0</v>
      </c>
      <c r="W193" s="42">
        <v>0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711722261</v>
      </c>
      <c r="E194" s="27">
        <v>713006783</v>
      </c>
      <c r="F194" s="27">
        <v>511196148</v>
      </c>
      <c r="G194" s="36">
        <f t="shared" si="35"/>
        <v>0.71695832380321123</v>
      </c>
      <c r="H194" s="26">
        <v>72954239</v>
      </c>
      <c r="I194" s="27">
        <v>27853306</v>
      </c>
      <c r="J194" s="27">
        <v>27283657</v>
      </c>
      <c r="K194" s="26">
        <v>128091202</v>
      </c>
      <c r="L194" s="26">
        <v>91207263</v>
      </c>
      <c r="M194" s="27">
        <v>49966951</v>
      </c>
      <c r="N194" s="27">
        <v>84765583</v>
      </c>
      <c r="O194" s="26">
        <v>225939797</v>
      </c>
      <c r="P194" s="26">
        <v>49185770</v>
      </c>
      <c r="Q194" s="27">
        <v>33341830</v>
      </c>
      <c r="R194" s="27">
        <v>74637549</v>
      </c>
      <c r="S194" s="26">
        <v>157165149</v>
      </c>
      <c r="T194" s="26">
        <v>0</v>
      </c>
      <c r="U194" s="27">
        <v>0</v>
      </c>
      <c r="V194" s="27">
        <v>0</v>
      </c>
      <c r="W194" s="42">
        <v>0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150768728</v>
      </c>
      <c r="E195" s="27">
        <v>149889550</v>
      </c>
      <c r="F195" s="27">
        <v>145543017</v>
      </c>
      <c r="G195" s="36">
        <f t="shared" si="35"/>
        <v>0.97100176096332269</v>
      </c>
      <c r="H195" s="26">
        <v>58758381</v>
      </c>
      <c r="I195" s="27">
        <v>426879</v>
      </c>
      <c r="J195" s="27">
        <v>629634</v>
      </c>
      <c r="K195" s="26">
        <v>59814894</v>
      </c>
      <c r="L195" s="26">
        <v>684448</v>
      </c>
      <c r="M195" s="27">
        <v>689103</v>
      </c>
      <c r="N195" s="27">
        <v>47032632</v>
      </c>
      <c r="O195" s="26">
        <v>48406183</v>
      </c>
      <c r="P195" s="26">
        <v>647443</v>
      </c>
      <c r="Q195" s="27">
        <v>1232655</v>
      </c>
      <c r="R195" s="27">
        <v>35441842</v>
      </c>
      <c r="S195" s="26">
        <v>37321940</v>
      </c>
      <c r="T195" s="26">
        <v>0</v>
      </c>
      <c r="U195" s="27">
        <v>0</v>
      </c>
      <c r="V195" s="27">
        <v>0</v>
      </c>
      <c r="W195" s="42">
        <v>0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3595670605</v>
      </c>
      <c r="E196" s="29">
        <f>SUM(E190:E195)</f>
        <v>3607110833</v>
      </c>
      <c r="F196" s="29">
        <f>SUM(F190:F195)</f>
        <v>2786298217</v>
      </c>
      <c r="G196" s="37">
        <f t="shared" si="35"/>
        <v>0.77244596742336913</v>
      </c>
      <c r="H196" s="28">
        <f t="shared" ref="H196:W196" si="39">SUM(H190:H195)</f>
        <v>514562971</v>
      </c>
      <c r="I196" s="29">
        <f t="shared" si="39"/>
        <v>49725493</v>
      </c>
      <c r="J196" s="29">
        <f t="shared" si="39"/>
        <v>343943915</v>
      </c>
      <c r="K196" s="28">
        <f t="shared" si="39"/>
        <v>908232379</v>
      </c>
      <c r="L196" s="28">
        <f t="shared" si="39"/>
        <v>219204407</v>
      </c>
      <c r="M196" s="29">
        <f t="shared" si="39"/>
        <v>174537461</v>
      </c>
      <c r="N196" s="29">
        <f t="shared" si="39"/>
        <v>571207293</v>
      </c>
      <c r="O196" s="28">
        <f t="shared" si="39"/>
        <v>964949161</v>
      </c>
      <c r="P196" s="28">
        <f t="shared" si="39"/>
        <v>289462182</v>
      </c>
      <c r="Q196" s="29">
        <f t="shared" si="39"/>
        <v>149199678</v>
      </c>
      <c r="R196" s="29">
        <f t="shared" si="39"/>
        <v>474454817</v>
      </c>
      <c r="S196" s="28">
        <f t="shared" si="39"/>
        <v>913116677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3">
        <f t="shared" si="39"/>
        <v>0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312926833</v>
      </c>
      <c r="E197" s="27">
        <v>311570415</v>
      </c>
      <c r="F197" s="27">
        <v>260517773</v>
      </c>
      <c r="G197" s="36">
        <f t="shared" si="35"/>
        <v>0.83614412812590055</v>
      </c>
      <c r="H197" s="26">
        <v>77705343</v>
      </c>
      <c r="I197" s="27">
        <v>10340153</v>
      </c>
      <c r="J197" s="27">
        <v>12762878</v>
      </c>
      <c r="K197" s="26">
        <v>100808374</v>
      </c>
      <c r="L197" s="26">
        <v>11370635</v>
      </c>
      <c r="M197" s="27">
        <v>10858983</v>
      </c>
      <c r="N197" s="27">
        <v>62766802</v>
      </c>
      <c r="O197" s="26">
        <v>84996420</v>
      </c>
      <c r="P197" s="26">
        <v>11460206</v>
      </c>
      <c r="Q197" s="27">
        <v>11352606</v>
      </c>
      <c r="R197" s="27">
        <v>51900167</v>
      </c>
      <c r="S197" s="26">
        <v>74712979</v>
      </c>
      <c r="T197" s="26">
        <v>0</v>
      </c>
      <c r="U197" s="27">
        <v>0</v>
      </c>
      <c r="V197" s="27">
        <v>0</v>
      </c>
      <c r="W197" s="42">
        <v>0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546626097</v>
      </c>
      <c r="E198" s="27">
        <v>546753316</v>
      </c>
      <c r="F198" s="27">
        <v>431342312</v>
      </c>
      <c r="G198" s="36">
        <f t="shared" si="35"/>
        <v>0.78891576763660631</v>
      </c>
      <c r="H198" s="26">
        <v>141987649</v>
      </c>
      <c r="I198" s="27">
        <v>14794455</v>
      </c>
      <c r="J198" s="27">
        <v>15391193</v>
      </c>
      <c r="K198" s="26">
        <v>172173297</v>
      </c>
      <c r="L198" s="26">
        <v>19324953</v>
      </c>
      <c r="M198" s="27">
        <v>9575035</v>
      </c>
      <c r="N198" s="27">
        <v>115421007</v>
      </c>
      <c r="O198" s="26">
        <v>144320995</v>
      </c>
      <c r="P198" s="26">
        <v>16032404</v>
      </c>
      <c r="Q198" s="27">
        <v>16964620</v>
      </c>
      <c r="R198" s="27">
        <v>81850996</v>
      </c>
      <c r="S198" s="26">
        <v>114848020</v>
      </c>
      <c r="T198" s="26">
        <v>0</v>
      </c>
      <c r="U198" s="27">
        <v>0</v>
      </c>
      <c r="V198" s="27">
        <v>0</v>
      </c>
      <c r="W198" s="42">
        <v>0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400822268</v>
      </c>
      <c r="E199" s="27">
        <v>405722268</v>
      </c>
      <c r="F199" s="27">
        <v>334730204</v>
      </c>
      <c r="G199" s="36">
        <f t="shared" si="35"/>
        <v>0.8250230031741812</v>
      </c>
      <c r="H199" s="26">
        <v>124168043</v>
      </c>
      <c r="I199" s="27">
        <v>780207</v>
      </c>
      <c r="J199" s="27">
        <v>1072829</v>
      </c>
      <c r="K199" s="26">
        <v>126021079</v>
      </c>
      <c r="L199" s="26">
        <v>4531865</v>
      </c>
      <c r="M199" s="27">
        <v>473282</v>
      </c>
      <c r="N199" s="27">
        <v>107271145</v>
      </c>
      <c r="O199" s="26">
        <v>112276292</v>
      </c>
      <c r="P199" s="26">
        <v>8740805</v>
      </c>
      <c r="Q199" s="27">
        <v>4832476</v>
      </c>
      <c r="R199" s="27">
        <v>82859552</v>
      </c>
      <c r="S199" s="26">
        <v>96432833</v>
      </c>
      <c r="T199" s="26">
        <v>0</v>
      </c>
      <c r="U199" s="27">
        <v>0</v>
      </c>
      <c r="V199" s="27">
        <v>0</v>
      </c>
      <c r="W199" s="42">
        <v>0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734041423</v>
      </c>
      <c r="E200" s="27">
        <v>750041423</v>
      </c>
      <c r="F200" s="27">
        <v>334406651</v>
      </c>
      <c r="G200" s="36">
        <f t="shared" si="35"/>
        <v>0.44585091002367211</v>
      </c>
      <c r="H200" s="26">
        <v>217641580</v>
      </c>
      <c r="I200" s="27">
        <v>13186798</v>
      </c>
      <c r="J200" s="27">
        <v>15240344</v>
      </c>
      <c r="K200" s="26">
        <v>246068722</v>
      </c>
      <c r="L200" s="26">
        <v>12609611</v>
      </c>
      <c r="M200" s="27">
        <v>14525196</v>
      </c>
      <c r="N200" s="27">
        <v>13798789</v>
      </c>
      <c r="O200" s="26">
        <v>40933596</v>
      </c>
      <c r="P200" s="26">
        <v>14036415</v>
      </c>
      <c r="Q200" s="27">
        <v>19688106</v>
      </c>
      <c r="R200" s="27">
        <v>13679812</v>
      </c>
      <c r="S200" s="26">
        <v>47404333</v>
      </c>
      <c r="T200" s="26">
        <v>0</v>
      </c>
      <c r="U200" s="27">
        <v>0</v>
      </c>
      <c r="V200" s="27">
        <v>0</v>
      </c>
      <c r="W200" s="42">
        <v>0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1113046877</v>
      </c>
      <c r="E201" s="27">
        <v>1161361877</v>
      </c>
      <c r="F201" s="27">
        <v>978928765</v>
      </c>
      <c r="G201" s="36">
        <f t="shared" si="35"/>
        <v>0.84291449925043471</v>
      </c>
      <c r="H201" s="26">
        <v>378625868</v>
      </c>
      <c r="I201" s="27">
        <v>14732610</v>
      </c>
      <c r="J201" s="27">
        <v>15723548</v>
      </c>
      <c r="K201" s="26">
        <v>409082026</v>
      </c>
      <c r="L201" s="26">
        <v>14705180</v>
      </c>
      <c r="M201" s="27">
        <v>14728175</v>
      </c>
      <c r="N201" s="27">
        <v>280876895</v>
      </c>
      <c r="O201" s="26">
        <v>310310250</v>
      </c>
      <c r="P201" s="26">
        <v>12799900</v>
      </c>
      <c r="Q201" s="27">
        <v>12530949</v>
      </c>
      <c r="R201" s="27">
        <v>234205640</v>
      </c>
      <c r="S201" s="26">
        <v>259536489</v>
      </c>
      <c r="T201" s="26">
        <v>0</v>
      </c>
      <c r="U201" s="27">
        <v>0</v>
      </c>
      <c r="V201" s="27">
        <v>0</v>
      </c>
      <c r="W201" s="42">
        <v>0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3107463498</v>
      </c>
      <c r="E202" s="29">
        <f>SUM(E197:E201)</f>
        <v>3175449299</v>
      </c>
      <c r="F202" s="29">
        <f>SUM(F197:F201)</f>
        <v>2339925705</v>
      </c>
      <c r="G202" s="37">
        <f t="shared" si="35"/>
        <v>0.73688019699665186</v>
      </c>
      <c r="H202" s="28">
        <f t="shared" ref="H202:W202" si="40">SUM(H197:H201)</f>
        <v>940128483</v>
      </c>
      <c r="I202" s="29">
        <f t="shared" si="40"/>
        <v>53834223</v>
      </c>
      <c r="J202" s="29">
        <f t="shared" si="40"/>
        <v>60190792</v>
      </c>
      <c r="K202" s="28">
        <f t="shared" si="40"/>
        <v>1054153498</v>
      </c>
      <c r="L202" s="28">
        <f t="shared" si="40"/>
        <v>62542244</v>
      </c>
      <c r="M202" s="29">
        <f t="shared" si="40"/>
        <v>50160671</v>
      </c>
      <c r="N202" s="29">
        <f t="shared" si="40"/>
        <v>580134638</v>
      </c>
      <c r="O202" s="28">
        <f t="shared" si="40"/>
        <v>692837553</v>
      </c>
      <c r="P202" s="28">
        <f t="shared" si="40"/>
        <v>63069730</v>
      </c>
      <c r="Q202" s="29">
        <f t="shared" si="40"/>
        <v>65368757</v>
      </c>
      <c r="R202" s="29">
        <f t="shared" si="40"/>
        <v>464496167</v>
      </c>
      <c r="S202" s="28">
        <f t="shared" si="40"/>
        <v>592934654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3">
        <f t="shared" si="40"/>
        <v>0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22384956422</v>
      </c>
      <c r="E203" s="29">
        <f>SUM(E171:E176,E178:E182,E184:E188,E190:E195,E197:E201)</f>
        <v>22194666858</v>
      </c>
      <c r="F203" s="29">
        <f>SUM(F171:F176,F178:F182,F184:F188,F190:F195,F197:F201)</f>
        <v>17148459499</v>
      </c>
      <c r="G203" s="37">
        <f t="shared" si="35"/>
        <v>0.77263874284370659</v>
      </c>
      <c r="H203" s="28">
        <f t="shared" ref="H203:W203" si="41">SUM(H171:H176,H178:H182,H184:H188,H190:H195,H197:H201)</f>
        <v>4918323814</v>
      </c>
      <c r="I203" s="29">
        <f t="shared" si="41"/>
        <v>660457049</v>
      </c>
      <c r="J203" s="29">
        <f t="shared" si="41"/>
        <v>1047628949</v>
      </c>
      <c r="K203" s="28">
        <f t="shared" si="41"/>
        <v>6626409812</v>
      </c>
      <c r="L203" s="28">
        <f t="shared" si="41"/>
        <v>950734121</v>
      </c>
      <c r="M203" s="29">
        <f t="shared" si="41"/>
        <v>776217695</v>
      </c>
      <c r="N203" s="29">
        <f t="shared" si="41"/>
        <v>3743436817</v>
      </c>
      <c r="O203" s="28">
        <f t="shared" si="41"/>
        <v>5470388633</v>
      </c>
      <c r="P203" s="28">
        <f t="shared" si="41"/>
        <v>639413952</v>
      </c>
      <c r="Q203" s="29">
        <f t="shared" si="41"/>
        <v>954327646</v>
      </c>
      <c r="R203" s="29">
        <f t="shared" si="41"/>
        <v>3457919456</v>
      </c>
      <c r="S203" s="28">
        <f t="shared" si="41"/>
        <v>5051661054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3">
        <f t="shared" si="41"/>
        <v>0</v>
      </c>
    </row>
    <row r="204" spans="1:23" ht="14.45" customHeight="1" x14ac:dyDescent="0.3">
      <c r="A204" s="10"/>
      <c r="B204" s="11" t="s">
        <v>606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611953591</v>
      </c>
      <c r="E206" s="27">
        <v>583086932</v>
      </c>
      <c r="F206" s="27">
        <v>-336388857</v>
      </c>
      <c r="G206" s="36">
        <f t="shared" ref="G206:G229" si="42">IF(($E206     =0),0,($F206     /$E206     ))</f>
        <v>-0.5769103002294691</v>
      </c>
      <c r="H206" s="26">
        <v>2094565</v>
      </c>
      <c r="I206" s="27">
        <v>18621896</v>
      </c>
      <c r="J206" s="27">
        <v>1653560</v>
      </c>
      <c r="K206" s="26">
        <v>22370021</v>
      </c>
      <c r="L206" s="26">
        <v>1459276</v>
      </c>
      <c r="M206" s="27">
        <v>-213902084</v>
      </c>
      <c r="N206" s="27">
        <v>-103198251</v>
      </c>
      <c r="O206" s="26">
        <v>-315641059</v>
      </c>
      <c r="P206" s="26">
        <v>31107857</v>
      </c>
      <c r="Q206" s="27">
        <v>-53479459</v>
      </c>
      <c r="R206" s="27">
        <v>-20746217</v>
      </c>
      <c r="S206" s="26">
        <v>-43117819</v>
      </c>
      <c r="T206" s="26">
        <v>0</v>
      </c>
      <c r="U206" s="27">
        <v>0</v>
      </c>
      <c r="V206" s="27">
        <v>0</v>
      </c>
      <c r="W206" s="42">
        <v>0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906168385</v>
      </c>
      <c r="E207" s="27">
        <v>842372788</v>
      </c>
      <c r="F207" s="27">
        <v>675080431</v>
      </c>
      <c r="G207" s="36">
        <f t="shared" si="42"/>
        <v>0.80140341736680132</v>
      </c>
      <c r="H207" s="26">
        <v>54560857</v>
      </c>
      <c r="I207" s="27">
        <v>52448170</v>
      </c>
      <c r="J207" s="27">
        <v>54105729</v>
      </c>
      <c r="K207" s="26">
        <v>161114756</v>
      </c>
      <c r="L207" s="26">
        <v>140903807</v>
      </c>
      <c r="M207" s="27">
        <v>53993283</v>
      </c>
      <c r="N207" s="27">
        <v>111918408</v>
      </c>
      <c r="O207" s="26">
        <v>306815498</v>
      </c>
      <c r="P207" s="26">
        <v>51476446</v>
      </c>
      <c r="Q207" s="27">
        <v>50863571</v>
      </c>
      <c r="R207" s="27">
        <v>104810160</v>
      </c>
      <c r="S207" s="26">
        <v>207150177</v>
      </c>
      <c r="T207" s="26">
        <v>0</v>
      </c>
      <c r="U207" s="27">
        <v>0</v>
      </c>
      <c r="V207" s="27">
        <v>0</v>
      </c>
      <c r="W207" s="42">
        <v>0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577087020</v>
      </c>
      <c r="E208" s="27">
        <v>577687709</v>
      </c>
      <c r="F208" s="27">
        <v>503518026</v>
      </c>
      <c r="G208" s="36">
        <f t="shared" si="42"/>
        <v>0.87160938021618872</v>
      </c>
      <c r="H208" s="26">
        <v>135138451</v>
      </c>
      <c r="I208" s="27">
        <v>31930618</v>
      </c>
      <c r="J208" s="27">
        <v>26921782</v>
      </c>
      <c r="K208" s="26">
        <v>193990851</v>
      </c>
      <c r="L208" s="26">
        <v>27331871</v>
      </c>
      <c r="M208" s="27">
        <v>28357744</v>
      </c>
      <c r="N208" s="27">
        <v>116077429</v>
      </c>
      <c r="O208" s="26">
        <v>171767044</v>
      </c>
      <c r="P208" s="26">
        <v>27812252</v>
      </c>
      <c r="Q208" s="27">
        <v>26474995</v>
      </c>
      <c r="R208" s="27">
        <v>83472884</v>
      </c>
      <c r="S208" s="26">
        <v>137760131</v>
      </c>
      <c r="T208" s="26">
        <v>0</v>
      </c>
      <c r="U208" s="27">
        <v>0</v>
      </c>
      <c r="V208" s="27">
        <v>0</v>
      </c>
      <c r="W208" s="42">
        <v>0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373939195</v>
      </c>
      <c r="E209" s="27">
        <v>373939195</v>
      </c>
      <c r="F209" s="27">
        <v>296869758</v>
      </c>
      <c r="G209" s="36">
        <f t="shared" si="42"/>
        <v>0.79389847860158125</v>
      </c>
      <c r="H209" s="26">
        <v>96621875</v>
      </c>
      <c r="I209" s="27">
        <v>24011821</v>
      </c>
      <c r="J209" s="27">
        <v>22193567</v>
      </c>
      <c r="K209" s="26">
        <v>142827263</v>
      </c>
      <c r="L209" s="26">
        <v>21479133</v>
      </c>
      <c r="M209" s="27">
        <v>19500367</v>
      </c>
      <c r="N209" s="27">
        <v>42531469</v>
      </c>
      <c r="O209" s="26">
        <v>83510969</v>
      </c>
      <c r="P209" s="26">
        <v>13716879</v>
      </c>
      <c r="Q209" s="27">
        <v>6838914</v>
      </c>
      <c r="R209" s="27">
        <v>49975733</v>
      </c>
      <c r="S209" s="26">
        <v>70531526</v>
      </c>
      <c r="T209" s="26">
        <v>0</v>
      </c>
      <c r="U209" s="27">
        <v>0</v>
      </c>
      <c r="V209" s="27">
        <v>0</v>
      </c>
      <c r="W209" s="42">
        <v>0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1076306815</v>
      </c>
      <c r="E210" s="27">
        <v>927380011</v>
      </c>
      <c r="F210" s="27">
        <v>697584716</v>
      </c>
      <c r="G210" s="36">
        <f t="shared" si="42"/>
        <v>0.75221021342458072</v>
      </c>
      <c r="H210" s="26">
        <v>115395626</v>
      </c>
      <c r="I210" s="27">
        <v>74204617</v>
      </c>
      <c r="J210" s="27">
        <v>65482763</v>
      </c>
      <c r="K210" s="26">
        <v>255083006</v>
      </c>
      <c r="L210" s="26">
        <v>57895398</v>
      </c>
      <c r="M210" s="27">
        <v>57314294</v>
      </c>
      <c r="N210" s="27">
        <v>101153224</v>
      </c>
      <c r="O210" s="26">
        <v>216362916</v>
      </c>
      <c r="P210" s="26">
        <v>75665313</v>
      </c>
      <c r="Q210" s="27">
        <v>67477353</v>
      </c>
      <c r="R210" s="27">
        <v>82996128</v>
      </c>
      <c r="S210" s="26">
        <v>226138794</v>
      </c>
      <c r="T210" s="26">
        <v>0</v>
      </c>
      <c r="U210" s="27">
        <v>0</v>
      </c>
      <c r="V210" s="27">
        <v>0</v>
      </c>
      <c r="W210" s="42">
        <v>0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303640800</v>
      </c>
      <c r="E211" s="27">
        <v>306971604</v>
      </c>
      <c r="F211" s="27">
        <v>207033824</v>
      </c>
      <c r="G211" s="36">
        <f t="shared" si="42"/>
        <v>0.67443965924613669</v>
      </c>
      <c r="H211" s="26">
        <v>43032959</v>
      </c>
      <c r="I211" s="27">
        <v>19612073</v>
      </c>
      <c r="J211" s="27">
        <v>17780501</v>
      </c>
      <c r="K211" s="26">
        <v>80425533</v>
      </c>
      <c r="L211" s="26">
        <v>16932357</v>
      </c>
      <c r="M211" s="27">
        <v>17643770</v>
      </c>
      <c r="N211" s="27">
        <v>38996885</v>
      </c>
      <c r="O211" s="26">
        <v>73573012</v>
      </c>
      <c r="P211" s="26">
        <v>15730071</v>
      </c>
      <c r="Q211" s="27">
        <v>18742731</v>
      </c>
      <c r="R211" s="27">
        <v>18562477</v>
      </c>
      <c r="S211" s="26">
        <v>53035279</v>
      </c>
      <c r="T211" s="26">
        <v>0</v>
      </c>
      <c r="U211" s="27">
        <v>0</v>
      </c>
      <c r="V211" s="27">
        <v>0</v>
      </c>
      <c r="W211" s="42">
        <v>0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2589361545</v>
      </c>
      <c r="E212" s="27">
        <v>2589741223</v>
      </c>
      <c r="F212" s="27">
        <v>1655802740</v>
      </c>
      <c r="G212" s="36">
        <f t="shared" si="42"/>
        <v>0.63936995916599348</v>
      </c>
      <c r="H212" s="26">
        <v>273089510</v>
      </c>
      <c r="I212" s="27">
        <v>103983173</v>
      </c>
      <c r="J212" s="27">
        <v>185709682</v>
      </c>
      <c r="K212" s="26">
        <v>562782365</v>
      </c>
      <c r="L212" s="26">
        <v>153699875</v>
      </c>
      <c r="M212" s="27">
        <v>155030608</v>
      </c>
      <c r="N212" s="27">
        <v>247242075</v>
      </c>
      <c r="O212" s="26">
        <v>555972558</v>
      </c>
      <c r="P212" s="26">
        <v>143408074</v>
      </c>
      <c r="Q212" s="27">
        <v>158743241</v>
      </c>
      <c r="R212" s="27">
        <v>234896502</v>
      </c>
      <c r="S212" s="26">
        <v>537047817</v>
      </c>
      <c r="T212" s="26">
        <v>0</v>
      </c>
      <c r="U212" s="27">
        <v>0</v>
      </c>
      <c r="V212" s="27">
        <v>0</v>
      </c>
      <c r="W212" s="42">
        <v>0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347764870</v>
      </c>
      <c r="E213" s="27">
        <v>351693900</v>
      </c>
      <c r="F213" s="27">
        <v>335748554</v>
      </c>
      <c r="G213" s="36">
        <f t="shared" si="42"/>
        <v>0.95466129494995511</v>
      </c>
      <c r="H213" s="26">
        <v>130281660</v>
      </c>
      <c r="I213" s="27">
        <v>2184417</v>
      </c>
      <c r="J213" s="27">
        <v>1859497</v>
      </c>
      <c r="K213" s="26">
        <v>134325574</v>
      </c>
      <c r="L213" s="26">
        <v>1739920</v>
      </c>
      <c r="M213" s="27">
        <v>5227512</v>
      </c>
      <c r="N213" s="27">
        <v>106378283</v>
      </c>
      <c r="O213" s="26">
        <v>113345715</v>
      </c>
      <c r="P213" s="26">
        <v>1811480</v>
      </c>
      <c r="Q213" s="27">
        <v>2825555</v>
      </c>
      <c r="R213" s="27">
        <v>83440230</v>
      </c>
      <c r="S213" s="26">
        <v>88077265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6786222221</v>
      </c>
      <c r="E214" s="29">
        <f>SUM(E206:E213)</f>
        <v>6552873362</v>
      </c>
      <c r="F214" s="29">
        <f>SUM(F206:F213)</f>
        <v>4035249192</v>
      </c>
      <c r="G214" s="37">
        <f t="shared" si="42"/>
        <v>0.61579843971964121</v>
      </c>
      <c r="H214" s="28">
        <f t="shared" ref="H214:W214" si="43">SUM(H206:H213)</f>
        <v>850215503</v>
      </c>
      <c r="I214" s="29">
        <f t="shared" si="43"/>
        <v>326996785</v>
      </c>
      <c r="J214" s="29">
        <f t="shared" si="43"/>
        <v>375707081</v>
      </c>
      <c r="K214" s="28">
        <f t="shared" si="43"/>
        <v>1552919369</v>
      </c>
      <c r="L214" s="28">
        <f t="shared" si="43"/>
        <v>421441637</v>
      </c>
      <c r="M214" s="29">
        <f t="shared" si="43"/>
        <v>123165494</v>
      </c>
      <c r="N214" s="29">
        <f t="shared" si="43"/>
        <v>661099522</v>
      </c>
      <c r="O214" s="28">
        <f t="shared" si="43"/>
        <v>1205706653</v>
      </c>
      <c r="P214" s="28">
        <f t="shared" si="43"/>
        <v>360728372</v>
      </c>
      <c r="Q214" s="29">
        <f t="shared" si="43"/>
        <v>278486901</v>
      </c>
      <c r="R214" s="29">
        <f t="shared" si="43"/>
        <v>637407897</v>
      </c>
      <c r="S214" s="28">
        <f t="shared" si="43"/>
        <v>1276623170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3">
        <f t="shared" si="43"/>
        <v>0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651567426</v>
      </c>
      <c r="E215" s="27">
        <v>651567426</v>
      </c>
      <c r="F215" s="27">
        <v>417044802</v>
      </c>
      <c r="G215" s="36">
        <f t="shared" si="42"/>
        <v>0.64006392179586957</v>
      </c>
      <c r="H215" s="26">
        <v>34396514</v>
      </c>
      <c r="I215" s="27">
        <v>82751906</v>
      </c>
      <c r="J215" s="27">
        <v>882111</v>
      </c>
      <c r="K215" s="26">
        <v>118030531</v>
      </c>
      <c r="L215" s="26">
        <v>34539982</v>
      </c>
      <c r="M215" s="27">
        <v>32436597</v>
      </c>
      <c r="N215" s="27">
        <v>63667005</v>
      </c>
      <c r="O215" s="26">
        <v>130643584</v>
      </c>
      <c r="P215" s="26">
        <v>25100771</v>
      </c>
      <c r="Q215" s="27">
        <v>35692418</v>
      </c>
      <c r="R215" s="27">
        <v>107577498</v>
      </c>
      <c r="S215" s="26">
        <v>168370687</v>
      </c>
      <c r="T215" s="26">
        <v>0</v>
      </c>
      <c r="U215" s="27">
        <v>0</v>
      </c>
      <c r="V215" s="27">
        <v>0</v>
      </c>
      <c r="W215" s="42">
        <v>0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3802906843</v>
      </c>
      <c r="E216" s="27">
        <v>3759821404</v>
      </c>
      <c r="F216" s="27">
        <v>2547693209</v>
      </c>
      <c r="G216" s="36">
        <f t="shared" si="42"/>
        <v>0.67761016687908615</v>
      </c>
      <c r="H216" s="26">
        <v>388434413</v>
      </c>
      <c r="I216" s="27">
        <v>233863734</v>
      </c>
      <c r="J216" s="27">
        <v>251560843</v>
      </c>
      <c r="K216" s="26">
        <v>873858990</v>
      </c>
      <c r="L216" s="26">
        <v>248394307</v>
      </c>
      <c r="M216" s="27">
        <v>243740340</v>
      </c>
      <c r="N216" s="27">
        <v>359752950</v>
      </c>
      <c r="O216" s="26">
        <v>851887597</v>
      </c>
      <c r="P216" s="26">
        <v>269251628</v>
      </c>
      <c r="Q216" s="27">
        <v>225512710</v>
      </c>
      <c r="R216" s="27">
        <v>327182284</v>
      </c>
      <c r="S216" s="26">
        <v>821946622</v>
      </c>
      <c r="T216" s="26">
        <v>0</v>
      </c>
      <c r="U216" s="27">
        <v>0</v>
      </c>
      <c r="V216" s="27">
        <v>0</v>
      </c>
      <c r="W216" s="42">
        <v>0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1993804929</v>
      </c>
      <c r="E217" s="27">
        <v>2001304929</v>
      </c>
      <c r="F217" s="27">
        <v>1409996516</v>
      </c>
      <c r="G217" s="36">
        <f t="shared" si="42"/>
        <v>0.70453857159315481</v>
      </c>
      <c r="H217" s="26">
        <v>244370062</v>
      </c>
      <c r="I217" s="27">
        <v>147147113</v>
      </c>
      <c r="J217" s="27">
        <v>135088687</v>
      </c>
      <c r="K217" s="26">
        <v>526605862</v>
      </c>
      <c r="L217" s="26">
        <v>123130584</v>
      </c>
      <c r="M217" s="27">
        <v>130408219</v>
      </c>
      <c r="N217" s="27">
        <v>225599585</v>
      </c>
      <c r="O217" s="26">
        <v>479138388</v>
      </c>
      <c r="P217" s="26">
        <v>98787844</v>
      </c>
      <c r="Q217" s="27">
        <v>123011313</v>
      </c>
      <c r="R217" s="27">
        <v>182453109</v>
      </c>
      <c r="S217" s="26">
        <v>404252266</v>
      </c>
      <c r="T217" s="26">
        <v>0</v>
      </c>
      <c r="U217" s="27">
        <v>0</v>
      </c>
      <c r="V217" s="27">
        <v>0</v>
      </c>
      <c r="W217" s="42">
        <v>0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316914600</v>
      </c>
      <c r="E218" s="27">
        <v>314768000</v>
      </c>
      <c r="F218" s="27">
        <v>199695777</v>
      </c>
      <c r="G218" s="36">
        <f t="shared" si="42"/>
        <v>0.63442210453413306</v>
      </c>
      <c r="H218" s="26">
        <v>66607222</v>
      </c>
      <c r="I218" s="27">
        <v>17770088</v>
      </c>
      <c r="J218" s="27">
        <v>15232326</v>
      </c>
      <c r="K218" s="26">
        <v>99609636</v>
      </c>
      <c r="L218" s="26">
        <v>11957809</v>
      </c>
      <c r="M218" s="27">
        <v>13797690</v>
      </c>
      <c r="N218" s="27">
        <v>32784017</v>
      </c>
      <c r="O218" s="26">
        <v>58539516</v>
      </c>
      <c r="P218" s="26">
        <v>13996625</v>
      </c>
      <c r="Q218" s="27">
        <v>13581110</v>
      </c>
      <c r="R218" s="27">
        <v>13968890</v>
      </c>
      <c r="S218" s="26">
        <v>41546625</v>
      </c>
      <c r="T218" s="26">
        <v>0</v>
      </c>
      <c r="U218" s="27">
        <v>0</v>
      </c>
      <c r="V218" s="27">
        <v>0</v>
      </c>
      <c r="W218" s="42">
        <v>0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724650348</v>
      </c>
      <c r="E219" s="27">
        <v>734734657</v>
      </c>
      <c r="F219" s="27">
        <v>803942515</v>
      </c>
      <c r="G219" s="36">
        <f t="shared" si="42"/>
        <v>1.0941943562082441</v>
      </c>
      <c r="H219" s="26">
        <v>221771866</v>
      </c>
      <c r="I219" s="27">
        <v>52414435</v>
      </c>
      <c r="J219" s="27">
        <v>31960241</v>
      </c>
      <c r="K219" s="26">
        <v>306146542</v>
      </c>
      <c r="L219" s="26">
        <v>43494581</v>
      </c>
      <c r="M219" s="27">
        <v>31158523</v>
      </c>
      <c r="N219" s="27">
        <v>204426432</v>
      </c>
      <c r="O219" s="26">
        <v>279079536</v>
      </c>
      <c r="P219" s="26">
        <v>28619685</v>
      </c>
      <c r="Q219" s="27">
        <v>42080925</v>
      </c>
      <c r="R219" s="27">
        <v>148015827</v>
      </c>
      <c r="S219" s="26">
        <v>218716437</v>
      </c>
      <c r="T219" s="26">
        <v>0</v>
      </c>
      <c r="U219" s="27">
        <v>0</v>
      </c>
      <c r="V219" s="27">
        <v>0</v>
      </c>
      <c r="W219" s="42">
        <v>0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624760000</v>
      </c>
      <c r="E220" s="27">
        <v>696050945</v>
      </c>
      <c r="F220" s="27">
        <v>583777880</v>
      </c>
      <c r="G220" s="36">
        <f t="shared" si="42"/>
        <v>0.83869993165514634</v>
      </c>
      <c r="H220" s="26">
        <v>10003002</v>
      </c>
      <c r="I220" s="27">
        <v>187219731</v>
      </c>
      <c r="J220" s="27">
        <v>14486166</v>
      </c>
      <c r="K220" s="26">
        <v>211708899</v>
      </c>
      <c r="L220" s="26">
        <v>17198949</v>
      </c>
      <c r="M220" s="27">
        <v>16687805</v>
      </c>
      <c r="N220" s="27">
        <v>152274544</v>
      </c>
      <c r="O220" s="26">
        <v>186161298</v>
      </c>
      <c r="P220" s="26">
        <v>19089873</v>
      </c>
      <c r="Q220" s="27">
        <v>21304352</v>
      </c>
      <c r="R220" s="27">
        <v>145513458</v>
      </c>
      <c r="S220" s="26">
        <v>185907683</v>
      </c>
      <c r="T220" s="26">
        <v>0</v>
      </c>
      <c r="U220" s="27">
        <v>0</v>
      </c>
      <c r="V220" s="27">
        <v>0</v>
      </c>
      <c r="W220" s="42">
        <v>0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509652050</v>
      </c>
      <c r="E221" s="27">
        <v>452652050</v>
      </c>
      <c r="F221" s="27">
        <v>389229463</v>
      </c>
      <c r="G221" s="36">
        <f t="shared" si="42"/>
        <v>0.85988666791633883</v>
      </c>
      <c r="H221" s="26">
        <v>157979234</v>
      </c>
      <c r="I221" s="27">
        <v>693308</v>
      </c>
      <c r="J221" s="27">
        <v>203018</v>
      </c>
      <c r="K221" s="26">
        <v>158875560</v>
      </c>
      <c r="L221" s="26">
        <v>2008580</v>
      </c>
      <c r="M221" s="27">
        <v>803855</v>
      </c>
      <c r="N221" s="27">
        <v>129782872</v>
      </c>
      <c r="O221" s="26">
        <v>132595307</v>
      </c>
      <c r="P221" s="26">
        <v>258477</v>
      </c>
      <c r="Q221" s="27">
        <v>880591</v>
      </c>
      <c r="R221" s="27">
        <v>96619528</v>
      </c>
      <c r="S221" s="26">
        <v>97758596</v>
      </c>
      <c r="T221" s="26">
        <v>0</v>
      </c>
      <c r="U221" s="27">
        <v>0</v>
      </c>
      <c r="V221" s="27">
        <v>0</v>
      </c>
      <c r="W221" s="42">
        <v>0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8624256196</v>
      </c>
      <c r="E222" s="29">
        <f>SUM(E215:E221)</f>
        <v>8610899411</v>
      </c>
      <c r="F222" s="29">
        <f>SUM(F215:F221)</f>
        <v>6351380162</v>
      </c>
      <c r="G222" s="37">
        <f t="shared" si="42"/>
        <v>0.73759776520980191</v>
      </c>
      <c r="H222" s="28">
        <f t="shared" ref="H222:W222" si="44">SUM(H215:H221)</f>
        <v>1123562313</v>
      </c>
      <c r="I222" s="29">
        <f t="shared" si="44"/>
        <v>721860315</v>
      </c>
      <c r="J222" s="29">
        <f t="shared" si="44"/>
        <v>449413392</v>
      </c>
      <c r="K222" s="28">
        <f t="shared" si="44"/>
        <v>2294836020</v>
      </c>
      <c r="L222" s="28">
        <f t="shared" si="44"/>
        <v>480724792</v>
      </c>
      <c r="M222" s="29">
        <f t="shared" si="44"/>
        <v>469033029</v>
      </c>
      <c r="N222" s="29">
        <f t="shared" si="44"/>
        <v>1168287405</v>
      </c>
      <c r="O222" s="28">
        <f t="shared" si="44"/>
        <v>2118045226</v>
      </c>
      <c r="P222" s="28">
        <f t="shared" si="44"/>
        <v>455104903</v>
      </c>
      <c r="Q222" s="29">
        <f t="shared" si="44"/>
        <v>462063419</v>
      </c>
      <c r="R222" s="29">
        <f t="shared" si="44"/>
        <v>1021330594</v>
      </c>
      <c r="S222" s="28">
        <f t="shared" si="44"/>
        <v>1938498916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3">
        <f t="shared" si="44"/>
        <v>0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648942939</v>
      </c>
      <c r="E223" s="27">
        <v>653577939</v>
      </c>
      <c r="F223" s="27">
        <v>500754712</v>
      </c>
      <c r="G223" s="36">
        <f t="shared" si="42"/>
        <v>0.76617444090321418</v>
      </c>
      <c r="H223" s="26">
        <v>108229875</v>
      </c>
      <c r="I223" s="27">
        <v>37021188</v>
      </c>
      <c r="J223" s="27">
        <v>37607983</v>
      </c>
      <c r="K223" s="26">
        <v>182859046</v>
      </c>
      <c r="L223" s="26">
        <v>36184098</v>
      </c>
      <c r="M223" s="27">
        <v>36249472</v>
      </c>
      <c r="N223" s="27">
        <v>89072678</v>
      </c>
      <c r="O223" s="26">
        <v>161506248</v>
      </c>
      <c r="P223" s="26">
        <v>36931995</v>
      </c>
      <c r="Q223" s="27">
        <v>39647285</v>
      </c>
      <c r="R223" s="27">
        <v>79810138</v>
      </c>
      <c r="S223" s="26">
        <v>156389418</v>
      </c>
      <c r="T223" s="26">
        <v>0</v>
      </c>
      <c r="U223" s="27">
        <v>0</v>
      </c>
      <c r="V223" s="27">
        <v>0</v>
      </c>
      <c r="W223" s="42">
        <v>0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1035958168</v>
      </c>
      <c r="E224" s="27">
        <v>1041206814</v>
      </c>
      <c r="F224" s="27">
        <v>895864043</v>
      </c>
      <c r="G224" s="36">
        <f t="shared" si="42"/>
        <v>0.86040931633780104</v>
      </c>
      <c r="H224" s="26">
        <v>295145048</v>
      </c>
      <c r="I224" s="27">
        <v>27182029</v>
      </c>
      <c r="J224" s="27">
        <v>28601636</v>
      </c>
      <c r="K224" s="26">
        <v>350928713</v>
      </c>
      <c r="L224" s="26">
        <v>30550771</v>
      </c>
      <c r="M224" s="27">
        <v>28112444</v>
      </c>
      <c r="N224" s="27">
        <v>244429479</v>
      </c>
      <c r="O224" s="26">
        <v>303092694</v>
      </c>
      <c r="P224" s="26">
        <v>29579700</v>
      </c>
      <c r="Q224" s="27">
        <v>24562426</v>
      </c>
      <c r="R224" s="27">
        <v>187700510</v>
      </c>
      <c r="S224" s="26">
        <v>241842636</v>
      </c>
      <c r="T224" s="26">
        <v>0</v>
      </c>
      <c r="U224" s="27">
        <v>0</v>
      </c>
      <c r="V224" s="27">
        <v>0</v>
      </c>
      <c r="W224" s="42">
        <v>0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1571370046</v>
      </c>
      <c r="E225" s="27">
        <v>1604031466</v>
      </c>
      <c r="F225" s="27">
        <v>1086676063</v>
      </c>
      <c r="G225" s="36">
        <f t="shared" si="42"/>
        <v>0.67746555228736394</v>
      </c>
      <c r="H225" s="26">
        <v>392658924</v>
      </c>
      <c r="I225" s="27">
        <v>28251657</v>
      </c>
      <c r="J225" s="27">
        <v>25131014</v>
      </c>
      <c r="K225" s="26">
        <v>446041595</v>
      </c>
      <c r="L225" s="26">
        <v>25229282</v>
      </c>
      <c r="M225" s="27">
        <v>1597077</v>
      </c>
      <c r="N225" s="27">
        <v>317212723</v>
      </c>
      <c r="O225" s="26">
        <v>344039082</v>
      </c>
      <c r="P225" s="26">
        <v>24274678</v>
      </c>
      <c r="Q225" s="27">
        <v>23211772</v>
      </c>
      <c r="R225" s="27">
        <v>249108936</v>
      </c>
      <c r="S225" s="26">
        <v>296595386</v>
      </c>
      <c r="T225" s="26">
        <v>0</v>
      </c>
      <c r="U225" s="27">
        <v>0</v>
      </c>
      <c r="V225" s="27">
        <v>0</v>
      </c>
      <c r="W225" s="42">
        <v>0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3474233663</v>
      </c>
      <c r="E226" s="27">
        <v>3478701310</v>
      </c>
      <c r="F226" s="27">
        <v>2668410753</v>
      </c>
      <c r="G226" s="36">
        <f t="shared" si="42"/>
        <v>0.76707095988071483</v>
      </c>
      <c r="H226" s="26">
        <v>548580429</v>
      </c>
      <c r="I226" s="27">
        <v>204808816</v>
      </c>
      <c r="J226" s="27">
        <v>223882678</v>
      </c>
      <c r="K226" s="26">
        <v>977271923</v>
      </c>
      <c r="L226" s="26">
        <v>197920520</v>
      </c>
      <c r="M226" s="27">
        <v>209023909</v>
      </c>
      <c r="N226" s="27">
        <v>468641160</v>
      </c>
      <c r="O226" s="26">
        <v>875585589</v>
      </c>
      <c r="P226" s="26">
        <v>196264878</v>
      </c>
      <c r="Q226" s="27">
        <v>194595449</v>
      </c>
      <c r="R226" s="27">
        <v>424692914</v>
      </c>
      <c r="S226" s="26">
        <v>815553241</v>
      </c>
      <c r="T226" s="26">
        <v>0</v>
      </c>
      <c r="U226" s="27">
        <v>0</v>
      </c>
      <c r="V226" s="27">
        <v>0</v>
      </c>
      <c r="W226" s="42">
        <v>0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292159942</v>
      </c>
      <c r="E227" s="27">
        <v>289674590</v>
      </c>
      <c r="F227" s="27">
        <v>281736782</v>
      </c>
      <c r="G227" s="36">
        <f t="shared" si="42"/>
        <v>0.97259749983593657</v>
      </c>
      <c r="H227" s="26">
        <v>114522288</v>
      </c>
      <c r="I227" s="27">
        <v>2019216</v>
      </c>
      <c r="J227" s="27">
        <v>1415530</v>
      </c>
      <c r="K227" s="26">
        <v>117957034</v>
      </c>
      <c r="L227" s="26">
        <v>-99922</v>
      </c>
      <c r="M227" s="27">
        <v>1125161</v>
      </c>
      <c r="N227" s="27">
        <v>91621957</v>
      </c>
      <c r="O227" s="26">
        <v>92647196</v>
      </c>
      <c r="P227" s="26">
        <v>1206536</v>
      </c>
      <c r="Q227" s="27">
        <v>477221</v>
      </c>
      <c r="R227" s="27">
        <v>69448795</v>
      </c>
      <c r="S227" s="26">
        <v>71132552</v>
      </c>
      <c r="T227" s="26">
        <v>0</v>
      </c>
      <c r="U227" s="27">
        <v>0</v>
      </c>
      <c r="V227" s="27">
        <v>0</v>
      </c>
      <c r="W227" s="42">
        <v>0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7022664758</v>
      </c>
      <c r="E228" s="29">
        <f>SUM(E223:E227)</f>
        <v>7067192119</v>
      </c>
      <c r="F228" s="29">
        <f>SUM(F223:F227)</f>
        <v>5433442353</v>
      </c>
      <c r="G228" s="37">
        <f t="shared" si="42"/>
        <v>0.76882618464443642</v>
      </c>
      <c r="H228" s="28">
        <f t="shared" ref="H228:W228" si="45">SUM(H223:H227)</f>
        <v>1459136564</v>
      </c>
      <c r="I228" s="29">
        <f t="shared" si="45"/>
        <v>299282906</v>
      </c>
      <c r="J228" s="29">
        <f t="shared" si="45"/>
        <v>316638841</v>
      </c>
      <c r="K228" s="28">
        <f t="shared" si="45"/>
        <v>2075058311</v>
      </c>
      <c r="L228" s="28">
        <f t="shared" si="45"/>
        <v>289784749</v>
      </c>
      <c r="M228" s="29">
        <f t="shared" si="45"/>
        <v>276108063</v>
      </c>
      <c r="N228" s="29">
        <f t="shared" si="45"/>
        <v>1210977997</v>
      </c>
      <c r="O228" s="28">
        <f t="shared" si="45"/>
        <v>1776870809</v>
      </c>
      <c r="P228" s="28">
        <f t="shared" si="45"/>
        <v>288257787</v>
      </c>
      <c r="Q228" s="29">
        <f t="shared" si="45"/>
        <v>282494153</v>
      </c>
      <c r="R228" s="29">
        <f t="shared" si="45"/>
        <v>1010761293</v>
      </c>
      <c r="S228" s="28">
        <f t="shared" si="45"/>
        <v>1581513233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3">
        <f t="shared" si="45"/>
        <v>0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22433143175</v>
      </c>
      <c r="E229" s="29">
        <f>SUM(E206:E213,E215:E221,E223:E227)</f>
        <v>22230964892</v>
      </c>
      <c r="F229" s="29">
        <f>SUM(F206:F213,F215:F221,F223:F227)</f>
        <v>15820071707</v>
      </c>
      <c r="G229" s="37">
        <f t="shared" si="42"/>
        <v>0.71162325989246589</v>
      </c>
      <c r="H229" s="28">
        <f t="shared" ref="H229:W229" si="46">SUM(H206:H213,H215:H221,H223:H227)</f>
        <v>3432914380</v>
      </c>
      <c r="I229" s="29">
        <f t="shared" si="46"/>
        <v>1348140006</v>
      </c>
      <c r="J229" s="29">
        <f t="shared" si="46"/>
        <v>1141759314</v>
      </c>
      <c r="K229" s="28">
        <f t="shared" si="46"/>
        <v>5922813700</v>
      </c>
      <c r="L229" s="28">
        <f t="shared" si="46"/>
        <v>1191951178</v>
      </c>
      <c r="M229" s="29">
        <f t="shared" si="46"/>
        <v>868306586</v>
      </c>
      <c r="N229" s="29">
        <f t="shared" si="46"/>
        <v>3040364924</v>
      </c>
      <c r="O229" s="28">
        <f t="shared" si="46"/>
        <v>5100622688</v>
      </c>
      <c r="P229" s="28">
        <f t="shared" si="46"/>
        <v>1104091062</v>
      </c>
      <c r="Q229" s="29">
        <f t="shared" si="46"/>
        <v>1023044473</v>
      </c>
      <c r="R229" s="29">
        <f t="shared" si="46"/>
        <v>2669499784</v>
      </c>
      <c r="S229" s="28">
        <f t="shared" si="46"/>
        <v>4796635319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3">
        <f t="shared" si="46"/>
        <v>0</v>
      </c>
    </row>
    <row r="230" spans="1:23" ht="14.45" customHeight="1" x14ac:dyDescent="0.3">
      <c r="A230" s="10"/>
      <c r="B230" s="11" t="s">
        <v>606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515114663</v>
      </c>
      <c r="E232" s="27">
        <v>519979641</v>
      </c>
      <c r="F232" s="27">
        <v>347557111</v>
      </c>
      <c r="G232" s="36">
        <f t="shared" ref="G232:G258" si="47">IF(($E232     =0),0,($F232     /$E232     ))</f>
        <v>0.66840522896549326</v>
      </c>
      <c r="H232" s="26">
        <v>169770622</v>
      </c>
      <c r="I232" s="27">
        <v>12144851</v>
      </c>
      <c r="J232" s="27">
        <v>11159293</v>
      </c>
      <c r="K232" s="26">
        <v>193074766</v>
      </c>
      <c r="L232" s="26">
        <v>11264148</v>
      </c>
      <c r="M232" s="27">
        <v>11918556</v>
      </c>
      <c r="N232" s="27">
        <v>-913868</v>
      </c>
      <c r="O232" s="26">
        <v>22268836</v>
      </c>
      <c r="P232" s="26">
        <v>12059406</v>
      </c>
      <c r="Q232" s="27">
        <v>14124936</v>
      </c>
      <c r="R232" s="27">
        <v>106029167</v>
      </c>
      <c r="S232" s="26">
        <v>132213509</v>
      </c>
      <c r="T232" s="26">
        <v>0</v>
      </c>
      <c r="U232" s="27">
        <v>0</v>
      </c>
      <c r="V232" s="27">
        <v>0</v>
      </c>
      <c r="W232" s="42">
        <v>0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2155760063</v>
      </c>
      <c r="E233" s="27">
        <v>2170957851</v>
      </c>
      <c r="F233" s="27">
        <v>1793837173</v>
      </c>
      <c r="G233" s="36">
        <f t="shared" si="47"/>
        <v>0.82628834648895266</v>
      </c>
      <c r="H233" s="26">
        <v>451864212</v>
      </c>
      <c r="I233" s="27">
        <v>106007407</v>
      </c>
      <c r="J233" s="27">
        <v>114442067</v>
      </c>
      <c r="K233" s="26">
        <v>672313686</v>
      </c>
      <c r="L233" s="26">
        <v>116260359</v>
      </c>
      <c r="M233" s="27">
        <v>120365759</v>
      </c>
      <c r="N233" s="27">
        <v>359096016</v>
      </c>
      <c r="O233" s="26">
        <v>595722134</v>
      </c>
      <c r="P233" s="26">
        <v>116673267</v>
      </c>
      <c r="Q233" s="27">
        <v>93728425</v>
      </c>
      <c r="R233" s="27">
        <v>315399661</v>
      </c>
      <c r="S233" s="26">
        <v>525801353</v>
      </c>
      <c r="T233" s="26">
        <v>0</v>
      </c>
      <c r="U233" s="27">
        <v>0</v>
      </c>
      <c r="V233" s="27">
        <v>0</v>
      </c>
      <c r="W233" s="42">
        <v>0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5669738454</v>
      </c>
      <c r="E234" s="27">
        <v>6563657623</v>
      </c>
      <c r="F234" s="27">
        <v>4541780937</v>
      </c>
      <c r="G234" s="36">
        <f t="shared" si="47"/>
        <v>0.69195884335662883</v>
      </c>
      <c r="H234" s="26">
        <v>420103481</v>
      </c>
      <c r="I234" s="27">
        <v>435758253</v>
      </c>
      <c r="J234" s="27">
        <v>787506161</v>
      </c>
      <c r="K234" s="26">
        <v>1643367895</v>
      </c>
      <c r="L234" s="26">
        <v>239082579</v>
      </c>
      <c r="M234" s="27">
        <v>570449526</v>
      </c>
      <c r="N234" s="27">
        <v>441020642</v>
      </c>
      <c r="O234" s="26">
        <v>1250552747</v>
      </c>
      <c r="P234" s="26">
        <v>438347404</v>
      </c>
      <c r="Q234" s="27">
        <v>363594468</v>
      </c>
      <c r="R234" s="27">
        <v>845918423</v>
      </c>
      <c r="S234" s="26">
        <v>1647860295</v>
      </c>
      <c r="T234" s="26">
        <v>0</v>
      </c>
      <c r="U234" s="27">
        <v>0</v>
      </c>
      <c r="V234" s="27">
        <v>0</v>
      </c>
      <c r="W234" s="42">
        <v>0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260253320</v>
      </c>
      <c r="E235" s="27">
        <v>260253320</v>
      </c>
      <c r="F235" s="27">
        <v>133297463</v>
      </c>
      <c r="G235" s="36">
        <f t="shared" si="47"/>
        <v>0.51218352565108483</v>
      </c>
      <c r="H235" s="26">
        <v>49840342</v>
      </c>
      <c r="I235" s="27">
        <v>12673716</v>
      </c>
      <c r="J235" s="27">
        <v>109510</v>
      </c>
      <c r="K235" s="26">
        <v>62623568</v>
      </c>
      <c r="L235" s="26">
        <v>1875168</v>
      </c>
      <c r="M235" s="27">
        <v>3513033</v>
      </c>
      <c r="N235" s="27">
        <v>0</v>
      </c>
      <c r="O235" s="26">
        <v>5388201</v>
      </c>
      <c r="P235" s="26">
        <v>2711212</v>
      </c>
      <c r="Q235" s="27">
        <v>33759299</v>
      </c>
      <c r="R235" s="27">
        <v>28815183</v>
      </c>
      <c r="S235" s="26">
        <v>65285694</v>
      </c>
      <c r="T235" s="26">
        <v>0</v>
      </c>
      <c r="U235" s="27">
        <v>0</v>
      </c>
      <c r="V235" s="27">
        <v>0</v>
      </c>
      <c r="W235" s="42">
        <v>0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902488802</v>
      </c>
      <c r="E236" s="27">
        <v>914353958</v>
      </c>
      <c r="F236" s="27">
        <v>820260797</v>
      </c>
      <c r="G236" s="36">
        <f t="shared" si="47"/>
        <v>0.89709328627415419</v>
      </c>
      <c r="H236" s="26">
        <v>233444366</v>
      </c>
      <c r="I236" s="27">
        <v>37369249</v>
      </c>
      <c r="J236" s="27">
        <v>38050294</v>
      </c>
      <c r="K236" s="26">
        <v>308863909</v>
      </c>
      <c r="L236" s="26">
        <v>35072651</v>
      </c>
      <c r="M236" s="27">
        <v>37228271</v>
      </c>
      <c r="N236" s="27">
        <v>183627075</v>
      </c>
      <c r="O236" s="26">
        <v>255927997</v>
      </c>
      <c r="P236" s="26">
        <v>55991678</v>
      </c>
      <c r="Q236" s="27">
        <v>35079927</v>
      </c>
      <c r="R236" s="27">
        <v>164397286</v>
      </c>
      <c r="S236" s="26">
        <v>255468891</v>
      </c>
      <c r="T236" s="26">
        <v>0</v>
      </c>
      <c r="U236" s="27">
        <v>0</v>
      </c>
      <c r="V236" s="27">
        <v>0</v>
      </c>
      <c r="W236" s="42">
        <v>0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372457000</v>
      </c>
      <c r="E237" s="27">
        <v>378097000</v>
      </c>
      <c r="F237" s="27">
        <v>370412551</v>
      </c>
      <c r="G237" s="36">
        <f t="shared" si="47"/>
        <v>0.979675985263041</v>
      </c>
      <c r="H237" s="26">
        <v>153185338</v>
      </c>
      <c r="I237" s="27">
        <v>194623</v>
      </c>
      <c r="J237" s="27">
        <v>354043</v>
      </c>
      <c r="K237" s="26">
        <v>153734004</v>
      </c>
      <c r="L237" s="26">
        <v>420493</v>
      </c>
      <c r="M237" s="27">
        <v>777147</v>
      </c>
      <c r="N237" s="27">
        <v>121505361</v>
      </c>
      <c r="O237" s="26">
        <v>122703001</v>
      </c>
      <c r="P237" s="26">
        <v>1175295</v>
      </c>
      <c r="Q237" s="27">
        <v>660224</v>
      </c>
      <c r="R237" s="27">
        <v>92140027</v>
      </c>
      <c r="S237" s="26">
        <v>93975546</v>
      </c>
      <c r="T237" s="26">
        <v>0</v>
      </c>
      <c r="U237" s="27">
        <v>0</v>
      </c>
      <c r="V237" s="27">
        <v>0</v>
      </c>
      <c r="W237" s="42">
        <v>0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9875812302</v>
      </c>
      <c r="E238" s="29">
        <f>SUM(E232:E237)</f>
        <v>10807299393</v>
      </c>
      <c r="F238" s="29">
        <f>SUM(F232:F237)</f>
        <v>8007146032</v>
      </c>
      <c r="G238" s="37">
        <f t="shared" si="47"/>
        <v>0.74090165737300773</v>
      </c>
      <c r="H238" s="28">
        <f t="shared" ref="H238:W238" si="48">SUM(H232:H237)</f>
        <v>1478208361</v>
      </c>
      <c r="I238" s="29">
        <f t="shared" si="48"/>
        <v>604148099</v>
      </c>
      <c r="J238" s="29">
        <f t="shared" si="48"/>
        <v>951621368</v>
      </c>
      <c r="K238" s="28">
        <f t="shared" si="48"/>
        <v>3033977828</v>
      </c>
      <c r="L238" s="28">
        <f t="shared" si="48"/>
        <v>403975398</v>
      </c>
      <c r="M238" s="29">
        <f t="shared" si="48"/>
        <v>744252292</v>
      </c>
      <c r="N238" s="29">
        <f t="shared" si="48"/>
        <v>1104335226</v>
      </c>
      <c r="O238" s="28">
        <f t="shared" si="48"/>
        <v>2252562916</v>
      </c>
      <c r="P238" s="28">
        <f t="shared" si="48"/>
        <v>626958262</v>
      </c>
      <c r="Q238" s="29">
        <f t="shared" si="48"/>
        <v>540947279</v>
      </c>
      <c r="R238" s="29">
        <f t="shared" si="48"/>
        <v>1552699747</v>
      </c>
      <c r="S238" s="28">
        <f t="shared" si="48"/>
        <v>2720605288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3">
        <f t="shared" si="48"/>
        <v>0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158527769</v>
      </c>
      <c r="E239" s="27">
        <v>167203271</v>
      </c>
      <c r="F239" s="27">
        <v>156015795</v>
      </c>
      <c r="G239" s="36">
        <f t="shared" si="47"/>
        <v>0.93309056734900842</v>
      </c>
      <c r="H239" s="26">
        <v>58162811</v>
      </c>
      <c r="I239" s="27">
        <v>10503540</v>
      </c>
      <c r="J239" s="27">
        <v>2405298</v>
      </c>
      <c r="K239" s="26">
        <v>71071649</v>
      </c>
      <c r="L239" s="26">
        <v>1084502</v>
      </c>
      <c r="M239" s="27">
        <v>453578</v>
      </c>
      <c r="N239" s="27">
        <v>47098215</v>
      </c>
      <c r="O239" s="26">
        <v>48636295</v>
      </c>
      <c r="P239" s="26">
        <v>471467</v>
      </c>
      <c r="Q239" s="27">
        <v>492772</v>
      </c>
      <c r="R239" s="27">
        <v>35343612</v>
      </c>
      <c r="S239" s="26">
        <v>36307851</v>
      </c>
      <c r="T239" s="26">
        <v>0</v>
      </c>
      <c r="U239" s="27">
        <v>0</v>
      </c>
      <c r="V239" s="27">
        <v>0</v>
      </c>
      <c r="W239" s="42">
        <v>0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286137551</v>
      </c>
      <c r="E240" s="27">
        <v>278321951</v>
      </c>
      <c r="F240" s="27">
        <v>205783243</v>
      </c>
      <c r="G240" s="36">
        <f t="shared" si="47"/>
        <v>0.73937122911300657</v>
      </c>
      <c r="H240" s="26">
        <v>8640503</v>
      </c>
      <c r="I240" s="27">
        <v>9068195</v>
      </c>
      <c r="J240" s="27">
        <v>8416772</v>
      </c>
      <c r="K240" s="26">
        <v>26125470</v>
      </c>
      <c r="L240" s="26">
        <v>8530018</v>
      </c>
      <c r="M240" s="27">
        <v>8377428</v>
      </c>
      <c r="N240" s="27">
        <v>10176466</v>
      </c>
      <c r="O240" s="26">
        <v>27083912</v>
      </c>
      <c r="P240" s="26">
        <v>107923025</v>
      </c>
      <c r="Q240" s="27">
        <v>2873125</v>
      </c>
      <c r="R240" s="27">
        <v>41777711</v>
      </c>
      <c r="S240" s="26">
        <v>152573861</v>
      </c>
      <c r="T240" s="26">
        <v>0</v>
      </c>
      <c r="U240" s="27">
        <v>0</v>
      </c>
      <c r="V240" s="27">
        <v>0</v>
      </c>
      <c r="W240" s="42">
        <v>0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1097083948</v>
      </c>
      <c r="E241" s="27">
        <v>1108565983</v>
      </c>
      <c r="F241" s="27">
        <v>843173780</v>
      </c>
      <c r="G241" s="36">
        <f t="shared" si="47"/>
        <v>0.760598640883968</v>
      </c>
      <c r="H241" s="26">
        <v>60134098</v>
      </c>
      <c r="I241" s="27">
        <v>64811596</v>
      </c>
      <c r="J241" s="27">
        <v>59670707</v>
      </c>
      <c r="K241" s="26">
        <v>184616401</v>
      </c>
      <c r="L241" s="26">
        <v>59231282</v>
      </c>
      <c r="M241" s="27">
        <v>59476819</v>
      </c>
      <c r="N241" s="27">
        <v>58074780</v>
      </c>
      <c r="O241" s="26">
        <v>176782881</v>
      </c>
      <c r="P241" s="26">
        <v>56772587</v>
      </c>
      <c r="Q241" s="27">
        <v>56306119</v>
      </c>
      <c r="R241" s="27">
        <v>368695792</v>
      </c>
      <c r="S241" s="26">
        <v>481774498</v>
      </c>
      <c r="T241" s="26">
        <v>0</v>
      </c>
      <c r="U241" s="27">
        <v>0</v>
      </c>
      <c r="V241" s="27">
        <v>0</v>
      </c>
      <c r="W241" s="42">
        <v>0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629211926</v>
      </c>
      <c r="E242" s="27">
        <v>629211926</v>
      </c>
      <c r="F242" s="27">
        <v>74088139</v>
      </c>
      <c r="G242" s="36">
        <f t="shared" si="47"/>
        <v>0.11774751230637037</v>
      </c>
      <c r="H242" s="26">
        <v>6952893</v>
      </c>
      <c r="I242" s="27">
        <v>6143054</v>
      </c>
      <c r="J242" s="27">
        <v>7619425</v>
      </c>
      <c r="K242" s="26">
        <v>20715372</v>
      </c>
      <c r="L242" s="26">
        <v>1072886</v>
      </c>
      <c r="M242" s="27">
        <v>554905</v>
      </c>
      <c r="N242" s="27">
        <v>52045555</v>
      </c>
      <c r="O242" s="26">
        <v>53673346</v>
      </c>
      <c r="P242" s="26">
        <v>-248225</v>
      </c>
      <c r="Q242" s="27">
        <v>12953</v>
      </c>
      <c r="R242" s="27">
        <v>-65307</v>
      </c>
      <c r="S242" s="26">
        <v>-300579</v>
      </c>
      <c r="T242" s="26">
        <v>0</v>
      </c>
      <c r="U242" s="27">
        <v>0</v>
      </c>
      <c r="V242" s="27">
        <v>0</v>
      </c>
      <c r="W242" s="42">
        <v>0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401714982</v>
      </c>
      <c r="E243" s="27">
        <v>369550116</v>
      </c>
      <c r="F243" s="27">
        <v>280512771</v>
      </c>
      <c r="G243" s="36">
        <f t="shared" si="47"/>
        <v>0.75906557420753185</v>
      </c>
      <c r="H243" s="26">
        <v>92911900</v>
      </c>
      <c r="I243" s="27">
        <v>9527074</v>
      </c>
      <c r="J243" s="27">
        <v>9620990</v>
      </c>
      <c r="K243" s="26">
        <v>112059964</v>
      </c>
      <c r="L243" s="26">
        <v>8832345</v>
      </c>
      <c r="M243" s="27">
        <v>9307608</v>
      </c>
      <c r="N243" s="27">
        <v>68392193</v>
      </c>
      <c r="O243" s="26">
        <v>86532146</v>
      </c>
      <c r="P243" s="26">
        <v>9913652</v>
      </c>
      <c r="Q243" s="27">
        <v>12233847</v>
      </c>
      <c r="R243" s="27">
        <v>59773162</v>
      </c>
      <c r="S243" s="26">
        <v>81920661</v>
      </c>
      <c r="T243" s="26">
        <v>0</v>
      </c>
      <c r="U243" s="27">
        <v>0</v>
      </c>
      <c r="V243" s="27">
        <v>0</v>
      </c>
      <c r="W243" s="42">
        <v>0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879257457</v>
      </c>
      <c r="E244" s="27">
        <v>909795751</v>
      </c>
      <c r="F244" s="27">
        <v>901208173</v>
      </c>
      <c r="G244" s="36">
        <f t="shared" si="47"/>
        <v>0.99056098251661318</v>
      </c>
      <c r="H244" s="26">
        <v>364506171</v>
      </c>
      <c r="I244" s="27">
        <v>60729</v>
      </c>
      <c r="J244" s="27">
        <v>140473</v>
      </c>
      <c r="K244" s="26">
        <v>364707373</v>
      </c>
      <c r="L244" s="26">
        <v>8807198</v>
      </c>
      <c r="M244" s="27">
        <v>8034886</v>
      </c>
      <c r="N244" s="27">
        <v>293400636</v>
      </c>
      <c r="O244" s="26">
        <v>310242720</v>
      </c>
      <c r="P244" s="26">
        <v>2223610</v>
      </c>
      <c r="Q244" s="27">
        <v>2484490</v>
      </c>
      <c r="R244" s="27">
        <v>221549980</v>
      </c>
      <c r="S244" s="26">
        <v>226258080</v>
      </c>
      <c r="T244" s="26">
        <v>0</v>
      </c>
      <c r="U244" s="27">
        <v>0</v>
      </c>
      <c r="V244" s="27">
        <v>0</v>
      </c>
      <c r="W244" s="42">
        <v>0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3451933633</v>
      </c>
      <c r="E245" s="29">
        <f>SUM(E239:E244)</f>
        <v>3462648998</v>
      </c>
      <c r="F245" s="29">
        <f>SUM(F239:F244)</f>
        <v>2460781901</v>
      </c>
      <c r="G245" s="37">
        <f t="shared" si="47"/>
        <v>0.71066455260736194</v>
      </c>
      <c r="H245" s="28">
        <f t="shared" ref="H245:W245" si="49">SUM(H239:H244)</f>
        <v>591308376</v>
      </c>
      <c r="I245" s="29">
        <f t="shared" si="49"/>
        <v>100114188</v>
      </c>
      <c r="J245" s="29">
        <f t="shared" si="49"/>
        <v>87873665</v>
      </c>
      <c r="K245" s="28">
        <f t="shared" si="49"/>
        <v>779296229</v>
      </c>
      <c r="L245" s="28">
        <f t="shared" si="49"/>
        <v>87558231</v>
      </c>
      <c r="M245" s="29">
        <f t="shared" si="49"/>
        <v>86205224</v>
      </c>
      <c r="N245" s="29">
        <f t="shared" si="49"/>
        <v>529187845</v>
      </c>
      <c r="O245" s="28">
        <f t="shared" si="49"/>
        <v>702951300</v>
      </c>
      <c r="P245" s="28">
        <f t="shared" si="49"/>
        <v>177056116</v>
      </c>
      <c r="Q245" s="29">
        <f t="shared" si="49"/>
        <v>74403306</v>
      </c>
      <c r="R245" s="29">
        <f t="shared" si="49"/>
        <v>727074950</v>
      </c>
      <c r="S245" s="28">
        <f t="shared" si="49"/>
        <v>978534372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3">
        <f t="shared" si="49"/>
        <v>0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420535660</v>
      </c>
      <c r="E246" s="27">
        <v>420873806</v>
      </c>
      <c r="F246" s="27">
        <v>227674775</v>
      </c>
      <c r="G246" s="36">
        <f t="shared" si="47"/>
        <v>0.54095734102302384</v>
      </c>
      <c r="H246" s="26">
        <v>34014093</v>
      </c>
      <c r="I246" s="27">
        <v>19121840</v>
      </c>
      <c r="J246" s="27">
        <v>27546924</v>
      </c>
      <c r="K246" s="26">
        <v>80682857</v>
      </c>
      <c r="L246" s="26">
        <v>45720101</v>
      </c>
      <c r="M246" s="27">
        <v>24858056</v>
      </c>
      <c r="N246" s="27">
        <v>-29390</v>
      </c>
      <c r="O246" s="26">
        <v>70548767</v>
      </c>
      <c r="P246" s="26">
        <v>1308645</v>
      </c>
      <c r="Q246" s="27">
        <v>27217653</v>
      </c>
      <c r="R246" s="27">
        <v>47916853</v>
      </c>
      <c r="S246" s="26">
        <v>76443151</v>
      </c>
      <c r="T246" s="26">
        <v>0</v>
      </c>
      <c r="U246" s="27">
        <v>0</v>
      </c>
      <c r="V246" s="27">
        <v>0</v>
      </c>
      <c r="W246" s="42">
        <v>0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208152647</v>
      </c>
      <c r="E247" s="27">
        <v>208152647</v>
      </c>
      <c r="F247" s="27">
        <v>121954926</v>
      </c>
      <c r="G247" s="36">
        <f t="shared" si="47"/>
        <v>0.58589178546453935</v>
      </c>
      <c r="H247" s="26">
        <v>38198229</v>
      </c>
      <c r="I247" s="27">
        <v>9206827</v>
      </c>
      <c r="J247" s="27">
        <v>3409733</v>
      </c>
      <c r="K247" s="26">
        <v>50814789</v>
      </c>
      <c r="L247" s="26">
        <v>14592883</v>
      </c>
      <c r="M247" s="27">
        <v>5997423</v>
      </c>
      <c r="N247" s="27">
        <v>7444823</v>
      </c>
      <c r="O247" s="26">
        <v>28035129</v>
      </c>
      <c r="P247" s="26">
        <v>27718790</v>
      </c>
      <c r="Q247" s="27">
        <v>7665571</v>
      </c>
      <c r="R247" s="27">
        <v>7720647</v>
      </c>
      <c r="S247" s="26">
        <v>43105008</v>
      </c>
      <c r="T247" s="26">
        <v>0</v>
      </c>
      <c r="U247" s="27">
        <v>0</v>
      </c>
      <c r="V247" s="27">
        <v>0</v>
      </c>
      <c r="W247" s="42">
        <v>0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305192925</v>
      </c>
      <c r="E248" s="27">
        <v>305192925</v>
      </c>
      <c r="F248" s="27">
        <v>249757035</v>
      </c>
      <c r="G248" s="36">
        <f t="shared" si="47"/>
        <v>0.81835787969200136</v>
      </c>
      <c r="H248" s="26">
        <v>113635450</v>
      </c>
      <c r="I248" s="27">
        <v>4488839</v>
      </c>
      <c r="J248" s="27">
        <v>0</v>
      </c>
      <c r="K248" s="26">
        <v>118124289</v>
      </c>
      <c r="L248" s="26">
        <v>1845790</v>
      </c>
      <c r="M248" s="27">
        <v>1831726</v>
      </c>
      <c r="N248" s="27">
        <v>72670696</v>
      </c>
      <c r="O248" s="26">
        <v>76348212</v>
      </c>
      <c r="P248" s="26">
        <v>-955133</v>
      </c>
      <c r="Q248" s="27">
        <v>2065802</v>
      </c>
      <c r="R248" s="27">
        <v>54173865</v>
      </c>
      <c r="S248" s="26">
        <v>55284534</v>
      </c>
      <c r="T248" s="26">
        <v>0</v>
      </c>
      <c r="U248" s="27">
        <v>0</v>
      </c>
      <c r="V248" s="27">
        <v>0</v>
      </c>
      <c r="W248" s="42">
        <v>0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353080303</v>
      </c>
      <c r="E249" s="27">
        <v>329662136</v>
      </c>
      <c r="F249" s="27">
        <v>224551259</v>
      </c>
      <c r="G249" s="36">
        <f t="shared" si="47"/>
        <v>0.68115574850246075</v>
      </c>
      <c r="H249" s="26">
        <v>52320986</v>
      </c>
      <c r="I249" s="27">
        <v>18225410</v>
      </c>
      <c r="J249" s="27">
        <v>20827119</v>
      </c>
      <c r="K249" s="26">
        <v>91373515</v>
      </c>
      <c r="L249" s="26">
        <v>11936291</v>
      </c>
      <c r="M249" s="27">
        <v>17536278</v>
      </c>
      <c r="N249" s="27">
        <v>30633804</v>
      </c>
      <c r="O249" s="26">
        <v>60106373</v>
      </c>
      <c r="P249" s="26">
        <v>20965809</v>
      </c>
      <c r="Q249" s="27">
        <v>16079774</v>
      </c>
      <c r="R249" s="27">
        <v>36025788</v>
      </c>
      <c r="S249" s="26">
        <v>73071371</v>
      </c>
      <c r="T249" s="26">
        <v>0</v>
      </c>
      <c r="U249" s="27">
        <v>0</v>
      </c>
      <c r="V249" s="27">
        <v>0</v>
      </c>
      <c r="W249" s="42">
        <v>0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168347856</v>
      </c>
      <c r="E250" s="27">
        <v>169145853</v>
      </c>
      <c r="F250" s="27">
        <v>161974711</v>
      </c>
      <c r="G250" s="36">
        <f t="shared" si="47"/>
        <v>0.95760379652937755</v>
      </c>
      <c r="H250" s="26">
        <v>55716791</v>
      </c>
      <c r="I250" s="27">
        <v>245454</v>
      </c>
      <c r="J250" s="27">
        <v>21862909</v>
      </c>
      <c r="K250" s="26">
        <v>77825154</v>
      </c>
      <c r="L250" s="26">
        <v>224418</v>
      </c>
      <c r="M250" s="27">
        <v>2226549</v>
      </c>
      <c r="N250" s="27">
        <v>46598801</v>
      </c>
      <c r="O250" s="26">
        <v>49049768</v>
      </c>
      <c r="P250" s="26">
        <v>833362</v>
      </c>
      <c r="Q250" s="27">
        <v>333068</v>
      </c>
      <c r="R250" s="27">
        <v>33933359</v>
      </c>
      <c r="S250" s="26">
        <v>35099789</v>
      </c>
      <c r="T250" s="26">
        <v>0</v>
      </c>
      <c r="U250" s="27">
        <v>0</v>
      </c>
      <c r="V250" s="27">
        <v>0</v>
      </c>
      <c r="W250" s="42">
        <v>0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433605156</v>
      </c>
      <c r="E251" s="27">
        <v>425071206</v>
      </c>
      <c r="F251" s="27">
        <v>316286508</v>
      </c>
      <c r="G251" s="36">
        <f t="shared" si="47"/>
        <v>0.74407888263313704</v>
      </c>
      <c r="H251" s="26">
        <v>168913195</v>
      </c>
      <c r="I251" s="27">
        <v>3900</v>
      </c>
      <c r="J251" s="27">
        <v>0</v>
      </c>
      <c r="K251" s="26">
        <v>168917095</v>
      </c>
      <c r="L251" s="26">
        <v>251687</v>
      </c>
      <c r="M251" s="27">
        <v>206254</v>
      </c>
      <c r="N251" s="27">
        <v>136368150</v>
      </c>
      <c r="O251" s="26">
        <v>136826091</v>
      </c>
      <c r="P251" s="26">
        <v>8771504</v>
      </c>
      <c r="Q251" s="27">
        <v>959240</v>
      </c>
      <c r="R251" s="27">
        <v>812578</v>
      </c>
      <c r="S251" s="26">
        <v>10543322</v>
      </c>
      <c r="T251" s="26">
        <v>0</v>
      </c>
      <c r="U251" s="27">
        <v>0</v>
      </c>
      <c r="V251" s="27">
        <v>0</v>
      </c>
      <c r="W251" s="42">
        <v>0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1888914547</v>
      </c>
      <c r="E252" s="29">
        <f>SUM(E246:E251)</f>
        <v>1858098573</v>
      </c>
      <c r="F252" s="29">
        <f>SUM(F246:F251)</f>
        <v>1302199214</v>
      </c>
      <c r="G252" s="37">
        <f t="shared" si="47"/>
        <v>0.70082353698680766</v>
      </c>
      <c r="H252" s="28">
        <f t="shared" ref="H252:W252" si="50">SUM(H246:H251)</f>
        <v>462798744</v>
      </c>
      <c r="I252" s="29">
        <f t="shared" si="50"/>
        <v>51292270</v>
      </c>
      <c r="J252" s="29">
        <f t="shared" si="50"/>
        <v>73646685</v>
      </c>
      <c r="K252" s="28">
        <f t="shared" si="50"/>
        <v>587737699</v>
      </c>
      <c r="L252" s="28">
        <f t="shared" si="50"/>
        <v>74571170</v>
      </c>
      <c r="M252" s="29">
        <f t="shared" si="50"/>
        <v>52656286</v>
      </c>
      <c r="N252" s="29">
        <f t="shared" si="50"/>
        <v>293686884</v>
      </c>
      <c r="O252" s="28">
        <f t="shared" si="50"/>
        <v>420914340</v>
      </c>
      <c r="P252" s="28">
        <f t="shared" si="50"/>
        <v>58642977</v>
      </c>
      <c r="Q252" s="29">
        <f t="shared" si="50"/>
        <v>54321108</v>
      </c>
      <c r="R252" s="29">
        <f t="shared" si="50"/>
        <v>180583090</v>
      </c>
      <c r="S252" s="28">
        <f t="shared" si="50"/>
        <v>293547175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3">
        <f t="shared" si="50"/>
        <v>0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3531357969</v>
      </c>
      <c r="E253" s="27">
        <v>3585901845</v>
      </c>
      <c r="F253" s="27">
        <v>2535594046</v>
      </c>
      <c r="G253" s="36">
        <f t="shared" si="47"/>
        <v>0.70710079516970159</v>
      </c>
      <c r="H253" s="26">
        <v>280414576</v>
      </c>
      <c r="I253" s="27">
        <v>425717783</v>
      </c>
      <c r="J253" s="27">
        <v>267158138</v>
      </c>
      <c r="K253" s="26">
        <v>973290497</v>
      </c>
      <c r="L253" s="26">
        <v>238784775</v>
      </c>
      <c r="M253" s="27">
        <v>251065001</v>
      </c>
      <c r="N253" s="27">
        <v>387311063</v>
      </c>
      <c r="O253" s="26">
        <v>877160839</v>
      </c>
      <c r="P253" s="26">
        <v>225605671</v>
      </c>
      <c r="Q253" s="27">
        <v>233740053</v>
      </c>
      <c r="R253" s="27">
        <v>225796986</v>
      </c>
      <c r="S253" s="26">
        <v>685142710</v>
      </c>
      <c r="T253" s="26">
        <v>0</v>
      </c>
      <c r="U253" s="27">
        <v>0</v>
      </c>
      <c r="V253" s="27">
        <v>0</v>
      </c>
      <c r="W253" s="42">
        <v>0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526416160</v>
      </c>
      <c r="E254" s="27">
        <v>546230729</v>
      </c>
      <c r="F254" s="27">
        <v>383593097</v>
      </c>
      <c r="G254" s="36">
        <f t="shared" si="47"/>
        <v>0.70225470050404282</v>
      </c>
      <c r="H254" s="26">
        <v>98196663</v>
      </c>
      <c r="I254" s="27">
        <v>-415513586</v>
      </c>
      <c r="J254" s="27">
        <v>630385759</v>
      </c>
      <c r="K254" s="26">
        <v>313068836</v>
      </c>
      <c r="L254" s="26">
        <v>791242980</v>
      </c>
      <c r="M254" s="27">
        <v>-287457944</v>
      </c>
      <c r="N254" s="27">
        <v>-1033268776</v>
      </c>
      <c r="O254" s="26">
        <v>-529483740</v>
      </c>
      <c r="P254" s="26">
        <v>513604932</v>
      </c>
      <c r="Q254" s="27">
        <v>25301128</v>
      </c>
      <c r="R254" s="27">
        <v>61101941</v>
      </c>
      <c r="S254" s="26">
        <v>600008001</v>
      </c>
      <c r="T254" s="26">
        <v>0</v>
      </c>
      <c r="U254" s="27">
        <v>0</v>
      </c>
      <c r="V254" s="27">
        <v>0</v>
      </c>
      <c r="W254" s="42">
        <v>0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1887847030</v>
      </c>
      <c r="E255" s="27">
        <v>1888847030</v>
      </c>
      <c r="F255" s="27">
        <v>2382253572</v>
      </c>
      <c r="G255" s="36">
        <f t="shared" si="47"/>
        <v>1.2612210169290416</v>
      </c>
      <c r="H255" s="26">
        <v>-779788052</v>
      </c>
      <c r="I255" s="27">
        <v>1212712563</v>
      </c>
      <c r="J255" s="27">
        <v>188089387</v>
      </c>
      <c r="K255" s="26">
        <v>621013898</v>
      </c>
      <c r="L255" s="26">
        <v>61987347</v>
      </c>
      <c r="M255" s="27">
        <v>115495190</v>
      </c>
      <c r="N255" s="27">
        <v>180415298</v>
      </c>
      <c r="O255" s="26">
        <v>357897835</v>
      </c>
      <c r="P255" s="26">
        <v>128694451</v>
      </c>
      <c r="Q255" s="27">
        <v>1089169771</v>
      </c>
      <c r="R255" s="27">
        <v>185477617</v>
      </c>
      <c r="S255" s="26">
        <v>1403341839</v>
      </c>
      <c r="T255" s="26">
        <v>0</v>
      </c>
      <c r="U255" s="27">
        <v>0</v>
      </c>
      <c r="V255" s="27">
        <v>0</v>
      </c>
      <c r="W255" s="42">
        <v>0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211606000</v>
      </c>
      <c r="E256" s="27">
        <v>211689263</v>
      </c>
      <c r="F256" s="27">
        <v>206750552</v>
      </c>
      <c r="G256" s="36">
        <f t="shared" si="47"/>
        <v>0.97666999766539886</v>
      </c>
      <c r="H256" s="26">
        <v>83435710</v>
      </c>
      <c r="I256" s="27">
        <v>1162093</v>
      </c>
      <c r="J256" s="27">
        <v>-852518</v>
      </c>
      <c r="K256" s="26">
        <v>83745285</v>
      </c>
      <c r="L256" s="26">
        <v>242337</v>
      </c>
      <c r="M256" s="27">
        <v>139078</v>
      </c>
      <c r="N256" s="27">
        <v>69823539</v>
      </c>
      <c r="O256" s="26">
        <v>70204954</v>
      </c>
      <c r="P256" s="26">
        <v>1514570</v>
      </c>
      <c r="Q256" s="27">
        <v>762576</v>
      </c>
      <c r="R256" s="27">
        <v>50523167</v>
      </c>
      <c r="S256" s="26">
        <v>52800313</v>
      </c>
      <c r="T256" s="26">
        <v>0</v>
      </c>
      <c r="U256" s="27">
        <v>0</v>
      </c>
      <c r="V256" s="27">
        <v>0</v>
      </c>
      <c r="W256" s="42">
        <v>0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6157227159</v>
      </c>
      <c r="E257" s="29">
        <f>SUM(E253:E256)</f>
        <v>6232668867</v>
      </c>
      <c r="F257" s="29">
        <f>SUM(F253:F256)</f>
        <v>5508191267</v>
      </c>
      <c r="G257" s="37">
        <f t="shared" si="47"/>
        <v>0.88376125613926348</v>
      </c>
      <c r="H257" s="28">
        <f t="shared" ref="H257:W257" si="51">SUM(H253:H256)</f>
        <v>-317741103</v>
      </c>
      <c r="I257" s="29">
        <f t="shared" si="51"/>
        <v>1224078853</v>
      </c>
      <c r="J257" s="29">
        <f t="shared" si="51"/>
        <v>1084780766</v>
      </c>
      <c r="K257" s="28">
        <f t="shared" si="51"/>
        <v>1991118516</v>
      </c>
      <c r="L257" s="28">
        <f t="shared" si="51"/>
        <v>1092257439</v>
      </c>
      <c r="M257" s="29">
        <f t="shared" si="51"/>
        <v>79241325</v>
      </c>
      <c r="N257" s="29">
        <f t="shared" si="51"/>
        <v>-395718876</v>
      </c>
      <c r="O257" s="28">
        <f t="shared" si="51"/>
        <v>775779888</v>
      </c>
      <c r="P257" s="28">
        <f t="shared" si="51"/>
        <v>869419624</v>
      </c>
      <c r="Q257" s="29">
        <f t="shared" si="51"/>
        <v>1348973528</v>
      </c>
      <c r="R257" s="29">
        <f t="shared" si="51"/>
        <v>522899711</v>
      </c>
      <c r="S257" s="28">
        <f t="shared" si="51"/>
        <v>2741292863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3">
        <f t="shared" si="51"/>
        <v>0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21373887641</v>
      </c>
      <c r="E258" s="29">
        <f>SUM(E232:E237,E239:E244,E246:E251,E253:E256)</f>
        <v>22360715831</v>
      </c>
      <c r="F258" s="29">
        <f>SUM(F232:F237,F239:F244,F246:F251,F253:F256)</f>
        <v>17278318414</v>
      </c>
      <c r="G258" s="37">
        <f t="shared" si="47"/>
        <v>0.77270864423964603</v>
      </c>
      <c r="H258" s="28">
        <f t="shared" ref="H258:W258" si="52">SUM(H232:H237,H239:H244,H246:H251,H253:H256)</f>
        <v>2214574378</v>
      </c>
      <c r="I258" s="29">
        <f t="shared" si="52"/>
        <v>1979633410</v>
      </c>
      <c r="J258" s="29">
        <f t="shared" si="52"/>
        <v>2197922484</v>
      </c>
      <c r="K258" s="28">
        <f t="shared" si="52"/>
        <v>6392130272</v>
      </c>
      <c r="L258" s="28">
        <f t="shared" si="52"/>
        <v>1658362238</v>
      </c>
      <c r="M258" s="29">
        <f t="shared" si="52"/>
        <v>962355127</v>
      </c>
      <c r="N258" s="29">
        <f t="shared" si="52"/>
        <v>1531491079</v>
      </c>
      <c r="O258" s="28">
        <f t="shared" si="52"/>
        <v>4152208444</v>
      </c>
      <c r="P258" s="28">
        <f t="shared" si="52"/>
        <v>1732076979</v>
      </c>
      <c r="Q258" s="29">
        <f t="shared" si="52"/>
        <v>2018645221</v>
      </c>
      <c r="R258" s="29">
        <f t="shared" si="52"/>
        <v>2983257498</v>
      </c>
      <c r="S258" s="28">
        <f t="shared" si="52"/>
        <v>6733979698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3">
        <f t="shared" si="52"/>
        <v>0</v>
      </c>
    </row>
    <row r="259" spans="1:23" ht="14.45" customHeight="1" x14ac:dyDescent="0.3">
      <c r="A259" s="10"/>
      <c r="B259" s="11" t="s">
        <v>606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278759442</v>
      </c>
      <c r="E261" s="27">
        <v>307581616</v>
      </c>
      <c r="F261" s="27">
        <v>201920402</v>
      </c>
      <c r="G261" s="36">
        <f t="shared" ref="G261:G297" si="53">IF(($E261     =0),0,($F261     /$E261     ))</f>
        <v>0.65647747295794168</v>
      </c>
      <c r="H261" s="26">
        <v>71960376</v>
      </c>
      <c r="I261" s="27">
        <v>3946911</v>
      </c>
      <c r="J261" s="27">
        <v>1573808</v>
      </c>
      <c r="K261" s="26">
        <v>77481095</v>
      </c>
      <c r="L261" s="26">
        <v>7297281</v>
      </c>
      <c r="M261" s="27">
        <v>9054762</v>
      </c>
      <c r="N261" s="27">
        <v>5007108</v>
      </c>
      <c r="O261" s="26">
        <v>21359151</v>
      </c>
      <c r="P261" s="26">
        <v>55777175</v>
      </c>
      <c r="Q261" s="27">
        <v>4365496</v>
      </c>
      <c r="R261" s="27">
        <v>42937485</v>
      </c>
      <c r="S261" s="26">
        <v>103080156</v>
      </c>
      <c r="T261" s="26">
        <v>0</v>
      </c>
      <c r="U261" s="27">
        <v>0</v>
      </c>
      <c r="V261" s="27">
        <v>0</v>
      </c>
      <c r="W261" s="42">
        <v>0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504974073</v>
      </c>
      <c r="E262" s="27">
        <v>519597793</v>
      </c>
      <c r="F262" s="27">
        <v>381200042</v>
      </c>
      <c r="G262" s="36">
        <f t="shared" si="53"/>
        <v>0.73364445949446133</v>
      </c>
      <c r="H262" s="26">
        <v>94793684</v>
      </c>
      <c r="I262" s="27">
        <v>23534411</v>
      </c>
      <c r="J262" s="27">
        <v>29892076</v>
      </c>
      <c r="K262" s="26">
        <v>148220171</v>
      </c>
      <c r="L262" s="26">
        <v>21560313</v>
      </c>
      <c r="M262" s="27">
        <v>20962623</v>
      </c>
      <c r="N262" s="27">
        <v>81073523</v>
      </c>
      <c r="O262" s="26">
        <v>123596459</v>
      </c>
      <c r="P262" s="26">
        <v>20893714</v>
      </c>
      <c r="Q262" s="27">
        <v>21906212</v>
      </c>
      <c r="R262" s="27">
        <v>66583486</v>
      </c>
      <c r="S262" s="26">
        <v>109383412</v>
      </c>
      <c r="T262" s="26">
        <v>0</v>
      </c>
      <c r="U262" s="27">
        <v>0</v>
      </c>
      <c r="V262" s="27">
        <v>0</v>
      </c>
      <c r="W262" s="42">
        <v>0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560387155</v>
      </c>
      <c r="E263" s="27">
        <v>602466478</v>
      </c>
      <c r="F263" s="27">
        <v>419990291</v>
      </c>
      <c r="G263" s="36">
        <f t="shared" si="53"/>
        <v>0.69711810754058257</v>
      </c>
      <c r="H263" s="26">
        <v>60508171</v>
      </c>
      <c r="I263" s="27">
        <v>39886785</v>
      </c>
      <c r="J263" s="27">
        <v>32743719</v>
      </c>
      <c r="K263" s="26">
        <v>133138675</v>
      </c>
      <c r="L263" s="26">
        <v>51049812</v>
      </c>
      <c r="M263" s="27">
        <v>37589839</v>
      </c>
      <c r="N263" s="27">
        <v>48900472</v>
      </c>
      <c r="O263" s="26">
        <v>137540123</v>
      </c>
      <c r="P263" s="26">
        <v>64500944</v>
      </c>
      <c r="Q263" s="27">
        <v>33135366</v>
      </c>
      <c r="R263" s="27">
        <v>51675183</v>
      </c>
      <c r="S263" s="26">
        <v>149311493</v>
      </c>
      <c r="T263" s="26">
        <v>0</v>
      </c>
      <c r="U263" s="27">
        <v>0</v>
      </c>
      <c r="V263" s="27">
        <v>0</v>
      </c>
      <c r="W263" s="42">
        <v>0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110851782</v>
      </c>
      <c r="E264" s="27">
        <v>164855354</v>
      </c>
      <c r="F264" s="27">
        <v>106276375</v>
      </c>
      <c r="G264" s="36">
        <f t="shared" si="53"/>
        <v>0.64466438257140257</v>
      </c>
      <c r="H264" s="26">
        <v>40637015</v>
      </c>
      <c r="I264" s="27">
        <v>5511</v>
      </c>
      <c r="J264" s="27">
        <v>1845925</v>
      </c>
      <c r="K264" s="26">
        <v>42488451</v>
      </c>
      <c r="L264" s="26">
        <v>1265556</v>
      </c>
      <c r="M264" s="27">
        <v>1132780</v>
      </c>
      <c r="N264" s="27">
        <v>33157888</v>
      </c>
      <c r="O264" s="26">
        <v>35556224</v>
      </c>
      <c r="P264" s="26">
        <v>247741</v>
      </c>
      <c r="Q264" s="27">
        <v>1967492</v>
      </c>
      <c r="R264" s="27">
        <v>26016467</v>
      </c>
      <c r="S264" s="26">
        <v>28231700</v>
      </c>
      <c r="T264" s="26">
        <v>0</v>
      </c>
      <c r="U264" s="27">
        <v>0</v>
      </c>
      <c r="V264" s="27">
        <v>0</v>
      </c>
      <c r="W264" s="42">
        <v>0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1454972452</v>
      </c>
      <c r="E265" s="29">
        <f>SUM(E261:E264)</f>
        <v>1594501241</v>
      </c>
      <c r="F265" s="29">
        <f>SUM(F261:F264)</f>
        <v>1109387110</v>
      </c>
      <c r="G265" s="37">
        <f t="shared" si="53"/>
        <v>0.69575807247678401</v>
      </c>
      <c r="H265" s="28">
        <f t="shared" ref="H265:W265" si="54">SUM(H261:H264)</f>
        <v>267899246</v>
      </c>
      <c r="I265" s="29">
        <f t="shared" si="54"/>
        <v>67373618</v>
      </c>
      <c r="J265" s="29">
        <f t="shared" si="54"/>
        <v>66055528</v>
      </c>
      <c r="K265" s="28">
        <f t="shared" si="54"/>
        <v>401328392</v>
      </c>
      <c r="L265" s="28">
        <f t="shared" si="54"/>
        <v>81172962</v>
      </c>
      <c r="M265" s="29">
        <f t="shared" si="54"/>
        <v>68740004</v>
      </c>
      <c r="N265" s="29">
        <f t="shared" si="54"/>
        <v>168138991</v>
      </c>
      <c r="O265" s="28">
        <f t="shared" si="54"/>
        <v>318051957</v>
      </c>
      <c r="P265" s="28">
        <f t="shared" si="54"/>
        <v>141419574</v>
      </c>
      <c r="Q265" s="29">
        <f t="shared" si="54"/>
        <v>61374566</v>
      </c>
      <c r="R265" s="29">
        <f t="shared" si="54"/>
        <v>187212621</v>
      </c>
      <c r="S265" s="28">
        <f t="shared" si="54"/>
        <v>390006761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3">
        <f t="shared" si="54"/>
        <v>0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135264965</v>
      </c>
      <c r="E266" s="27">
        <v>99511809</v>
      </c>
      <c r="F266" s="27">
        <v>26696450</v>
      </c>
      <c r="G266" s="36">
        <f t="shared" si="53"/>
        <v>0.26827419045311496</v>
      </c>
      <c r="H266" s="26">
        <v>8694138</v>
      </c>
      <c r="I266" s="27">
        <v>752069</v>
      </c>
      <c r="J266" s="27">
        <v>721832</v>
      </c>
      <c r="K266" s="26">
        <v>10168039</v>
      </c>
      <c r="L266" s="26">
        <v>643507</v>
      </c>
      <c r="M266" s="27">
        <v>2711982</v>
      </c>
      <c r="N266" s="27">
        <v>4996017</v>
      </c>
      <c r="O266" s="26">
        <v>8351506</v>
      </c>
      <c r="P266" s="26">
        <v>439016</v>
      </c>
      <c r="Q266" s="27">
        <v>140716</v>
      </c>
      <c r="R266" s="27">
        <v>7597173</v>
      </c>
      <c r="S266" s="26">
        <v>8176905</v>
      </c>
      <c r="T266" s="26">
        <v>0</v>
      </c>
      <c r="U266" s="27">
        <v>0</v>
      </c>
      <c r="V266" s="27">
        <v>0</v>
      </c>
      <c r="W266" s="42">
        <v>0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313894780</v>
      </c>
      <c r="E267" s="27">
        <v>313194799</v>
      </c>
      <c r="F267" s="27">
        <v>249152349</v>
      </c>
      <c r="G267" s="36">
        <f t="shared" si="53"/>
        <v>0.79551879467832409</v>
      </c>
      <c r="H267" s="26">
        <v>98166493</v>
      </c>
      <c r="I267" s="27">
        <v>7522260</v>
      </c>
      <c r="J267" s="27">
        <v>15915040</v>
      </c>
      <c r="K267" s="26">
        <v>121603793</v>
      </c>
      <c r="L267" s="26">
        <v>14877017</v>
      </c>
      <c r="M267" s="27">
        <v>16077232</v>
      </c>
      <c r="N267" s="27">
        <v>32590146</v>
      </c>
      <c r="O267" s="26">
        <v>63544395</v>
      </c>
      <c r="P267" s="26">
        <v>15865940</v>
      </c>
      <c r="Q267" s="27">
        <v>15597722</v>
      </c>
      <c r="R267" s="27">
        <v>32540499</v>
      </c>
      <c r="S267" s="26">
        <v>64004161</v>
      </c>
      <c r="T267" s="26">
        <v>0</v>
      </c>
      <c r="U267" s="27">
        <v>0</v>
      </c>
      <c r="V267" s="27">
        <v>0</v>
      </c>
      <c r="W267" s="42">
        <v>0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72292474</v>
      </c>
      <c r="E268" s="27">
        <v>73818238</v>
      </c>
      <c r="F268" s="27">
        <v>55165112</v>
      </c>
      <c r="G268" s="36">
        <f t="shared" si="53"/>
        <v>0.7473100617763323</v>
      </c>
      <c r="H268" s="26">
        <v>15742141</v>
      </c>
      <c r="I268" s="27">
        <v>11855568</v>
      </c>
      <c r="J268" s="27">
        <v>5697741</v>
      </c>
      <c r="K268" s="26">
        <v>33295450</v>
      </c>
      <c r="L268" s="26">
        <v>1723066</v>
      </c>
      <c r="M268" s="27">
        <v>2444944</v>
      </c>
      <c r="N268" s="27">
        <v>3892279</v>
      </c>
      <c r="O268" s="26">
        <v>8060289</v>
      </c>
      <c r="P268" s="26">
        <v>2115387</v>
      </c>
      <c r="Q268" s="27">
        <v>1513435</v>
      </c>
      <c r="R268" s="27">
        <v>10180551</v>
      </c>
      <c r="S268" s="26">
        <v>13809373</v>
      </c>
      <c r="T268" s="26">
        <v>0</v>
      </c>
      <c r="U268" s="27">
        <v>0</v>
      </c>
      <c r="V268" s="27">
        <v>0</v>
      </c>
      <c r="W268" s="42">
        <v>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118557168</v>
      </c>
      <c r="E269" s="27">
        <v>108758886</v>
      </c>
      <c r="F269" s="27">
        <v>61825700</v>
      </c>
      <c r="G269" s="36">
        <f t="shared" si="53"/>
        <v>0.56846573437686743</v>
      </c>
      <c r="H269" s="26">
        <v>21463403</v>
      </c>
      <c r="I269" s="27">
        <v>4907291</v>
      </c>
      <c r="J269" s="27">
        <v>5644924</v>
      </c>
      <c r="K269" s="26">
        <v>32015618</v>
      </c>
      <c r="L269" s="26">
        <v>4892847</v>
      </c>
      <c r="M269" s="27">
        <v>4185548</v>
      </c>
      <c r="N269" s="27">
        <v>4063992</v>
      </c>
      <c r="O269" s="26">
        <v>13142387</v>
      </c>
      <c r="P269" s="26">
        <v>5373602</v>
      </c>
      <c r="Q269" s="27">
        <v>6190566</v>
      </c>
      <c r="R269" s="27">
        <v>5103527</v>
      </c>
      <c r="S269" s="26">
        <v>16667695</v>
      </c>
      <c r="T269" s="26">
        <v>0</v>
      </c>
      <c r="U269" s="27">
        <v>0</v>
      </c>
      <c r="V269" s="27">
        <v>0</v>
      </c>
      <c r="W269" s="42">
        <v>0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64825013</v>
      </c>
      <c r="E270" s="27">
        <v>65124022</v>
      </c>
      <c r="F270" s="27">
        <v>49328624</v>
      </c>
      <c r="G270" s="36">
        <f t="shared" si="53"/>
        <v>0.75745665708423227</v>
      </c>
      <c r="H270" s="26">
        <v>13715288</v>
      </c>
      <c r="I270" s="27">
        <v>2919387</v>
      </c>
      <c r="J270" s="27">
        <v>3611916</v>
      </c>
      <c r="K270" s="26">
        <v>20246591</v>
      </c>
      <c r="L270" s="26">
        <v>3162835</v>
      </c>
      <c r="M270" s="27">
        <v>2935568</v>
      </c>
      <c r="N270" s="27">
        <v>7934927</v>
      </c>
      <c r="O270" s="26">
        <v>14033330</v>
      </c>
      <c r="P270" s="26">
        <v>2450101</v>
      </c>
      <c r="Q270" s="27">
        <v>3282516</v>
      </c>
      <c r="R270" s="27">
        <v>9316086</v>
      </c>
      <c r="S270" s="26">
        <v>15048703</v>
      </c>
      <c r="T270" s="26">
        <v>0</v>
      </c>
      <c r="U270" s="27">
        <v>0</v>
      </c>
      <c r="V270" s="27">
        <v>0</v>
      </c>
      <c r="W270" s="42">
        <v>0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66552824</v>
      </c>
      <c r="E271" s="27">
        <v>59148518</v>
      </c>
      <c r="F271" s="27">
        <v>47062542</v>
      </c>
      <c r="G271" s="36">
        <f t="shared" si="53"/>
        <v>0.79566730649109418</v>
      </c>
      <c r="H271" s="26">
        <v>20470779</v>
      </c>
      <c r="I271" s="27">
        <v>2470904</v>
      </c>
      <c r="J271" s="27">
        <v>1949609</v>
      </c>
      <c r="K271" s="26">
        <v>24891292</v>
      </c>
      <c r="L271" s="26">
        <v>2367139</v>
      </c>
      <c r="M271" s="27">
        <v>2540249</v>
      </c>
      <c r="N271" s="27">
        <v>10104944</v>
      </c>
      <c r="O271" s="26">
        <v>15012332</v>
      </c>
      <c r="P271" s="26">
        <v>2116998</v>
      </c>
      <c r="Q271" s="27">
        <v>2724542</v>
      </c>
      <c r="R271" s="27">
        <v>2317378</v>
      </c>
      <c r="S271" s="26">
        <v>7158918</v>
      </c>
      <c r="T271" s="26">
        <v>0</v>
      </c>
      <c r="U271" s="27">
        <v>0</v>
      </c>
      <c r="V271" s="27">
        <v>0</v>
      </c>
      <c r="W271" s="42">
        <v>0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72790647</v>
      </c>
      <c r="E272" s="27">
        <v>74263507</v>
      </c>
      <c r="F272" s="27">
        <v>59590299</v>
      </c>
      <c r="G272" s="36">
        <f t="shared" si="53"/>
        <v>0.80241697984987437</v>
      </c>
      <c r="H272" s="26">
        <v>22052821</v>
      </c>
      <c r="I272" s="27">
        <v>331991</v>
      </c>
      <c r="J272" s="27">
        <v>1114712</v>
      </c>
      <c r="K272" s="26">
        <v>23499524</v>
      </c>
      <c r="L272" s="26">
        <v>2877177</v>
      </c>
      <c r="M272" s="27">
        <v>17907194</v>
      </c>
      <c r="N272" s="27">
        <v>1119720</v>
      </c>
      <c r="O272" s="26">
        <v>21904091</v>
      </c>
      <c r="P272" s="26">
        <v>-1182597</v>
      </c>
      <c r="Q272" s="27">
        <v>183461</v>
      </c>
      <c r="R272" s="27">
        <v>15185820</v>
      </c>
      <c r="S272" s="26">
        <v>14186684</v>
      </c>
      <c r="T272" s="26">
        <v>0</v>
      </c>
      <c r="U272" s="27">
        <v>0</v>
      </c>
      <c r="V272" s="27">
        <v>0</v>
      </c>
      <c r="W272" s="42">
        <v>0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844177871</v>
      </c>
      <c r="E273" s="29">
        <f>SUM(E266:E272)</f>
        <v>793819779</v>
      </c>
      <c r="F273" s="29">
        <f>SUM(F266:F272)</f>
        <v>548821076</v>
      </c>
      <c r="G273" s="37">
        <f t="shared" si="53"/>
        <v>0.69136734875939643</v>
      </c>
      <c r="H273" s="28">
        <f t="shared" ref="H273:W273" si="55">SUM(H266:H272)</f>
        <v>200305063</v>
      </c>
      <c r="I273" s="29">
        <f t="shared" si="55"/>
        <v>30759470</v>
      </c>
      <c r="J273" s="29">
        <f t="shared" si="55"/>
        <v>34655774</v>
      </c>
      <c r="K273" s="28">
        <f t="shared" si="55"/>
        <v>265720307</v>
      </c>
      <c r="L273" s="28">
        <f t="shared" si="55"/>
        <v>30543588</v>
      </c>
      <c r="M273" s="29">
        <f t="shared" si="55"/>
        <v>48802717</v>
      </c>
      <c r="N273" s="29">
        <f t="shared" si="55"/>
        <v>64702025</v>
      </c>
      <c r="O273" s="28">
        <f t="shared" si="55"/>
        <v>144048330</v>
      </c>
      <c r="P273" s="28">
        <f t="shared" si="55"/>
        <v>27178447</v>
      </c>
      <c r="Q273" s="29">
        <f t="shared" si="55"/>
        <v>29632958</v>
      </c>
      <c r="R273" s="29">
        <f t="shared" si="55"/>
        <v>82241034</v>
      </c>
      <c r="S273" s="28">
        <f t="shared" si="55"/>
        <v>139052439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3">
        <f t="shared" si="55"/>
        <v>0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144360299</v>
      </c>
      <c r="E274" s="27">
        <v>150600153</v>
      </c>
      <c r="F274" s="27">
        <v>89981404</v>
      </c>
      <c r="G274" s="36">
        <f t="shared" si="53"/>
        <v>0.59748547533016116</v>
      </c>
      <c r="H274" s="26">
        <v>44970300</v>
      </c>
      <c r="I274" s="27">
        <v>-564054</v>
      </c>
      <c r="J274" s="27">
        <v>3235547</v>
      </c>
      <c r="K274" s="26">
        <v>47641793</v>
      </c>
      <c r="L274" s="26">
        <v>3846997</v>
      </c>
      <c r="M274" s="27">
        <v>4164651</v>
      </c>
      <c r="N274" s="27">
        <v>7643819</v>
      </c>
      <c r="O274" s="26">
        <v>15655467</v>
      </c>
      <c r="P274" s="26">
        <v>3743242</v>
      </c>
      <c r="Q274" s="27">
        <v>3879566</v>
      </c>
      <c r="R274" s="27">
        <v>19061336</v>
      </c>
      <c r="S274" s="26">
        <v>26684144</v>
      </c>
      <c r="T274" s="26">
        <v>0</v>
      </c>
      <c r="U274" s="27">
        <v>0</v>
      </c>
      <c r="V274" s="27">
        <v>0</v>
      </c>
      <c r="W274" s="42">
        <v>0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203134426</v>
      </c>
      <c r="E275" s="27">
        <v>202821050</v>
      </c>
      <c r="F275" s="27">
        <v>113308566</v>
      </c>
      <c r="G275" s="36">
        <f t="shared" si="53"/>
        <v>0.55866275221432882</v>
      </c>
      <c r="H275" s="26">
        <v>35364185</v>
      </c>
      <c r="I275" s="27">
        <v>12778942</v>
      </c>
      <c r="J275" s="27">
        <v>7694124</v>
      </c>
      <c r="K275" s="26">
        <v>55837251</v>
      </c>
      <c r="L275" s="26">
        <v>9735495</v>
      </c>
      <c r="M275" s="27">
        <v>8200757</v>
      </c>
      <c r="N275" s="27">
        <v>21740829</v>
      </c>
      <c r="O275" s="26">
        <v>39677081</v>
      </c>
      <c r="P275" s="26">
        <v>8871559</v>
      </c>
      <c r="Q275" s="27">
        <v>8922675</v>
      </c>
      <c r="R275" s="27">
        <v>0</v>
      </c>
      <c r="S275" s="26">
        <v>17794234</v>
      </c>
      <c r="T275" s="26">
        <v>0</v>
      </c>
      <c r="U275" s="27">
        <v>0</v>
      </c>
      <c r="V275" s="27">
        <v>0</v>
      </c>
      <c r="W275" s="42">
        <v>0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268065258</v>
      </c>
      <c r="E276" s="27">
        <v>268065258</v>
      </c>
      <c r="F276" s="27">
        <v>342345960</v>
      </c>
      <c r="G276" s="36">
        <f t="shared" si="53"/>
        <v>1.2770993248218685</v>
      </c>
      <c r="H276" s="26">
        <v>54657842</v>
      </c>
      <c r="I276" s="27">
        <v>16621307</v>
      </c>
      <c r="J276" s="27">
        <v>90419879</v>
      </c>
      <c r="K276" s="26">
        <v>161699028</v>
      </c>
      <c r="L276" s="26">
        <v>107448451</v>
      </c>
      <c r="M276" s="27">
        <v>14627478</v>
      </c>
      <c r="N276" s="27">
        <v>17678837</v>
      </c>
      <c r="O276" s="26">
        <v>139754766</v>
      </c>
      <c r="P276" s="26">
        <v>13473392</v>
      </c>
      <c r="Q276" s="27">
        <v>1473903</v>
      </c>
      <c r="R276" s="27">
        <v>25944871</v>
      </c>
      <c r="S276" s="26">
        <v>40892166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82312212</v>
      </c>
      <c r="E277" s="27">
        <v>85413137</v>
      </c>
      <c r="F277" s="27">
        <v>52791692</v>
      </c>
      <c r="G277" s="36">
        <f t="shared" si="53"/>
        <v>0.61807461772537398</v>
      </c>
      <c r="H277" s="26">
        <v>14309695</v>
      </c>
      <c r="I277" s="27">
        <v>5260768</v>
      </c>
      <c r="J277" s="27">
        <v>12217847</v>
      </c>
      <c r="K277" s="26">
        <v>31788310</v>
      </c>
      <c r="L277" s="26">
        <v>4104587</v>
      </c>
      <c r="M277" s="27">
        <v>2565600</v>
      </c>
      <c r="N277" s="27">
        <v>5060769</v>
      </c>
      <c r="O277" s="26">
        <v>11730956</v>
      </c>
      <c r="P277" s="26">
        <v>2558745</v>
      </c>
      <c r="Q277" s="27">
        <v>3042999</v>
      </c>
      <c r="R277" s="27">
        <v>3670682</v>
      </c>
      <c r="S277" s="26">
        <v>9272426</v>
      </c>
      <c r="T277" s="26">
        <v>0</v>
      </c>
      <c r="U277" s="27">
        <v>0</v>
      </c>
      <c r="V277" s="27">
        <v>0</v>
      </c>
      <c r="W277" s="42">
        <v>0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63747361</v>
      </c>
      <c r="E278" s="27">
        <v>63747361</v>
      </c>
      <c r="F278" s="27">
        <v>17969469</v>
      </c>
      <c r="G278" s="36">
        <f t="shared" si="53"/>
        <v>0.28188569249164686</v>
      </c>
      <c r="H278" s="26">
        <v>3239672</v>
      </c>
      <c r="I278" s="27">
        <v>1893715</v>
      </c>
      <c r="J278" s="27">
        <v>1833726</v>
      </c>
      <c r="K278" s="26">
        <v>6967113</v>
      </c>
      <c r="L278" s="26">
        <v>1833726</v>
      </c>
      <c r="M278" s="27">
        <v>1833726</v>
      </c>
      <c r="N278" s="27">
        <v>1833726</v>
      </c>
      <c r="O278" s="26">
        <v>5501178</v>
      </c>
      <c r="P278" s="26">
        <v>1833726</v>
      </c>
      <c r="Q278" s="27">
        <v>1833726</v>
      </c>
      <c r="R278" s="27">
        <v>1833726</v>
      </c>
      <c r="S278" s="26">
        <v>5501178</v>
      </c>
      <c r="T278" s="26">
        <v>0</v>
      </c>
      <c r="U278" s="27">
        <v>0</v>
      </c>
      <c r="V278" s="27">
        <v>0</v>
      </c>
      <c r="W278" s="42">
        <v>0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91209274</v>
      </c>
      <c r="E279" s="27">
        <v>89209274</v>
      </c>
      <c r="F279" s="27">
        <v>64363155</v>
      </c>
      <c r="G279" s="36">
        <f t="shared" si="53"/>
        <v>0.72148502183752783</v>
      </c>
      <c r="H279" s="26">
        <v>16064894</v>
      </c>
      <c r="I279" s="27">
        <v>2686296180</v>
      </c>
      <c r="J279" s="27">
        <v>-2676780673</v>
      </c>
      <c r="K279" s="26">
        <v>25580401</v>
      </c>
      <c r="L279" s="26">
        <v>4258476</v>
      </c>
      <c r="M279" s="27">
        <v>3819917</v>
      </c>
      <c r="N279" s="27">
        <v>12340562</v>
      </c>
      <c r="O279" s="26">
        <v>20418955</v>
      </c>
      <c r="P279" s="26">
        <v>4004994</v>
      </c>
      <c r="Q279" s="27">
        <v>4606819</v>
      </c>
      <c r="R279" s="27">
        <v>9751986</v>
      </c>
      <c r="S279" s="26">
        <v>18363799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146375072</v>
      </c>
      <c r="E280" s="27">
        <v>146375072</v>
      </c>
      <c r="F280" s="27">
        <v>124412471</v>
      </c>
      <c r="G280" s="36">
        <f t="shared" si="53"/>
        <v>0.84995668524760826</v>
      </c>
      <c r="H280" s="26">
        <v>18857437</v>
      </c>
      <c r="I280" s="27">
        <v>60407681</v>
      </c>
      <c r="J280" s="27">
        <v>-5933280</v>
      </c>
      <c r="K280" s="26">
        <v>73331838</v>
      </c>
      <c r="L280" s="26">
        <v>6497033</v>
      </c>
      <c r="M280" s="27">
        <v>6919856</v>
      </c>
      <c r="N280" s="27">
        <v>8556131</v>
      </c>
      <c r="O280" s="26">
        <v>21973020</v>
      </c>
      <c r="P280" s="26">
        <v>6886036</v>
      </c>
      <c r="Q280" s="27">
        <v>6829800</v>
      </c>
      <c r="R280" s="27">
        <v>15391777</v>
      </c>
      <c r="S280" s="26">
        <v>29107613</v>
      </c>
      <c r="T280" s="26">
        <v>0</v>
      </c>
      <c r="U280" s="27">
        <v>0</v>
      </c>
      <c r="V280" s="27">
        <v>0</v>
      </c>
      <c r="W280" s="42">
        <v>0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200543208</v>
      </c>
      <c r="E281" s="27">
        <v>197868215</v>
      </c>
      <c r="F281" s="27">
        <v>148482466</v>
      </c>
      <c r="G281" s="36">
        <f t="shared" si="53"/>
        <v>0.75041090354001527</v>
      </c>
      <c r="H281" s="26">
        <v>55286422</v>
      </c>
      <c r="I281" s="27">
        <v>8932129</v>
      </c>
      <c r="J281" s="27">
        <v>8872578</v>
      </c>
      <c r="K281" s="26">
        <v>73091129</v>
      </c>
      <c r="L281" s="26">
        <v>8199150</v>
      </c>
      <c r="M281" s="27">
        <v>6406034</v>
      </c>
      <c r="N281" s="27">
        <v>21257567</v>
      </c>
      <c r="O281" s="26">
        <v>35862751</v>
      </c>
      <c r="P281" s="26">
        <v>9785998</v>
      </c>
      <c r="Q281" s="27">
        <v>8753899</v>
      </c>
      <c r="R281" s="27">
        <v>20988689</v>
      </c>
      <c r="S281" s="26">
        <v>39528586</v>
      </c>
      <c r="T281" s="26">
        <v>0</v>
      </c>
      <c r="U281" s="27">
        <v>0</v>
      </c>
      <c r="V281" s="27">
        <v>0</v>
      </c>
      <c r="W281" s="42">
        <v>0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68498650</v>
      </c>
      <c r="E282" s="27">
        <v>68145850</v>
      </c>
      <c r="F282" s="27">
        <v>68558061</v>
      </c>
      <c r="G282" s="36">
        <f t="shared" si="53"/>
        <v>1.0060489523573335</v>
      </c>
      <c r="H282" s="26">
        <v>26241042</v>
      </c>
      <c r="I282" s="27">
        <v>3159223</v>
      </c>
      <c r="J282" s="27">
        <v>1175536</v>
      </c>
      <c r="K282" s="26">
        <v>30575801</v>
      </c>
      <c r="L282" s="26">
        <v>195805</v>
      </c>
      <c r="M282" s="27">
        <v>735274</v>
      </c>
      <c r="N282" s="27">
        <v>19757620</v>
      </c>
      <c r="O282" s="26">
        <v>20688699</v>
      </c>
      <c r="P282" s="26">
        <v>657267</v>
      </c>
      <c r="Q282" s="27">
        <v>1727095</v>
      </c>
      <c r="R282" s="27">
        <v>14909199</v>
      </c>
      <c r="S282" s="26">
        <v>17293561</v>
      </c>
      <c r="T282" s="26">
        <v>0</v>
      </c>
      <c r="U282" s="27">
        <v>0</v>
      </c>
      <c r="V282" s="27">
        <v>0</v>
      </c>
      <c r="W282" s="42">
        <v>0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1268245760</v>
      </c>
      <c r="E283" s="29">
        <f>SUM(E274:E282)</f>
        <v>1272245370</v>
      </c>
      <c r="F283" s="29">
        <f>SUM(F274:F282)</f>
        <v>1022213244</v>
      </c>
      <c r="G283" s="37">
        <f t="shared" si="53"/>
        <v>0.80347177368780676</v>
      </c>
      <c r="H283" s="28">
        <f t="shared" ref="H283:W283" si="56">SUM(H274:H282)</f>
        <v>268991489</v>
      </c>
      <c r="I283" s="29">
        <f t="shared" si="56"/>
        <v>2794785891</v>
      </c>
      <c r="J283" s="29">
        <f t="shared" si="56"/>
        <v>-2557264716</v>
      </c>
      <c r="K283" s="28">
        <f t="shared" si="56"/>
        <v>506512664</v>
      </c>
      <c r="L283" s="28">
        <f t="shared" si="56"/>
        <v>146119720</v>
      </c>
      <c r="M283" s="29">
        <f t="shared" si="56"/>
        <v>49273293</v>
      </c>
      <c r="N283" s="29">
        <f t="shared" si="56"/>
        <v>115869860</v>
      </c>
      <c r="O283" s="28">
        <f t="shared" si="56"/>
        <v>311262873</v>
      </c>
      <c r="P283" s="28">
        <f t="shared" si="56"/>
        <v>51814959</v>
      </c>
      <c r="Q283" s="29">
        <f t="shared" si="56"/>
        <v>41070482</v>
      </c>
      <c r="R283" s="29">
        <f t="shared" si="56"/>
        <v>111552266</v>
      </c>
      <c r="S283" s="28">
        <f t="shared" si="56"/>
        <v>204437707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3">
        <f t="shared" si="56"/>
        <v>0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268961962</v>
      </c>
      <c r="E284" s="27">
        <v>265283730</v>
      </c>
      <c r="F284" s="27">
        <v>114814418</v>
      </c>
      <c r="G284" s="36">
        <f t="shared" si="53"/>
        <v>0.43279856627468261</v>
      </c>
      <c r="H284" s="26">
        <v>36073761</v>
      </c>
      <c r="I284" s="27">
        <v>0</v>
      </c>
      <c r="J284" s="27">
        <v>0</v>
      </c>
      <c r="K284" s="26">
        <v>36073761</v>
      </c>
      <c r="L284" s="26">
        <v>-5301833</v>
      </c>
      <c r="M284" s="27">
        <v>27558457</v>
      </c>
      <c r="N284" s="27">
        <v>12039578</v>
      </c>
      <c r="O284" s="26">
        <v>34296202</v>
      </c>
      <c r="P284" s="26">
        <v>15393452</v>
      </c>
      <c r="Q284" s="27">
        <v>14516605</v>
      </c>
      <c r="R284" s="27">
        <v>14534398</v>
      </c>
      <c r="S284" s="26">
        <v>44444455</v>
      </c>
      <c r="T284" s="26">
        <v>0</v>
      </c>
      <c r="U284" s="27">
        <v>0</v>
      </c>
      <c r="V284" s="27">
        <v>0</v>
      </c>
      <c r="W284" s="42">
        <v>0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70427144</v>
      </c>
      <c r="E285" s="27">
        <v>77090433</v>
      </c>
      <c r="F285" s="27">
        <v>25935592</v>
      </c>
      <c r="G285" s="36">
        <f t="shared" si="53"/>
        <v>0.33643074750922725</v>
      </c>
      <c r="H285" s="26">
        <v>18132</v>
      </c>
      <c r="I285" s="27">
        <v>4902698</v>
      </c>
      <c r="J285" s="27">
        <v>-256906</v>
      </c>
      <c r="K285" s="26">
        <v>4663924</v>
      </c>
      <c r="L285" s="26">
        <v>2255977</v>
      </c>
      <c r="M285" s="27">
        <v>1727798</v>
      </c>
      <c r="N285" s="27">
        <v>2908446</v>
      </c>
      <c r="O285" s="26">
        <v>6892221</v>
      </c>
      <c r="P285" s="26">
        <v>5339273</v>
      </c>
      <c r="Q285" s="27">
        <v>2717739</v>
      </c>
      <c r="R285" s="27">
        <v>6322435</v>
      </c>
      <c r="S285" s="26">
        <v>14379447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211881240</v>
      </c>
      <c r="E286" s="27">
        <v>237480605</v>
      </c>
      <c r="F286" s="27">
        <v>150789701</v>
      </c>
      <c r="G286" s="36">
        <f t="shared" si="53"/>
        <v>0.63495585671090904</v>
      </c>
      <c r="H286" s="26">
        <v>37817537</v>
      </c>
      <c r="I286" s="27">
        <v>12435992</v>
      </c>
      <c r="J286" s="27">
        <v>324548</v>
      </c>
      <c r="K286" s="26">
        <v>50578077</v>
      </c>
      <c r="L286" s="26">
        <v>6139897</v>
      </c>
      <c r="M286" s="27">
        <v>14076816</v>
      </c>
      <c r="N286" s="27">
        <v>27250159</v>
      </c>
      <c r="O286" s="26">
        <v>47466872</v>
      </c>
      <c r="P286" s="26">
        <v>14290938</v>
      </c>
      <c r="Q286" s="27">
        <v>12416852</v>
      </c>
      <c r="R286" s="27">
        <v>26036962</v>
      </c>
      <c r="S286" s="26">
        <v>52744752</v>
      </c>
      <c r="T286" s="26">
        <v>0</v>
      </c>
      <c r="U286" s="27">
        <v>0</v>
      </c>
      <c r="V286" s="27">
        <v>0</v>
      </c>
      <c r="W286" s="42">
        <v>0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128417756</v>
      </c>
      <c r="E287" s="27">
        <v>122962000</v>
      </c>
      <c r="F287" s="27">
        <v>58277339</v>
      </c>
      <c r="G287" s="36">
        <f t="shared" si="53"/>
        <v>0.47394592638376082</v>
      </c>
      <c r="H287" s="26">
        <v>16636857</v>
      </c>
      <c r="I287" s="27">
        <v>2970056</v>
      </c>
      <c r="J287" s="27">
        <v>4531088</v>
      </c>
      <c r="K287" s="26">
        <v>24138001</v>
      </c>
      <c r="L287" s="26">
        <v>3617497</v>
      </c>
      <c r="M287" s="27">
        <v>4007968</v>
      </c>
      <c r="N287" s="27">
        <v>4802174</v>
      </c>
      <c r="O287" s="26">
        <v>12427639</v>
      </c>
      <c r="P287" s="26">
        <v>5045659</v>
      </c>
      <c r="Q287" s="27">
        <v>4095977</v>
      </c>
      <c r="R287" s="27">
        <v>12570063</v>
      </c>
      <c r="S287" s="26">
        <v>21711699</v>
      </c>
      <c r="T287" s="26">
        <v>0</v>
      </c>
      <c r="U287" s="27">
        <v>0</v>
      </c>
      <c r="V287" s="27">
        <v>0</v>
      </c>
      <c r="W287" s="42">
        <v>0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913778873</v>
      </c>
      <c r="E288" s="27">
        <v>913778873</v>
      </c>
      <c r="F288" s="27">
        <v>582921283</v>
      </c>
      <c r="G288" s="36">
        <f t="shared" si="53"/>
        <v>0.63792379121901632</v>
      </c>
      <c r="H288" s="26">
        <v>98006372</v>
      </c>
      <c r="I288" s="27">
        <v>52212565</v>
      </c>
      <c r="J288" s="27">
        <v>64710180</v>
      </c>
      <c r="K288" s="26">
        <v>214929117</v>
      </c>
      <c r="L288" s="26">
        <v>52815345</v>
      </c>
      <c r="M288" s="27">
        <v>53583564</v>
      </c>
      <c r="N288" s="27">
        <v>90090160</v>
      </c>
      <c r="O288" s="26">
        <v>196489069</v>
      </c>
      <c r="P288" s="26">
        <v>53944513</v>
      </c>
      <c r="Q288" s="27">
        <v>49438876</v>
      </c>
      <c r="R288" s="27">
        <v>68119708</v>
      </c>
      <c r="S288" s="26">
        <v>171503097</v>
      </c>
      <c r="T288" s="26">
        <v>0</v>
      </c>
      <c r="U288" s="27">
        <v>0</v>
      </c>
      <c r="V288" s="27">
        <v>0</v>
      </c>
      <c r="W288" s="42">
        <v>0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83104000</v>
      </c>
      <c r="E289" s="27">
        <v>82059000</v>
      </c>
      <c r="F289" s="27">
        <v>75269976</v>
      </c>
      <c r="G289" s="36">
        <f t="shared" si="53"/>
        <v>0.91726655211494168</v>
      </c>
      <c r="H289" s="26">
        <v>31241727</v>
      </c>
      <c r="I289" s="27">
        <v>4607</v>
      </c>
      <c r="J289" s="27">
        <v>13751</v>
      </c>
      <c r="K289" s="26">
        <v>31260085</v>
      </c>
      <c r="L289" s="26">
        <v>237469</v>
      </c>
      <c r="M289" s="27">
        <v>1026</v>
      </c>
      <c r="N289" s="27">
        <v>70022</v>
      </c>
      <c r="O289" s="26">
        <v>308517</v>
      </c>
      <c r="P289" s="26">
        <v>24919286</v>
      </c>
      <c r="Q289" s="27">
        <v>14513</v>
      </c>
      <c r="R289" s="27">
        <v>18767575</v>
      </c>
      <c r="S289" s="26">
        <v>43701374</v>
      </c>
      <c r="T289" s="26">
        <v>0</v>
      </c>
      <c r="U289" s="27">
        <v>0</v>
      </c>
      <c r="V289" s="27">
        <v>0</v>
      </c>
      <c r="W289" s="42">
        <v>0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1676570975</v>
      </c>
      <c r="E290" s="29">
        <f>SUM(E284:E289)</f>
        <v>1698654641</v>
      </c>
      <c r="F290" s="29">
        <f>SUM(F284:F289)</f>
        <v>1008008309</v>
      </c>
      <c r="G290" s="37">
        <f t="shared" si="53"/>
        <v>0.59341568596108762</v>
      </c>
      <c r="H290" s="28">
        <f t="shared" ref="H290:W290" si="57">SUM(H284:H289)</f>
        <v>219794386</v>
      </c>
      <c r="I290" s="29">
        <f t="shared" si="57"/>
        <v>72525918</v>
      </c>
      <c r="J290" s="29">
        <f t="shared" si="57"/>
        <v>69322661</v>
      </c>
      <c r="K290" s="28">
        <f t="shared" si="57"/>
        <v>361642965</v>
      </c>
      <c r="L290" s="28">
        <f t="shared" si="57"/>
        <v>59764352</v>
      </c>
      <c r="M290" s="29">
        <f t="shared" si="57"/>
        <v>100955629</v>
      </c>
      <c r="N290" s="29">
        <f t="shared" si="57"/>
        <v>137160539</v>
      </c>
      <c r="O290" s="28">
        <f t="shared" si="57"/>
        <v>297880520</v>
      </c>
      <c r="P290" s="28">
        <f t="shared" si="57"/>
        <v>118933121</v>
      </c>
      <c r="Q290" s="29">
        <f t="shared" si="57"/>
        <v>83200562</v>
      </c>
      <c r="R290" s="29">
        <f t="shared" si="57"/>
        <v>146351141</v>
      </c>
      <c r="S290" s="28">
        <f t="shared" si="57"/>
        <v>348484824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3">
        <f t="shared" si="57"/>
        <v>0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2365711380</v>
      </c>
      <c r="E291" s="27">
        <v>2372217587</v>
      </c>
      <c r="F291" s="27">
        <v>1717703915</v>
      </c>
      <c r="G291" s="36">
        <f t="shared" si="53"/>
        <v>0.72409205817088484</v>
      </c>
      <c r="H291" s="26">
        <v>304001339</v>
      </c>
      <c r="I291" s="27">
        <v>201022329</v>
      </c>
      <c r="J291" s="27">
        <v>165063765</v>
      </c>
      <c r="K291" s="26">
        <v>670087433</v>
      </c>
      <c r="L291" s="26">
        <v>153353711</v>
      </c>
      <c r="M291" s="27">
        <v>161771970</v>
      </c>
      <c r="N291" s="27">
        <v>190800453</v>
      </c>
      <c r="O291" s="26">
        <v>505926134</v>
      </c>
      <c r="P291" s="26">
        <v>180011006</v>
      </c>
      <c r="Q291" s="27">
        <v>151625797</v>
      </c>
      <c r="R291" s="27">
        <v>210053545</v>
      </c>
      <c r="S291" s="26">
        <v>541690348</v>
      </c>
      <c r="T291" s="26">
        <v>0</v>
      </c>
      <c r="U291" s="27">
        <v>0</v>
      </c>
      <c r="V291" s="27">
        <v>0</v>
      </c>
      <c r="W291" s="42">
        <v>0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258995532</v>
      </c>
      <c r="E292" s="27">
        <v>296632553</v>
      </c>
      <c r="F292" s="27">
        <v>141491601</v>
      </c>
      <c r="G292" s="36">
        <f t="shared" si="53"/>
        <v>0.47699283025083222</v>
      </c>
      <c r="H292" s="26">
        <v>51527873</v>
      </c>
      <c r="I292" s="27">
        <v>12823723</v>
      </c>
      <c r="J292" s="27">
        <v>14577923</v>
      </c>
      <c r="K292" s="26">
        <v>78929519</v>
      </c>
      <c r="L292" s="26">
        <v>8593844</v>
      </c>
      <c r="M292" s="27">
        <v>13415927</v>
      </c>
      <c r="N292" s="27">
        <v>12298992</v>
      </c>
      <c r="O292" s="26">
        <v>34308763</v>
      </c>
      <c r="P292" s="26">
        <v>1029127</v>
      </c>
      <c r="Q292" s="27">
        <v>15892823</v>
      </c>
      <c r="R292" s="27">
        <v>11331369</v>
      </c>
      <c r="S292" s="26">
        <v>28253319</v>
      </c>
      <c r="T292" s="26">
        <v>0</v>
      </c>
      <c r="U292" s="27">
        <v>0</v>
      </c>
      <c r="V292" s="27">
        <v>0</v>
      </c>
      <c r="W292" s="42">
        <v>0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129842435</v>
      </c>
      <c r="E293" s="27">
        <v>136282435</v>
      </c>
      <c r="F293" s="27">
        <v>81379417</v>
      </c>
      <c r="G293" s="36">
        <f t="shared" si="53"/>
        <v>0.59713797306307304</v>
      </c>
      <c r="H293" s="26">
        <v>5330925</v>
      </c>
      <c r="I293" s="27">
        <v>5570122</v>
      </c>
      <c r="J293" s="27">
        <v>5215917</v>
      </c>
      <c r="K293" s="26">
        <v>16116964</v>
      </c>
      <c r="L293" s="26">
        <v>5460709</v>
      </c>
      <c r="M293" s="27">
        <v>5043677</v>
      </c>
      <c r="N293" s="27">
        <v>29242871</v>
      </c>
      <c r="O293" s="26">
        <v>39747257</v>
      </c>
      <c r="P293" s="26">
        <v>18975838</v>
      </c>
      <c r="Q293" s="27">
        <v>11593004</v>
      </c>
      <c r="R293" s="27">
        <v>-5053646</v>
      </c>
      <c r="S293" s="26">
        <v>25515196</v>
      </c>
      <c r="T293" s="26">
        <v>0</v>
      </c>
      <c r="U293" s="27">
        <v>0</v>
      </c>
      <c r="V293" s="27">
        <v>0</v>
      </c>
      <c r="W293" s="42">
        <v>0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328395100</v>
      </c>
      <c r="E294" s="27">
        <v>346365100</v>
      </c>
      <c r="F294" s="27">
        <v>152583068</v>
      </c>
      <c r="G294" s="36">
        <f t="shared" si="53"/>
        <v>0.44052668123895855</v>
      </c>
      <c r="H294" s="26">
        <v>14848425</v>
      </c>
      <c r="I294" s="27">
        <v>12086876</v>
      </c>
      <c r="J294" s="27">
        <v>11367429</v>
      </c>
      <c r="K294" s="26">
        <v>38302730</v>
      </c>
      <c r="L294" s="26">
        <v>12115664</v>
      </c>
      <c r="M294" s="27">
        <v>13073540</v>
      </c>
      <c r="N294" s="27">
        <v>1174627</v>
      </c>
      <c r="O294" s="26">
        <v>26363831</v>
      </c>
      <c r="P294" s="26">
        <v>18403021</v>
      </c>
      <c r="Q294" s="27">
        <v>22657662</v>
      </c>
      <c r="R294" s="27">
        <v>46855824</v>
      </c>
      <c r="S294" s="26">
        <v>87916507</v>
      </c>
      <c r="T294" s="26">
        <v>0</v>
      </c>
      <c r="U294" s="27">
        <v>0</v>
      </c>
      <c r="V294" s="27">
        <v>0</v>
      </c>
      <c r="W294" s="42">
        <v>0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144548000</v>
      </c>
      <c r="E295" s="27">
        <v>144598000</v>
      </c>
      <c r="F295" s="27">
        <v>133489780</v>
      </c>
      <c r="G295" s="36">
        <f t="shared" si="53"/>
        <v>0.92317860551321596</v>
      </c>
      <c r="H295" s="26">
        <v>443690</v>
      </c>
      <c r="I295" s="27">
        <v>54196680</v>
      </c>
      <c r="J295" s="27">
        <v>333837</v>
      </c>
      <c r="K295" s="26">
        <v>54974207</v>
      </c>
      <c r="L295" s="26">
        <v>521714</v>
      </c>
      <c r="M295" s="27">
        <v>503834</v>
      </c>
      <c r="N295" s="27">
        <v>43325925</v>
      </c>
      <c r="O295" s="26">
        <v>44351473</v>
      </c>
      <c r="P295" s="26">
        <v>566777</v>
      </c>
      <c r="Q295" s="27">
        <v>1187470</v>
      </c>
      <c r="R295" s="27">
        <v>32409853</v>
      </c>
      <c r="S295" s="26">
        <v>34164100</v>
      </c>
      <c r="T295" s="26">
        <v>0</v>
      </c>
      <c r="U295" s="27">
        <v>0</v>
      </c>
      <c r="V295" s="27">
        <v>0</v>
      </c>
      <c r="W295" s="42">
        <v>0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3227492447</v>
      </c>
      <c r="E296" s="29">
        <f>SUM(E291:E295)</f>
        <v>3296095675</v>
      </c>
      <c r="F296" s="29">
        <f>SUM(F291:F295)</f>
        <v>2226647781</v>
      </c>
      <c r="G296" s="37">
        <f t="shared" si="53"/>
        <v>0.67554100382720228</v>
      </c>
      <c r="H296" s="28">
        <f t="shared" ref="H296:W296" si="58">SUM(H291:H295)</f>
        <v>376152252</v>
      </c>
      <c r="I296" s="29">
        <f t="shared" si="58"/>
        <v>285699730</v>
      </c>
      <c r="J296" s="29">
        <f t="shared" si="58"/>
        <v>196558871</v>
      </c>
      <c r="K296" s="28">
        <f t="shared" si="58"/>
        <v>858410853</v>
      </c>
      <c r="L296" s="28">
        <f t="shared" si="58"/>
        <v>180045642</v>
      </c>
      <c r="M296" s="29">
        <f t="shared" si="58"/>
        <v>193808948</v>
      </c>
      <c r="N296" s="29">
        <f t="shared" si="58"/>
        <v>276842868</v>
      </c>
      <c r="O296" s="28">
        <f t="shared" si="58"/>
        <v>650697458</v>
      </c>
      <c r="P296" s="28">
        <f t="shared" si="58"/>
        <v>218985769</v>
      </c>
      <c r="Q296" s="29">
        <f t="shared" si="58"/>
        <v>202956756</v>
      </c>
      <c r="R296" s="29">
        <f t="shared" si="58"/>
        <v>295596945</v>
      </c>
      <c r="S296" s="28">
        <f t="shared" si="58"/>
        <v>717539470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3">
        <f t="shared" si="58"/>
        <v>0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8471459505</v>
      </c>
      <c r="E297" s="29">
        <f>SUM(E261:E264,E266:E272,E274:E282,E284:E289,E291:E295)</f>
        <v>8655316706</v>
      </c>
      <c r="F297" s="29">
        <f>SUM(F261:F264,F266:F272,F274:F282,F284:F289,F291:F295)</f>
        <v>5915077520</v>
      </c>
      <c r="G297" s="37">
        <f t="shared" si="53"/>
        <v>0.68340393782466402</v>
      </c>
      <c r="H297" s="28">
        <f t="shared" ref="H297:W297" si="59">SUM(H261:H264,H266:H272,H274:H282,H284:H289,H291:H295)</f>
        <v>1333142436</v>
      </c>
      <c r="I297" s="29">
        <f t="shared" si="59"/>
        <v>3251144627</v>
      </c>
      <c r="J297" s="29">
        <f t="shared" si="59"/>
        <v>-2190671882</v>
      </c>
      <c r="K297" s="28">
        <f t="shared" si="59"/>
        <v>2393615181</v>
      </c>
      <c r="L297" s="28">
        <f t="shared" si="59"/>
        <v>497646264</v>
      </c>
      <c r="M297" s="29">
        <f t="shared" si="59"/>
        <v>461580591</v>
      </c>
      <c r="N297" s="29">
        <f t="shared" si="59"/>
        <v>762714283</v>
      </c>
      <c r="O297" s="28">
        <f t="shared" si="59"/>
        <v>1721941138</v>
      </c>
      <c r="P297" s="28">
        <f t="shared" si="59"/>
        <v>558331870</v>
      </c>
      <c r="Q297" s="29">
        <f t="shared" si="59"/>
        <v>418235324</v>
      </c>
      <c r="R297" s="29">
        <f t="shared" si="59"/>
        <v>822954007</v>
      </c>
      <c r="S297" s="28">
        <f t="shared" si="59"/>
        <v>1799521201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3">
        <f t="shared" si="59"/>
        <v>0</v>
      </c>
    </row>
    <row r="298" spans="1:23" ht="14.45" customHeight="1" x14ac:dyDescent="0.3">
      <c r="A298" s="10"/>
      <c r="B298" s="11" t="s">
        <v>606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47512223847</v>
      </c>
      <c r="E300" s="27">
        <v>50546294640</v>
      </c>
      <c r="F300" s="27">
        <v>37534672137</v>
      </c>
      <c r="G300" s="36">
        <f t="shared" ref="G300:G337" si="60">IF(($E300     =0),0,($F300     /$E300     ))</f>
        <v>0.74258009225659038</v>
      </c>
      <c r="H300" s="26">
        <v>4537597649</v>
      </c>
      <c r="I300" s="27">
        <v>4267836589</v>
      </c>
      <c r="J300" s="27">
        <v>3433024752</v>
      </c>
      <c r="K300" s="26">
        <v>12238458990</v>
      </c>
      <c r="L300" s="26">
        <v>3283758062</v>
      </c>
      <c r="M300" s="27">
        <v>3481710553</v>
      </c>
      <c r="N300" s="27">
        <v>5216673381</v>
      </c>
      <c r="O300" s="26">
        <v>11982141996</v>
      </c>
      <c r="P300" s="26">
        <v>4269308802</v>
      </c>
      <c r="Q300" s="27">
        <v>3764146630</v>
      </c>
      <c r="R300" s="27">
        <v>5280615719</v>
      </c>
      <c r="S300" s="26">
        <v>13314071151</v>
      </c>
      <c r="T300" s="26">
        <v>0</v>
      </c>
      <c r="U300" s="27">
        <v>0</v>
      </c>
      <c r="V300" s="27">
        <v>0</v>
      </c>
      <c r="W300" s="42">
        <v>0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47512223847</v>
      </c>
      <c r="E301" s="29">
        <f>E300</f>
        <v>50546294640</v>
      </c>
      <c r="F301" s="29">
        <f>F300</f>
        <v>37534672137</v>
      </c>
      <c r="G301" s="37">
        <f t="shared" si="60"/>
        <v>0.74258009225659038</v>
      </c>
      <c r="H301" s="28">
        <f t="shared" ref="H301:W301" si="61">H300</f>
        <v>4537597649</v>
      </c>
      <c r="I301" s="29">
        <f t="shared" si="61"/>
        <v>4267836589</v>
      </c>
      <c r="J301" s="29">
        <f t="shared" si="61"/>
        <v>3433024752</v>
      </c>
      <c r="K301" s="28">
        <f t="shared" si="61"/>
        <v>12238458990</v>
      </c>
      <c r="L301" s="28">
        <f t="shared" si="61"/>
        <v>3283758062</v>
      </c>
      <c r="M301" s="29">
        <f t="shared" si="61"/>
        <v>3481710553</v>
      </c>
      <c r="N301" s="29">
        <f t="shared" si="61"/>
        <v>5216673381</v>
      </c>
      <c r="O301" s="28">
        <f t="shared" si="61"/>
        <v>11982141996</v>
      </c>
      <c r="P301" s="28">
        <f t="shared" si="61"/>
        <v>4269308802</v>
      </c>
      <c r="Q301" s="29">
        <f t="shared" si="61"/>
        <v>3764146630</v>
      </c>
      <c r="R301" s="29">
        <f t="shared" si="61"/>
        <v>5280615719</v>
      </c>
      <c r="S301" s="28">
        <f t="shared" si="61"/>
        <v>13314071151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3">
        <f t="shared" si="61"/>
        <v>0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439355458</v>
      </c>
      <c r="E302" s="27">
        <v>393005870</v>
      </c>
      <c r="F302" s="27">
        <v>284204752</v>
      </c>
      <c r="G302" s="36">
        <f t="shared" si="60"/>
        <v>0.72315650654276487</v>
      </c>
      <c r="H302" s="26">
        <v>53453267</v>
      </c>
      <c r="I302" s="27">
        <v>24168881</v>
      </c>
      <c r="J302" s="27">
        <v>20469590</v>
      </c>
      <c r="K302" s="26">
        <v>98091738</v>
      </c>
      <c r="L302" s="26">
        <v>26795024</v>
      </c>
      <c r="M302" s="27">
        <v>23687153</v>
      </c>
      <c r="N302" s="27">
        <v>43487467</v>
      </c>
      <c r="O302" s="26">
        <v>93969644</v>
      </c>
      <c r="P302" s="26">
        <v>28307265</v>
      </c>
      <c r="Q302" s="27">
        <v>24324430</v>
      </c>
      <c r="R302" s="27">
        <v>39511675</v>
      </c>
      <c r="S302" s="26">
        <v>92143370</v>
      </c>
      <c r="T302" s="26">
        <v>0</v>
      </c>
      <c r="U302" s="27">
        <v>0</v>
      </c>
      <c r="V302" s="27">
        <v>0</v>
      </c>
      <c r="W302" s="42">
        <v>0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346090893</v>
      </c>
      <c r="E303" s="27">
        <v>357642244</v>
      </c>
      <c r="F303" s="27">
        <v>262221436</v>
      </c>
      <c r="G303" s="36">
        <f t="shared" si="60"/>
        <v>0.73319480681929738</v>
      </c>
      <c r="H303" s="26">
        <v>47230487</v>
      </c>
      <c r="I303" s="27">
        <v>19115664</v>
      </c>
      <c r="J303" s="27">
        <v>17252340</v>
      </c>
      <c r="K303" s="26">
        <v>83598491</v>
      </c>
      <c r="L303" s="26">
        <v>23125808</v>
      </c>
      <c r="M303" s="27">
        <v>27281573</v>
      </c>
      <c r="N303" s="27">
        <v>37789825</v>
      </c>
      <c r="O303" s="26">
        <v>88197206</v>
      </c>
      <c r="P303" s="26">
        <v>19941371</v>
      </c>
      <c r="Q303" s="27">
        <v>34105324</v>
      </c>
      <c r="R303" s="27">
        <v>36379044</v>
      </c>
      <c r="S303" s="26">
        <v>90425739</v>
      </c>
      <c r="T303" s="26">
        <v>0</v>
      </c>
      <c r="U303" s="27">
        <v>0</v>
      </c>
      <c r="V303" s="27">
        <v>0</v>
      </c>
      <c r="W303" s="42">
        <v>0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421416467</v>
      </c>
      <c r="E304" s="27">
        <v>432050413</v>
      </c>
      <c r="F304" s="27">
        <v>313683286</v>
      </c>
      <c r="G304" s="36">
        <f t="shared" si="60"/>
        <v>0.72603399177863992</v>
      </c>
      <c r="H304" s="26">
        <v>57683415</v>
      </c>
      <c r="I304" s="27">
        <v>28910701</v>
      </c>
      <c r="J304" s="27">
        <v>28298197</v>
      </c>
      <c r="K304" s="26">
        <v>114892313</v>
      </c>
      <c r="L304" s="26">
        <v>26641145</v>
      </c>
      <c r="M304" s="27">
        <v>30236834</v>
      </c>
      <c r="N304" s="27">
        <v>45091228</v>
      </c>
      <c r="O304" s="26">
        <v>101969207</v>
      </c>
      <c r="P304" s="26">
        <v>24709057</v>
      </c>
      <c r="Q304" s="27">
        <v>31836105</v>
      </c>
      <c r="R304" s="27">
        <v>40276604</v>
      </c>
      <c r="S304" s="26">
        <v>96821766</v>
      </c>
      <c r="T304" s="26">
        <v>0</v>
      </c>
      <c r="U304" s="27">
        <v>0</v>
      </c>
      <c r="V304" s="27">
        <v>0</v>
      </c>
      <c r="W304" s="42">
        <v>0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1205124038</v>
      </c>
      <c r="E305" s="27">
        <v>1230477288</v>
      </c>
      <c r="F305" s="27">
        <v>921845257</v>
      </c>
      <c r="G305" s="36">
        <f t="shared" si="60"/>
        <v>0.74917697871397038</v>
      </c>
      <c r="H305" s="26">
        <v>78837954</v>
      </c>
      <c r="I305" s="27">
        <v>132621973</v>
      </c>
      <c r="J305" s="27">
        <v>94496310</v>
      </c>
      <c r="K305" s="26">
        <v>305956237</v>
      </c>
      <c r="L305" s="26">
        <v>89762974</v>
      </c>
      <c r="M305" s="27">
        <v>87672897</v>
      </c>
      <c r="N305" s="27">
        <v>98230562</v>
      </c>
      <c r="O305" s="26">
        <v>275666433</v>
      </c>
      <c r="P305" s="26">
        <v>123655085</v>
      </c>
      <c r="Q305" s="27">
        <v>93401981</v>
      </c>
      <c r="R305" s="27">
        <v>123165521</v>
      </c>
      <c r="S305" s="26">
        <v>340222587</v>
      </c>
      <c r="T305" s="26">
        <v>0</v>
      </c>
      <c r="U305" s="27">
        <v>0</v>
      </c>
      <c r="V305" s="27">
        <v>0</v>
      </c>
      <c r="W305" s="42">
        <v>0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907048717</v>
      </c>
      <c r="E306" s="27">
        <v>947434683</v>
      </c>
      <c r="F306" s="27">
        <v>660064358</v>
      </c>
      <c r="G306" s="36">
        <f t="shared" si="60"/>
        <v>0.69668587169507279</v>
      </c>
      <c r="H306" s="26">
        <v>101636237</v>
      </c>
      <c r="I306" s="27">
        <v>59993724</v>
      </c>
      <c r="J306" s="27">
        <v>64538823</v>
      </c>
      <c r="K306" s="26">
        <v>226168784</v>
      </c>
      <c r="L306" s="26">
        <v>60804027</v>
      </c>
      <c r="M306" s="27">
        <v>56039184</v>
      </c>
      <c r="N306" s="27">
        <v>102486385</v>
      </c>
      <c r="O306" s="26">
        <v>219329596</v>
      </c>
      <c r="P306" s="26">
        <v>61429043</v>
      </c>
      <c r="Q306" s="27">
        <v>59866350</v>
      </c>
      <c r="R306" s="27">
        <v>93270585</v>
      </c>
      <c r="S306" s="26">
        <v>214565978</v>
      </c>
      <c r="T306" s="26">
        <v>0</v>
      </c>
      <c r="U306" s="27">
        <v>0</v>
      </c>
      <c r="V306" s="27">
        <v>0</v>
      </c>
      <c r="W306" s="42">
        <v>0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437683755</v>
      </c>
      <c r="E307" s="27">
        <v>529710878</v>
      </c>
      <c r="F307" s="27">
        <v>419818961</v>
      </c>
      <c r="G307" s="36">
        <f t="shared" si="60"/>
        <v>0.79254359016580367</v>
      </c>
      <c r="H307" s="26">
        <v>58007584</v>
      </c>
      <c r="I307" s="27">
        <v>23396420</v>
      </c>
      <c r="J307" s="27">
        <v>28838743</v>
      </c>
      <c r="K307" s="26">
        <v>110242747</v>
      </c>
      <c r="L307" s="26">
        <v>37653112</v>
      </c>
      <c r="M307" s="27">
        <v>32313261</v>
      </c>
      <c r="N307" s="27">
        <v>74646751</v>
      </c>
      <c r="O307" s="26">
        <v>144613124</v>
      </c>
      <c r="P307" s="26">
        <v>25505646</v>
      </c>
      <c r="Q307" s="27">
        <v>39421441</v>
      </c>
      <c r="R307" s="27">
        <v>100036003</v>
      </c>
      <c r="S307" s="26">
        <v>164963090</v>
      </c>
      <c r="T307" s="26">
        <v>0</v>
      </c>
      <c r="U307" s="27">
        <v>0</v>
      </c>
      <c r="V307" s="27">
        <v>0</v>
      </c>
      <c r="W307" s="42">
        <v>0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3756719328</v>
      </c>
      <c r="E308" s="29">
        <f>SUM(E302:E307)</f>
        <v>3890321376</v>
      </c>
      <c r="F308" s="29">
        <f>SUM(F302:F307)</f>
        <v>2861838050</v>
      </c>
      <c r="G308" s="37">
        <f t="shared" si="60"/>
        <v>0.73563024064158966</v>
      </c>
      <c r="H308" s="28">
        <f t="shared" ref="H308:W308" si="62">SUM(H302:H307)</f>
        <v>396848944</v>
      </c>
      <c r="I308" s="29">
        <f t="shared" si="62"/>
        <v>288207363</v>
      </c>
      <c r="J308" s="29">
        <f t="shared" si="62"/>
        <v>253894003</v>
      </c>
      <c r="K308" s="28">
        <f t="shared" si="62"/>
        <v>938950310</v>
      </c>
      <c r="L308" s="28">
        <f t="shared" si="62"/>
        <v>264782090</v>
      </c>
      <c r="M308" s="29">
        <f t="shared" si="62"/>
        <v>257230902</v>
      </c>
      <c r="N308" s="29">
        <f t="shared" si="62"/>
        <v>401732218</v>
      </c>
      <c r="O308" s="28">
        <f t="shared" si="62"/>
        <v>923745210</v>
      </c>
      <c r="P308" s="28">
        <f t="shared" si="62"/>
        <v>283547467</v>
      </c>
      <c r="Q308" s="29">
        <f t="shared" si="62"/>
        <v>282955631</v>
      </c>
      <c r="R308" s="29">
        <f t="shared" si="62"/>
        <v>432639432</v>
      </c>
      <c r="S308" s="28">
        <f t="shared" si="62"/>
        <v>999142530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3">
        <f t="shared" si="62"/>
        <v>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702722894</v>
      </c>
      <c r="E309" s="27">
        <v>716902674</v>
      </c>
      <c r="F309" s="27">
        <v>530311623</v>
      </c>
      <c r="G309" s="36">
        <f t="shared" si="60"/>
        <v>0.73972610541553097</v>
      </c>
      <c r="H309" s="26">
        <v>126681360</v>
      </c>
      <c r="I309" s="27">
        <v>48916431</v>
      </c>
      <c r="J309" s="27">
        <v>42368127</v>
      </c>
      <c r="K309" s="26">
        <v>217965918</v>
      </c>
      <c r="L309" s="26">
        <v>36542382</v>
      </c>
      <c r="M309" s="27">
        <v>38134037</v>
      </c>
      <c r="N309" s="27">
        <v>66683352</v>
      </c>
      <c r="O309" s="26">
        <v>141359771</v>
      </c>
      <c r="P309" s="26">
        <v>39273755</v>
      </c>
      <c r="Q309" s="27">
        <v>47280333</v>
      </c>
      <c r="R309" s="27">
        <v>84431846</v>
      </c>
      <c r="S309" s="26">
        <v>170985934</v>
      </c>
      <c r="T309" s="26">
        <v>0</v>
      </c>
      <c r="U309" s="27">
        <v>0</v>
      </c>
      <c r="V309" s="27">
        <v>0</v>
      </c>
      <c r="W309" s="42">
        <v>0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2608797875</v>
      </c>
      <c r="E310" s="27">
        <v>2620781404</v>
      </c>
      <c r="F310" s="27">
        <v>1951195217</v>
      </c>
      <c r="G310" s="36">
        <f t="shared" si="60"/>
        <v>0.7445089521857734</v>
      </c>
      <c r="H310" s="26">
        <v>223447301</v>
      </c>
      <c r="I310" s="27">
        <v>202427616</v>
      </c>
      <c r="J310" s="27">
        <v>209264851</v>
      </c>
      <c r="K310" s="26">
        <v>635139768</v>
      </c>
      <c r="L310" s="26">
        <v>195861627</v>
      </c>
      <c r="M310" s="27">
        <v>206035169</v>
      </c>
      <c r="N310" s="27">
        <v>270623501</v>
      </c>
      <c r="O310" s="26">
        <v>672520297</v>
      </c>
      <c r="P310" s="26">
        <v>184092345</v>
      </c>
      <c r="Q310" s="27">
        <v>205778232</v>
      </c>
      <c r="R310" s="27">
        <v>253664575</v>
      </c>
      <c r="S310" s="26">
        <v>643535152</v>
      </c>
      <c r="T310" s="26">
        <v>0</v>
      </c>
      <c r="U310" s="27">
        <v>0</v>
      </c>
      <c r="V310" s="27">
        <v>0</v>
      </c>
      <c r="W310" s="42">
        <v>0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2020050868</v>
      </c>
      <c r="E311" s="27">
        <v>1983244754</v>
      </c>
      <c r="F311" s="27">
        <v>1463616004</v>
      </c>
      <c r="G311" s="36">
        <f t="shared" si="60"/>
        <v>0.73799060910058512</v>
      </c>
      <c r="H311" s="26">
        <v>279830774</v>
      </c>
      <c r="I311" s="27">
        <v>118228144</v>
      </c>
      <c r="J311" s="27">
        <v>141166791</v>
      </c>
      <c r="K311" s="26">
        <v>539225709</v>
      </c>
      <c r="L311" s="26">
        <v>151926320</v>
      </c>
      <c r="M311" s="27">
        <v>122141536</v>
      </c>
      <c r="N311" s="27">
        <v>183474791</v>
      </c>
      <c r="O311" s="26">
        <v>457542647</v>
      </c>
      <c r="P311" s="26">
        <v>130362977</v>
      </c>
      <c r="Q311" s="27">
        <v>135596922</v>
      </c>
      <c r="R311" s="27">
        <v>200887749</v>
      </c>
      <c r="S311" s="26">
        <v>466847648</v>
      </c>
      <c r="T311" s="26">
        <v>0</v>
      </c>
      <c r="U311" s="27">
        <v>0</v>
      </c>
      <c r="V311" s="27">
        <v>0</v>
      </c>
      <c r="W311" s="42">
        <v>0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1302088200</v>
      </c>
      <c r="E312" s="27">
        <v>1305548294</v>
      </c>
      <c r="F312" s="27">
        <v>822656686</v>
      </c>
      <c r="G312" s="36">
        <f t="shared" si="60"/>
        <v>0.63012351958234036</v>
      </c>
      <c r="H312" s="26">
        <v>169983081</v>
      </c>
      <c r="I312" s="27">
        <v>47142085</v>
      </c>
      <c r="J312" s="27">
        <v>76529680</v>
      </c>
      <c r="K312" s="26">
        <v>293654846</v>
      </c>
      <c r="L312" s="26">
        <v>77323768</v>
      </c>
      <c r="M312" s="27">
        <v>72631811</v>
      </c>
      <c r="N312" s="27">
        <v>117576831</v>
      </c>
      <c r="O312" s="26">
        <v>267532410</v>
      </c>
      <c r="P312" s="26">
        <v>73312150</v>
      </c>
      <c r="Q312" s="27">
        <v>74772781</v>
      </c>
      <c r="R312" s="27">
        <v>113384499</v>
      </c>
      <c r="S312" s="26">
        <v>261469430</v>
      </c>
      <c r="T312" s="26">
        <v>0</v>
      </c>
      <c r="U312" s="27">
        <v>0</v>
      </c>
      <c r="V312" s="27">
        <v>0</v>
      </c>
      <c r="W312" s="42">
        <v>0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854415024</v>
      </c>
      <c r="E313" s="27">
        <v>878244363</v>
      </c>
      <c r="F313" s="27">
        <v>693018463</v>
      </c>
      <c r="G313" s="36">
        <f t="shared" si="60"/>
        <v>0.78909525890119492</v>
      </c>
      <c r="H313" s="26">
        <v>172303736</v>
      </c>
      <c r="I313" s="27">
        <v>53740448</v>
      </c>
      <c r="J313" s="27">
        <v>59330276</v>
      </c>
      <c r="K313" s="26">
        <v>285374460</v>
      </c>
      <c r="L313" s="26">
        <v>51012544</v>
      </c>
      <c r="M313" s="27">
        <v>53307613</v>
      </c>
      <c r="N313" s="27">
        <v>85226692</v>
      </c>
      <c r="O313" s="26">
        <v>189546849</v>
      </c>
      <c r="P313" s="26">
        <v>58020591</v>
      </c>
      <c r="Q313" s="27">
        <v>65908574</v>
      </c>
      <c r="R313" s="27">
        <v>94167989</v>
      </c>
      <c r="S313" s="26">
        <v>218097154</v>
      </c>
      <c r="T313" s="26">
        <v>0</v>
      </c>
      <c r="U313" s="27">
        <v>0</v>
      </c>
      <c r="V313" s="27">
        <v>0</v>
      </c>
      <c r="W313" s="42">
        <v>0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426521094</v>
      </c>
      <c r="E314" s="27">
        <v>422717195</v>
      </c>
      <c r="F314" s="27">
        <v>338847840</v>
      </c>
      <c r="G314" s="36">
        <f t="shared" si="60"/>
        <v>0.80159464532782965</v>
      </c>
      <c r="H314" s="26">
        <v>104314353</v>
      </c>
      <c r="I314" s="27">
        <v>10232744</v>
      </c>
      <c r="J314" s="27">
        <v>9495298</v>
      </c>
      <c r="K314" s="26">
        <v>124042395</v>
      </c>
      <c r="L314" s="26">
        <v>11478265</v>
      </c>
      <c r="M314" s="27">
        <v>10772006</v>
      </c>
      <c r="N314" s="27">
        <v>92514320</v>
      </c>
      <c r="O314" s="26">
        <v>114764591</v>
      </c>
      <c r="P314" s="26">
        <v>3856573</v>
      </c>
      <c r="Q314" s="27">
        <v>28289501</v>
      </c>
      <c r="R314" s="27">
        <v>67894780</v>
      </c>
      <c r="S314" s="26">
        <v>100040854</v>
      </c>
      <c r="T314" s="26">
        <v>0</v>
      </c>
      <c r="U314" s="27">
        <v>0</v>
      </c>
      <c r="V314" s="27">
        <v>0</v>
      </c>
      <c r="W314" s="42">
        <v>0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7914595955</v>
      </c>
      <c r="E315" s="29">
        <f>SUM(E309:E314)</f>
        <v>7927438684</v>
      </c>
      <c r="F315" s="29">
        <f>SUM(F309:F314)</f>
        <v>5799645833</v>
      </c>
      <c r="G315" s="37">
        <f t="shared" si="60"/>
        <v>0.73159138331848117</v>
      </c>
      <c r="H315" s="28">
        <f t="shared" ref="H315:W315" si="63">SUM(H309:H314)</f>
        <v>1076560605</v>
      </c>
      <c r="I315" s="29">
        <f t="shared" si="63"/>
        <v>480687468</v>
      </c>
      <c r="J315" s="29">
        <f t="shared" si="63"/>
        <v>538155023</v>
      </c>
      <c r="K315" s="28">
        <f t="shared" si="63"/>
        <v>2095403096</v>
      </c>
      <c r="L315" s="28">
        <f t="shared" si="63"/>
        <v>524144906</v>
      </c>
      <c r="M315" s="29">
        <f t="shared" si="63"/>
        <v>503022172</v>
      </c>
      <c r="N315" s="29">
        <f t="shared" si="63"/>
        <v>816099487</v>
      </c>
      <c r="O315" s="28">
        <f t="shared" si="63"/>
        <v>1843266565</v>
      </c>
      <c r="P315" s="28">
        <f t="shared" si="63"/>
        <v>488918391</v>
      </c>
      <c r="Q315" s="29">
        <f t="shared" si="63"/>
        <v>557626343</v>
      </c>
      <c r="R315" s="29">
        <f t="shared" si="63"/>
        <v>814431438</v>
      </c>
      <c r="S315" s="28">
        <f t="shared" si="63"/>
        <v>1860976172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3">
        <f t="shared" si="63"/>
        <v>0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612318598</v>
      </c>
      <c r="E316" s="27">
        <v>611090166</v>
      </c>
      <c r="F316" s="27">
        <v>460859155</v>
      </c>
      <c r="G316" s="36">
        <f t="shared" si="60"/>
        <v>0.75415901063608348</v>
      </c>
      <c r="H316" s="26">
        <v>67722101</v>
      </c>
      <c r="I316" s="27">
        <v>53319739</v>
      </c>
      <c r="J316" s="27">
        <v>38340253</v>
      </c>
      <c r="K316" s="26">
        <v>159382093</v>
      </c>
      <c r="L316" s="26">
        <v>42939684</v>
      </c>
      <c r="M316" s="27">
        <v>46615766</v>
      </c>
      <c r="N316" s="27">
        <v>45872935</v>
      </c>
      <c r="O316" s="26">
        <v>135428385</v>
      </c>
      <c r="P316" s="26">
        <v>39756015</v>
      </c>
      <c r="Q316" s="27">
        <v>47497077</v>
      </c>
      <c r="R316" s="27">
        <v>78795585</v>
      </c>
      <c r="S316" s="26">
        <v>166048677</v>
      </c>
      <c r="T316" s="26">
        <v>0</v>
      </c>
      <c r="U316" s="27">
        <v>0</v>
      </c>
      <c r="V316" s="27">
        <v>0</v>
      </c>
      <c r="W316" s="42">
        <v>0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1416838555</v>
      </c>
      <c r="E317" s="27">
        <v>1438403209</v>
      </c>
      <c r="F317" s="27">
        <v>1085403958</v>
      </c>
      <c r="G317" s="36">
        <f t="shared" si="60"/>
        <v>0.7545894998069349</v>
      </c>
      <c r="H317" s="26">
        <v>147594734</v>
      </c>
      <c r="I317" s="27">
        <v>103914973</v>
      </c>
      <c r="J317" s="27">
        <v>109288274</v>
      </c>
      <c r="K317" s="26">
        <v>360797981</v>
      </c>
      <c r="L317" s="26">
        <v>107197965</v>
      </c>
      <c r="M317" s="27">
        <v>107543179</v>
      </c>
      <c r="N317" s="27">
        <v>149312109</v>
      </c>
      <c r="O317" s="26">
        <v>364053253</v>
      </c>
      <c r="P317" s="26">
        <v>113930429</v>
      </c>
      <c r="Q317" s="27">
        <v>106974851</v>
      </c>
      <c r="R317" s="27">
        <v>139647444</v>
      </c>
      <c r="S317" s="26">
        <v>360552724</v>
      </c>
      <c r="T317" s="26">
        <v>0</v>
      </c>
      <c r="U317" s="27">
        <v>0</v>
      </c>
      <c r="V317" s="27">
        <v>0</v>
      </c>
      <c r="W317" s="42">
        <v>0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385403790</v>
      </c>
      <c r="E318" s="27">
        <v>390647140</v>
      </c>
      <c r="F318" s="27">
        <v>294808333</v>
      </c>
      <c r="G318" s="36">
        <f t="shared" si="60"/>
        <v>0.75466655918689174</v>
      </c>
      <c r="H318" s="26">
        <v>67385955</v>
      </c>
      <c r="I318" s="27">
        <v>27763752</v>
      </c>
      <c r="J318" s="27">
        <v>24318243</v>
      </c>
      <c r="K318" s="26">
        <v>119467950</v>
      </c>
      <c r="L318" s="26">
        <v>23133277</v>
      </c>
      <c r="M318" s="27">
        <v>25841147</v>
      </c>
      <c r="N318" s="27">
        <v>39059526</v>
      </c>
      <c r="O318" s="26">
        <v>88033950</v>
      </c>
      <c r="P318" s="26">
        <v>27632499</v>
      </c>
      <c r="Q318" s="27">
        <v>25024592</v>
      </c>
      <c r="R318" s="27">
        <v>34649342</v>
      </c>
      <c r="S318" s="26">
        <v>87306433</v>
      </c>
      <c r="T318" s="26">
        <v>0</v>
      </c>
      <c r="U318" s="27">
        <v>0</v>
      </c>
      <c r="V318" s="27">
        <v>0</v>
      </c>
      <c r="W318" s="42">
        <v>0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319636333</v>
      </c>
      <c r="E319" s="27">
        <v>344140035</v>
      </c>
      <c r="F319" s="27">
        <v>249013567</v>
      </c>
      <c r="G319" s="36">
        <f t="shared" si="60"/>
        <v>0.72358209355095815</v>
      </c>
      <c r="H319" s="26">
        <v>36170468</v>
      </c>
      <c r="I319" s="27">
        <v>19049329</v>
      </c>
      <c r="J319" s="27">
        <v>30916247</v>
      </c>
      <c r="K319" s="26">
        <v>86136044</v>
      </c>
      <c r="L319" s="26">
        <v>21567578</v>
      </c>
      <c r="M319" s="27">
        <v>18755333</v>
      </c>
      <c r="N319" s="27">
        <v>42674825</v>
      </c>
      <c r="O319" s="26">
        <v>82997736</v>
      </c>
      <c r="P319" s="26">
        <v>19400612</v>
      </c>
      <c r="Q319" s="27">
        <v>21269936</v>
      </c>
      <c r="R319" s="27">
        <v>39209239</v>
      </c>
      <c r="S319" s="26">
        <v>79879787</v>
      </c>
      <c r="T319" s="26">
        <v>0</v>
      </c>
      <c r="U319" s="27">
        <v>0</v>
      </c>
      <c r="V319" s="27">
        <v>0</v>
      </c>
      <c r="W319" s="42">
        <v>0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255224265</v>
      </c>
      <c r="E320" s="27">
        <v>260243059</v>
      </c>
      <c r="F320" s="27">
        <v>179383691</v>
      </c>
      <c r="G320" s="36">
        <f t="shared" si="60"/>
        <v>0.68929289291823148</v>
      </c>
      <c r="H320" s="26">
        <v>36409449</v>
      </c>
      <c r="I320" s="27">
        <v>10262534</v>
      </c>
      <c r="J320" s="27">
        <v>17168559</v>
      </c>
      <c r="K320" s="26">
        <v>63840542</v>
      </c>
      <c r="L320" s="26">
        <v>14030550</v>
      </c>
      <c r="M320" s="27">
        <v>19465939</v>
      </c>
      <c r="N320" s="27">
        <v>43721537</v>
      </c>
      <c r="O320" s="26">
        <v>77218026</v>
      </c>
      <c r="P320" s="26">
        <v>2528230</v>
      </c>
      <c r="Q320" s="27">
        <v>16169249</v>
      </c>
      <c r="R320" s="27">
        <v>19627644</v>
      </c>
      <c r="S320" s="26">
        <v>38325123</v>
      </c>
      <c r="T320" s="26">
        <v>0</v>
      </c>
      <c r="U320" s="27">
        <v>0</v>
      </c>
      <c r="V320" s="27">
        <v>0</v>
      </c>
      <c r="W320" s="42">
        <v>0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2989421541</v>
      </c>
      <c r="E321" s="29">
        <f>SUM(E316:E320)</f>
        <v>3044523609</v>
      </c>
      <c r="F321" s="29">
        <f>SUM(F316:F320)</f>
        <v>2269468704</v>
      </c>
      <c r="G321" s="37">
        <f t="shared" si="60"/>
        <v>0.74542654137782383</v>
      </c>
      <c r="H321" s="28">
        <f t="shared" ref="H321:W321" si="64">SUM(H316:H320)</f>
        <v>355282707</v>
      </c>
      <c r="I321" s="29">
        <f t="shared" si="64"/>
        <v>214310327</v>
      </c>
      <c r="J321" s="29">
        <f t="shared" si="64"/>
        <v>220031576</v>
      </c>
      <c r="K321" s="28">
        <f t="shared" si="64"/>
        <v>789624610</v>
      </c>
      <c r="L321" s="28">
        <f t="shared" si="64"/>
        <v>208869054</v>
      </c>
      <c r="M321" s="29">
        <f t="shared" si="64"/>
        <v>218221364</v>
      </c>
      <c r="N321" s="29">
        <f t="shared" si="64"/>
        <v>320640932</v>
      </c>
      <c r="O321" s="28">
        <f t="shared" si="64"/>
        <v>747731350</v>
      </c>
      <c r="P321" s="28">
        <f t="shared" si="64"/>
        <v>203247785</v>
      </c>
      <c r="Q321" s="29">
        <f t="shared" si="64"/>
        <v>216935705</v>
      </c>
      <c r="R321" s="29">
        <f t="shared" si="64"/>
        <v>311929254</v>
      </c>
      <c r="S321" s="28">
        <f t="shared" si="64"/>
        <v>732112744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3">
        <f t="shared" si="64"/>
        <v>0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186419050</v>
      </c>
      <c r="E322" s="27">
        <v>176491814</v>
      </c>
      <c r="F322" s="27">
        <v>139871568</v>
      </c>
      <c r="G322" s="36">
        <f t="shared" si="60"/>
        <v>0.79251022939794813</v>
      </c>
      <c r="H322" s="26">
        <v>22520687</v>
      </c>
      <c r="I322" s="27">
        <v>17589297</v>
      </c>
      <c r="J322" s="27">
        <v>10645591</v>
      </c>
      <c r="K322" s="26">
        <v>50755575</v>
      </c>
      <c r="L322" s="26">
        <v>12201419</v>
      </c>
      <c r="M322" s="27">
        <v>11448417</v>
      </c>
      <c r="N322" s="27">
        <v>9336030</v>
      </c>
      <c r="O322" s="26">
        <v>32985866</v>
      </c>
      <c r="P322" s="26">
        <v>14248584</v>
      </c>
      <c r="Q322" s="27">
        <v>11760542</v>
      </c>
      <c r="R322" s="27">
        <v>30121001</v>
      </c>
      <c r="S322" s="26">
        <v>56130127</v>
      </c>
      <c r="T322" s="26">
        <v>0</v>
      </c>
      <c r="U322" s="27">
        <v>0</v>
      </c>
      <c r="V322" s="27">
        <v>0</v>
      </c>
      <c r="W322" s="42">
        <v>0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562895891</v>
      </c>
      <c r="E323" s="27">
        <v>572341950</v>
      </c>
      <c r="F323" s="27">
        <v>439667717</v>
      </c>
      <c r="G323" s="36">
        <f t="shared" si="60"/>
        <v>0.76819061926178922</v>
      </c>
      <c r="H323" s="26">
        <v>158913090</v>
      </c>
      <c r="I323" s="27">
        <v>29138742</v>
      </c>
      <c r="J323" s="27">
        <v>25190633</v>
      </c>
      <c r="K323" s="26">
        <v>213242465</v>
      </c>
      <c r="L323" s="26">
        <v>27497099</v>
      </c>
      <c r="M323" s="27">
        <v>37416598</v>
      </c>
      <c r="N323" s="27">
        <v>58238594</v>
      </c>
      <c r="O323" s="26">
        <v>123152291</v>
      </c>
      <c r="P323" s="26">
        <v>31447466</v>
      </c>
      <c r="Q323" s="27">
        <v>28180518</v>
      </c>
      <c r="R323" s="27">
        <v>43644977</v>
      </c>
      <c r="S323" s="26">
        <v>103272961</v>
      </c>
      <c r="T323" s="26">
        <v>0</v>
      </c>
      <c r="U323" s="27">
        <v>0</v>
      </c>
      <c r="V323" s="27">
        <v>0</v>
      </c>
      <c r="W323" s="42">
        <v>0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1271794556</v>
      </c>
      <c r="E324" s="27">
        <v>1296155903</v>
      </c>
      <c r="F324" s="27">
        <v>991158743</v>
      </c>
      <c r="G324" s="36">
        <f t="shared" si="60"/>
        <v>0.76469099180579048</v>
      </c>
      <c r="H324" s="26">
        <v>99386407</v>
      </c>
      <c r="I324" s="27">
        <v>85055710</v>
      </c>
      <c r="J324" s="27">
        <v>144686717</v>
      </c>
      <c r="K324" s="26">
        <v>329128834</v>
      </c>
      <c r="L324" s="26">
        <v>97615783</v>
      </c>
      <c r="M324" s="27">
        <v>94778711</v>
      </c>
      <c r="N324" s="27">
        <v>97869775</v>
      </c>
      <c r="O324" s="26">
        <v>290264269</v>
      </c>
      <c r="P324" s="26">
        <v>138055026</v>
      </c>
      <c r="Q324" s="27">
        <v>99918065</v>
      </c>
      <c r="R324" s="27">
        <v>133792549</v>
      </c>
      <c r="S324" s="26">
        <v>371765640</v>
      </c>
      <c r="T324" s="26">
        <v>0</v>
      </c>
      <c r="U324" s="27">
        <v>0</v>
      </c>
      <c r="V324" s="27">
        <v>0</v>
      </c>
      <c r="W324" s="42">
        <v>0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2512873649</v>
      </c>
      <c r="E325" s="27">
        <v>2601175493</v>
      </c>
      <c r="F325" s="27">
        <v>1655997440</v>
      </c>
      <c r="G325" s="36">
        <f t="shared" si="60"/>
        <v>0.63663426187753958</v>
      </c>
      <c r="H325" s="26">
        <v>162512704</v>
      </c>
      <c r="I325" s="27">
        <v>106374528</v>
      </c>
      <c r="J325" s="27">
        <v>286569156</v>
      </c>
      <c r="K325" s="26">
        <v>555456388</v>
      </c>
      <c r="L325" s="26">
        <v>164482699</v>
      </c>
      <c r="M325" s="27">
        <v>160136561</v>
      </c>
      <c r="N325" s="27">
        <v>225550671</v>
      </c>
      <c r="O325" s="26">
        <v>550169931</v>
      </c>
      <c r="P325" s="26">
        <v>179982793</v>
      </c>
      <c r="Q325" s="27">
        <v>175988333</v>
      </c>
      <c r="R325" s="27">
        <v>194399995</v>
      </c>
      <c r="S325" s="26">
        <v>550371121</v>
      </c>
      <c r="T325" s="26">
        <v>0</v>
      </c>
      <c r="U325" s="27">
        <v>0</v>
      </c>
      <c r="V325" s="27">
        <v>0</v>
      </c>
      <c r="W325" s="42">
        <v>0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635263300</v>
      </c>
      <c r="E326" s="27">
        <v>645512000</v>
      </c>
      <c r="F326" s="27">
        <v>534570424</v>
      </c>
      <c r="G326" s="36">
        <f t="shared" si="60"/>
        <v>0.82813398356653323</v>
      </c>
      <c r="H326" s="26">
        <v>245408662</v>
      </c>
      <c r="I326" s="27">
        <v>17281635</v>
      </c>
      <c r="J326" s="27">
        <v>37172951</v>
      </c>
      <c r="K326" s="26">
        <v>299863248</v>
      </c>
      <c r="L326" s="26">
        <v>29727991</v>
      </c>
      <c r="M326" s="27">
        <v>32178124</v>
      </c>
      <c r="N326" s="27">
        <v>56512895</v>
      </c>
      <c r="O326" s="26">
        <v>118419010</v>
      </c>
      <c r="P326" s="26">
        <v>32920884</v>
      </c>
      <c r="Q326" s="27">
        <v>29061304</v>
      </c>
      <c r="R326" s="27">
        <v>54305978</v>
      </c>
      <c r="S326" s="26">
        <v>116288166</v>
      </c>
      <c r="T326" s="26">
        <v>0</v>
      </c>
      <c r="U326" s="27">
        <v>0</v>
      </c>
      <c r="V326" s="27">
        <v>0</v>
      </c>
      <c r="W326" s="42">
        <v>0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785441277</v>
      </c>
      <c r="E327" s="27">
        <v>787522766</v>
      </c>
      <c r="F327" s="27">
        <v>569375588</v>
      </c>
      <c r="G327" s="36">
        <f t="shared" si="60"/>
        <v>0.72299571845012545</v>
      </c>
      <c r="H327" s="26">
        <v>51572768</v>
      </c>
      <c r="I327" s="27">
        <v>51091243</v>
      </c>
      <c r="J327" s="27">
        <v>51000971</v>
      </c>
      <c r="K327" s="26">
        <v>153664982</v>
      </c>
      <c r="L327" s="26">
        <v>55636833</v>
      </c>
      <c r="M327" s="27">
        <v>49774510</v>
      </c>
      <c r="N327" s="27">
        <v>148075430</v>
      </c>
      <c r="O327" s="26">
        <v>253486773</v>
      </c>
      <c r="P327" s="26">
        <v>54490209</v>
      </c>
      <c r="Q327" s="27">
        <v>56553601</v>
      </c>
      <c r="R327" s="27">
        <v>51180023</v>
      </c>
      <c r="S327" s="26">
        <v>162223833</v>
      </c>
      <c r="T327" s="26">
        <v>0</v>
      </c>
      <c r="U327" s="27">
        <v>0</v>
      </c>
      <c r="V327" s="27">
        <v>0</v>
      </c>
      <c r="W327" s="42">
        <v>0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972826778</v>
      </c>
      <c r="E328" s="27">
        <v>1013954622</v>
      </c>
      <c r="F328" s="27">
        <v>705818834</v>
      </c>
      <c r="G328" s="36">
        <f t="shared" si="60"/>
        <v>0.69610495251532079</v>
      </c>
      <c r="H328" s="26">
        <v>212991079</v>
      </c>
      <c r="I328" s="27">
        <v>39311007</v>
      </c>
      <c r="J328" s="27">
        <v>62489147</v>
      </c>
      <c r="K328" s="26">
        <v>314791233</v>
      </c>
      <c r="L328" s="26">
        <v>52550785</v>
      </c>
      <c r="M328" s="27">
        <v>55912014</v>
      </c>
      <c r="N328" s="27">
        <v>87368621</v>
      </c>
      <c r="O328" s="26">
        <v>195831420</v>
      </c>
      <c r="P328" s="26">
        <v>56475768</v>
      </c>
      <c r="Q328" s="27">
        <v>57013715</v>
      </c>
      <c r="R328" s="27">
        <v>81706698</v>
      </c>
      <c r="S328" s="26">
        <v>195196181</v>
      </c>
      <c r="T328" s="26">
        <v>0</v>
      </c>
      <c r="U328" s="27">
        <v>0</v>
      </c>
      <c r="V328" s="27">
        <v>0</v>
      </c>
      <c r="W328" s="42">
        <v>0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420694075</v>
      </c>
      <c r="E329" s="27">
        <v>486526314</v>
      </c>
      <c r="F329" s="27">
        <v>364766283</v>
      </c>
      <c r="G329" s="36">
        <f t="shared" si="60"/>
        <v>0.74973598036467148</v>
      </c>
      <c r="H329" s="26">
        <v>90301601</v>
      </c>
      <c r="I329" s="27">
        <v>27935517</v>
      </c>
      <c r="J329" s="27">
        <v>13085619</v>
      </c>
      <c r="K329" s="26">
        <v>131322737</v>
      </c>
      <c r="L329" s="26">
        <v>16110755</v>
      </c>
      <c r="M329" s="27">
        <v>17773262</v>
      </c>
      <c r="N329" s="27">
        <v>91514064</v>
      </c>
      <c r="O329" s="26">
        <v>125398081</v>
      </c>
      <c r="P329" s="26">
        <v>5304571</v>
      </c>
      <c r="Q329" s="27">
        <v>20553822</v>
      </c>
      <c r="R329" s="27">
        <v>82187072</v>
      </c>
      <c r="S329" s="26">
        <v>108045465</v>
      </c>
      <c r="T329" s="26">
        <v>0</v>
      </c>
      <c r="U329" s="27">
        <v>0</v>
      </c>
      <c r="V329" s="27">
        <v>0</v>
      </c>
      <c r="W329" s="42">
        <v>0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7348208576</v>
      </c>
      <c r="E330" s="29">
        <f>SUM(E322:E329)</f>
        <v>7579680862</v>
      </c>
      <c r="F330" s="29">
        <f>SUM(F322:F329)</f>
        <v>5401226597</v>
      </c>
      <c r="G330" s="37">
        <f t="shared" si="60"/>
        <v>0.71259287763400825</v>
      </c>
      <c r="H330" s="28">
        <f t="shared" ref="H330:W330" si="65">SUM(H322:H329)</f>
        <v>1043606998</v>
      </c>
      <c r="I330" s="29">
        <f t="shared" si="65"/>
        <v>373777679</v>
      </c>
      <c r="J330" s="29">
        <f t="shared" si="65"/>
        <v>630840785</v>
      </c>
      <c r="K330" s="28">
        <f t="shared" si="65"/>
        <v>2048225462</v>
      </c>
      <c r="L330" s="28">
        <f t="shared" si="65"/>
        <v>455823364</v>
      </c>
      <c r="M330" s="29">
        <f t="shared" si="65"/>
        <v>459418197</v>
      </c>
      <c r="N330" s="29">
        <f t="shared" si="65"/>
        <v>774466080</v>
      </c>
      <c r="O330" s="28">
        <f t="shared" si="65"/>
        <v>1689707641</v>
      </c>
      <c r="P330" s="28">
        <f t="shared" si="65"/>
        <v>512925301</v>
      </c>
      <c r="Q330" s="29">
        <f t="shared" si="65"/>
        <v>479029900</v>
      </c>
      <c r="R330" s="29">
        <f t="shared" si="65"/>
        <v>671338293</v>
      </c>
      <c r="S330" s="28">
        <f t="shared" si="65"/>
        <v>1663293494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3">
        <f t="shared" si="65"/>
        <v>0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93355774</v>
      </c>
      <c r="E331" s="27">
        <v>90994382</v>
      </c>
      <c r="F331" s="27">
        <v>78900137</v>
      </c>
      <c r="G331" s="36">
        <f t="shared" si="60"/>
        <v>0.8670880033011269</v>
      </c>
      <c r="H331" s="26">
        <v>18852994</v>
      </c>
      <c r="I331" s="27">
        <v>5964289</v>
      </c>
      <c r="J331" s="27">
        <v>6639270</v>
      </c>
      <c r="K331" s="26">
        <v>31456553</v>
      </c>
      <c r="L331" s="26">
        <v>6933117</v>
      </c>
      <c r="M331" s="27">
        <v>6619242</v>
      </c>
      <c r="N331" s="27">
        <v>6144344</v>
      </c>
      <c r="O331" s="26">
        <v>19696703</v>
      </c>
      <c r="P331" s="26">
        <v>13571954</v>
      </c>
      <c r="Q331" s="27">
        <v>6153650</v>
      </c>
      <c r="R331" s="27">
        <v>8021277</v>
      </c>
      <c r="S331" s="26">
        <v>27746881</v>
      </c>
      <c r="T331" s="26">
        <v>0</v>
      </c>
      <c r="U331" s="27">
        <v>0</v>
      </c>
      <c r="V331" s="27">
        <v>0</v>
      </c>
      <c r="W331" s="42">
        <v>0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77849400</v>
      </c>
      <c r="E332" s="27">
        <v>77849400</v>
      </c>
      <c r="F332" s="27">
        <v>58765162</v>
      </c>
      <c r="G332" s="36">
        <f t="shared" si="60"/>
        <v>0.75485696742685238</v>
      </c>
      <c r="H332" s="26">
        <v>14638550</v>
      </c>
      <c r="I332" s="27">
        <v>3606506</v>
      </c>
      <c r="J332" s="27">
        <v>3865893</v>
      </c>
      <c r="K332" s="26">
        <v>22110949</v>
      </c>
      <c r="L332" s="26">
        <v>3637230</v>
      </c>
      <c r="M332" s="27">
        <v>3568033</v>
      </c>
      <c r="N332" s="27">
        <v>12061103</v>
      </c>
      <c r="O332" s="26">
        <v>19266366</v>
      </c>
      <c r="P332" s="26">
        <v>3611901</v>
      </c>
      <c r="Q332" s="27">
        <v>3813155</v>
      </c>
      <c r="R332" s="27">
        <v>9962791</v>
      </c>
      <c r="S332" s="26">
        <v>17387847</v>
      </c>
      <c r="T332" s="26">
        <v>0</v>
      </c>
      <c r="U332" s="27">
        <v>0</v>
      </c>
      <c r="V332" s="27">
        <v>0</v>
      </c>
      <c r="W332" s="42">
        <v>0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338681536</v>
      </c>
      <c r="E333" s="27">
        <v>341533903</v>
      </c>
      <c r="F333" s="27">
        <v>223286275</v>
      </c>
      <c r="G333" s="36">
        <f t="shared" si="60"/>
        <v>0.65377484647549033</v>
      </c>
      <c r="H333" s="26">
        <v>56377663</v>
      </c>
      <c r="I333" s="27">
        <v>26848192</v>
      </c>
      <c r="J333" s="27">
        <v>7938024</v>
      </c>
      <c r="K333" s="26">
        <v>91163879</v>
      </c>
      <c r="L333" s="26">
        <v>15086504</v>
      </c>
      <c r="M333" s="27">
        <v>16758839</v>
      </c>
      <c r="N333" s="27">
        <v>43432217</v>
      </c>
      <c r="O333" s="26">
        <v>75277560</v>
      </c>
      <c r="P333" s="26">
        <v>11444715</v>
      </c>
      <c r="Q333" s="27">
        <v>-63026184</v>
      </c>
      <c r="R333" s="27">
        <v>108426305</v>
      </c>
      <c r="S333" s="26">
        <v>56844836</v>
      </c>
      <c r="T333" s="26">
        <v>0</v>
      </c>
      <c r="U333" s="27">
        <v>0</v>
      </c>
      <c r="V333" s="27">
        <v>0</v>
      </c>
      <c r="W333" s="42">
        <v>0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108444910</v>
      </c>
      <c r="E334" s="27">
        <v>112138641</v>
      </c>
      <c r="F334" s="27">
        <v>39633350</v>
      </c>
      <c r="G334" s="36">
        <f t="shared" si="60"/>
        <v>0.35343169532436192</v>
      </c>
      <c r="H334" s="26">
        <v>1408009</v>
      </c>
      <c r="I334" s="27">
        <v>15254149</v>
      </c>
      <c r="J334" s="27">
        <v>0</v>
      </c>
      <c r="K334" s="26">
        <v>16662158</v>
      </c>
      <c r="L334" s="26">
        <v>1463693</v>
      </c>
      <c r="M334" s="27">
        <v>1005383</v>
      </c>
      <c r="N334" s="27">
        <v>9579299</v>
      </c>
      <c r="O334" s="26">
        <v>12048375</v>
      </c>
      <c r="P334" s="26">
        <v>525658</v>
      </c>
      <c r="Q334" s="27">
        <v>661313</v>
      </c>
      <c r="R334" s="27">
        <v>9735846</v>
      </c>
      <c r="S334" s="26">
        <v>10922817</v>
      </c>
      <c r="T334" s="26">
        <v>0</v>
      </c>
      <c r="U334" s="27">
        <v>0</v>
      </c>
      <c r="V334" s="27">
        <v>0</v>
      </c>
      <c r="W334" s="42">
        <v>0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618331620</v>
      </c>
      <c r="E335" s="29">
        <f>SUM(E331:E334)</f>
        <v>622516326</v>
      </c>
      <c r="F335" s="29">
        <f>SUM(F331:F334)</f>
        <v>400584924</v>
      </c>
      <c r="G335" s="37">
        <f t="shared" si="60"/>
        <v>0.64349304149815989</v>
      </c>
      <c r="H335" s="28">
        <f t="shared" ref="H335:W335" si="66">SUM(H331:H334)</f>
        <v>91277216</v>
      </c>
      <c r="I335" s="29">
        <f t="shared" si="66"/>
        <v>51673136</v>
      </c>
      <c r="J335" s="29">
        <f t="shared" si="66"/>
        <v>18443187</v>
      </c>
      <c r="K335" s="28">
        <f t="shared" si="66"/>
        <v>161393539</v>
      </c>
      <c r="L335" s="28">
        <f t="shared" si="66"/>
        <v>27120544</v>
      </c>
      <c r="M335" s="29">
        <f t="shared" si="66"/>
        <v>27951497</v>
      </c>
      <c r="N335" s="29">
        <f t="shared" si="66"/>
        <v>71216963</v>
      </c>
      <c r="O335" s="28">
        <f t="shared" si="66"/>
        <v>126289004</v>
      </c>
      <c r="P335" s="28">
        <f t="shared" si="66"/>
        <v>29154228</v>
      </c>
      <c r="Q335" s="29">
        <f t="shared" si="66"/>
        <v>-52398066</v>
      </c>
      <c r="R335" s="29">
        <f t="shared" si="66"/>
        <v>136146219</v>
      </c>
      <c r="S335" s="28">
        <f t="shared" si="66"/>
        <v>112902381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3">
        <f t="shared" si="66"/>
        <v>0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70139500867</v>
      </c>
      <c r="E336" s="29">
        <f>SUM(E300,E302:E307,E309:E314,E316:E320,E322:E329,E331:E334)</f>
        <v>73610775497</v>
      </c>
      <c r="F336" s="29">
        <f>SUM(F300,F302:F307,F309:F314,F316:F320,F322:F329,F331:F334)</f>
        <v>54267436245</v>
      </c>
      <c r="G336" s="37">
        <f t="shared" si="60"/>
        <v>0.73722136302193508</v>
      </c>
      <c r="H336" s="28">
        <f t="shared" ref="H336:W336" si="67">SUM(H300,H302:H307,H309:H314,H316:H320,H322:H329,H331:H334)</f>
        <v>7501174119</v>
      </c>
      <c r="I336" s="29">
        <f t="shared" si="67"/>
        <v>5676492562</v>
      </c>
      <c r="J336" s="29">
        <f t="shared" si="67"/>
        <v>5094389326</v>
      </c>
      <c r="K336" s="28">
        <f t="shared" si="67"/>
        <v>18272056007</v>
      </c>
      <c r="L336" s="28">
        <f t="shared" si="67"/>
        <v>4764498020</v>
      </c>
      <c r="M336" s="29">
        <f t="shared" si="67"/>
        <v>4947554685</v>
      </c>
      <c r="N336" s="29">
        <f t="shared" si="67"/>
        <v>7600829061</v>
      </c>
      <c r="O336" s="28">
        <f t="shared" si="67"/>
        <v>17312881766</v>
      </c>
      <c r="P336" s="28">
        <f t="shared" si="67"/>
        <v>5787101974</v>
      </c>
      <c r="Q336" s="29">
        <f t="shared" si="67"/>
        <v>5248296143</v>
      </c>
      <c r="R336" s="29">
        <f t="shared" si="67"/>
        <v>7647100355</v>
      </c>
      <c r="S336" s="28">
        <f t="shared" si="67"/>
        <v>18682498472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3">
        <f t="shared" si="67"/>
        <v>0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447874841997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455088924727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343153612293</v>
      </c>
      <c r="G337" s="39">
        <f t="shared" si="60"/>
        <v>0.75403639519210874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57341779172</v>
      </c>
      <c r="I337" s="33">
        <f t="shared" si="68"/>
        <v>40706125202</v>
      </c>
      <c r="J337" s="33">
        <f t="shared" si="68"/>
        <v>25085556580</v>
      </c>
      <c r="K337" s="32">
        <f t="shared" si="68"/>
        <v>123133460954</v>
      </c>
      <c r="L337" s="32">
        <f t="shared" si="68"/>
        <v>34287540354</v>
      </c>
      <c r="M337" s="33">
        <f t="shared" si="68"/>
        <v>22618425592</v>
      </c>
      <c r="N337" s="33">
        <f t="shared" si="68"/>
        <v>53456246977</v>
      </c>
      <c r="O337" s="32">
        <f t="shared" si="68"/>
        <v>110362212923</v>
      </c>
      <c r="P337" s="32">
        <f t="shared" si="68"/>
        <v>28489133523</v>
      </c>
      <c r="Q337" s="33">
        <f t="shared" si="68"/>
        <v>30345364548</v>
      </c>
      <c r="R337" s="33">
        <f t="shared" si="68"/>
        <v>50823440345</v>
      </c>
      <c r="S337" s="32">
        <f t="shared" si="68"/>
        <v>109657938416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5">
        <f t="shared" si="68"/>
        <v>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51A868-5116-40C7-8B95-32806C98ACA5}"/>
</file>

<file path=customXml/itemProps2.xml><?xml version="1.0" encoding="utf-8"?>
<ds:datastoreItem xmlns:ds="http://schemas.openxmlformats.org/officeDocument/2006/customXml" ds:itemID="{C1328047-B28B-49E8-81AF-E72192A71041}"/>
</file>

<file path=customXml/itemProps3.xml><?xml version="1.0" encoding="utf-8"?>
<ds:datastoreItem xmlns:ds="http://schemas.openxmlformats.org/officeDocument/2006/customXml" ds:itemID="{18952F84-B6C7-47E0-AFA1-9A2C818A1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2022-05-06T11:51:55Z</dcterms:created>
  <dcterms:modified xsi:type="dcterms:W3CDTF">2022-05-06T11:56:39Z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