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8_{337E08AF-F1E3-44CF-A25D-516DAC4C96AD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U339" i="16" s="1"/>
  <c r="L339" i="16"/>
  <c r="J339" i="16"/>
  <c r="H339" i="16"/>
  <c r="F339" i="16"/>
  <c r="E339" i="16"/>
  <c r="D339" i="16"/>
  <c r="I339" i="16" s="1"/>
  <c r="S338" i="16"/>
  <c r="R338" i="16"/>
  <c r="T338" i="16" s="1"/>
  <c r="Q338" i="16"/>
  <c r="P338" i="16"/>
  <c r="L338" i="16"/>
  <c r="J338" i="16"/>
  <c r="H338" i="16"/>
  <c r="F338" i="16"/>
  <c r="E338" i="16"/>
  <c r="M338" i="16" s="1"/>
  <c r="D338" i="16"/>
  <c r="S337" i="16"/>
  <c r="R337" i="16"/>
  <c r="Q337" i="16"/>
  <c r="P337" i="16"/>
  <c r="L337" i="16"/>
  <c r="J337" i="16"/>
  <c r="H337" i="16"/>
  <c r="F337" i="16"/>
  <c r="E337" i="16"/>
  <c r="M337" i="16" s="1"/>
  <c r="D337" i="16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T332" i="16"/>
  <c r="S332" i="16"/>
  <c r="R332" i="16"/>
  <c r="Q332" i="16"/>
  <c r="P332" i="16"/>
  <c r="L332" i="16"/>
  <c r="J332" i="16"/>
  <c r="H332" i="16"/>
  <c r="F332" i="16"/>
  <c r="N332" i="16" s="1"/>
  <c r="O332" i="16" s="1"/>
  <c r="E332" i="16"/>
  <c r="M332" i="16" s="1"/>
  <c r="D332" i="16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U323" i="16" s="1"/>
  <c r="L323" i="16"/>
  <c r="J323" i="16"/>
  <c r="H323" i="16"/>
  <c r="F323" i="16"/>
  <c r="N323" i="16" s="1"/>
  <c r="E323" i="16"/>
  <c r="M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N318" i="16"/>
  <c r="O318" i="16" s="1"/>
  <c r="M318" i="16"/>
  <c r="K318" i="16"/>
  <c r="I318" i="16"/>
  <c r="G318" i="16"/>
  <c r="S317" i="16"/>
  <c r="R317" i="16"/>
  <c r="T317" i="16" s="1"/>
  <c r="Q317" i="16"/>
  <c r="P317" i="16"/>
  <c r="L317" i="16"/>
  <c r="J317" i="16"/>
  <c r="H317" i="16"/>
  <c r="F317" i="16"/>
  <c r="E317" i="16"/>
  <c r="M317" i="16" s="1"/>
  <c r="D317" i="16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T310" i="16" s="1"/>
  <c r="Q310" i="16"/>
  <c r="P310" i="16"/>
  <c r="L310" i="16"/>
  <c r="J310" i="16"/>
  <c r="H310" i="16"/>
  <c r="F310" i="16"/>
  <c r="E310" i="16"/>
  <c r="D310" i="16"/>
  <c r="I310" i="16" s="1"/>
  <c r="U309" i="16"/>
  <c r="T309" i="16"/>
  <c r="N309" i="16"/>
  <c r="O309" i="16" s="1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N307" i="16"/>
  <c r="O307" i="16" s="1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N304" i="16"/>
  <c r="O304" i="16" s="1"/>
  <c r="M304" i="16"/>
  <c r="K304" i="16"/>
  <c r="I304" i="16"/>
  <c r="G304" i="16"/>
  <c r="S303" i="16"/>
  <c r="R303" i="16"/>
  <c r="T303" i="16" s="1"/>
  <c r="Q303" i="16"/>
  <c r="P303" i="16"/>
  <c r="L303" i="16"/>
  <c r="J303" i="16"/>
  <c r="K303" i="16" s="1"/>
  <c r="H303" i="16"/>
  <c r="F303" i="16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T299" i="16" s="1"/>
  <c r="Q299" i="16"/>
  <c r="P299" i="16"/>
  <c r="U299" i="16" s="1"/>
  <c r="L299" i="16"/>
  <c r="J299" i="16"/>
  <c r="H299" i="16"/>
  <c r="F299" i="16"/>
  <c r="E299" i="16"/>
  <c r="D299" i="16"/>
  <c r="I299" i="16" s="1"/>
  <c r="S298" i="16"/>
  <c r="R298" i="16"/>
  <c r="T298" i="16" s="1"/>
  <c r="Q298" i="16"/>
  <c r="P298" i="16"/>
  <c r="L298" i="16"/>
  <c r="J298" i="16"/>
  <c r="H298" i="16"/>
  <c r="F298" i="16"/>
  <c r="E298" i="16"/>
  <c r="M298" i="16" s="1"/>
  <c r="D298" i="16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P292" i="16"/>
  <c r="L292" i="16"/>
  <c r="J292" i="16"/>
  <c r="H292" i="16"/>
  <c r="F292" i="16"/>
  <c r="N292" i="16" s="1"/>
  <c r="E292" i="16"/>
  <c r="M292" i="16" s="1"/>
  <c r="D292" i="16"/>
  <c r="I292" i="16" s="1"/>
  <c r="U291" i="16"/>
  <c r="T291" i="16"/>
  <c r="N291" i="16"/>
  <c r="O291" i="16" s="1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N286" i="16"/>
  <c r="O286" i="16" s="1"/>
  <c r="M286" i="16"/>
  <c r="K286" i="16"/>
  <c r="I286" i="16"/>
  <c r="G286" i="16"/>
  <c r="S285" i="16"/>
  <c r="R285" i="16"/>
  <c r="T285" i="16" s="1"/>
  <c r="Q285" i="16"/>
  <c r="P285" i="16"/>
  <c r="L285" i="16"/>
  <c r="J285" i="16"/>
  <c r="H285" i="16"/>
  <c r="F285" i="16"/>
  <c r="N285" i="16" s="1"/>
  <c r="O285" i="16" s="1"/>
  <c r="E285" i="16"/>
  <c r="M285" i="16" s="1"/>
  <c r="D285" i="16"/>
  <c r="I285" i="16" s="1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N278" i="16"/>
  <c r="O278" i="16" s="1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H275" i="16"/>
  <c r="F275" i="16"/>
  <c r="N275" i="16" s="1"/>
  <c r="E275" i="16"/>
  <c r="M275" i="16" s="1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T267" i="16" s="1"/>
  <c r="Q267" i="16"/>
  <c r="P267" i="16"/>
  <c r="U267" i="16" s="1"/>
  <c r="L267" i="16"/>
  <c r="J267" i="16"/>
  <c r="H267" i="16"/>
  <c r="F267" i="16"/>
  <c r="E267" i="16"/>
  <c r="D267" i="16"/>
  <c r="I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T260" i="16"/>
  <c r="S260" i="16"/>
  <c r="R260" i="16"/>
  <c r="Q260" i="16"/>
  <c r="P260" i="16"/>
  <c r="L260" i="16"/>
  <c r="J260" i="16"/>
  <c r="H260" i="16"/>
  <c r="F260" i="16"/>
  <c r="E260" i="16"/>
  <c r="D260" i="16"/>
  <c r="S259" i="16"/>
  <c r="R259" i="16"/>
  <c r="T259" i="16" s="1"/>
  <c r="Q259" i="16"/>
  <c r="P259" i="16"/>
  <c r="L259" i="16"/>
  <c r="K259" i="16"/>
  <c r="J259" i="16"/>
  <c r="H259" i="16"/>
  <c r="F259" i="16"/>
  <c r="E259" i="16"/>
  <c r="D259" i="16"/>
  <c r="I259" i="16" s="1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H254" i="16"/>
  <c r="F254" i="16"/>
  <c r="N254" i="16" s="1"/>
  <c r="E254" i="16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P247" i="16"/>
  <c r="U247" i="16" s="1"/>
  <c r="L247" i="16"/>
  <c r="J247" i="16"/>
  <c r="H247" i="16"/>
  <c r="F247" i="16"/>
  <c r="E247" i="16"/>
  <c r="M247" i="16" s="1"/>
  <c r="D247" i="16"/>
  <c r="I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T240" i="16"/>
  <c r="S240" i="16"/>
  <c r="R240" i="16"/>
  <c r="Q240" i="16"/>
  <c r="P240" i="16"/>
  <c r="L240" i="16"/>
  <c r="J240" i="16"/>
  <c r="H240" i="16"/>
  <c r="F240" i="16"/>
  <c r="N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Q231" i="16"/>
  <c r="P231" i="16"/>
  <c r="L231" i="16"/>
  <c r="J231" i="16"/>
  <c r="K231" i="16" s="1"/>
  <c r="H231" i="16"/>
  <c r="F231" i="16"/>
  <c r="E231" i="16"/>
  <c r="D231" i="16"/>
  <c r="S230" i="16"/>
  <c r="R230" i="16"/>
  <c r="T230" i="16" s="1"/>
  <c r="Q230" i="16"/>
  <c r="P230" i="16"/>
  <c r="U230" i="16" s="1"/>
  <c r="M230" i="16"/>
  <c r="L230" i="16"/>
  <c r="J230" i="16"/>
  <c r="H230" i="16"/>
  <c r="F230" i="16"/>
  <c r="E230" i="16"/>
  <c r="D230" i="16"/>
  <c r="G230" i="16" s="1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T224" i="16" s="1"/>
  <c r="Q224" i="16"/>
  <c r="P224" i="16"/>
  <c r="L224" i="16"/>
  <c r="J224" i="16"/>
  <c r="H224" i="16"/>
  <c r="F224" i="16"/>
  <c r="G224" i="16" s="1"/>
  <c r="E224" i="16"/>
  <c r="K224" i="16" s="1"/>
  <c r="D224" i="16"/>
  <c r="U223" i="16"/>
  <c r="T223" i="16"/>
  <c r="N223" i="16"/>
  <c r="O223" i="16" s="1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U216" i="16"/>
  <c r="S216" i="16"/>
  <c r="R216" i="16"/>
  <c r="Q216" i="16"/>
  <c r="P216" i="16"/>
  <c r="L216" i="16"/>
  <c r="J216" i="16"/>
  <c r="H216" i="16"/>
  <c r="I216" i="16" s="1"/>
  <c r="F216" i="16"/>
  <c r="G216" i="16" s="1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T205" i="16" s="1"/>
  <c r="Q205" i="16"/>
  <c r="P205" i="16"/>
  <c r="L205" i="16"/>
  <c r="K205" i="16"/>
  <c r="J205" i="16"/>
  <c r="H205" i="16"/>
  <c r="F205" i="16"/>
  <c r="E205" i="16"/>
  <c r="D205" i="16"/>
  <c r="I205" i="16" s="1"/>
  <c r="U204" i="16"/>
  <c r="S204" i="16"/>
  <c r="R204" i="16"/>
  <c r="Q204" i="16"/>
  <c r="P204" i="16"/>
  <c r="L204" i="16"/>
  <c r="J204" i="16"/>
  <c r="H204" i="16"/>
  <c r="I204" i="16" s="1"/>
  <c r="F204" i="16"/>
  <c r="G204" i="16" s="1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T198" i="16" s="1"/>
  <c r="Q198" i="16"/>
  <c r="P198" i="16"/>
  <c r="U198" i="16" s="1"/>
  <c r="L198" i="16"/>
  <c r="K198" i="16"/>
  <c r="J198" i="16"/>
  <c r="H198" i="16"/>
  <c r="F198" i="16"/>
  <c r="E198" i="16"/>
  <c r="D198" i="16"/>
  <c r="I198" i="16" s="1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N192" i="16"/>
  <c r="O192" i="16" s="1"/>
  <c r="M192" i="16"/>
  <c r="K192" i="16"/>
  <c r="I192" i="16"/>
  <c r="G192" i="16"/>
  <c r="S191" i="16"/>
  <c r="R191" i="16"/>
  <c r="T191" i="16" s="1"/>
  <c r="Q191" i="16"/>
  <c r="P191" i="16"/>
  <c r="U191" i="16" s="1"/>
  <c r="L191" i="16"/>
  <c r="J191" i="16"/>
  <c r="H191" i="16"/>
  <c r="F191" i="16"/>
  <c r="E191" i="16"/>
  <c r="O191" i="16" s="1"/>
  <c r="D191" i="16"/>
  <c r="G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T185" i="16"/>
  <c r="S185" i="16"/>
  <c r="R185" i="16"/>
  <c r="Q185" i="16"/>
  <c r="P185" i="16"/>
  <c r="L185" i="16"/>
  <c r="J185" i="16"/>
  <c r="K185" i="16" s="1"/>
  <c r="H185" i="16"/>
  <c r="F185" i="16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L179" i="16"/>
  <c r="J179" i="16"/>
  <c r="H179" i="16"/>
  <c r="F179" i="16"/>
  <c r="E179" i="16"/>
  <c r="O179" i="16" s="1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T170" i="16" s="1"/>
  <c r="R170" i="16"/>
  <c r="Q170" i="16"/>
  <c r="P170" i="16"/>
  <c r="U170" i="16" s="1"/>
  <c r="L170" i="16"/>
  <c r="J170" i="16"/>
  <c r="H170" i="16"/>
  <c r="I170" i="16" s="1"/>
  <c r="F170" i="16"/>
  <c r="N170" i="16" s="1"/>
  <c r="E170" i="16"/>
  <c r="M170" i="16" s="1"/>
  <c r="D170" i="16"/>
  <c r="S169" i="16"/>
  <c r="R169" i="16"/>
  <c r="T169" i="16" s="1"/>
  <c r="Q169" i="16"/>
  <c r="P169" i="16"/>
  <c r="U169" i="16" s="1"/>
  <c r="L169" i="16"/>
  <c r="J169" i="16"/>
  <c r="H169" i="16"/>
  <c r="F169" i="16"/>
  <c r="E169" i="16"/>
  <c r="K169" i="16" s="1"/>
  <c r="D169" i="16"/>
  <c r="G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U163" i="16"/>
  <c r="T163" i="16"/>
  <c r="S163" i="16"/>
  <c r="R163" i="16"/>
  <c r="Q163" i="16"/>
  <c r="P163" i="16"/>
  <c r="L163" i="16"/>
  <c r="J163" i="16"/>
  <c r="I163" i="16"/>
  <c r="H163" i="16"/>
  <c r="F163" i="16"/>
  <c r="E163" i="16"/>
  <c r="M163" i="16" s="1"/>
  <c r="D163" i="16"/>
  <c r="G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U157" i="16"/>
  <c r="S157" i="16"/>
  <c r="R157" i="16"/>
  <c r="T157" i="16" s="1"/>
  <c r="Q157" i="16"/>
  <c r="P157" i="16"/>
  <c r="L157" i="16"/>
  <c r="J157" i="16"/>
  <c r="H157" i="16"/>
  <c r="I157" i="16" s="1"/>
  <c r="G157" i="16"/>
  <c r="F157" i="16"/>
  <c r="E157" i="16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N153" i="16"/>
  <c r="O153" i="16" s="1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U150" i="16" s="1"/>
  <c r="L150" i="16"/>
  <c r="J150" i="16"/>
  <c r="H150" i="16"/>
  <c r="F150" i="16"/>
  <c r="N150" i="16" s="1"/>
  <c r="E150" i="16"/>
  <c r="M150" i="16" s="1"/>
  <c r="D150" i="16"/>
  <c r="G150" i="16" s="1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U144" i="16"/>
  <c r="S144" i="16"/>
  <c r="R144" i="16"/>
  <c r="T144" i="16" s="1"/>
  <c r="Q144" i="16"/>
  <c r="P144" i="16"/>
  <c r="L144" i="16"/>
  <c r="J144" i="16"/>
  <c r="K144" i="16" s="1"/>
  <c r="I144" i="16"/>
  <c r="H144" i="16"/>
  <c r="F144" i="16"/>
  <c r="E144" i="16"/>
  <c r="D144" i="16"/>
  <c r="G144" i="16" s="1"/>
  <c r="U143" i="16"/>
  <c r="T143" i="16"/>
  <c r="O143" i="16"/>
  <c r="N143" i="16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O140" i="16"/>
  <c r="N140" i="16"/>
  <c r="M140" i="16"/>
  <c r="K140" i="16"/>
  <c r="I140" i="16"/>
  <c r="G140" i="16"/>
  <c r="U139" i="16"/>
  <c r="T139" i="16"/>
  <c r="O139" i="16"/>
  <c r="N139" i="16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U137" i="16"/>
  <c r="T137" i="16"/>
  <c r="S137" i="16"/>
  <c r="R137" i="16"/>
  <c r="Q137" i="16"/>
  <c r="P137" i="16"/>
  <c r="L137" i="16"/>
  <c r="J137" i="16"/>
  <c r="H137" i="16"/>
  <c r="I137" i="16" s="1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T132" i="16" s="1"/>
  <c r="Q132" i="16"/>
  <c r="P132" i="16"/>
  <c r="U132" i="16" s="1"/>
  <c r="L132" i="16"/>
  <c r="J132" i="16"/>
  <c r="H132" i="16"/>
  <c r="F132" i="16"/>
  <c r="N132" i="16" s="1"/>
  <c r="O132" i="16" s="1"/>
  <c r="E132" i="16"/>
  <c r="M132" i="16" s="1"/>
  <c r="D132" i="16"/>
  <c r="I132" i="16" s="1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T126" i="16" s="1"/>
  <c r="Q126" i="16"/>
  <c r="P126" i="16"/>
  <c r="U126" i="16" s="1"/>
  <c r="L126" i="16"/>
  <c r="J126" i="16"/>
  <c r="H126" i="16"/>
  <c r="F126" i="16"/>
  <c r="E126" i="16"/>
  <c r="D126" i="16"/>
  <c r="G126" i="16" s="1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U121" i="16"/>
  <c r="S121" i="16"/>
  <c r="R121" i="16"/>
  <c r="Q121" i="16"/>
  <c r="P121" i="16"/>
  <c r="L121" i="16"/>
  <c r="J121" i="16"/>
  <c r="I121" i="16"/>
  <c r="H121" i="16"/>
  <c r="G121" i="16"/>
  <c r="F121" i="16"/>
  <c r="E121" i="16"/>
  <c r="M121" i="16" s="1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U112" i="16"/>
  <c r="S112" i="16"/>
  <c r="R112" i="16"/>
  <c r="T112" i="16" s="1"/>
  <c r="Q112" i="16"/>
  <c r="P112" i="16"/>
  <c r="L112" i="16"/>
  <c r="J112" i="16"/>
  <c r="H112" i="16"/>
  <c r="F112" i="16"/>
  <c r="N112" i="16" s="1"/>
  <c r="E112" i="16"/>
  <c r="M112" i="16" s="1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U106" i="16" s="1"/>
  <c r="L106" i="16"/>
  <c r="K106" i="16"/>
  <c r="J106" i="16"/>
  <c r="H106" i="16"/>
  <c r="F106" i="16"/>
  <c r="E106" i="16"/>
  <c r="D106" i="16"/>
  <c r="G106" i="16" s="1"/>
  <c r="U105" i="16"/>
  <c r="T105" i="16"/>
  <c r="N105" i="16"/>
  <c r="O105" i="16" s="1"/>
  <c r="M105" i="16"/>
  <c r="K105" i="16"/>
  <c r="I105" i="16"/>
  <c r="G105" i="16"/>
  <c r="U102" i="16"/>
  <c r="T102" i="16"/>
  <c r="S102" i="16"/>
  <c r="R102" i="16"/>
  <c r="Q102" i="16"/>
  <c r="P102" i="16"/>
  <c r="L102" i="16"/>
  <c r="J102" i="16"/>
  <c r="I102" i="16"/>
  <c r="H102" i="16"/>
  <c r="F102" i="16"/>
  <c r="E102" i="16"/>
  <c r="D102" i="16"/>
  <c r="G102" i="16" s="1"/>
  <c r="S101" i="16"/>
  <c r="R101" i="16"/>
  <c r="T101" i="16" s="1"/>
  <c r="Q101" i="16"/>
  <c r="P101" i="16"/>
  <c r="U101" i="16" s="1"/>
  <c r="L101" i="16"/>
  <c r="J101" i="16"/>
  <c r="H101" i="16"/>
  <c r="I101" i="16" s="1"/>
  <c r="G101" i="16"/>
  <c r="F101" i="16"/>
  <c r="N101" i="16" s="1"/>
  <c r="O101" i="16" s="1"/>
  <c r="E101" i="16"/>
  <c r="M101" i="16" s="1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S96" i="16"/>
  <c r="R96" i="16"/>
  <c r="T96" i="16" s="1"/>
  <c r="Q96" i="16"/>
  <c r="P96" i="16"/>
  <c r="U96" i="16" s="1"/>
  <c r="L96" i="16"/>
  <c r="J96" i="16"/>
  <c r="H96" i="16"/>
  <c r="F96" i="16"/>
  <c r="E96" i="16"/>
  <c r="D96" i="16"/>
  <c r="G96" i="16" s="1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U91" i="16"/>
  <c r="S91" i="16"/>
  <c r="R91" i="16"/>
  <c r="Q91" i="16"/>
  <c r="P91" i="16"/>
  <c r="L91" i="16"/>
  <c r="J91" i="16"/>
  <c r="K91" i="16" s="1"/>
  <c r="I91" i="16"/>
  <c r="H91" i="16"/>
  <c r="F91" i="16"/>
  <c r="E91" i="16"/>
  <c r="D91" i="16"/>
  <c r="G91" i="16" s="1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U85" i="16"/>
  <c r="S85" i="16"/>
  <c r="T85" i="16" s="1"/>
  <c r="R85" i="16"/>
  <c r="Q85" i="16"/>
  <c r="P85" i="16"/>
  <c r="L85" i="16"/>
  <c r="J85" i="16"/>
  <c r="H85" i="16"/>
  <c r="I85" i="16" s="1"/>
  <c r="F85" i="16"/>
  <c r="N85" i="16" s="1"/>
  <c r="E85" i="16"/>
  <c r="M85" i="16" s="1"/>
  <c r="D85" i="16"/>
  <c r="S84" i="16"/>
  <c r="R84" i="16"/>
  <c r="T84" i="16" s="1"/>
  <c r="Q84" i="16"/>
  <c r="P84" i="16"/>
  <c r="U84" i="16" s="1"/>
  <c r="L84" i="16"/>
  <c r="J84" i="16"/>
  <c r="H84" i="16"/>
  <c r="F84" i="16"/>
  <c r="E84" i="16"/>
  <c r="K84" i="16" s="1"/>
  <c r="D84" i="16"/>
  <c r="G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T78" i="16" s="1"/>
  <c r="R78" i="16"/>
  <c r="Q78" i="16"/>
  <c r="P78" i="16"/>
  <c r="L78" i="16"/>
  <c r="U78" i="16" s="1"/>
  <c r="J78" i="16"/>
  <c r="I78" i="16"/>
  <c r="H78" i="16"/>
  <c r="F78" i="16"/>
  <c r="E78" i="16"/>
  <c r="D78" i="16"/>
  <c r="G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O72" i="16"/>
  <c r="N72" i="16"/>
  <c r="M72" i="16"/>
  <c r="K72" i="16"/>
  <c r="I72" i="16"/>
  <c r="G72" i="16"/>
  <c r="U71" i="16"/>
  <c r="T71" i="16"/>
  <c r="O71" i="16"/>
  <c r="N71" i="16"/>
  <c r="M71" i="16"/>
  <c r="K71" i="16"/>
  <c r="I71" i="16"/>
  <c r="G71" i="16"/>
  <c r="U70" i="16"/>
  <c r="S70" i="16"/>
  <c r="R70" i="16"/>
  <c r="T70" i="16" s="1"/>
  <c r="Q70" i="16"/>
  <c r="P70" i="16"/>
  <c r="L70" i="16"/>
  <c r="J70" i="16"/>
  <c r="H70" i="16"/>
  <c r="I70" i="16" s="1"/>
  <c r="G70" i="16"/>
  <c r="F70" i="16"/>
  <c r="E70" i="16"/>
  <c r="D70" i="16"/>
  <c r="U69" i="16"/>
  <c r="T69" i="16"/>
  <c r="N69" i="16"/>
  <c r="O69" i="16" s="1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L63" i="16"/>
  <c r="J63" i="16"/>
  <c r="H63" i="16"/>
  <c r="F63" i="16"/>
  <c r="N63" i="16" s="1"/>
  <c r="E63" i="16"/>
  <c r="M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T58" i="16" s="1"/>
  <c r="Q58" i="16"/>
  <c r="P58" i="16"/>
  <c r="L58" i="16"/>
  <c r="J58" i="16"/>
  <c r="K58" i="16" s="1"/>
  <c r="I58" i="16"/>
  <c r="H58" i="16"/>
  <c r="F58" i="16"/>
  <c r="E58" i="16"/>
  <c r="D58" i="16"/>
  <c r="G58" i="16" s="1"/>
  <c r="U57" i="16"/>
  <c r="T57" i="16"/>
  <c r="O57" i="16"/>
  <c r="N57" i="16"/>
  <c r="M57" i="16"/>
  <c r="K57" i="16"/>
  <c r="I57" i="16"/>
  <c r="G57" i="16"/>
  <c r="U54" i="16"/>
  <c r="T54" i="16"/>
  <c r="S54" i="16"/>
  <c r="R54" i="16"/>
  <c r="Q54" i="16"/>
  <c r="P54" i="16"/>
  <c r="L54" i="16"/>
  <c r="J54" i="16"/>
  <c r="H54" i="16"/>
  <c r="I54" i="16" s="1"/>
  <c r="F54" i="16"/>
  <c r="E54" i="16"/>
  <c r="D54" i="16"/>
  <c r="S53" i="16"/>
  <c r="R53" i="16"/>
  <c r="T53" i="16" s="1"/>
  <c r="Q53" i="16"/>
  <c r="P53" i="16"/>
  <c r="U53" i="16" s="1"/>
  <c r="L53" i="16"/>
  <c r="J53" i="16"/>
  <c r="H53" i="16"/>
  <c r="F53" i="16"/>
  <c r="N53" i="16" s="1"/>
  <c r="E53" i="16"/>
  <c r="M53" i="16" s="1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N51" i="16"/>
  <c r="O51" i="16" s="1"/>
  <c r="M51" i="16"/>
  <c r="K51" i="16"/>
  <c r="I51" i="16"/>
  <c r="G51" i="16"/>
  <c r="U50" i="16"/>
  <c r="T50" i="16"/>
  <c r="N50" i="16"/>
  <c r="O50" i="16" s="1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T47" i="16"/>
  <c r="S47" i="16"/>
  <c r="R47" i="16"/>
  <c r="Q47" i="16"/>
  <c r="P47" i="16"/>
  <c r="U47" i="16" s="1"/>
  <c r="L47" i="16"/>
  <c r="J47" i="16"/>
  <c r="H47" i="16"/>
  <c r="F47" i="16"/>
  <c r="E47" i="16"/>
  <c r="D47" i="16"/>
  <c r="G47" i="16" s="1"/>
  <c r="U46" i="16"/>
  <c r="T46" i="16"/>
  <c r="O46" i="16"/>
  <c r="N46" i="16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U40" i="16"/>
  <c r="S40" i="16"/>
  <c r="R40" i="16"/>
  <c r="Q40" i="16"/>
  <c r="P40" i="16"/>
  <c r="L40" i="16"/>
  <c r="J40" i="16"/>
  <c r="H40" i="16"/>
  <c r="I40" i="16" s="1"/>
  <c r="G40" i="16"/>
  <c r="F40" i="16"/>
  <c r="E40" i="16"/>
  <c r="M40" i="16" s="1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L35" i="16"/>
  <c r="U35" i="16" s="1"/>
  <c r="J35" i="16"/>
  <c r="H35" i="16"/>
  <c r="F35" i="16"/>
  <c r="N35" i="16" s="1"/>
  <c r="E35" i="16"/>
  <c r="M35" i="16" s="1"/>
  <c r="D35" i="16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N29" i="16"/>
  <c r="O29" i="16" s="1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Q27" i="16"/>
  <c r="P27" i="16"/>
  <c r="U27" i="16" s="1"/>
  <c r="L27" i="16"/>
  <c r="K27" i="16"/>
  <c r="J27" i="16"/>
  <c r="H27" i="16"/>
  <c r="F27" i="16"/>
  <c r="E27" i="16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N24" i="16"/>
  <c r="O24" i="16" s="1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U19" i="16"/>
  <c r="T19" i="16"/>
  <c r="S19" i="16"/>
  <c r="R19" i="16"/>
  <c r="Q19" i="16"/>
  <c r="P19" i="16"/>
  <c r="L19" i="16"/>
  <c r="J19" i="16"/>
  <c r="I19" i="16"/>
  <c r="H19" i="16"/>
  <c r="F19" i="16"/>
  <c r="E19" i="16"/>
  <c r="D19" i="16"/>
  <c r="G19" i="16" s="1"/>
  <c r="U18" i="16"/>
  <c r="T18" i="16"/>
  <c r="N18" i="16"/>
  <c r="O18" i="16" s="1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N16" i="16"/>
  <c r="O16" i="16" s="1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N13" i="16"/>
  <c r="O13" i="16" s="1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T10" i="16" s="1"/>
  <c r="Q10" i="16"/>
  <c r="P10" i="16"/>
  <c r="U10" i="16" s="1"/>
  <c r="L10" i="16"/>
  <c r="J10" i="16"/>
  <c r="H10" i="16"/>
  <c r="I10" i="16" s="1"/>
  <c r="G10" i="16"/>
  <c r="F10" i="16"/>
  <c r="N10" i="16" s="1"/>
  <c r="O10" i="16" s="1"/>
  <c r="E10" i="16"/>
  <c r="M10" i="16" s="1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T339" i="15" s="1"/>
  <c r="Q339" i="15"/>
  <c r="P339" i="15"/>
  <c r="U339" i="15" s="1"/>
  <c r="L339" i="15"/>
  <c r="J339" i="15"/>
  <c r="H339" i="15"/>
  <c r="F339" i="15"/>
  <c r="E339" i="15"/>
  <c r="D339" i="15"/>
  <c r="S338" i="15"/>
  <c r="R338" i="15"/>
  <c r="T338" i="15" s="1"/>
  <c r="Q338" i="15"/>
  <c r="P338" i="15"/>
  <c r="U338" i="15" s="1"/>
  <c r="L338" i="15"/>
  <c r="J338" i="15"/>
  <c r="H338" i="15"/>
  <c r="F338" i="15"/>
  <c r="E338" i="15"/>
  <c r="M338" i="15" s="1"/>
  <c r="D338" i="15"/>
  <c r="I338" i="15" s="1"/>
  <c r="T337" i="15"/>
  <c r="S337" i="15"/>
  <c r="R337" i="15"/>
  <c r="Q337" i="15"/>
  <c r="P337" i="15"/>
  <c r="L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L332" i="15"/>
  <c r="J332" i="15"/>
  <c r="H332" i="15"/>
  <c r="F332" i="15"/>
  <c r="G332" i="15" s="1"/>
  <c r="E332" i="15"/>
  <c r="M332" i="15" s="1"/>
  <c r="D332" i="15"/>
  <c r="I332" i="15" s="1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T323" i="15" s="1"/>
  <c r="Q323" i="15"/>
  <c r="P323" i="15"/>
  <c r="L323" i="15"/>
  <c r="J323" i="15"/>
  <c r="H323" i="15"/>
  <c r="F323" i="15"/>
  <c r="E323" i="15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L317" i="15"/>
  <c r="J317" i="15"/>
  <c r="H317" i="15"/>
  <c r="F317" i="15"/>
  <c r="N317" i="15" s="1"/>
  <c r="O317" i="15" s="1"/>
  <c r="E317" i="15"/>
  <c r="M317" i="15" s="1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U310" i="15" s="1"/>
  <c r="L310" i="15"/>
  <c r="J310" i="15"/>
  <c r="H310" i="15"/>
  <c r="F310" i="15"/>
  <c r="E310" i="15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T303" i="15" s="1"/>
  <c r="Q303" i="15"/>
  <c r="P303" i="15"/>
  <c r="L303" i="15"/>
  <c r="J303" i="15"/>
  <c r="K303" i="15" s="1"/>
  <c r="H303" i="15"/>
  <c r="F303" i="15"/>
  <c r="E303" i="15"/>
  <c r="D303" i="15"/>
  <c r="U302" i="15"/>
  <c r="T302" i="15"/>
  <c r="N302" i="15"/>
  <c r="O302" i="15" s="1"/>
  <c r="M302" i="15"/>
  <c r="K302" i="15"/>
  <c r="I302" i="15"/>
  <c r="G302" i="15"/>
  <c r="S299" i="15"/>
  <c r="R299" i="15"/>
  <c r="T299" i="15" s="1"/>
  <c r="Q299" i="15"/>
  <c r="P299" i="15"/>
  <c r="U299" i="15" s="1"/>
  <c r="L299" i="15"/>
  <c r="J299" i="15"/>
  <c r="H299" i="15"/>
  <c r="F299" i="15"/>
  <c r="E299" i="15"/>
  <c r="D299" i="15"/>
  <c r="S298" i="15"/>
  <c r="R298" i="15"/>
  <c r="T298" i="15" s="1"/>
  <c r="Q298" i="15"/>
  <c r="P298" i="15"/>
  <c r="U298" i="15" s="1"/>
  <c r="L298" i="15"/>
  <c r="J298" i="15"/>
  <c r="H298" i="15"/>
  <c r="F298" i="15"/>
  <c r="N298" i="15" s="1"/>
  <c r="E298" i="15"/>
  <c r="M298" i="15" s="1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J292" i="15"/>
  <c r="H292" i="15"/>
  <c r="F292" i="15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T285" i="15" s="1"/>
  <c r="Q285" i="15"/>
  <c r="P285" i="15"/>
  <c r="L285" i="15"/>
  <c r="J285" i="15"/>
  <c r="K285" i="15" s="1"/>
  <c r="H285" i="15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T275" i="15" s="1"/>
  <c r="Q275" i="15"/>
  <c r="P275" i="15"/>
  <c r="U275" i="15" s="1"/>
  <c r="L275" i="15"/>
  <c r="J275" i="15"/>
  <c r="H275" i="15"/>
  <c r="F275" i="15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T267" i="15"/>
  <c r="S267" i="15"/>
  <c r="R267" i="15"/>
  <c r="Q267" i="15"/>
  <c r="P267" i="15"/>
  <c r="L267" i="15"/>
  <c r="J267" i="15"/>
  <c r="K267" i="15" s="1"/>
  <c r="H267" i="15"/>
  <c r="F267" i="15"/>
  <c r="E267" i="15"/>
  <c r="D267" i="15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P260" i="15"/>
  <c r="L260" i="15"/>
  <c r="J260" i="15"/>
  <c r="H260" i="15"/>
  <c r="F260" i="15"/>
  <c r="E260" i="15"/>
  <c r="D260" i="15"/>
  <c r="S259" i="15"/>
  <c r="R259" i="15"/>
  <c r="T259" i="15" s="1"/>
  <c r="Q259" i="15"/>
  <c r="P259" i="15"/>
  <c r="L259" i="15"/>
  <c r="K259" i="15"/>
  <c r="J259" i="15"/>
  <c r="H259" i="15"/>
  <c r="F259" i="15"/>
  <c r="E259" i="15"/>
  <c r="D259" i="15"/>
  <c r="I259" i="15" s="1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R254" i="15"/>
  <c r="T254" i="15" s="1"/>
  <c r="Q254" i="15"/>
  <c r="P254" i="15"/>
  <c r="N254" i="15"/>
  <c r="M254" i="15"/>
  <c r="L254" i="15"/>
  <c r="U254" i="15" s="1"/>
  <c r="J254" i="15"/>
  <c r="H254" i="15"/>
  <c r="F254" i="15"/>
  <c r="E254" i="15"/>
  <c r="D254" i="15"/>
  <c r="G254" i="15" s="1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L247" i="15"/>
  <c r="J247" i="15"/>
  <c r="K247" i="15" s="1"/>
  <c r="H247" i="15"/>
  <c r="F247" i="15"/>
  <c r="E247" i="15"/>
  <c r="D247" i="15"/>
  <c r="I247" i="15" s="1"/>
  <c r="U246" i="15"/>
  <c r="T246" i="15"/>
  <c r="N246" i="15"/>
  <c r="O246" i="15" s="1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T240" i="15"/>
  <c r="S240" i="15"/>
  <c r="R240" i="15"/>
  <c r="Q240" i="15"/>
  <c r="P240" i="15"/>
  <c r="L240" i="15"/>
  <c r="J240" i="15"/>
  <c r="H240" i="15"/>
  <c r="F240" i="15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L231" i="15"/>
  <c r="J231" i="15"/>
  <c r="H231" i="15"/>
  <c r="F231" i="15"/>
  <c r="N231" i="15" s="1"/>
  <c r="E231" i="15"/>
  <c r="M231" i="15" s="1"/>
  <c r="D231" i="15"/>
  <c r="I231" i="15" s="1"/>
  <c r="T230" i="15"/>
  <c r="S230" i="15"/>
  <c r="R230" i="15"/>
  <c r="Q230" i="15"/>
  <c r="P230" i="15"/>
  <c r="L230" i="15"/>
  <c r="J230" i="15"/>
  <c r="H230" i="15"/>
  <c r="F230" i="15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P224" i="15"/>
  <c r="U224" i="15" s="1"/>
  <c r="L224" i="15"/>
  <c r="J224" i="15"/>
  <c r="H224" i="15"/>
  <c r="F224" i="15"/>
  <c r="N224" i="15" s="1"/>
  <c r="O224" i="15" s="1"/>
  <c r="E224" i="15"/>
  <c r="M224" i="15" s="1"/>
  <c r="D224" i="15"/>
  <c r="I224" i="15" s="1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T216" i="15" s="1"/>
  <c r="Q216" i="15"/>
  <c r="P216" i="15"/>
  <c r="U216" i="15" s="1"/>
  <c r="L216" i="15"/>
  <c r="J216" i="15"/>
  <c r="H216" i="15"/>
  <c r="F216" i="15"/>
  <c r="E216" i="15"/>
  <c r="D216" i="15"/>
  <c r="G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P205" i="15"/>
  <c r="U205" i="15" s="1"/>
  <c r="L205" i="15"/>
  <c r="J205" i="15"/>
  <c r="H205" i="15"/>
  <c r="I205" i="15" s="1"/>
  <c r="F205" i="15"/>
  <c r="N205" i="15" s="1"/>
  <c r="E205" i="15"/>
  <c r="M205" i="15" s="1"/>
  <c r="D205" i="15"/>
  <c r="S204" i="15"/>
  <c r="T204" i="15" s="1"/>
  <c r="R204" i="15"/>
  <c r="Q204" i="15"/>
  <c r="P204" i="15"/>
  <c r="L204" i="15"/>
  <c r="K204" i="15"/>
  <c r="J204" i="15"/>
  <c r="H204" i="15"/>
  <c r="F204" i="15"/>
  <c r="E204" i="15"/>
  <c r="D204" i="15"/>
  <c r="I204" i="15" s="1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T198" i="15" s="1"/>
  <c r="Q198" i="15"/>
  <c r="P198" i="15"/>
  <c r="U198" i="15" s="1"/>
  <c r="N198" i="15"/>
  <c r="L198" i="15"/>
  <c r="J198" i="15"/>
  <c r="H198" i="15"/>
  <c r="F198" i="15"/>
  <c r="E198" i="15"/>
  <c r="M198" i="15" s="1"/>
  <c r="D198" i="15"/>
  <c r="G198" i="15" s="1"/>
  <c r="U197" i="15"/>
  <c r="T197" i="15"/>
  <c r="O197" i="15"/>
  <c r="N197" i="15"/>
  <c r="M197" i="15"/>
  <c r="K197" i="15"/>
  <c r="I197" i="15"/>
  <c r="G197" i="15"/>
  <c r="U196" i="15"/>
  <c r="T196" i="15"/>
  <c r="O196" i="15"/>
  <c r="N196" i="15"/>
  <c r="M196" i="15"/>
  <c r="K196" i="15"/>
  <c r="I196" i="15"/>
  <c r="G196" i="15"/>
  <c r="U195" i="15"/>
  <c r="T195" i="15"/>
  <c r="O195" i="15"/>
  <c r="N195" i="15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T191" i="15"/>
  <c r="S191" i="15"/>
  <c r="R191" i="15"/>
  <c r="Q191" i="15"/>
  <c r="P191" i="15"/>
  <c r="L191" i="15"/>
  <c r="J191" i="15"/>
  <c r="K191" i="15" s="1"/>
  <c r="H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T185" i="15"/>
  <c r="S185" i="15"/>
  <c r="R185" i="15"/>
  <c r="Q185" i="15"/>
  <c r="P185" i="15"/>
  <c r="L185" i="15"/>
  <c r="J185" i="15"/>
  <c r="H185" i="15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T179" i="15" s="1"/>
  <c r="Q179" i="15"/>
  <c r="P179" i="15"/>
  <c r="L179" i="15"/>
  <c r="K179" i="15"/>
  <c r="J179" i="15"/>
  <c r="H179" i="15"/>
  <c r="F179" i="15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L170" i="15"/>
  <c r="U170" i="15" s="1"/>
  <c r="J170" i="15"/>
  <c r="H170" i="15"/>
  <c r="F170" i="15"/>
  <c r="E170" i="15"/>
  <c r="D170" i="15"/>
  <c r="S169" i="15"/>
  <c r="R169" i="15"/>
  <c r="T169" i="15" s="1"/>
  <c r="Q169" i="15"/>
  <c r="P169" i="15"/>
  <c r="L169" i="15"/>
  <c r="J169" i="15"/>
  <c r="H169" i="15"/>
  <c r="F169" i="15"/>
  <c r="E169" i="15"/>
  <c r="D169" i="15"/>
  <c r="I169" i="15" s="1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N163" i="15"/>
  <c r="M163" i="15"/>
  <c r="L163" i="15"/>
  <c r="J163" i="15"/>
  <c r="H163" i="15"/>
  <c r="F163" i="15"/>
  <c r="E163" i="15"/>
  <c r="D163" i="15"/>
  <c r="G163" i="15" s="1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T157" i="15" s="1"/>
  <c r="Q157" i="15"/>
  <c r="P157" i="15"/>
  <c r="L157" i="15"/>
  <c r="K157" i="15"/>
  <c r="J157" i="15"/>
  <c r="H157" i="15"/>
  <c r="F157" i="15"/>
  <c r="E157" i="15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T150" i="15" s="1"/>
  <c r="Q150" i="15"/>
  <c r="P150" i="15"/>
  <c r="L150" i="15"/>
  <c r="U150" i="15" s="1"/>
  <c r="J150" i="15"/>
  <c r="I150" i="15"/>
  <c r="H150" i="15"/>
  <c r="F150" i="15"/>
  <c r="E150" i="15"/>
  <c r="D150" i="15"/>
  <c r="G150" i="15" s="1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R144" i="15"/>
  <c r="T144" i="15" s="1"/>
  <c r="Q144" i="15"/>
  <c r="P144" i="15"/>
  <c r="U144" i="15" s="1"/>
  <c r="L144" i="15"/>
  <c r="J144" i="15"/>
  <c r="H144" i="15"/>
  <c r="F144" i="15"/>
  <c r="N144" i="15" s="1"/>
  <c r="E144" i="15"/>
  <c r="M144" i="15" s="1"/>
  <c r="D144" i="15"/>
  <c r="I144" i="15" s="1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T137" i="15" s="1"/>
  <c r="Q137" i="15"/>
  <c r="P137" i="15"/>
  <c r="U137" i="15" s="1"/>
  <c r="L137" i="15"/>
  <c r="J137" i="15"/>
  <c r="H137" i="15"/>
  <c r="F137" i="15"/>
  <c r="N137" i="15" s="1"/>
  <c r="E137" i="15"/>
  <c r="D137" i="15"/>
  <c r="G137" i="15" s="1"/>
  <c r="U136" i="15"/>
  <c r="T136" i="15"/>
  <c r="O136" i="15"/>
  <c r="N136" i="15"/>
  <c r="M136" i="15"/>
  <c r="K136" i="15"/>
  <c r="I136" i="15"/>
  <c r="G136" i="15"/>
  <c r="U135" i="15"/>
  <c r="T135" i="15"/>
  <c r="O135" i="15"/>
  <c r="N135" i="15"/>
  <c r="M135" i="15"/>
  <c r="K135" i="15"/>
  <c r="I135" i="15"/>
  <c r="G135" i="15"/>
  <c r="U134" i="15"/>
  <c r="T134" i="15"/>
  <c r="O134" i="15"/>
  <c r="N134" i="15"/>
  <c r="M134" i="15"/>
  <c r="K134" i="15"/>
  <c r="I134" i="15"/>
  <c r="G134" i="15"/>
  <c r="U133" i="15"/>
  <c r="T133" i="15"/>
  <c r="O133" i="15"/>
  <c r="N133" i="15"/>
  <c r="M133" i="15"/>
  <c r="K133" i="15"/>
  <c r="I133" i="15"/>
  <c r="G133" i="15"/>
  <c r="T132" i="15"/>
  <c r="S132" i="15"/>
  <c r="R132" i="15"/>
  <c r="Q132" i="15"/>
  <c r="P132" i="15"/>
  <c r="L132" i="15"/>
  <c r="K132" i="15"/>
  <c r="J132" i="15"/>
  <c r="H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T126" i="15" s="1"/>
  <c r="Q126" i="15"/>
  <c r="P126" i="15"/>
  <c r="L126" i="15"/>
  <c r="U126" i="15" s="1"/>
  <c r="J126" i="15"/>
  <c r="I126" i="15"/>
  <c r="H126" i="15"/>
  <c r="F126" i="15"/>
  <c r="E126" i="15"/>
  <c r="D126" i="15"/>
  <c r="G126" i="15" s="1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O123" i="15"/>
  <c r="N123" i="15"/>
  <c r="M123" i="15"/>
  <c r="K123" i="15"/>
  <c r="I123" i="15"/>
  <c r="G123" i="15"/>
  <c r="U122" i="15"/>
  <c r="T122" i="15"/>
  <c r="O122" i="15"/>
  <c r="N122" i="15"/>
  <c r="M122" i="15"/>
  <c r="K122" i="15"/>
  <c r="I122" i="15"/>
  <c r="G122" i="15"/>
  <c r="S121" i="15"/>
  <c r="R121" i="15"/>
  <c r="Q121" i="15"/>
  <c r="P121" i="15"/>
  <c r="U121" i="15" s="1"/>
  <c r="L121" i="15"/>
  <c r="J121" i="15"/>
  <c r="H121" i="15"/>
  <c r="F121" i="15"/>
  <c r="E121" i="15"/>
  <c r="M121" i="15" s="1"/>
  <c r="D121" i="15"/>
  <c r="I121" i="15" s="1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T112" i="15" s="1"/>
  <c r="Q112" i="15"/>
  <c r="P112" i="15"/>
  <c r="L112" i="15"/>
  <c r="U112" i="15" s="1"/>
  <c r="J112" i="15"/>
  <c r="I112" i="15"/>
  <c r="H112" i="15"/>
  <c r="F112" i="15"/>
  <c r="E112" i="15"/>
  <c r="D112" i="15"/>
  <c r="G112" i="15" s="1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N108" i="15"/>
  <c r="O108" i="15" s="1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T106" i="15" s="1"/>
  <c r="Q106" i="15"/>
  <c r="P106" i="15"/>
  <c r="U106" i="15" s="1"/>
  <c r="L106" i="15"/>
  <c r="J106" i="15"/>
  <c r="H106" i="15"/>
  <c r="F106" i="15"/>
  <c r="N106" i="15" s="1"/>
  <c r="E106" i="15"/>
  <c r="D106" i="15"/>
  <c r="I106" i="15" s="1"/>
  <c r="U105" i="15"/>
  <c r="T105" i="15"/>
  <c r="N105" i="15"/>
  <c r="O105" i="15" s="1"/>
  <c r="M105" i="15"/>
  <c r="K105" i="15"/>
  <c r="I105" i="15"/>
  <c r="G105" i="15"/>
  <c r="U102" i="15"/>
  <c r="S102" i="15"/>
  <c r="R102" i="15"/>
  <c r="Q102" i="15"/>
  <c r="P102" i="15"/>
  <c r="L102" i="15"/>
  <c r="J102" i="15"/>
  <c r="H102" i="15"/>
  <c r="I102" i="15" s="1"/>
  <c r="F102" i="15"/>
  <c r="E102" i="15"/>
  <c r="D102" i="15"/>
  <c r="S101" i="15"/>
  <c r="R101" i="15"/>
  <c r="T101" i="15" s="1"/>
  <c r="Q101" i="15"/>
  <c r="P101" i="15"/>
  <c r="U101" i="15" s="1"/>
  <c r="L101" i="15"/>
  <c r="J101" i="15"/>
  <c r="H101" i="15"/>
  <c r="F101" i="15"/>
  <c r="E101" i="15"/>
  <c r="M101" i="15" s="1"/>
  <c r="D101" i="15"/>
  <c r="I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T96" i="15" s="1"/>
  <c r="Q96" i="15"/>
  <c r="P96" i="15"/>
  <c r="U96" i="15" s="1"/>
  <c r="L96" i="15"/>
  <c r="J96" i="15"/>
  <c r="H96" i="15"/>
  <c r="F96" i="15"/>
  <c r="N96" i="15" s="1"/>
  <c r="E96" i="15"/>
  <c r="D96" i="15"/>
  <c r="U95" i="15"/>
  <c r="T95" i="15"/>
  <c r="O95" i="15"/>
  <c r="N95" i="15"/>
  <c r="M95" i="15"/>
  <c r="K95" i="15"/>
  <c r="I95" i="15"/>
  <c r="G95" i="15"/>
  <c r="U94" i="15"/>
  <c r="T94" i="15"/>
  <c r="O94" i="15"/>
  <c r="N94" i="15"/>
  <c r="M94" i="15"/>
  <c r="K94" i="15"/>
  <c r="I94" i="15"/>
  <c r="G94" i="15"/>
  <c r="U93" i="15"/>
  <c r="T93" i="15"/>
  <c r="O93" i="15"/>
  <c r="N93" i="15"/>
  <c r="M93" i="15"/>
  <c r="K93" i="15"/>
  <c r="I93" i="15"/>
  <c r="G93" i="15"/>
  <c r="U92" i="15"/>
  <c r="T92" i="15"/>
  <c r="O92" i="15"/>
  <c r="N92" i="15"/>
  <c r="M92" i="15"/>
  <c r="K92" i="15"/>
  <c r="I92" i="15"/>
  <c r="G92" i="15"/>
  <c r="T91" i="15"/>
  <c r="S91" i="15"/>
  <c r="R91" i="15"/>
  <c r="Q91" i="15"/>
  <c r="P91" i="15"/>
  <c r="L91" i="15"/>
  <c r="K91" i="15"/>
  <c r="J91" i="15"/>
  <c r="H91" i="15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L85" i="15"/>
  <c r="J85" i="15"/>
  <c r="I85" i="15"/>
  <c r="H85" i="15"/>
  <c r="F85" i="15"/>
  <c r="E85" i="15"/>
  <c r="D85" i="15"/>
  <c r="G85" i="15" s="1"/>
  <c r="S84" i="15"/>
  <c r="R84" i="15"/>
  <c r="T84" i="15" s="1"/>
  <c r="Q84" i="15"/>
  <c r="P84" i="15"/>
  <c r="L84" i="15"/>
  <c r="J84" i="15"/>
  <c r="H84" i="15"/>
  <c r="F84" i="15"/>
  <c r="N84" i="15" s="1"/>
  <c r="E84" i="15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U78" i="15"/>
  <c r="S78" i="15"/>
  <c r="R78" i="15"/>
  <c r="Q78" i="15"/>
  <c r="P78" i="15"/>
  <c r="L78" i="15"/>
  <c r="J78" i="15"/>
  <c r="H78" i="15"/>
  <c r="I78" i="15" s="1"/>
  <c r="F78" i="15"/>
  <c r="N78" i="15" s="1"/>
  <c r="E78" i="15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T70" i="15" s="1"/>
  <c r="Q70" i="15"/>
  <c r="P70" i="15"/>
  <c r="L70" i="15"/>
  <c r="K70" i="15"/>
  <c r="J70" i="15"/>
  <c r="H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L63" i="15"/>
  <c r="J63" i="15"/>
  <c r="I63" i="15"/>
  <c r="H63" i="15"/>
  <c r="F63" i="15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T58" i="15" s="1"/>
  <c r="Q58" i="15"/>
  <c r="P58" i="15"/>
  <c r="L58" i="15"/>
  <c r="J58" i="15"/>
  <c r="H58" i="15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L54" i="15"/>
  <c r="U54" i="15" s="1"/>
  <c r="J54" i="15"/>
  <c r="H54" i="15"/>
  <c r="I54" i="15" s="1"/>
  <c r="F54" i="15"/>
  <c r="E54" i="15"/>
  <c r="D54" i="15"/>
  <c r="G54" i="15" s="1"/>
  <c r="S53" i="15"/>
  <c r="R53" i="15"/>
  <c r="T53" i="15" s="1"/>
  <c r="Q53" i="15"/>
  <c r="P53" i="15"/>
  <c r="U53" i="15" s="1"/>
  <c r="L53" i="15"/>
  <c r="J53" i="15"/>
  <c r="H53" i="15"/>
  <c r="F53" i="15"/>
  <c r="N53" i="15" s="1"/>
  <c r="O53" i="15" s="1"/>
  <c r="E53" i="15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T47" i="15" s="1"/>
  <c r="Q47" i="15"/>
  <c r="P47" i="15"/>
  <c r="U47" i="15" s="1"/>
  <c r="L47" i="15"/>
  <c r="J47" i="15"/>
  <c r="H47" i="15"/>
  <c r="F47" i="15"/>
  <c r="N47" i="15" s="1"/>
  <c r="E47" i="15"/>
  <c r="D47" i="15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O44" i="15"/>
  <c r="N44" i="15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O41" i="15"/>
  <c r="N41" i="15"/>
  <c r="M41" i="15"/>
  <c r="K41" i="15"/>
  <c r="I41" i="15"/>
  <c r="G41" i="15"/>
  <c r="T40" i="15"/>
  <c r="S40" i="15"/>
  <c r="R40" i="15"/>
  <c r="Q40" i="15"/>
  <c r="P40" i="15"/>
  <c r="L40" i="15"/>
  <c r="J40" i="15"/>
  <c r="K40" i="15" s="1"/>
  <c r="H40" i="15"/>
  <c r="F40" i="15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Q35" i="15"/>
  <c r="P35" i="15"/>
  <c r="L35" i="15"/>
  <c r="J35" i="15"/>
  <c r="I35" i="15"/>
  <c r="H35" i="15"/>
  <c r="F35" i="15"/>
  <c r="E35" i="15"/>
  <c r="D35" i="15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Q27" i="15"/>
  <c r="P27" i="15"/>
  <c r="U27" i="15" s="1"/>
  <c r="L27" i="15"/>
  <c r="J27" i="15"/>
  <c r="H27" i="15"/>
  <c r="F27" i="15"/>
  <c r="N27" i="15" s="1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T19" i="15" s="1"/>
  <c r="Q19" i="15"/>
  <c r="P19" i="15"/>
  <c r="L19" i="15"/>
  <c r="J19" i="15"/>
  <c r="H19" i="15"/>
  <c r="F19" i="15"/>
  <c r="E19" i="15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T10" i="15" s="1"/>
  <c r="R10" i="15"/>
  <c r="Q10" i="15"/>
  <c r="P10" i="15"/>
  <c r="L10" i="15"/>
  <c r="J10" i="15"/>
  <c r="H10" i="15"/>
  <c r="G10" i="15"/>
  <c r="F10" i="15"/>
  <c r="N10" i="15" s="1"/>
  <c r="O10" i="15" s="1"/>
  <c r="E10" i="15"/>
  <c r="D10" i="15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Q339" i="14"/>
  <c r="P339" i="14"/>
  <c r="U339" i="14" s="1"/>
  <c r="L339" i="14"/>
  <c r="J339" i="14"/>
  <c r="K339" i="14" s="1"/>
  <c r="H339" i="14"/>
  <c r="G339" i="14"/>
  <c r="F339" i="14"/>
  <c r="E339" i="14"/>
  <c r="M339" i="14" s="1"/>
  <c r="D339" i="14"/>
  <c r="S338" i="14"/>
  <c r="R338" i="14"/>
  <c r="Q338" i="14"/>
  <c r="P338" i="14"/>
  <c r="U338" i="14" s="1"/>
  <c r="L338" i="14"/>
  <c r="J338" i="14"/>
  <c r="H338" i="14"/>
  <c r="F338" i="14"/>
  <c r="N338" i="14" s="1"/>
  <c r="E338" i="14"/>
  <c r="D338" i="14"/>
  <c r="S337" i="14"/>
  <c r="T337" i="14" s="1"/>
  <c r="R337" i="14"/>
  <c r="Q337" i="14"/>
  <c r="P337" i="14"/>
  <c r="U337" i="14" s="1"/>
  <c r="L337" i="14"/>
  <c r="J337" i="14"/>
  <c r="K337" i="14" s="1"/>
  <c r="H337" i="14"/>
  <c r="G337" i="14"/>
  <c r="F337" i="14"/>
  <c r="E337" i="14"/>
  <c r="M337" i="14" s="1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Q332" i="14"/>
  <c r="P332" i="14"/>
  <c r="L332" i="14"/>
  <c r="J332" i="14"/>
  <c r="I332" i="14"/>
  <c r="H332" i="14"/>
  <c r="F332" i="14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O330" i="14"/>
  <c r="N330" i="14"/>
  <c r="M330" i="14"/>
  <c r="K330" i="14"/>
  <c r="I330" i="14"/>
  <c r="G330" i="14"/>
  <c r="U329" i="14"/>
  <c r="T329" i="14"/>
  <c r="O329" i="14"/>
  <c r="N329" i="14"/>
  <c r="M329" i="14"/>
  <c r="K329" i="14"/>
  <c r="I329" i="14"/>
  <c r="G329" i="14"/>
  <c r="U328" i="14"/>
  <c r="T328" i="14"/>
  <c r="O328" i="14"/>
  <c r="N328" i="14"/>
  <c r="M328" i="14"/>
  <c r="K328" i="14"/>
  <c r="I328" i="14"/>
  <c r="G328" i="14"/>
  <c r="U327" i="14"/>
  <c r="T327" i="14"/>
  <c r="O327" i="14"/>
  <c r="N327" i="14"/>
  <c r="M327" i="14"/>
  <c r="K327" i="14"/>
  <c r="I327" i="14"/>
  <c r="G327" i="14"/>
  <c r="U326" i="14"/>
  <c r="T326" i="14"/>
  <c r="O326" i="14"/>
  <c r="N326" i="14"/>
  <c r="M326" i="14"/>
  <c r="K326" i="14"/>
  <c r="I326" i="14"/>
  <c r="G326" i="14"/>
  <c r="U325" i="14"/>
  <c r="T325" i="14"/>
  <c r="O325" i="14"/>
  <c r="N325" i="14"/>
  <c r="M325" i="14"/>
  <c r="K325" i="14"/>
  <c r="I325" i="14"/>
  <c r="G325" i="14"/>
  <c r="U324" i="14"/>
  <c r="T324" i="14"/>
  <c r="O324" i="14"/>
  <c r="N324" i="14"/>
  <c r="M324" i="14"/>
  <c r="K324" i="14"/>
  <c r="I324" i="14"/>
  <c r="G324" i="14"/>
  <c r="S323" i="14"/>
  <c r="R323" i="14"/>
  <c r="Q323" i="14"/>
  <c r="P323" i="14"/>
  <c r="U323" i="14" s="1"/>
  <c r="L323" i="14"/>
  <c r="J323" i="14"/>
  <c r="H323" i="14"/>
  <c r="F323" i="14"/>
  <c r="N323" i="14" s="1"/>
  <c r="E323" i="14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U317" i="14" s="1"/>
  <c r="J317" i="14"/>
  <c r="H317" i="14"/>
  <c r="F317" i="14"/>
  <c r="N317" i="14" s="1"/>
  <c r="E317" i="14"/>
  <c r="M317" i="14" s="1"/>
  <c r="D317" i="14"/>
  <c r="I317" i="14" s="1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U310" i="14" s="1"/>
  <c r="L310" i="14"/>
  <c r="J310" i="14"/>
  <c r="H310" i="14"/>
  <c r="G310" i="14"/>
  <c r="F310" i="14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P303" i="14"/>
  <c r="U303" i="14" s="1"/>
  <c r="L303" i="14"/>
  <c r="J303" i="14"/>
  <c r="H303" i="14"/>
  <c r="F303" i="14"/>
  <c r="E303" i="14"/>
  <c r="M303" i="14" s="1"/>
  <c r="D303" i="14"/>
  <c r="G303" i="14" s="1"/>
  <c r="U302" i="14"/>
  <c r="T302" i="14"/>
  <c r="N302" i="14"/>
  <c r="O302" i="14" s="1"/>
  <c r="M302" i="14"/>
  <c r="K302" i="14"/>
  <c r="I302" i="14"/>
  <c r="G302" i="14"/>
  <c r="S299" i="14"/>
  <c r="T299" i="14" s="1"/>
  <c r="R299" i="14"/>
  <c r="Q299" i="14"/>
  <c r="P299" i="14"/>
  <c r="L299" i="14"/>
  <c r="K299" i="14"/>
  <c r="J299" i="14"/>
  <c r="H299" i="14"/>
  <c r="F299" i="14"/>
  <c r="E299" i="14"/>
  <c r="D299" i="14"/>
  <c r="I299" i="14" s="1"/>
  <c r="U298" i="14"/>
  <c r="S298" i="14"/>
  <c r="R298" i="14"/>
  <c r="Q298" i="14"/>
  <c r="P298" i="14"/>
  <c r="L298" i="14"/>
  <c r="J298" i="14"/>
  <c r="H298" i="14"/>
  <c r="I298" i="14" s="1"/>
  <c r="F298" i="14"/>
  <c r="N298" i="14" s="1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T292" i="14"/>
  <c r="S292" i="14"/>
  <c r="R292" i="14"/>
  <c r="Q292" i="14"/>
  <c r="P292" i="14"/>
  <c r="L292" i="14"/>
  <c r="J292" i="14"/>
  <c r="H292" i="14"/>
  <c r="F292" i="14"/>
  <c r="E292" i="14"/>
  <c r="K292" i="14" s="1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U285" i="14" s="1"/>
  <c r="N285" i="14"/>
  <c r="L285" i="14"/>
  <c r="J285" i="14"/>
  <c r="H285" i="14"/>
  <c r="F285" i="14"/>
  <c r="E285" i="14"/>
  <c r="D285" i="14"/>
  <c r="G285" i="14" s="1"/>
  <c r="U284" i="14"/>
  <c r="T284" i="14"/>
  <c r="O284" i="14"/>
  <c r="N284" i="14"/>
  <c r="M284" i="14"/>
  <c r="K284" i="14"/>
  <c r="I284" i="14"/>
  <c r="G284" i="14"/>
  <c r="U283" i="14"/>
  <c r="T283" i="14"/>
  <c r="O283" i="14"/>
  <c r="N283" i="14"/>
  <c r="M283" i="14"/>
  <c r="K283" i="14"/>
  <c r="I283" i="14"/>
  <c r="G283" i="14"/>
  <c r="U282" i="14"/>
  <c r="T282" i="14"/>
  <c r="O282" i="14"/>
  <c r="N282" i="14"/>
  <c r="M282" i="14"/>
  <c r="K282" i="14"/>
  <c r="I282" i="14"/>
  <c r="G282" i="14"/>
  <c r="U281" i="14"/>
  <c r="T281" i="14"/>
  <c r="O281" i="14"/>
  <c r="N281" i="14"/>
  <c r="M281" i="14"/>
  <c r="K281" i="14"/>
  <c r="I281" i="14"/>
  <c r="G281" i="14"/>
  <c r="U280" i="14"/>
  <c r="T280" i="14"/>
  <c r="O280" i="14"/>
  <c r="N280" i="14"/>
  <c r="M280" i="14"/>
  <c r="K280" i="14"/>
  <c r="I280" i="14"/>
  <c r="G280" i="14"/>
  <c r="U279" i="14"/>
  <c r="T279" i="14"/>
  <c r="O279" i="14"/>
  <c r="N279" i="14"/>
  <c r="M279" i="14"/>
  <c r="K279" i="14"/>
  <c r="I279" i="14"/>
  <c r="G279" i="14"/>
  <c r="U278" i="14"/>
  <c r="T278" i="14"/>
  <c r="O278" i="14"/>
  <c r="N278" i="14"/>
  <c r="M278" i="14"/>
  <c r="K278" i="14"/>
  <c r="I278" i="14"/>
  <c r="G278" i="14"/>
  <c r="U277" i="14"/>
  <c r="T277" i="14"/>
  <c r="O277" i="14"/>
  <c r="N277" i="14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S275" i="14"/>
  <c r="T275" i="14" s="1"/>
  <c r="R275" i="14"/>
  <c r="Q275" i="14"/>
  <c r="P275" i="14"/>
  <c r="L275" i="14"/>
  <c r="J275" i="14"/>
  <c r="H275" i="14"/>
  <c r="F275" i="14"/>
  <c r="N275" i="14" s="1"/>
  <c r="O275" i="14" s="1"/>
  <c r="E275" i="14"/>
  <c r="K275" i="14" s="1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U267" i="14" s="1"/>
  <c r="L267" i="14"/>
  <c r="J267" i="14"/>
  <c r="H267" i="14"/>
  <c r="F267" i="14"/>
  <c r="N267" i="14" s="1"/>
  <c r="E267" i="14"/>
  <c r="M267" i="14" s="1"/>
  <c r="D267" i="14"/>
  <c r="I267" i="14" s="1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L260" i="14"/>
  <c r="J260" i="14"/>
  <c r="H260" i="14"/>
  <c r="F260" i="14"/>
  <c r="N260" i="14" s="1"/>
  <c r="E260" i="14"/>
  <c r="M260" i="14" s="1"/>
  <c r="D260" i="14"/>
  <c r="I260" i="14" s="1"/>
  <c r="T259" i="14"/>
  <c r="S259" i="14"/>
  <c r="R259" i="14"/>
  <c r="Q259" i="14"/>
  <c r="P259" i="14"/>
  <c r="L259" i="14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Q254" i="14"/>
  <c r="P254" i="14"/>
  <c r="L254" i="14"/>
  <c r="J254" i="14"/>
  <c r="K254" i="14" s="1"/>
  <c r="H254" i="14"/>
  <c r="G254" i="14"/>
  <c r="F254" i="14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P247" i="14"/>
  <c r="L247" i="14"/>
  <c r="M247" i="14" s="1"/>
  <c r="J247" i="14"/>
  <c r="H247" i="14"/>
  <c r="F247" i="14"/>
  <c r="E247" i="14"/>
  <c r="D247" i="14"/>
  <c r="U246" i="14"/>
  <c r="T246" i="14"/>
  <c r="N246" i="14"/>
  <c r="O246" i="14" s="1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P240" i="14"/>
  <c r="L240" i="14"/>
  <c r="J240" i="14"/>
  <c r="H240" i="14"/>
  <c r="F240" i="14"/>
  <c r="N240" i="14" s="1"/>
  <c r="E240" i="14"/>
  <c r="M240" i="14" s="1"/>
  <c r="D240" i="14"/>
  <c r="I240" i="14" s="1"/>
  <c r="U239" i="14"/>
  <c r="T239" i="14"/>
  <c r="N239" i="14"/>
  <c r="O239" i="14" s="1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T231" i="14" s="1"/>
  <c r="Q231" i="14"/>
  <c r="P231" i="14"/>
  <c r="U231" i="14" s="1"/>
  <c r="L231" i="14"/>
  <c r="J231" i="14"/>
  <c r="K231" i="14" s="1"/>
  <c r="H231" i="14"/>
  <c r="F231" i="14"/>
  <c r="E231" i="14"/>
  <c r="M231" i="14" s="1"/>
  <c r="D231" i="14"/>
  <c r="I231" i="14" s="1"/>
  <c r="S230" i="14"/>
  <c r="T230" i="14" s="1"/>
  <c r="R230" i="14"/>
  <c r="Q230" i="14"/>
  <c r="P230" i="14"/>
  <c r="L230" i="14"/>
  <c r="J230" i="14"/>
  <c r="H230" i="14"/>
  <c r="F230" i="14"/>
  <c r="N230" i="14" s="1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T224" i="14" s="1"/>
  <c r="Q224" i="14"/>
  <c r="P224" i="14"/>
  <c r="L224" i="14"/>
  <c r="J224" i="14"/>
  <c r="H224" i="14"/>
  <c r="F224" i="14"/>
  <c r="E224" i="14"/>
  <c r="M224" i="14" s="1"/>
  <c r="D224" i="14"/>
  <c r="I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H216" i="14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T205" i="14" s="1"/>
  <c r="Q205" i="14"/>
  <c r="P205" i="14"/>
  <c r="L205" i="14"/>
  <c r="J205" i="14"/>
  <c r="H205" i="14"/>
  <c r="F205" i="14"/>
  <c r="E205" i="14"/>
  <c r="M205" i="14" s="1"/>
  <c r="D205" i="14"/>
  <c r="I205" i="14" s="1"/>
  <c r="T204" i="14"/>
  <c r="S204" i="14"/>
  <c r="R204" i="14"/>
  <c r="Q204" i="14"/>
  <c r="P204" i="14"/>
  <c r="L204" i="14"/>
  <c r="J204" i="14"/>
  <c r="H204" i="14"/>
  <c r="F204" i="14"/>
  <c r="N204" i="14" s="1"/>
  <c r="E204" i="14"/>
  <c r="D204" i="14"/>
  <c r="G204" i="14" s="1"/>
  <c r="U203" i="14"/>
  <c r="T203" i="14"/>
  <c r="N203" i="14"/>
  <c r="O203" i="14" s="1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T198" i="14"/>
  <c r="S198" i="14"/>
  <c r="R198" i="14"/>
  <c r="Q198" i="14"/>
  <c r="P198" i="14"/>
  <c r="L198" i="14"/>
  <c r="J198" i="14"/>
  <c r="K198" i="14" s="1"/>
  <c r="H198" i="14"/>
  <c r="F198" i="14"/>
  <c r="E198" i="14"/>
  <c r="D198" i="14"/>
  <c r="I198" i="14" s="1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P191" i="14"/>
  <c r="U191" i="14" s="1"/>
  <c r="L191" i="14"/>
  <c r="J191" i="14"/>
  <c r="H191" i="14"/>
  <c r="F191" i="14"/>
  <c r="N191" i="14" s="1"/>
  <c r="E191" i="14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T185" i="14" s="1"/>
  <c r="Q185" i="14"/>
  <c r="P185" i="14"/>
  <c r="U185" i="14" s="1"/>
  <c r="L185" i="14"/>
  <c r="J185" i="14"/>
  <c r="H185" i="14"/>
  <c r="F185" i="14"/>
  <c r="N185" i="14" s="1"/>
  <c r="E185" i="14"/>
  <c r="M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N180" i="14"/>
  <c r="O180" i="14" s="1"/>
  <c r="M180" i="14"/>
  <c r="K180" i="14"/>
  <c r="I180" i="14"/>
  <c r="G180" i="14"/>
  <c r="S179" i="14"/>
  <c r="T179" i="14" s="1"/>
  <c r="R179" i="14"/>
  <c r="Q179" i="14"/>
  <c r="P179" i="14"/>
  <c r="U179" i="14" s="1"/>
  <c r="L179" i="14"/>
  <c r="J179" i="14"/>
  <c r="H179" i="14"/>
  <c r="F179" i="14"/>
  <c r="N179" i="14" s="1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T170" i="14" s="1"/>
  <c r="R170" i="14"/>
  <c r="Q170" i="14"/>
  <c r="P170" i="14"/>
  <c r="U170" i="14" s="1"/>
  <c r="L170" i="14"/>
  <c r="J170" i="14"/>
  <c r="H170" i="14"/>
  <c r="F170" i="14"/>
  <c r="N170" i="14" s="1"/>
  <c r="E170" i="14"/>
  <c r="M170" i="14" s="1"/>
  <c r="D170" i="14"/>
  <c r="T169" i="14"/>
  <c r="S169" i="14"/>
  <c r="R169" i="14"/>
  <c r="Q169" i="14"/>
  <c r="P169" i="14"/>
  <c r="L169" i="14"/>
  <c r="J169" i="14"/>
  <c r="H169" i="14"/>
  <c r="F169" i="14"/>
  <c r="E169" i="14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U163" i="14" s="1"/>
  <c r="L163" i="14"/>
  <c r="J163" i="14"/>
  <c r="K163" i="14" s="1"/>
  <c r="H163" i="14"/>
  <c r="F163" i="14"/>
  <c r="E163" i="14"/>
  <c r="M163" i="14" s="1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R157" i="14"/>
  <c r="T157" i="14" s="1"/>
  <c r="Q157" i="14"/>
  <c r="P157" i="14"/>
  <c r="L157" i="14"/>
  <c r="J157" i="14"/>
  <c r="H157" i="14"/>
  <c r="F157" i="14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N155" i="14"/>
  <c r="O155" i="14" s="1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T150" i="14"/>
  <c r="S150" i="14"/>
  <c r="R150" i="14"/>
  <c r="Q150" i="14"/>
  <c r="P150" i="14"/>
  <c r="L150" i="14"/>
  <c r="J150" i="14"/>
  <c r="K150" i="14" s="1"/>
  <c r="H150" i="14"/>
  <c r="F150" i="14"/>
  <c r="E150" i="14"/>
  <c r="D150" i="14"/>
  <c r="I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T144" i="14" s="1"/>
  <c r="Q144" i="14"/>
  <c r="P144" i="14"/>
  <c r="L144" i="14"/>
  <c r="U144" i="14" s="1"/>
  <c r="J144" i="14"/>
  <c r="H144" i="14"/>
  <c r="F144" i="14"/>
  <c r="E144" i="14"/>
  <c r="D144" i="14"/>
  <c r="U143" i="14"/>
  <c r="T143" i="14"/>
  <c r="N143" i="14"/>
  <c r="O143" i="14" s="1"/>
  <c r="M143" i="14"/>
  <c r="K143" i="14"/>
  <c r="I143" i="14"/>
  <c r="G143" i="14"/>
  <c r="U142" i="14"/>
  <c r="T142" i="14"/>
  <c r="N142" i="14"/>
  <c r="O142" i="14" s="1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U137" i="14" s="1"/>
  <c r="L137" i="14"/>
  <c r="J137" i="14"/>
  <c r="K137" i="14" s="1"/>
  <c r="H137" i="14"/>
  <c r="F137" i="14"/>
  <c r="E137" i="14"/>
  <c r="M137" i="14" s="1"/>
  <c r="D137" i="14"/>
  <c r="I137" i="14" s="1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T132" i="14" s="1"/>
  <c r="Q132" i="14"/>
  <c r="P132" i="14"/>
  <c r="L132" i="14"/>
  <c r="J132" i="14"/>
  <c r="H132" i="14"/>
  <c r="F132" i="14"/>
  <c r="E132" i="14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N127" i="14"/>
  <c r="O127" i="14" s="1"/>
  <c r="M127" i="14"/>
  <c r="K127" i="14"/>
  <c r="I127" i="14"/>
  <c r="G127" i="14"/>
  <c r="T126" i="14"/>
  <c r="S126" i="14"/>
  <c r="R126" i="14"/>
  <c r="Q126" i="14"/>
  <c r="P126" i="14"/>
  <c r="U126" i="14" s="1"/>
  <c r="L126" i="14"/>
  <c r="K126" i="14"/>
  <c r="J126" i="14"/>
  <c r="H126" i="14"/>
  <c r="F126" i="14"/>
  <c r="E126" i="14"/>
  <c r="M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T121" i="14" s="1"/>
  <c r="Q121" i="14"/>
  <c r="P121" i="14"/>
  <c r="U121" i="14" s="1"/>
  <c r="L121" i="14"/>
  <c r="J121" i="14"/>
  <c r="H121" i="14"/>
  <c r="F121" i="14"/>
  <c r="N121" i="14" s="1"/>
  <c r="E121" i="14"/>
  <c r="D121" i="14"/>
  <c r="G121" i="14" s="1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L112" i="14"/>
  <c r="J112" i="14"/>
  <c r="H112" i="14"/>
  <c r="F112" i="14"/>
  <c r="E112" i="14"/>
  <c r="K112" i="14" s="1"/>
  <c r="D112" i="14"/>
  <c r="I112" i="14" s="1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T106" i="14" s="1"/>
  <c r="R106" i="14"/>
  <c r="Q106" i="14"/>
  <c r="P106" i="14"/>
  <c r="U106" i="14" s="1"/>
  <c r="L106" i="14"/>
  <c r="J106" i="14"/>
  <c r="H106" i="14"/>
  <c r="F106" i="14"/>
  <c r="N106" i="14" s="1"/>
  <c r="E106" i="14"/>
  <c r="M106" i="14" s="1"/>
  <c r="D106" i="14"/>
  <c r="U105" i="14"/>
  <c r="T105" i="14"/>
  <c r="N105" i="14"/>
  <c r="O105" i="14" s="1"/>
  <c r="M105" i="14"/>
  <c r="K105" i="14"/>
  <c r="I105" i="14"/>
  <c r="G105" i="14"/>
  <c r="S102" i="14"/>
  <c r="R102" i="14"/>
  <c r="Q102" i="14"/>
  <c r="P102" i="14"/>
  <c r="L102" i="14"/>
  <c r="J102" i="14"/>
  <c r="K102" i="14" s="1"/>
  <c r="H102" i="14"/>
  <c r="N102" i="14" s="1"/>
  <c r="O102" i="14" s="1"/>
  <c r="F102" i="14"/>
  <c r="E102" i="14"/>
  <c r="M102" i="14" s="1"/>
  <c r="D102" i="14"/>
  <c r="S101" i="14"/>
  <c r="R101" i="14"/>
  <c r="T101" i="14" s="1"/>
  <c r="Q101" i="14"/>
  <c r="P101" i="14"/>
  <c r="M101" i="14"/>
  <c r="L101" i="14"/>
  <c r="J101" i="14"/>
  <c r="H101" i="14"/>
  <c r="F101" i="14"/>
  <c r="E101" i="14"/>
  <c r="D101" i="14"/>
  <c r="G101" i="14" s="1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U96" i="14" s="1"/>
  <c r="L96" i="14"/>
  <c r="K96" i="14"/>
  <c r="J96" i="14"/>
  <c r="H96" i="14"/>
  <c r="F96" i="14"/>
  <c r="E96" i="14"/>
  <c r="D96" i="14"/>
  <c r="I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T91" i="14" s="1"/>
  <c r="Q91" i="14"/>
  <c r="P91" i="14"/>
  <c r="L91" i="14"/>
  <c r="J91" i="14"/>
  <c r="H91" i="14"/>
  <c r="F91" i="14"/>
  <c r="E91" i="14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T85" i="14" s="1"/>
  <c r="Q85" i="14"/>
  <c r="P85" i="14"/>
  <c r="U85" i="14" s="1"/>
  <c r="L85" i="14"/>
  <c r="J85" i="14"/>
  <c r="H85" i="14"/>
  <c r="F85" i="14"/>
  <c r="E85" i="14"/>
  <c r="M85" i="14" s="1"/>
  <c r="D85" i="14"/>
  <c r="I85" i="14" s="1"/>
  <c r="S84" i="14"/>
  <c r="R84" i="14"/>
  <c r="T84" i="14" s="1"/>
  <c r="Q84" i="14"/>
  <c r="P84" i="14"/>
  <c r="L84" i="14"/>
  <c r="M84" i="14" s="1"/>
  <c r="J84" i="14"/>
  <c r="H84" i="14"/>
  <c r="F84" i="14"/>
  <c r="E84" i="14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L78" i="14"/>
  <c r="J78" i="14"/>
  <c r="I78" i="14"/>
  <c r="H78" i="14"/>
  <c r="F78" i="14"/>
  <c r="E78" i="14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T70" i="14" s="1"/>
  <c r="Q70" i="14"/>
  <c r="P70" i="14"/>
  <c r="U70" i="14" s="1"/>
  <c r="L70" i="14"/>
  <c r="J70" i="14"/>
  <c r="H70" i="14"/>
  <c r="F70" i="14"/>
  <c r="N70" i="14" s="1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L63" i="14"/>
  <c r="U63" i="14" s="1"/>
  <c r="J63" i="14"/>
  <c r="H63" i="14"/>
  <c r="F63" i="14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O61" i="14"/>
  <c r="N61" i="14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O59" i="14"/>
  <c r="N59" i="14"/>
  <c r="M59" i="14"/>
  <c r="K59" i="14"/>
  <c r="I59" i="14"/>
  <c r="G59" i="14"/>
  <c r="S58" i="14"/>
  <c r="R58" i="14"/>
  <c r="T58" i="14" s="1"/>
  <c r="Q58" i="14"/>
  <c r="P58" i="14"/>
  <c r="U58" i="14" s="1"/>
  <c r="L58" i="14"/>
  <c r="J58" i="14"/>
  <c r="K58" i="14" s="1"/>
  <c r="H58" i="14"/>
  <c r="F58" i="14"/>
  <c r="E58" i="14"/>
  <c r="M58" i="14" s="1"/>
  <c r="D58" i="14"/>
  <c r="U57" i="14"/>
  <c r="T57" i="14"/>
  <c r="N57" i="14"/>
  <c r="O57" i="14" s="1"/>
  <c r="M57" i="14"/>
  <c r="K57" i="14"/>
  <c r="I57" i="14"/>
  <c r="G57" i="14"/>
  <c r="S54" i="14"/>
  <c r="R54" i="14"/>
  <c r="T54" i="14" s="1"/>
  <c r="Q54" i="14"/>
  <c r="P54" i="14"/>
  <c r="U54" i="14" s="1"/>
  <c r="L54" i="14"/>
  <c r="J54" i="14"/>
  <c r="H54" i="14"/>
  <c r="F54" i="14"/>
  <c r="N54" i="14" s="1"/>
  <c r="E54" i="14"/>
  <c r="M54" i="14" s="1"/>
  <c r="D54" i="14"/>
  <c r="S53" i="14"/>
  <c r="R53" i="14"/>
  <c r="T53" i="14" s="1"/>
  <c r="Q53" i="14"/>
  <c r="P53" i="14"/>
  <c r="L53" i="14"/>
  <c r="J53" i="14"/>
  <c r="K53" i="14" s="1"/>
  <c r="H53" i="14"/>
  <c r="F53" i="14"/>
  <c r="E53" i="14"/>
  <c r="M53" i="14" s="1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N47" i="14" s="1"/>
  <c r="E47" i="14"/>
  <c r="M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T40" i="14" s="1"/>
  <c r="Q40" i="14"/>
  <c r="P40" i="14"/>
  <c r="U40" i="14" s="1"/>
  <c r="L40" i="14"/>
  <c r="J40" i="14"/>
  <c r="K40" i="14" s="1"/>
  <c r="H40" i="14"/>
  <c r="F40" i="14"/>
  <c r="E40" i="14"/>
  <c r="M40" i="14" s="1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U35" i="14" s="1"/>
  <c r="L35" i="14"/>
  <c r="J35" i="14"/>
  <c r="H35" i="14"/>
  <c r="F35" i="14"/>
  <c r="E35" i="14"/>
  <c r="M35" i="14" s="1"/>
  <c r="D35" i="14"/>
  <c r="G35" i="14" s="1"/>
  <c r="U34" i="14"/>
  <c r="T34" i="14"/>
  <c r="O34" i="14"/>
  <c r="N34" i="14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T27" i="14" s="1"/>
  <c r="Q27" i="14"/>
  <c r="P27" i="14"/>
  <c r="U27" i="14" s="1"/>
  <c r="L27" i="14"/>
  <c r="J27" i="14"/>
  <c r="H27" i="14"/>
  <c r="G27" i="14"/>
  <c r="F27" i="14"/>
  <c r="E27" i="14"/>
  <c r="M27" i="14" s="1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T19" i="14" s="1"/>
  <c r="Q19" i="14"/>
  <c r="P19" i="14"/>
  <c r="U19" i="14" s="1"/>
  <c r="L19" i="14"/>
  <c r="J19" i="14"/>
  <c r="H19" i="14"/>
  <c r="F19" i="14"/>
  <c r="E19" i="14"/>
  <c r="M19" i="14" s="1"/>
  <c r="D19" i="14"/>
  <c r="G19" i="14" s="1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R10" i="14"/>
  <c r="Q10" i="14"/>
  <c r="P10" i="14"/>
  <c r="U10" i="14" s="1"/>
  <c r="L10" i="14"/>
  <c r="J10" i="14"/>
  <c r="H10" i="14"/>
  <c r="G10" i="14"/>
  <c r="F10" i="14"/>
  <c r="E10" i="14"/>
  <c r="M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T339" i="13"/>
  <c r="S339" i="13"/>
  <c r="R339" i="13"/>
  <c r="Q339" i="13"/>
  <c r="P339" i="13"/>
  <c r="L339" i="13"/>
  <c r="J339" i="13"/>
  <c r="H339" i="13"/>
  <c r="F339" i="13"/>
  <c r="E339" i="13"/>
  <c r="D339" i="13"/>
  <c r="S338" i="13"/>
  <c r="R338" i="13"/>
  <c r="T338" i="13" s="1"/>
  <c r="Q338" i="13"/>
  <c r="P338" i="13"/>
  <c r="U338" i="13" s="1"/>
  <c r="L338" i="13"/>
  <c r="J338" i="13"/>
  <c r="K338" i="13" s="1"/>
  <c r="H338" i="13"/>
  <c r="F338" i="13"/>
  <c r="E338" i="13"/>
  <c r="M338" i="13" s="1"/>
  <c r="D338" i="13"/>
  <c r="I338" i="13" s="1"/>
  <c r="S337" i="13"/>
  <c r="T337" i="13" s="1"/>
  <c r="R337" i="13"/>
  <c r="Q337" i="13"/>
  <c r="P337" i="13"/>
  <c r="U337" i="13" s="1"/>
  <c r="L337" i="13"/>
  <c r="J337" i="13"/>
  <c r="H337" i="13"/>
  <c r="F337" i="13"/>
  <c r="N337" i="13" s="1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U332" i="13" s="1"/>
  <c r="L332" i="13"/>
  <c r="J332" i="13"/>
  <c r="H332" i="13"/>
  <c r="F332" i="13"/>
  <c r="N332" i="13" s="1"/>
  <c r="E332" i="13"/>
  <c r="M332" i="13" s="1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T323" i="13"/>
  <c r="S323" i="13"/>
  <c r="R323" i="13"/>
  <c r="Q323" i="13"/>
  <c r="P323" i="13"/>
  <c r="L323" i="13"/>
  <c r="J323" i="13"/>
  <c r="H323" i="13"/>
  <c r="F323" i="13"/>
  <c r="E323" i="13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T317" i="13" s="1"/>
  <c r="Q317" i="13"/>
  <c r="P317" i="13"/>
  <c r="U317" i="13" s="1"/>
  <c r="L317" i="13"/>
  <c r="J317" i="13"/>
  <c r="K317" i="13" s="1"/>
  <c r="H317" i="13"/>
  <c r="F317" i="13"/>
  <c r="N317" i="13" s="1"/>
  <c r="O317" i="13" s="1"/>
  <c r="E317" i="13"/>
  <c r="D317" i="13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T310" i="13" s="1"/>
  <c r="Q310" i="13"/>
  <c r="P310" i="13"/>
  <c r="L310" i="13"/>
  <c r="J310" i="13"/>
  <c r="H310" i="13"/>
  <c r="F310" i="13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L303" i="13"/>
  <c r="J303" i="13"/>
  <c r="K303" i="13" s="1"/>
  <c r="H303" i="13"/>
  <c r="F303" i="13"/>
  <c r="E303" i="13"/>
  <c r="D303" i="13"/>
  <c r="I303" i="13" s="1"/>
  <c r="U302" i="13"/>
  <c r="T302" i="13"/>
  <c r="N302" i="13"/>
  <c r="O302" i="13" s="1"/>
  <c r="M302" i="13"/>
  <c r="K302" i="13"/>
  <c r="I302" i="13"/>
  <c r="G302" i="13"/>
  <c r="S299" i="13"/>
  <c r="R299" i="13"/>
  <c r="T299" i="13" s="1"/>
  <c r="Q299" i="13"/>
  <c r="P299" i="13"/>
  <c r="U299" i="13" s="1"/>
  <c r="L299" i="13"/>
  <c r="J299" i="13"/>
  <c r="H299" i="13"/>
  <c r="F299" i="13"/>
  <c r="E299" i="13"/>
  <c r="D299" i="13"/>
  <c r="S298" i="13"/>
  <c r="R298" i="13"/>
  <c r="T298" i="13" s="1"/>
  <c r="Q298" i="13"/>
  <c r="P298" i="13"/>
  <c r="U298" i="13" s="1"/>
  <c r="L298" i="13"/>
  <c r="J298" i="13"/>
  <c r="H298" i="13"/>
  <c r="F298" i="13"/>
  <c r="N298" i="13" s="1"/>
  <c r="E298" i="13"/>
  <c r="M298" i="13" s="1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L285" i="13"/>
  <c r="J285" i="13"/>
  <c r="K285" i="13" s="1"/>
  <c r="H285" i="13"/>
  <c r="F285" i="13"/>
  <c r="E285" i="13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T275" i="13" s="1"/>
  <c r="Q275" i="13"/>
  <c r="P275" i="13"/>
  <c r="L275" i="13"/>
  <c r="J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K267" i="13" s="1"/>
  <c r="H267" i="13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T260" i="13" s="1"/>
  <c r="Q260" i="13"/>
  <c r="P260" i="13"/>
  <c r="L260" i="13"/>
  <c r="J260" i="13"/>
  <c r="H260" i="13"/>
  <c r="F260" i="13"/>
  <c r="E260" i="13"/>
  <c r="D260" i="13"/>
  <c r="S259" i="13"/>
  <c r="R259" i="13"/>
  <c r="T259" i="13" s="1"/>
  <c r="Q259" i="13"/>
  <c r="P259" i="13"/>
  <c r="U259" i="13" s="1"/>
  <c r="L259" i="13"/>
  <c r="J259" i="13"/>
  <c r="H259" i="13"/>
  <c r="F259" i="13"/>
  <c r="E259" i="13"/>
  <c r="K259" i="13" s="1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T254" i="13" s="1"/>
  <c r="Q254" i="13"/>
  <c r="P254" i="13"/>
  <c r="L254" i="13"/>
  <c r="U254" i="13" s="1"/>
  <c r="J254" i="13"/>
  <c r="H254" i="13"/>
  <c r="F254" i="13"/>
  <c r="E254" i="13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T247" i="13" s="1"/>
  <c r="R247" i="13"/>
  <c r="Q247" i="13"/>
  <c r="P247" i="13"/>
  <c r="L247" i="13"/>
  <c r="J247" i="13"/>
  <c r="H247" i="13"/>
  <c r="F247" i="13"/>
  <c r="E247" i="13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Q240" i="13"/>
  <c r="P240" i="13"/>
  <c r="U240" i="13" s="1"/>
  <c r="L240" i="13"/>
  <c r="J240" i="13"/>
  <c r="H240" i="13"/>
  <c r="F240" i="13"/>
  <c r="N240" i="13" s="1"/>
  <c r="E240" i="13"/>
  <c r="M240" i="13" s="1"/>
  <c r="D240" i="13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T231" i="13" s="1"/>
  <c r="Q231" i="13"/>
  <c r="P231" i="13"/>
  <c r="U231" i="13" s="1"/>
  <c r="L231" i="13"/>
  <c r="J231" i="13"/>
  <c r="H231" i="13"/>
  <c r="F231" i="13"/>
  <c r="E231" i="13"/>
  <c r="D231" i="13"/>
  <c r="I231" i="13" s="1"/>
  <c r="S230" i="13"/>
  <c r="R230" i="13"/>
  <c r="Q230" i="13"/>
  <c r="P230" i="13"/>
  <c r="U230" i="13" s="1"/>
  <c r="L230" i="13"/>
  <c r="J230" i="13"/>
  <c r="K230" i="13" s="1"/>
  <c r="H230" i="13"/>
  <c r="F230" i="13"/>
  <c r="E230" i="13"/>
  <c r="D230" i="13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U224" i="13"/>
  <c r="S224" i="13"/>
  <c r="R224" i="13"/>
  <c r="T224" i="13" s="1"/>
  <c r="Q224" i="13"/>
  <c r="P224" i="13"/>
  <c r="L224" i="13"/>
  <c r="J224" i="13"/>
  <c r="H224" i="13"/>
  <c r="I224" i="13" s="1"/>
  <c r="F224" i="13"/>
  <c r="G224" i="13" s="1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T216" i="13" s="1"/>
  <c r="R216" i="13"/>
  <c r="Q216" i="13"/>
  <c r="P216" i="13"/>
  <c r="L216" i="13"/>
  <c r="J216" i="13"/>
  <c r="K216" i="13" s="1"/>
  <c r="H216" i="13"/>
  <c r="G216" i="13"/>
  <c r="F216" i="13"/>
  <c r="E216" i="13"/>
  <c r="D216" i="13"/>
  <c r="I216" i="13" s="1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T205" i="13" s="1"/>
  <c r="Q205" i="13"/>
  <c r="P205" i="13"/>
  <c r="U205" i="13" s="1"/>
  <c r="M205" i="13"/>
  <c r="L205" i="13"/>
  <c r="J205" i="13"/>
  <c r="H205" i="13"/>
  <c r="F205" i="13"/>
  <c r="G205" i="13" s="1"/>
  <c r="E205" i="13"/>
  <c r="D205" i="13"/>
  <c r="I205" i="13" s="1"/>
  <c r="S204" i="13"/>
  <c r="T204" i="13" s="1"/>
  <c r="R204" i="13"/>
  <c r="Q204" i="13"/>
  <c r="P204" i="13"/>
  <c r="L204" i="13"/>
  <c r="J204" i="13"/>
  <c r="H204" i="13"/>
  <c r="F204" i="13"/>
  <c r="E204" i="13"/>
  <c r="D204" i="13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U198" i="13"/>
  <c r="S198" i="13"/>
  <c r="R198" i="13"/>
  <c r="Q198" i="13"/>
  <c r="P198" i="13"/>
  <c r="L198" i="13"/>
  <c r="J198" i="13"/>
  <c r="H198" i="13"/>
  <c r="F198" i="13"/>
  <c r="G198" i="13" s="1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T191" i="13" s="1"/>
  <c r="R191" i="13"/>
  <c r="Q191" i="13"/>
  <c r="P191" i="13"/>
  <c r="L191" i="13"/>
  <c r="K191" i="13"/>
  <c r="J191" i="13"/>
  <c r="H191" i="13"/>
  <c r="F191" i="13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T185" i="13" s="1"/>
  <c r="Q185" i="13"/>
  <c r="P185" i="13"/>
  <c r="U185" i="13" s="1"/>
  <c r="L185" i="13"/>
  <c r="J185" i="13"/>
  <c r="H185" i="13"/>
  <c r="F185" i="13"/>
  <c r="E185" i="13"/>
  <c r="M185" i="13" s="1"/>
  <c r="D185" i="13"/>
  <c r="I185" i="13" s="1"/>
  <c r="U184" i="13"/>
  <c r="T184" i="13"/>
  <c r="O184" i="13"/>
  <c r="N184" i="13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T179" i="13" s="1"/>
  <c r="Q179" i="13"/>
  <c r="P179" i="13"/>
  <c r="L179" i="13"/>
  <c r="K179" i="13"/>
  <c r="J179" i="13"/>
  <c r="H179" i="13"/>
  <c r="F179" i="13"/>
  <c r="E179" i="13"/>
  <c r="D179" i="13"/>
  <c r="I179" i="13" s="1"/>
  <c r="U178" i="13"/>
  <c r="T178" i="13"/>
  <c r="N178" i="13"/>
  <c r="O178" i="13" s="1"/>
  <c r="M178" i="13"/>
  <c r="K178" i="13"/>
  <c r="I178" i="13"/>
  <c r="G178" i="13"/>
  <c r="U177" i="13"/>
  <c r="T177" i="13"/>
  <c r="N177" i="13"/>
  <c r="O177" i="13" s="1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J170" i="13"/>
  <c r="H170" i="13"/>
  <c r="F170" i="13"/>
  <c r="E170" i="13"/>
  <c r="D170" i="13"/>
  <c r="I170" i="13" s="1"/>
  <c r="S169" i="13"/>
  <c r="R169" i="13"/>
  <c r="Q169" i="13"/>
  <c r="P169" i="13"/>
  <c r="L169" i="13"/>
  <c r="J169" i="13"/>
  <c r="H169" i="13"/>
  <c r="F169" i="13"/>
  <c r="E169" i="13"/>
  <c r="K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U163" i="13"/>
  <c r="S163" i="13"/>
  <c r="R163" i="13"/>
  <c r="T163" i="13" s="1"/>
  <c r="Q163" i="13"/>
  <c r="P163" i="13"/>
  <c r="L163" i="13"/>
  <c r="M163" i="13" s="1"/>
  <c r="J163" i="13"/>
  <c r="H163" i="13"/>
  <c r="F163" i="13"/>
  <c r="G163" i="13" s="1"/>
  <c r="E163" i="13"/>
  <c r="D163" i="13"/>
  <c r="I163" i="13" s="1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U157" i="13" s="1"/>
  <c r="L157" i="13"/>
  <c r="J157" i="13"/>
  <c r="H157" i="13"/>
  <c r="F157" i="13"/>
  <c r="N157" i="13" s="1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N154" i="13"/>
  <c r="O154" i="13" s="1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S150" i="13"/>
  <c r="R150" i="13"/>
  <c r="Q150" i="13"/>
  <c r="P150" i="13"/>
  <c r="U150" i="13" s="1"/>
  <c r="L150" i="13"/>
  <c r="N150" i="13" s="1"/>
  <c r="O150" i="13" s="1"/>
  <c r="J150" i="13"/>
  <c r="H150" i="13"/>
  <c r="F150" i="13"/>
  <c r="E150" i="13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T144" i="13"/>
  <c r="S144" i="13"/>
  <c r="R144" i="13"/>
  <c r="Q144" i="13"/>
  <c r="P144" i="13"/>
  <c r="U144" i="13" s="1"/>
  <c r="L144" i="13"/>
  <c r="K144" i="13"/>
  <c r="J144" i="13"/>
  <c r="H144" i="13"/>
  <c r="F144" i="13"/>
  <c r="E144" i="13"/>
  <c r="D144" i="13"/>
  <c r="I144" i="13" s="1"/>
  <c r="U143" i="13"/>
  <c r="T143" i="13"/>
  <c r="N143" i="13"/>
  <c r="O143" i="13" s="1"/>
  <c r="M143" i="13"/>
  <c r="K143" i="13"/>
  <c r="I143" i="13"/>
  <c r="G143" i="13"/>
  <c r="U142" i="13"/>
  <c r="T142" i="13"/>
  <c r="N142" i="13"/>
  <c r="O142" i="13" s="1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U137" i="13" s="1"/>
  <c r="L137" i="13"/>
  <c r="J137" i="13"/>
  <c r="I137" i="13"/>
  <c r="H137" i="13"/>
  <c r="F137" i="13"/>
  <c r="E137" i="13"/>
  <c r="M137" i="13" s="1"/>
  <c r="D137" i="13"/>
  <c r="U136" i="13"/>
  <c r="T136" i="13"/>
  <c r="O136" i="13"/>
  <c r="N136" i="13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O133" i="13"/>
  <c r="N133" i="13"/>
  <c r="M133" i="13"/>
  <c r="K133" i="13"/>
  <c r="I133" i="13"/>
  <c r="G133" i="13"/>
  <c r="S132" i="13"/>
  <c r="T132" i="13" s="1"/>
  <c r="R132" i="13"/>
  <c r="Q132" i="13"/>
  <c r="P132" i="13"/>
  <c r="L132" i="13"/>
  <c r="U132" i="13" s="1"/>
  <c r="J132" i="13"/>
  <c r="I132" i="13"/>
  <c r="H132" i="13"/>
  <c r="F132" i="13"/>
  <c r="E132" i="13"/>
  <c r="D132" i="13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L126" i="13"/>
  <c r="U126" i="13" s="1"/>
  <c r="J126" i="13"/>
  <c r="H126" i="13"/>
  <c r="G126" i="13"/>
  <c r="F126" i="13"/>
  <c r="E126" i="13"/>
  <c r="M126" i="13" s="1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T121" i="13" s="1"/>
  <c r="Q121" i="13"/>
  <c r="P121" i="13"/>
  <c r="L121" i="13"/>
  <c r="J121" i="13"/>
  <c r="H121" i="13"/>
  <c r="F121" i="13"/>
  <c r="E121" i="13"/>
  <c r="K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N113" i="13"/>
  <c r="O113" i="13" s="1"/>
  <c r="M113" i="13"/>
  <c r="K113" i="13"/>
  <c r="I113" i="13"/>
  <c r="G113" i="13"/>
  <c r="S112" i="13"/>
  <c r="R112" i="13"/>
  <c r="T112" i="13" s="1"/>
  <c r="Q112" i="13"/>
  <c r="P112" i="13"/>
  <c r="L112" i="13"/>
  <c r="J112" i="13"/>
  <c r="H112" i="13"/>
  <c r="F112" i="13"/>
  <c r="E112" i="13"/>
  <c r="M112" i="13" s="1"/>
  <c r="D112" i="13"/>
  <c r="G112" i="13" s="1"/>
  <c r="U111" i="13"/>
  <c r="T111" i="13"/>
  <c r="O111" i="13"/>
  <c r="N111" i="13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T106" i="13" s="1"/>
  <c r="Q106" i="13"/>
  <c r="P106" i="13"/>
  <c r="L106" i="13"/>
  <c r="K106" i="13"/>
  <c r="J106" i="13"/>
  <c r="H106" i="13"/>
  <c r="F106" i="13"/>
  <c r="E106" i="13"/>
  <c r="D106" i="13"/>
  <c r="I106" i="13" s="1"/>
  <c r="U105" i="13"/>
  <c r="T105" i="13"/>
  <c r="N105" i="13"/>
  <c r="O105" i="13" s="1"/>
  <c r="M105" i="13"/>
  <c r="K105" i="13"/>
  <c r="I105" i="13"/>
  <c r="G105" i="13"/>
  <c r="S102" i="13"/>
  <c r="R102" i="13"/>
  <c r="T102" i="13" s="1"/>
  <c r="Q102" i="13"/>
  <c r="P102" i="13"/>
  <c r="L102" i="13"/>
  <c r="J102" i="13"/>
  <c r="H102" i="13"/>
  <c r="F102" i="13"/>
  <c r="N102" i="13" s="1"/>
  <c r="E102" i="13"/>
  <c r="D102" i="13"/>
  <c r="G102" i="13" s="1"/>
  <c r="S101" i="13"/>
  <c r="R101" i="13"/>
  <c r="Q101" i="13"/>
  <c r="P101" i="13"/>
  <c r="L101" i="13"/>
  <c r="J101" i="13"/>
  <c r="K101" i="13" s="1"/>
  <c r="H101" i="13"/>
  <c r="G101" i="13"/>
  <c r="F101" i="13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Q96" i="13"/>
  <c r="P96" i="13"/>
  <c r="U96" i="13" s="1"/>
  <c r="M96" i="13"/>
  <c r="L96" i="13"/>
  <c r="J96" i="13"/>
  <c r="H96" i="13"/>
  <c r="N96" i="13" s="1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T91" i="13"/>
  <c r="S91" i="13"/>
  <c r="R91" i="13"/>
  <c r="Q91" i="13"/>
  <c r="P91" i="13"/>
  <c r="U91" i="13" s="1"/>
  <c r="L91" i="13"/>
  <c r="J91" i="13"/>
  <c r="H91" i="13"/>
  <c r="F91" i="13"/>
  <c r="E91" i="13"/>
  <c r="K91" i="13" s="1"/>
  <c r="D91" i="13"/>
  <c r="I91" i="13" s="1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P85" i="13"/>
  <c r="L85" i="13"/>
  <c r="M85" i="13" s="1"/>
  <c r="J85" i="13"/>
  <c r="H85" i="13"/>
  <c r="F85" i="13"/>
  <c r="E85" i="13"/>
  <c r="D85" i="13"/>
  <c r="S84" i="13"/>
  <c r="R84" i="13"/>
  <c r="Q84" i="13"/>
  <c r="P84" i="13"/>
  <c r="L84" i="13"/>
  <c r="J84" i="13"/>
  <c r="H84" i="13"/>
  <c r="F84" i="13"/>
  <c r="N84" i="13" s="1"/>
  <c r="E84" i="13"/>
  <c r="M84" i="13" s="1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T78" i="13" s="1"/>
  <c r="Q78" i="13"/>
  <c r="P78" i="13"/>
  <c r="L78" i="13"/>
  <c r="J78" i="13"/>
  <c r="H78" i="13"/>
  <c r="F78" i="13"/>
  <c r="N78" i="13" s="1"/>
  <c r="E78" i="13"/>
  <c r="D78" i="13"/>
  <c r="G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L70" i="13"/>
  <c r="J70" i="13"/>
  <c r="K70" i="13" s="1"/>
  <c r="H70" i="13"/>
  <c r="G70" i="13"/>
  <c r="F70" i="13"/>
  <c r="E70" i="13"/>
  <c r="D70" i="13"/>
  <c r="I70" i="13" s="1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T63" i="13" s="1"/>
  <c r="Q63" i="13"/>
  <c r="P63" i="13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U58" i="13" s="1"/>
  <c r="L58" i="13"/>
  <c r="J58" i="13"/>
  <c r="H58" i="13"/>
  <c r="F58" i="13"/>
  <c r="E58" i="13"/>
  <c r="D58" i="13"/>
  <c r="U57" i="13"/>
  <c r="T57" i="13"/>
  <c r="N57" i="13"/>
  <c r="O57" i="13" s="1"/>
  <c r="M57" i="13"/>
  <c r="K57" i="13"/>
  <c r="I57" i="13"/>
  <c r="G57" i="13"/>
  <c r="S54" i="13"/>
  <c r="R54" i="13"/>
  <c r="T54" i="13" s="1"/>
  <c r="Q54" i="13"/>
  <c r="P54" i="13"/>
  <c r="L54" i="13"/>
  <c r="J54" i="13"/>
  <c r="H54" i="13"/>
  <c r="F54" i="13"/>
  <c r="E54" i="13"/>
  <c r="D54" i="13"/>
  <c r="S53" i="13"/>
  <c r="T53" i="13" s="1"/>
  <c r="R53" i="13"/>
  <c r="Q53" i="13"/>
  <c r="P53" i="13"/>
  <c r="U53" i="13" s="1"/>
  <c r="L53" i="13"/>
  <c r="J53" i="13"/>
  <c r="H53" i="13"/>
  <c r="F53" i="13"/>
  <c r="N53" i="13" s="1"/>
  <c r="E53" i="13"/>
  <c r="M53" i="13" s="1"/>
  <c r="D53" i="13"/>
  <c r="I53" i="13" s="1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L47" i="13"/>
  <c r="J47" i="13"/>
  <c r="K47" i="13" s="1"/>
  <c r="H47" i="13"/>
  <c r="F47" i="13"/>
  <c r="E47" i="13"/>
  <c r="D47" i="13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T40" i="13" s="1"/>
  <c r="Q40" i="13"/>
  <c r="P40" i="13"/>
  <c r="U40" i="13" s="1"/>
  <c r="L40" i="13"/>
  <c r="J40" i="13"/>
  <c r="H40" i="13"/>
  <c r="F40" i="13"/>
  <c r="E40" i="13"/>
  <c r="D40" i="13"/>
  <c r="I40" i="13" s="1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T35" i="13" s="1"/>
  <c r="R35" i="13"/>
  <c r="Q35" i="13"/>
  <c r="P35" i="13"/>
  <c r="U35" i="13" s="1"/>
  <c r="L35" i="13"/>
  <c r="J35" i="13"/>
  <c r="H35" i="13"/>
  <c r="G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N32" i="13"/>
  <c r="O32" i="13" s="1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L27" i="13"/>
  <c r="U27" i="13" s="1"/>
  <c r="J27" i="13"/>
  <c r="H27" i="13"/>
  <c r="F27" i="13"/>
  <c r="G27" i="13" s="1"/>
  <c r="E27" i="13"/>
  <c r="D27" i="13"/>
  <c r="U26" i="13"/>
  <c r="T26" i="13"/>
  <c r="O26" i="13"/>
  <c r="N26" i="13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T19" i="13" s="1"/>
  <c r="R19" i="13"/>
  <c r="Q19" i="13"/>
  <c r="P19" i="13"/>
  <c r="L19" i="13"/>
  <c r="J19" i="13"/>
  <c r="H19" i="13"/>
  <c r="F19" i="13"/>
  <c r="E19" i="13"/>
  <c r="D19" i="13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U10" i="13"/>
  <c r="S10" i="13"/>
  <c r="R10" i="13"/>
  <c r="Q10" i="13"/>
  <c r="P10" i="13"/>
  <c r="L10" i="13"/>
  <c r="J10" i="13"/>
  <c r="H10" i="13"/>
  <c r="F10" i="13"/>
  <c r="G10" i="13" s="1"/>
  <c r="E10" i="13"/>
  <c r="D10" i="13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Q339" i="12"/>
  <c r="P339" i="12"/>
  <c r="L339" i="12"/>
  <c r="J339" i="12"/>
  <c r="H339" i="12"/>
  <c r="F339" i="12"/>
  <c r="E339" i="12"/>
  <c r="D339" i="12"/>
  <c r="I339" i="12" s="1"/>
  <c r="S338" i="12"/>
  <c r="R338" i="12"/>
  <c r="Q338" i="12"/>
  <c r="P338" i="12"/>
  <c r="U338" i="12" s="1"/>
  <c r="L338" i="12"/>
  <c r="J338" i="12"/>
  <c r="H338" i="12"/>
  <c r="F338" i="12"/>
  <c r="E338" i="12"/>
  <c r="D338" i="12"/>
  <c r="S337" i="12"/>
  <c r="R337" i="12"/>
  <c r="Q337" i="12"/>
  <c r="P337" i="12"/>
  <c r="L337" i="12"/>
  <c r="J337" i="12"/>
  <c r="H337" i="12"/>
  <c r="F337" i="12"/>
  <c r="E337" i="12"/>
  <c r="M337" i="12" s="1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L332" i="12"/>
  <c r="J332" i="12"/>
  <c r="H332" i="12"/>
  <c r="F332" i="12"/>
  <c r="E332" i="12"/>
  <c r="D332" i="12"/>
  <c r="G332" i="12" s="1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U323" i="12" s="1"/>
  <c r="L323" i="12"/>
  <c r="J323" i="12"/>
  <c r="H323" i="12"/>
  <c r="F323" i="12"/>
  <c r="E323" i="12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L317" i="12"/>
  <c r="J317" i="12"/>
  <c r="H317" i="12"/>
  <c r="F317" i="12"/>
  <c r="E317" i="12"/>
  <c r="D317" i="12"/>
  <c r="G317" i="12" s="1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U310" i="12" s="1"/>
  <c r="L310" i="12"/>
  <c r="J310" i="12"/>
  <c r="H310" i="12"/>
  <c r="F310" i="12"/>
  <c r="E310" i="12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T303" i="12" s="1"/>
  <c r="Q303" i="12"/>
  <c r="P303" i="12"/>
  <c r="U303" i="12" s="1"/>
  <c r="L303" i="12"/>
  <c r="J303" i="12"/>
  <c r="H303" i="12"/>
  <c r="F303" i="12"/>
  <c r="E303" i="12"/>
  <c r="D303" i="12"/>
  <c r="G303" i="12" s="1"/>
  <c r="U302" i="12"/>
  <c r="T302" i="12"/>
  <c r="N302" i="12"/>
  <c r="O302" i="12" s="1"/>
  <c r="M302" i="12"/>
  <c r="K302" i="12"/>
  <c r="I302" i="12"/>
  <c r="G302" i="12"/>
  <c r="S299" i="12"/>
  <c r="R299" i="12"/>
  <c r="Q299" i="12"/>
  <c r="P299" i="12"/>
  <c r="L299" i="12"/>
  <c r="J299" i="12"/>
  <c r="K299" i="12" s="1"/>
  <c r="H299" i="12"/>
  <c r="F299" i="12"/>
  <c r="E299" i="12"/>
  <c r="D299" i="12"/>
  <c r="I299" i="12" s="1"/>
  <c r="S298" i="12"/>
  <c r="R298" i="12"/>
  <c r="T298" i="12" s="1"/>
  <c r="Q298" i="12"/>
  <c r="P298" i="12"/>
  <c r="U298" i="12" s="1"/>
  <c r="L298" i="12"/>
  <c r="J298" i="12"/>
  <c r="H298" i="12"/>
  <c r="F298" i="12"/>
  <c r="E298" i="12"/>
  <c r="D298" i="12"/>
  <c r="G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P292" i="12"/>
  <c r="U292" i="12" s="1"/>
  <c r="L292" i="12"/>
  <c r="J292" i="12"/>
  <c r="H292" i="12"/>
  <c r="F292" i="12"/>
  <c r="E292" i="12"/>
  <c r="D292" i="12"/>
  <c r="I292" i="12" s="1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U285" i="12" s="1"/>
  <c r="L285" i="12"/>
  <c r="J285" i="12"/>
  <c r="H285" i="12"/>
  <c r="F285" i="12"/>
  <c r="E285" i="12"/>
  <c r="D285" i="12"/>
  <c r="G285" i="12" s="1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L275" i="12"/>
  <c r="J275" i="12"/>
  <c r="H275" i="12"/>
  <c r="F275" i="12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T267" i="12"/>
  <c r="S267" i="12"/>
  <c r="R267" i="12"/>
  <c r="Q267" i="12"/>
  <c r="P267" i="12"/>
  <c r="U267" i="12" s="1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T260" i="12" s="1"/>
  <c r="R260" i="12"/>
  <c r="Q260" i="12"/>
  <c r="P260" i="12"/>
  <c r="L260" i="12"/>
  <c r="J260" i="12"/>
  <c r="K260" i="12" s="1"/>
  <c r="H260" i="12"/>
  <c r="G260" i="12"/>
  <c r="F260" i="12"/>
  <c r="N260" i="12" s="1"/>
  <c r="O260" i="12" s="1"/>
  <c r="E260" i="12"/>
  <c r="D260" i="12"/>
  <c r="I260" i="12" s="1"/>
  <c r="T259" i="12"/>
  <c r="S259" i="12"/>
  <c r="R259" i="12"/>
  <c r="Q259" i="12"/>
  <c r="P259" i="12"/>
  <c r="L259" i="12"/>
  <c r="J259" i="12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L254" i="12"/>
  <c r="J254" i="12"/>
  <c r="K254" i="12" s="1"/>
  <c r="H254" i="12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T247" i="12" s="1"/>
  <c r="Q247" i="12"/>
  <c r="P247" i="12"/>
  <c r="L247" i="12"/>
  <c r="U247" i="12" s="1"/>
  <c r="J247" i="12"/>
  <c r="H247" i="12"/>
  <c r="F247" i="12"/>
  <c r="E247" i="12"/>
  <c r="D247" i="12"/>
  <c r="G247" i="12" s="1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L240" i="12"/>
  <c r="K240" i="12"/>
  <c r="J240" i="12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T231" i="12"/>
  <c r="S231" i="12"/>
  <c r="R231" i="12"/>
  <c r="Q231" i="12"/>
  <c r="P231" i="12"/>
  <c r="U231" i="12" s="1"/>
  <c r="L231" i="12"/>
  <c r="J231" i="12"/>
  <c r="H231" i="12"/>
  <c r="F231" i="12"/>
  <c r="E231" i="12"/>
  <c r="D231" i="12"/>
  <c r="I231" i="12" s="1"/>
  <c r="S230" i="12"/>
  <c r="R230" i="12"/>
  <c r="Q230" i="12"/>
  <c r="P230" i="12"/>
  <c r="U230" i="12" s="1"/>
  <c r="L230" i="12"/>
  <c r="J230" i="12"/>
  <c r="I230" i="12"/>
  <c r="H230" i="12"/>
  <c r="F230" i="12"/>
  <c r="N230" i="12" s="1"/>
  <c r="E230" i="12"/>
  <c r="M230" i="12" s="1"/>
  <c r="D230" i="12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T224" i="12" s="1"/>
  <c r="R224" i="12"/>
  <c r="Q224" i="12"/>
  <c r="P224" i="12"/>
  <c r="U224" i="12" s="1"/>
  <c r="L224" i="12"/>
  <c r="J224" i="12"/>
  <c r="H224" i="12"/>
  <c r="I224" i="12" s="1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U216" i="12"/>
  <c r="S216" i="12"/>
  <c r="R216" i="12"/>
  <c r="Q216" i="12"/>
  <c r="P216" i="12"/>
  <c r="L216" i="12"/>
  <c r="J216" i="12"/>
  <c r="I216" i="12"/>
  <c r="H216" i="12"/>
  <c r="F216" i="12"/>
  <c r="E216" i="12"/>
  <c r="K216" i="12" s="1"/>
  <c r="D216" i="12"/>
  <c r="G216" i="12" s="1"/>
  <c r="U215" i="12"/>
  <c r="T215" i="12"/>
  <c r="O215" i="12"/>
  <c r="N215" i="12"/>
  <c r="M215" i="12"/>
  <c r="K215" i="12"/>
  <c r="I215" i="12"/>
  <c r="G215" i="12"/>
  <c r="U214" i="12"/>
  <c r="T214" i="12"/>
  <c r="O214" i="12"/>
  <c r="N214" i="12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T205" i="12" s="1"/>
  <c r="Q205" i="12"/>
  <c r="P205" i="12"/>
  <c r="L205" i="12"/>
  <c r="M205" i="12" s="1"/>
  <c r="J205" i="12"/>
  <c r="H205" i="12"/>
  <c r="F205" i="12"/>
  <c r="E205" i="12"/>
  <c r="D205" i="12"/>
  <c r="I205" i="12" s="1"/>
  <c r="S204" i="12"/>
  <c r="R204" i="12"/>
  <c r="Q204" i="12"/>
  <c r="P204" i="12"/>
  <c r="U204" i="12" s="1"/>
  <c r="L204" i="12"/>
  <c r="J204" i="12"/>
  <c r="I204" i="12"/>
  <c r="H204" i="12"/>
  <c r="F204" i="12"/>
  <c r="N204" i="12" s="1"/>
  <c r="E204" i="12"/>
  <c r="M204" i="12" s="1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O200" i="12"/>
  <c r="N200" i="12"/>
  <c r="M200" i="12"/>
  <c r="K200" i="12"/>
  <c r="I200" i="12"/>
  <c r="G200" i="12"/>
  <c r="U199" i="12"/>
  <c r="T199" i="12"/>
  <c r="O199" i="12"/>
  <c r="N199" i="12"/>
  <c r="M199" i="12"/>
  <c r="K199" i="12"/>
  <c r="I199" i="12"/>
  <c r="G199" i="12"/>
  <c r="S198" i="12"/>
  <c r="T198" i="12" s="1"/>
  <c r="R198" i="12"/>
  <c r="Q198" i="12"/>
  <c r="P198" i="12"/>
  <c r="U198" i="12" s="1"/>
  <c r="M198" i="12"/>
  <c r="L198" i="12"/>
  <c r="J198" i="12"/>
  <c r="H198" i="12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U191" i="12"/>
  <c r="S191" i="12"/>
  <c r="R191" i="12"/>
  <c r="T191" i="12" s="1"/>
  <c r="Q191" i="12"/>
  <c r="P191" i="12"/>
  <c r="L191" i="12"/>
  <c r="J191" i="12"/>
  <c r="I191" i="12"/>
  <c r="H191" i="12"/>
  <c r="F191" i="12"/>
  <c r="E191" i="12"/>
  <c r="M191" i="12" s="1"/>
  <c r="D191" i="12"/>
  <c r="G191" i="12" s="1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T185" i="12"/>
  <c r="S185" i="12"/>
  <c r="R185" i="12"/>
  <c r="Q185" i="12"/>
  <c r="P185" i="12"/>
  <c r="U185" i="12" s="1"/>
  <c r="L185" i="12"/>
  <c r="J185" i="12"/>
  <c r="H185" i="12"/>
  <c r="F185" i="12"/>
  <c r="E185" i="12"/>
  <c r="D185" i="12"/>
  <c r="I185" i="12" s="1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O182" i="12"/>
  <c r="N182" i="12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O180" i="12"/>
  <c r="N180" i="12"/>
  <c r="M180" i="12"/>
  <c r="K180" i="12"/>
  <c r="I180" i="12"/>
  <c r="G180" i="12"/>
  <c r="S179" i="12"/>
  <c r="R179" i="12"/>
  <c r="Q179" i="12"/>
  <c r="P179" i="12"/>
  <c r="U179" i="12" s="1"/>
  <c r="L179" i="12"/>
  <c r="J179" i="12"/>
  <c r="I179" i="12"/>
  <c r="H179" i="12"/>
  <c r="F179" i="12"/>
  <c r="N179" i="12" s="1"/>
  <c r="E179" i="12"/>
  <c r="M179" i="12" s="1"/>
  <c r="D179" i="12"/>
  <c r="G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T170" i="12" s="1"/>
  <c r="R170" i="12"/>
  <c r="Q170" i="12"/>
  <c r="P170" i="12"/>
  <c r="U170" i="12" s="1"/>
  <c r="L170" i="12"/>
  <c r="J170" i="12"/>
  <c r="H170" i="12"/>
  <c r="I170" i="12" s="1"/>
  <c r="F170" i="12"/>
  <c r="E170" i="12"/>
  <c r="D170" i="12"/>
  <c r="U169" i="12"/>
  <c r="S169" i="12"/>
  <c r="R169" i="12"/>
  <c r="Q169" i="12"/>
  <c r="P169" i="12"/>
  <c r="L169" i="12"/>
  <c r="J169" i="12"/>
  <c r="I169" i="12"/>
  <c r="H169" i="12"/>
  <c r="F169" i="12"/>
  <c r="E169" i="12"/>
  <c r="K169" i="12" s="1"/>
  <c r="D169" i="12"/>
  <c r="G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T163" i="12" s="1"/>
  <c r="Q163" i="12"/>
  <c r="P163" i="12"/>
  <c r="L163" i="12"/>
  <c r="M163" i="12" s="1"/>
  <c r="J163" i="12"/>
  <c r="H163" i="12"/>
  <c r="F163" i="12"/>
  <c r="E163" i="12"/>
  <c r="D163" i="12"/>
  <c r="I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O159" i="12"/>
  <c r="N159" i="12"/>
  <c r="M159" i="12"/>
  <c r="K159" i="12"/>
  <c r="I159" i="12"/>
  <c r="G159" i="12"/>
  <c r="U158" i="12"/>
  <c r="T158" i="12"/>
  <c r="O158" i="12"/>
  <c r="N158" i="12"/>
  <c r="M158" i="12"/>
  <c r="K158" i="12"/>
  <c r="I158" i="12"/>
  <c r="G158" i="12"/>
  <c r="S157" i="12"/>
  <c r="R157" i="12"/>
  <c r="Q157" i="12"/>
  <c r="P157" i="12"/>
  <c r="U157" i="12" s="1"/>
  <c r="L157" i="12"/>
  <c r="J157" i="12"/>
  <c r="I157" i="12"/>
  <c r="H157" i="12"/>
  <c r="F157" i="12"/>
  <c r="N157" i="12" s="1"/>
  <c r="E157" i="12"/>
  <c r="M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O155" i="12"/>
  <c r="N155" i="12"/>
  <c r="M155" i="12"/>
  <c r="K155" i="12"/>
  <c r="I155" i="12"/>
  <c r="G155" i="12"/>
  <c r="U154" i="12"/>
  <c r="T154" i="12"/>
  <c r="O154" i="12"/>
  <c r="N154" i="12"/>
  <c r="M154" i="12"/>
  <c r="K154" i="12"/>
  <c r="I154" i="12"/>
  <c r="G154" i="12"/>
  <c r="U153" i="12"/>
  <c r="T153" i="12"/>
  <c r="O153" i="12"/>
  <c r="N153" i="12"/>
  <c r="M153" i="12"/>
  <c r="K153" i="12"/>
  <c r="I153" i="12"/>
  <c r="G153" i="12"/>
  <c r="U152" i="12"/>
  <c r="T152" i="12"/>
  <c r="O152" i="12"/>
  <c r="N152" i="12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T150" i="12" s="1"/>
  <c r="R150" i="12"/>
  <c r="Q150" i="12"/>
  <c r="P150" i="12"/>
  <c r="U150" i="12" s="1"/>
  <c r="M150" i="12"/>
  <c r="L150" i="12"/>
  <c r="J150" i="12"/>
  <c r="H150" i="12"/>
  <c r="F150" i="12"/>
  <c r="E150" i="12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N147" i="12"/>
  <c r="O147" i="12" s="1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U144" i="12"/>
  <c r="S144" i="12"/>
  <c r="R144" i="12"/>
  <c r="T144" i="12" s="1"/>
  <c r="Q144" i="12"/>
  <c r="P144" i="12"/>
  <c r="L144" i="12"/>
  <c r="J144" i="12"/>
  <c r="I144" i="12"/>
  <c r="H144" i="12"/>
  <c r="F144" i="12"/>
  <c r="E144" i="12"/>
  <c r="M144" i="12" s="1"/>
  <c r="D144" i="12"/>
  <c r="G144" i="12" s="1"/>
  <c r="U143" i="12"/>
  <c r="T143" i="12"/>
  <c r="O143" i="12"/>
  <c r="N143" i="12"/>
  <c r="M143" i="12"/>
  <c r="K143" i="12"/>
  <c r="I143" i="12"/>
  <c r="G143" i="12"/>
  <c r="U142" i="12"/>
  <c r="T142" i="12"/>
  <c r="O142" i="12"/>
  <c r="N142" i="12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O140" i="12"/>
  <c r="N140" i="12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T137" i="12"/>
  <c r="S137" i="12"/>
  <c r="R137" i="12"/>
  <c r="Q137" i="12"/>
  <c r="P137" i="12"/>
  <c r="U137" i="12" s="1"/>
  <c r="L137" i="12"/>
  <c r="J137" i="12"/>
  <c r="H137" i="12"/>
  <c r="F137" i="12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R132" i="12"/>
  <c r="Q132" i="12"/>
  <c r="P132" i="12"/>
  <c r="U132" i="12" s="1"/>
  <c r="L132" i="12"/>
  <c r="J132" i="12"/>
  <c r="I132" i="12"/>
  <c r="H132" i="12"/>
  <c r="F132" i="12"/>
  <c r="N132" i="12" s="1"/>
  <c r="E132" i="12"/>
  <c r="M132" i="12" s="1"/>
  <c r="D132" i="12"/>
  <c r="G132" i="12" s="1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T126" i="12" s="1"/>
  <c r="R126" i="12"/>
  <c r="Q126" i="12"/>
  <c r="P126" i="12"/>
  <c r="U126" i="12" s="1"/>
  <c r="L126" i="12"/>
  <c r="J126" i="12"/>
  <c r="H126" i="12"/>
  <c r="I126" i="12" s="1"/>
  <c r="F126" i="12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U121" i="12"/>
  <c r="S121" i="12"/>
  <c r="R121" i="12"/>
  <c r="Q121" i="12"/>
  <c r="P121" i="12"/>
  <c r="L121" i="12"/>
  <c r="J121" i="12"/>
  <c r="I121" i="12"/>
  <c r="H121" i="12"/>
  <c r="F121" i="12"/>
  <c r="E121" i="12"/>
  <c r="K121" i="12" s="1"/>
  <c r="D121" i="12"/>
  <c r="G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R112" i="12"/>
  <c r="Q112" i="12"/>
  <c r="P112" i="12"/>
  <c r="L112" i="12"/>
  <c r="M112" i="12" s="1"/>
  <c r="J112" i="12"/>
  <c r="H112" i="12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O110" i="12"/>
  <c r="N110" i="12"/>
  <c r="M110" i="12"/>
  <c r="K110" i="12"/>
  <c r="I110" i="12"/>
  <c r="G110" i="12"/>
  <c r="U109" i="12"/>
  <c r="T109" i="12"/>
  <c r="O109" i="12"/>
  <c r="N109" i="12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N107" i="12"/>
  <c r="O107" i="12" s="1"/>
  <c r="M107" i="12"/>
  <c r="K107" i="12"/>
  <c r="I107" i="12"/>
  <c r="G107" i="12"/>
  <c r="S106" i="12"/>
  <c r="R106" i="12"/>
  <c r="Q106" i="12"/>
  <c r="P106" i="12"/>
  <c r="L106" i="12"/>
  <c r="U106" i="12" s="1"/>
  <c r="J106" i="12"/>
  <c r="K106" i="12" s="1"/>
  <c r="H106" i="12"/>
  <c r="F106" i="12"/>
  <c r="E106" i="12"/>
  <c r="D106" i="12"/>
  <c r="I106" i="12" s="1"/>
  <c r="U105" i="12"/>
  <c r="T105" i="12"/>
  <c r="O105" i="12"/>
  <c r="N105" i="12"/>
  <c r="M105" i="12"/>
  <c r="K105" i="12"/>
  <c r="I105" i="12"/>
  <c r="G105" i="12"/>
  <c r="S102" i="12"/>
  <c r="R102" i="12"/>
  <c r="T102" i="12" s="1"/>
  <c r="Q102" i="12"/>
  <c r="P102" i="12"/>
  <c r="L102" i="12"/>
  <c r="J102" i="12"/>
  <c r="H102" i="12"/>
  <c r="F102" i="12"/>
  <c r="E102" i="12"/>
  <c r="D102" i="12"/>
  <c r="G102" i="12" s="1"/>
  <c r="S101" i="12"/>
  <c r="R101" i="12"/>
  <c r="Q101" i="12"/>
  <c r="P101" i="12"/>
  <c r="U101" i="12" s="1"/>
  <c r="L101" i="12"/>
  <c r="J101" i="12"/>
  <c r="K101" i="12" s="1"/>
  <c r="I101" i="12"/>
  <c r="H101" i="12"/>
  <c r="F101" i="12"/>
  <c r="E101" i="12"/>
  <c r="M101" i="12" s="1"/>
  <c r="D101" i="12"/>
  <c r="U100" i="12"/>
  <c r="T100" i="12"/>
  <c r="O100" i="12"/>
  <c r="N100" i="12"/>
  <c r="M100" i="12"/>
  <c r="K100" i="12"/>
  <c r="I100" i="12"/>
  <c r="G100" i="12"/>
  <c r="U99" i="12"/>
  <c r="T99" i="12"/>
  <c r="O99" i="12"/>
  <c r="N99" i="12"/>
  <c r="M99" i="12"/>
  <c r="K99" i="12"/>
  <c r="I99" i="12"/>
  <c r="G99" i="12"/>
  <c r="U98" i="12"/>
  <c r="T98" i="12"/>
  <c r="O98" i="12"/>
  <c r="N98" i="12"/>
  <c r="M98" i="12"/>
  <c r="K98" i="12"/>
  <c r="I98" i="12"/>
  <c r="G98" i="12"/>
  <c r="U97" i="12"/>
  <c r="T97" i="12"/>
  <c r="O97" i="12"/>
  <c r="N97" i="12"/>
  <c r="M97" i="12"/>
  <c r="K97" i="12"/>
  <c r="I97" i="12"/>
  <c r="G97" i="12"/>
  <c r="S96" i="12"/>
  <c r="R96" i="12"/>
  <c r="T96" i="12" s="1"/>
  <c r="Q96" i="12"/>
  <c r="P96" i="12"/>
  <c r="L96" i="12"/>
  <c r="J96" i="12"/>
  <c r="H96" i="12"/>
  <c r="F96" i="12"/>
  <c r="E96" i="12"/>
  <c r="D96" i="12"/>
  <c r="G96" i="12" s="1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U91" i="12"/>
  <c r="S91" i="12"/>
  <c r="R91" i="12"/>
  <c r="Q91" i="12"/>
  <c r="P91" i="12"/>
  <c r="L91" i="12"/>
  <c r="J91" i="12"/>
  <c r="H91" i="12"/>
  <c r="F91" i="12"/>
  <c r="E91" i="12"/>
  <c r="M91" i="12" s="1"/>
  <c r="D91" i="12"/>
  <c r="I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T85" i="12" s="1"/>
  <c r="Q85" i="12"/>
  <c r="P85" i="12"/>
  <c r="U85" i="12" s="1"/>
  <c r="L85" i="12"/>
  <c r="J85" i="12"/>
  <c r="H85" i="12"/>
  <c r="F85" i="12"/>
  <c r="E85" i="12"/>
  <c r="D85" i="12"/>
  <c r="G85" i="12" s="1"/>
  <c r="S84" i="12"/>
  <c r="R84" i="12"/>
  <c r="Q84" i="12"/>
  <c r="P84" i="12"/>
  <c r="U84" i="12" s="1"/>
  <c r="L84" i="12"/>
  <c r="J84" i="12"/>
  <c r="K84" i="12" s="1"/>
  <c r="H84" i="12"/>
  <c r="F84" i="12"/>
  <c r="E84" i="12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T78" i="12"/>
  <c r="S78" i="12"/>
  <c r="R78" i="12"/>
  <c r="Q78" i="12"/>
  <c r="P78" i="12"/>
  <c r="U78" i="12" s="1"/>
  <c r="L78" i="12"/>
  <c r="J78" i="12"/>
  <c r="H78" i="12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U70" i="12"/>
  <c r="S70" i="12"/>
  <c r="R70" i="12"/>
  <c r="Q70" i="12"/>
  <c r="P70" i="12"/>
  <c r="L70" i="12"/>
  <c r="J70" i="12"/>
  <c r="H70" i="12"/>
  <c r="F70" i="12"/>
  <c r="E70" i="12"/>
  <c r="M70" i="12" s="1"/>
  <c r="D70" i="12"/>
  <c r="I70" i="12" s="1"/>
  <c r="U69" i="12"/>
  <c r="T69" i="12"/>
  <c r="O69" i="12"/>
  <c r="N69" i="12"/>
  <c r="M69" i="12"/>
  <c r="K69" i="12"/>
  <c r="I69" i="12"/>
  <c r="G69" i="12"/>
  <c r="U68" i="12"/>
  <c r="T68" i="12"/>
  <c r="O68" i="12"/>
  <c r="N68" i="12"/>
  <c r="M68" i="12"/>
  <c r="K68" i="12"/>
  <c r="I68" i="12"/>
  <c r="G68" i="12"/>
  <c r="U67" i="12"/>
  <c r="T67" i="12"/>
  <c r="O67" i="12"/>
  <c r="N67" i="12"/>
  <c r="M67" i="12"/>
  <c r="K67" i="12"/>
  <c r="I67" i="12"/>
  <c r="G67" i="12"/>
  <c r="U66" i="12"/>
  <c r="T66" i="12"/>
  <c r="O66" i="12"/>
  <c r="N66" i="12"/>
  <c r="M66" i="12"/>
  <c r="K66" i="12"/>
  <c r="I66" i="12"/>
  <c r="G66" i="12"/>
  <c r="U65" i="12"/>
  <c r="T65" i="12"/>
  <c r="O65" i="12"/>
  <c r="N65" i="12"/>
  <c r="M65" i="12"/>
  <c r="K65" i="12"/>
  <c r="I65" i="12"/>
  <c r="G65" i="12"/>
  <c r="U64" i="12"/>
  <c r="T64" i="12"/>
  <c r="O64" i="12"/>
  <c r="N64" i="12"/>
  <c r="M64" i="12"/>
  <c r="K64" i="12"/>
  <c r="I64" i="12"/>
  <c r="G64" i="12"/>
  <c r="S63" i="12"/>
  <c r="R63" i="12"/>
  <c r="T63" i="12" s="1"/>
  <c r="Q63" i="12"/>
  <c r="P63" i="12"/>
  <c r="U63" i="12" s="1"/>
  <c r="L63" i="12"/>
  <c r="J63" i="12"/>
  <c r="H63" i="12"/>
  <c r="F63" i="12"/>
  <c r="E63" i="12"/>
  <c r="D63" i="12"/>
  <c r="G63" i="12" s="1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T58" i="12" s="1"/>
  <c r="Q58" i="12"/>
  <c r="P58" i="12"/>
  <c r="L58" i="12"/>
  <c r="J58" i="12"/>
  <c r="K58" i="12" s="1"/>
  <c r="H58" i="12"/>
  <c r="F58" i="12"/>
  <c r="G58" i="12" s="1"/>
  <c r="E58" i="12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Q54" i="12"/>
  <c r="P54" i="12"/>
  <c r="L54" i="12"/>
  <c r="J54" i="12"/>
  <c r="H54" i="12"/>
  <c r="F54" i="12"/>
  <c r="E54" i="12"/>
  <c r="D54" i="12"/>
  <c r="G54" i="12" s="1"/>
  <c r="S53" i="12"/>
  <c r="R53" i="12"/>
  <c r="Q53" i="12"/>
  <c r="P53" i="12"/>
  <c r="U53" i="12" s="1"/>
  <c r="L53" i="12"/>
  <c r="J53" i="12"/>
  <c r="K53" i="12" s="1"/>
  <c r="I53" i="12"/>
  <c r="H53" i="12"/>
  <c r="F53" i="12"/>
  <c r="E53" i="12"/>
  <c r="M53" i="12" s="1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S47" i="12"/>
  <c r="R47" i="12"/>
  <c r="T47" i="12" s="1"/>
  <c r="Q47" i="12"/>
  <c r="P47" i="12"/>
  <c r="L47" i="12"/>
  <c r="J47" i="12"/>
  <c r="H47" i="12"/>
  <c r="F47" i="12"/>
  <c r="E47" i="12"/>
  <c r="D47" i="12"/>
  <c r="G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T40" i="12" s="1"/>
  <c r="Q40" i="12"/>
  <c r="P40" i="12"/>
  <c r="L40" i="12"/>
  <c r="U40" i="12" s="1"/>
  <c r="J40" i="12"/>
  <c r="I40" i="12"/>
  <c r="H40" i="12"/>
  <c r="F40" i="12"/>
  <c r="E40" i="12"/>
  <c r="M40" i="12" s="1"/>
  <c r="D40" i="12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S35" i="12"/>
  <c r="R35" i="12"/>
  <c r="T35" i="12" s="1"/>
  <c r="Q35" i="12"/>
  <c r="P35" i="12"/>
  <c r="L35" i="12"/>
  <c r="J35" i="12"/>
  <c r="H35" i="12"/>
  <c r="F35" i="12"/>
  <c r="E35" i="12"/>
  <c r="D35" i="12"/>
  <c r="G35" i="12" s="1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T27" i="12" s="1"/>
  <c r="Q27" i="12"/>
  <c r="P27" i="12"/>
  <c r="U27" i="12" s="1"/>
  <c r="L27" i="12"/>
  <c r="J27" i="12"/>
  <c r="I27" i="12"/>
  <c r="H27" i="12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T19" i="12" s="1"/>
  <c r="R19" i="12"/>
  <c r="Q19" i="12"/>
  <c r="P19" i="12"/>
  <c r="U19" i="12" s="1"/>
  <c r="L19" i="12"/>
  <c r="J19" i="12"/>
  <c r="H19" i="12"/>
  <c r="F19" i="12"/>
  <c r="E19" i="12"/>
  <c r="D19" i="12"/>
  <c r="I19" i="12" s="1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H10" i="12"/>
  <c r="F10" i="12"/>
  <c r="E10" i="12"/>
  <c r="D10" i="12"/>
  <c r="G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U339" i="11" s="1"/>
  <c r="L339" i="11"/>
  <c r="J339" i="11"/>
  <c r="H339" i="11"/>
  <c r="F339" i="11"/>
  <c r="E339" i="11"/>
  <c r="D339" i="11"/>
  <c r="S338" i="11"/>
  <c r="R338" i="11"/>
  <c r="Q338" i="11"/>
  <c r="P338" i="11"/>
  <c r="U338" i="11" s="1"/>
  <c r="L338" i="11"/>
  <c r="J338" i="11"/>
  <c r="K338" i="11" s="1"/>
  <c r="H338" i="11"/>
  <c r="F338" i="11"/>
  <c r="G338" i="11" s="1"/>
  <c r="E338" i="11"/>
  <c r="D338" i="11"/>
  <c r="I338" i="11" s="1"/>
  <c r="S337" i="11"/>
  <c r="R337" i="11"/>
  <c r="T337" i="11" s="1"/>
  <c r="Q337" i="11"/>
  <c r="P337" i="11"/>
  <c r="U337" i="11" s="1"/>
  <c r="L337" i="11"/>
  <c r="J337" i="11"/>
  <c r="H337" i="11"/>
  <c r="F337" i="11"/>
  <c r="E337" i="11"/>
  <c r="O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U332" i="11" s="1"/>
  <c r="L332" i="11"/>
  <c r="J332" i="11"/>
  <c r="K332" i="11" s="1"/>
  <c r="H332" i="11"/>
  <c r="F332" i="11"/>
  <c r="G332" i="11" s="1"/>
  <c r="E332" i="11"/>
  <c r="D332" i="11"/>
  <c r="U331" i="11"/>
  <c r="T331" i="11"/>
  <c r="O331" i="11"/>
  <c r="N331" i="1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O327" i="11"/>
  <c r="N327" i="11"/>
  <c r="M327" i="11"/>
  <c r="K327" i="11"/>
  <c r="I327" i="11"/>
  <c r="G327" i="11"/>
  <c r="U326" i="11"/>
  <c r="T326" i="11"/>
  <c r="O326" i="11"/>
  <c r="N326" i="11"/>
  <c r="M326" i="11"/>
  <c r="K326" i="11"/>
  <c r="I326" i="11"/>
  <c r="G326" i="11"/>
  <c r="U325" i="11"/>
  <c r="T325" i="11"/>
  <c r="O325" i="11"/>
  <c r="N325" i="1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U323" i="11" s="1"/>
  <c r="L323" i="11"/>
  <c r="J323" i="11"/>
  <c r="H323" i="11"/>
  <c r="F323" i="11"/>
  <c r="E323" i="11"/>
  <c r="D323" i="11"/>
  <c r="U322" i="11"/>
  <c r="T322" i="11"/>
  <c r="N322" i="11"/>
  <c r="O322" i="11" s="1"/>
  <c r="M322" i="11"/>
  <c r="K322" i="11"/>
  <c r="I322" i="11"/>
  <c r="G322" i="11"/>
  <c r="U321" i="11"/>
  <c r="T321" i="11"/>
  <c r="N321" i="11"/>
  <c r="O321" i="11" s="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N317" i="11"/>
  <c r="O317" i="11" s="1"/>
  <c r="L317" i="11"/>
  <c r="U317" i="11" s="1"/>
  <c r="J317" i="11"/>
  <c r="H317" i="11"/>
  <c r="I317" i="11" s="1"/>
  <c r="F317" i="11"/>
  <c r="G317" i="11" s="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L310" i="11"/>
  <c r="J310" i="11"/>
  <c r="H310" i="11"/>
  <c r="F310" i="11"/>
  <c r="N310" i="11" s="1"/>
  <c r="E310" i="1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T303" i="11" s="1"/>
  <c r="Q303" i="11"/>
  <c r="P303" i="11"/>
  <c r="U303" i="11" s="1"/>
  <c r="L303" i="11"/>
  <c r="J303" i="11"/>
  <c r="K303" i="11" s="1"/>
  <c r="I303" i="11"/>
  <c r="H303" i="11"/>
  <c r="F303" i="11"/>
  <c r="E303" i="11"/>
  <c r="M303" i="11" s="1"/>
  <c r="D303" i="11"/>
  <c r="U302" i="11"/>
  <c r="T302" i="11"/>
  <c r="O302" i="11"/>
  <c r="N302" i="11"/>
  <c r="M302" i="11"/>
  <c r="K302" i="11"/>
  <c r="I302" i="11"/>
  <c r="G302" i="11"/>
  <c r="S299" i="11"/>
  <c r="R299" i="11"/>
  <c r="T299" i="11" s="1"/>
  <c r="Q299" i="11"/>
  <c r="P299" i="11"/>
  <c r="L299" i="11"/>
  <c r="J299" i="11"/>
  <c r="H299" i="11"/>
  <c r="F299" i="11"/>
  <c r="E299" i="11"/>
  <c r="D299" i="11"/>
  <c r="U298" i="11"/>
  <c r="S298" i="11"/>
  <c r="R298" i="11"/>
  <c r="T298" i="11" s="1"/>
  <c r="Q298" i="11"/>
  <c r="P298" i="11"/>
  <c r="L298" i="11"/>
  <c r="J298" i="11"/>
  <c r="I298" i="11"/>
  <c r="H298" i="11"/>
  <c r="F298" i="11"/>
  <c r="E298" i="11"/>
  <c r="D298" i="11"/>
  <c r="U297" i="11"/>
  <c r="T297" i="11"/>
  <c r="N297" i="11"/>
  <c r="O297" i="11" s="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T292" i="11"/>
  <c r="S292" i="11"/>
  <c r="R292" i="11"/>
  <c r="Q292" i="11"/>
  <c r="P292" i="11"/>
  <c r="U292" i="11" s="1"/>
  <c r="L292" i="11"/>
  <c r="J292" i="11"/>
  <c r="H292" i="11"/>
  <c r="F292" i="11"/>
  <c r="E292" i="11"/>
  <c r="O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U285" i="11"/>
  <c r="S285" i="11"/>
  <c r="R285" i="11"/>
  <c r="Q285" i="11"/>
  <c r="P285" i="11"/>
  <c r="L285" i="11"/>
  <c r="J285" i="11"/>
  <c r="K285" i="11" s="1"/>
  <c r="H285" i="11"/>
  <c r="F285" i="11"/>
  <c r="G285" i="11" s="1"/>
  <c r="E285" i="1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O279" i="11"/>
  <c r="N279" i="1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U267" i="11" s="1"/>
  <c r="L267" i="11"/>
  <c r="J267" i="11"/>
  <c r="H267" i="11"/>
  <c r="F267" i="11"/>
  <c r="N267" i="11" s="1"/>
  <c r="E267" i="11"/>
  <c r="M267" i="11" s="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U260" i="11" s="1"/>
  <c r="L260" i="11"/>
  <c r="J260" i="11"/>
  <c r="H260" i="11"/>
  <c r="F260" i="11"/>
  <c r="E260" i="11"/>
  <c r="D260" i="11"/>
  <c r="S259" i="11"/>
  <c r="R259" i="11"/>
  <c r="Q259" i="11"/>
  <c r="P259" i="11"/>
  <c r="U259" i="11" s="1"/>
  <c r="L259" i="11"/>
  <c r="J259" i="11"/>
  <c r="H259" i="11"/>
  <c r="F259" i="11"/>
  <c r="N259" i="11" s="1"/>
  <c r="O259" i="11" s="1"/>
  <c r="E259" i="11"/>
  <c r="M259" i="11" s="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U254" i="11" s="1"/>
  <c r="L254" i="11"/>
  <c r="J254" i="11"/>
  <c r="H254" i="11"/>
  <c r="F254" i="1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K247" i="11" s="1"/>
  <c r="H247" i="11"/>
  <c r="F247" i="11"/>
  <c r="E247" i="11"/>
  <c r="D247" i="11"/>
  <c r="I247" i="11" s="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L240" i="11"/>
  <c r="J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N236" i="11"/>
  <c r="O236" i="11" s="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U231" i="11"/>
  <c r="S231" i="11"/>
  <c r="R231" i="11"/>
  <c r="Q231" i="11"/>
  <c r="P231" i="11"/>
  <c r="L231" i="11"/>
  <c r="J231" i="11"/>
  <c r="K231" i="11" s="1"/>
  <c r="I231" i="11"/>
  <c r="H231" i="11"/>
  <c r="N231" i="11" s="1"/>
  <c r="O231" i="11" s="1"/>
  <c r="F231" i="11"/>
  <c r="E231" i="11"/>
  <c r="D231" i="11"/>
  <c r="S230" i="11"/>
  <c r="T230" i="11" s="1"/>
  <c r="R230" i="11"/>
  <c r="Q230" i="11"/>
  <c r="P230" i="11"/>
  <c r="U230" i="11" s="1"/>
  <c r="L230" i="11"/>
  <c r="J230" i="11"/>
  <c r="H230" i="11"/>
  <c r="F230" i="11"/>
  <c r="E230" i="11"/>
  <c r="D230" i="11"/>
  <c r="U229" i="11"/>
  <c r="T229" i="11"/>
  <c r="N229" i="11"/>
  <c r="O229" i="11" s="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N227" i="11"/>
  <c r="O227" i="11" s="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S224" i="11"/>
  <c r="R224" i="11"/>
  <c r="T224" i="11" s="1"/>
  <c r="Q224" i="11"/>
  <c r="P224" i="11"/>
  <c r="U224" i="11" s="1"/>
  <c r="N224" i="11"/>
  <c r="O224" i="11" s="1"/>
  <c r="L224" i="11"/>
  <c r="J224" i="11"/>
  <c r="H224" i="11"/>
  <c r="F224" i="11"/>
  <c r="G224" i="11" s="1"/>
  <c r="E224" i="11"/>
  <c r="D224" i="11"/>
  <c r="I224" i="11" s="1"/>
  <c r="U223" i="11"/>
  <c r="T223" i="11"/>
  <c r="O223" i="11"/>
  <c r="N223" i="1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O218" i="11"/>
  <c r="N218" i="1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T216" i="11"/>
  <c r="S216" i="11"/>
  <c r="R216" i="11"/>
  <c r="Q216" i="11"/>
  <c r="P216" i="11"/>
  <c r="L216" i="11"/>
  <c r="J216" i="11"/>
  <c r="H216" i="11"/>
  <c r="F216" i="11"/>
  <c r="N216" i="11" s="1"/>
  <c r="E216" i="1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J205" i="11"/>
  <c r="K205" i="11" s="1"/>
  <c r="H205" i="11"/>
  <c r="F205" i="11"/>
  <c r="E205" i="11"/>
  <c r="D205" i="11"/>
  <c r="I205" i="11" s="1"/>
  <c r="S204" i="11"/>
  <c r="R204" i="11"/>
  <c r="Q204" i="11"/>
  <c r="P204" i="11"/>
  <c r="L204" i="11"/>
  <c r="J204" i="11"/>
  <c r="H204" i="11"/>
  <c r="F204" i="11"/>
  <c r="E204" i="11"/>
  <c r="M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N198" i="11"/>
  <c r="L198" i="11"/>
  <c r="J198" i="11"/>
  <c r="H198" i="11"/>
  <c r="F198" i="11"/>
  <c r="E198" i="1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L191" i="11"/>
  <c r="J191" i="11"/>
  <c r="H191" i="11"/>
  <c r="F191" i="11"/>
  <c r="E191" i="11"/>
  <c r="D191" i="11"/>
  <c r="G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U185" i="11" s="1"/>
  <c r="L185" i="11"/>
  <c r="J185" i="11"/>
  <c r="K185" i="11" s="1"/>
  <c r="H185" i="11"/>
  <c r="F185" i="11"/>
  <c r="E185" i="11"/>
  <c r="M185" i="11" s="1"/>
  <c r="D185" i="11"/>
  <c r="I185" i="11" s="1"/>
  <c r="U184" i="11"/>
  <c r="T184" i="11"/>
  <c r="O184" i="11"/>
  <c r="N184" i="1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T179" i="11"/>
  <c r="S179" i="11"/>
  <c r="R179" i="11"/>
  <c r="Q179" i="11"/>
  <c r="P179" i="11"/>
  <c r="U179" i="11" s="1"/>
  <c r="L179" i="11"/>
  <c r="K179" i="11"/>
  <c r="J179" i="11"/>
  <c r="H179" i="11"/>
  <c r="F179" i="11"/>
  <c r="E179" i="11"/>
  <c r="M179" i="11" s="1"/>
  <c r="D179" i="11"/>
  <c r="I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U170" i="11" s="1"/>
  <c r="L170" i="11"/>
  <c r="K170" i="11"/>
  <c r="J170" i="11"/>
  <c r="H170" i="11"/>
  <c r="G170" i="11"/>
  <c r="F170" i="11"/>
  <c r="E170" i="11"/>
  <c r="M170" i="11" s="1"/>
  <c r="D170" i="11"/>
  <c r="I170" i="11" s="1"/>
  <c r="U169" i="11"/>
  <c r="S169" i="11"/>
  <c r="R169" i="11"/>
  <c r="T169" i="11" s="1"/>
  <c r="Q169" i="11"/>
  <c r="P169" i="11"/>
  <c r="L169" i="11"/>
  <c r="J169" i="11"/>
  <c r="H169" i="11"/>
  <c r="F169" i="11"/>
  <c r="E169" i="11"/>
  <c r="K169" i="11" s="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L163" i="11"/>
  <c r="J163" i="11"/>
  <c r="I163" i="11"/>
  <c r="H163" i="11"/>
  <c r="G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O159" i="11"/>
  <c r="N159" i="1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T157" i="11"/>
  <c r="S157" i="11"/>
  <c r="R157" i="11"/>
  <c r="Q157" i="11"/>
  <c r="P157" i="11"/>
  <c r="U157" i="11" s="1"/>
  <c r="L157" i="11"/>
  <c r="J157" i="11"/>
  <c r="H157" i="11"/>
  <c r="F157" i="11"/>
  <c r="E157" i="1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L150" i="11"/>
  <c r="K150" i="11"/>
  <c r="J150" i="11"/>
  <c r="H150" i="11"/>
  <c r="F150" i="11"/>
  <c r="E150" i="11"/>
  <c r="D150" i="11"/>
  <c r="U149" i="11"/>
  <c r="T149" i="11"/>
  <c r="N149" i="11"/>
  <c r="O149" i="11" s="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T144" i="11"/>
  <c r="S144" i="11"/>
  <c r="R144" i="11"/>
  <c r="Q144" i="11"/>
  <c r="P144" i="11"/>
  <c r="L144" i="11"/>
  <c r="J144" i="11"/>
  <c r="I144" i="11"/>
  <c r="H144" i="11"/>
  <c r="F144" i="11"/>
  <c r="E144" i="11"/>
  <c r="D144" i="11"/>
  <c r="G144" i="11" s="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P137" i="11"/>
  <c r="U137" i="11" s="1"/>
  <c r="L137" i="11"/>
  <c r="J137" i="11"/>
  <c r="K137" i="11" s="1"/>
  <c r="H137" i="11"/>
  <c r="F137" i="11"/>
  <c r="E137" i="11"/>
  <c r="D137" i="1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T132" i="11"/>
  <c r="S132" i="11"/>
  <c r="R132" i="11"/>
  <c r="Q132" i="11"/>
  <c r="P132" i="11"/>
  <c r="U132" i="11" s="1"/>
  <c r="L132" i="11"/>
  <c r="J132" i="11"/>
  <c r="H132" i="11"/>
  <c r="F132" i="11"/>
  <c r="E132" i="1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O126" i="11"/>
  <c r="L126" i="11"/>
  <c r="K126" i="11"/>
  <c r="J126" i="11"/>
  <c r="H126" i="11"/>
  <c r="F126" i="11"/>
  <c r="E126" i="11"/>
  <c r="M126" i="11" s="1"/>
  <c r="D126" i="1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U121" i="11"/>
  <c r="S121" i="11"/>
  <c r="R121" i="11"/>
  <c r="T121" i="11" s="1"/>
  <c r="Q121" i="11"/>
  <c r="P121" i="11"/>
  <c r="L121" i="11"/>
  <c r="J121" i="11"/>
  <c r="H121" i="11"/>
  <c r="F121" i="11"/>
  <c r="E121" i="11"/>
  <c r="D121" i="11"/>
  <c r="G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P112" i="11"/>
  <c r="U112" i="11" s="1"/>
  <c r="L112" i="11"/>
  <c r="J112" i="11"/>
  <c r="H112" i="11"/>
  <c r="F112" i="11"/>
  <c r="E112" i="11"/>
  <c r="D112" i="11"/>
  <c r="I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T106" i="11"/>
  <c r="S106" i="11"/>
  <c r="R106" i="11"/>
  <c r="Q106" i="11"/>
  <c r="P106" i="11"/>
  <c r="U106" i="11" s="1"/>
  <c r="L106" i="11"/>
  <c r="J106" i="11"/>
  <c r="H106" i="11"/>
  <c r="F106" i="11"/>
  <c r="E106" i="11"/>
  <c r="D106" i="11"/>
  <c r="I106" i="11" s="1"/>
  <c r="U105" i="11"/>
  <c r="T105" i="11"/>
  <c r="O105" i="11"/>
  <c r="N105" i="11"/>
  <c r="M105" i="11"/>
  <c r="K105" i="11"/>
  <c r="I105" i="11"/>
  <c r="G105" i="11"/>
  <c r="S102" i="11"/>
  <c r="R102" i="11"/>
  <c r="T102" i="11" s="1"/>
  <c r="Q102" i="11"/>
  <c r="P102" i="11"/>
  <c r="L102" i="11"/>
  <c r="K102" i="11"/>
  <c r="J102" i="11"/>
  <c r="H102" i="11"/>
  <c r="F102" i="11"/>
  <c r="E102" i="11"/>
  <c r="D102" i="11"/>
  <c r="U101" i="11"/>
  <c r="T101" i="11"/>
  <c r="S101" i="11"/>
  <c r="R101" i="11"/>
  <c r="Q101" i="11"/>
  <c r="P101" i="11"/>
  <c r="L101" i="11"/>
  <c r="J101" i="11"/>
  <c r="I101" i="11"/>
  <c r="H101" i="11"/>
  <c r="F101" i="11"/>
  <c r="E101" i="11"/>
  <c r="D101" i="11"/>
  <c r="G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S96" i="11"/>
  <c r="R96" i="11"/>
  <c r="Q96" i="11"/>
  <c r="P96" i="11"/>
  <c r="U96" i="11" s="1"/>
  <c r="L96" i="11"/>
  <c r="J96" i="11"/>
  <c r="K96" i="11" s="1"/>
  <c r="H96" i="11"/>
  <c r="F96" i="11"/>
  <c r="E96" i="11"/>
  <c r="D96" i="11"/>
  <c r="U95" i="11"/>
  <c r="T95" i="11"/>
  <c r="N95" i="11"/>
  <c r="O95" i="11" s="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N92" i="11"/>
  <c r="O92" i="11" s="1"/>
  <c r="M92" i="11"/>
  <c r="K92" i="11"/>
  <c r="I92" i="11"/>
  <c r="G92" i="11"/>
  <c r="S91" i="11"/>
  <c r="R91" i="11"/>
  <c r="T91" i="11" s="1"/>
  <c r="Q91" i="11"/>
  <c r="P91" i="11"/>
  <c r="U91" i="11" s="1"/>
  <c r="L91" i="11"/>
  <c r="J91" i="11"/>
  <c r="I91" i="11"/>
  <c r="H91" i="11"/>
  <c r="F91" i="11"/>
  <c r="E91" i="11"/>
  <c r="M91" i="11" s="1"/>
  <c r="D91" i="11"/>
  <c r="U90" i="11"/>
  <c r="T90" i="11"/>
  <c r="O90" i="11"/>
  <c r="N90" i="11"/>
  <c r="M90" i="11"/>
  <c r="K90" i="11"/>
  <c r="I90" i="11"/>
  <c r="G90" i="11"/>
  <c r="U89" i="11"/>
  <c r="T89" i="11"/>
  <c r="O89" i="11"/>
  <c r="N89" i="1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U85" i="11" s="1"/>
  <c r="L85" i="11"/>
  <c r="J85" i="11"/>
  <c r="H85" i="11"/>
  <c r="G85" i="11"/>
  <c r="F85" i="11"/>
  <c r="E85" i="11"/>
  <c r="D85" i="11"/>
  <c r="I85" i="11" s="1"/>
  <c r="T84" i="11"/>
  <c r="S84" i="11"/>
  <c r="R84" i="11"/>
  <c r="Q84" i="11"/>
  <c r="P84" i="11"/>
  <c r="L84" i="11"/>
  <c r="M84" i="11" s="1"/>
  <c r="J84" i="11"/>
  <c r="I84" i="11"/>
  <c r="H84" i="11"/>
  <c r="F84" i="11"/>
  <c r="E84" i="11"/>
  <c r="D84" i="11"/>
  <c r="G84" i="11" s="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Q78" i="11"/>
  <c r="P78" i="11"/>
  <c r="L78" i="11"/>
  <c r="J78" i="11"/>
  <c r="H78" i="11"/>
  <c r="F78" i="11"/>
  <c r="G78" i="11" s="1"/>
  <c r="E78" i="1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U70" i="11"/>
  <c r="T70" i="11"/>
  <c r="S70" i="11"/>
  <c r="R70" i="11"/>
  <c r="Q70" i="11"/>
  <c r="P70" i="11"/>
  <c r="M70" i="11"/>
  <c r="L70" i="11"/>
  <c r="J70" i="11"/>
  <c r="H70" i="11"/>
  <c r="F70" i="11"/>
  <c r="E70" i="11"/>
  <c r="D70" i="11"/>
  <c r="G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Q63" i="11"/>
  <c r="P63" i="11"/>
  <c r="O63" i="11"/>
  <c r="L63" i="11"/>
  <c r="J63" i="11"/>
  <c r="H63" i="11"/>
  <c r="F63" i="11"/>
  <c r="E63" i="11"/>
  <c r="M63" i="11" s="1"/>
  <c r="D63" i="11"/>
  <c r="I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T58" i="11" s="1"/>
  <c r="R58" i="11"/>
  <c r="Q58" i="11"/>
  <c r="P58" i="11"/>
  <c r="M58" i="11"/>
  <c r="L58" i="11"/>
  <c r="J58" i="11"/>
  <c r="H58" i="11"/>
  <c r="F58" i="11"/>
  <c r="E58" i="11"/>
  <c r="D58" i="11"/>
  <c r="U57" i="11"/>
  <c r="T57" i="11"/>
  <c r="N57" i="11"/>
  <c r="O57" i="11" s="1"/>
  <c r="M57" i="11"/>
  <c r="K57" i="11"/>
  <c r="I57" i="11"/>
  <c r="G57" i="11"/>
  <c r="S54" i="11"/>
  <c r="R54" i="11"/>
  <c r="Q54" i="11"/>
  <c r="P54" i="11"/>
  <c r="L54" i="11"/>
  <c r="J54" i="11"/>
  <c r="K54" i="11" s="1"/>
  <c r="H54" i="11"/>
  <c r="F54" i="11"/>
  <c r="E54" i="11"/>
  <c r="D54" i="11"/>
  <c r="S53" i="11"/>
  <c r="R53" i="11"/>
  <c r="Q53" i="11"/>
  <c r="P53" i="11"/>
  <c r="L53" i="11"/>
  <c r="J53" i="11"/>
  <c r="H53" i="11"/>
  <c r="F53" i="11"/>
  <c r="E53" i="1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T47" i="11"/>
  <c r="S47" i="11"/>
  <c r="R47" i="11"/>
  <c r="Q47" i="11"/>
  <c r="P47" i="11"/>
  <c r="L47" i="11"/>
  <c r="J47" i="11"/>
  <c r="K47" i="11" s="1"/>
  <c r="H47" i="11"/>
  <c r="F47" i="1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L40" i="11"/>
  <c r="J40" i="11"/>
  <c r="I40" i="11"/>
  <c r="H40" i="11"/>
  <c r="F40" i="11"/>
  <c r="G40" i="11" s="1"/>
  <c r="E40" i="11"/>
  <c r="D40" i="1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T35" i="11" s="1"/>
  <c r="Q35" i="11"/>
  <c r="P35" i="11"/>
  <c r="L35" i="11"/>
  <c r="J35" i="11"/>
  <c r="H35" i="11"/>
  <c r="F35" i="11"/>
  <c r="N35" i="11" s="1"/>
  <c r="E35" i="11"/>
  <c r="D35" i="11"/>
  <c r="I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U27" i="11"/>
  <c r="S27" i="11"/>
  <c r="R27" i="11"/>
  <c r="Q27" i="11"/>
  <c r="P27" i="11"/>
  <c r="L27" i="11"/>
  <c r="J27" i="11"/>
  <c r="H27" i="11"/>
  <c r="I27" i="11" s="1"/>
  <c r="F27" i="11"/>
  <c r="G27" i="11" s="1"/>
  <c r="E27" i="1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N20" i="11"/>
  <c r="O20" i="11" s="1"/>
  <c r="M20" i="11"/>
  <c r="K20" i="11"/>
  <c r="I20" i="11"/>
  <c r="G20" i="11"/>
  <c r="S19" i="11"/>
  <c r="R19" i="11"/>
  <c r="Q19" i="11"/>
  <c r="P19" i="11"/>
  <c r="L19" i="11"/>
  <c r="K19" i="11"/>
  <c r="J19" i="11"/>
  <c r="H19" i="11"/>
  <c r="F19" i="11"/>
  <c r="E19" i="1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N13" i="11"/>
  <c r="O13" i="11" s="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U10" i="11" s="1"/>
  <c r="L10" i="11"/>
  <c r="J10" i="11"/>
  <c r="H10" i="11"/>
  <c r="F10" i="11"/>
  <c r="E10" i="11"/>
  <c r="D10" i="11"/>
  <c r="G10" i="11" s="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P339" i="10"/>
  <c r="L339" i="10"/>
  <c r="J339" i="10"/>
  <c r="H339" i="10"/>
  <c r="F339" i="10"/>
  <c r="E339" i="10"/>
  <c r="M339" i="10" s="1"/>
  <c r="D339" i="10"/>
  <c r="I339" i="10" s="1"/>
  <c r="T338" i="10"/>
  <c r="S338" i="10"/>
  <c r="R338" i="10"/>
  <c r="Q338" i="10"/>
  <c r="P338" i="10"/>
  <c r="L338" i="10"/>
  <c r="J338" i="10"/>
  <c r="H338" i="10"/>
  <c r="F338" i="10"/>
  <c r="E338" i="10"/>
  <c r="D338" i="10"/>
  <c r="S337" i="10"/>
  <c r="R337" i="10"/>
  <c r="T337" i="10" s="1"/>
  <c r="Q337" i="10"/>
  <c r="P337" i="10"/>
  <c r="U337" i="10" s="1"/>
  <c r="L337" i="10"/>
  <c r="J337" i="10"/>
  <c r="K337" i="10" s="1"/>
  <c r="H337" i="10"/>
  <c r="F337" i="10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T332" i="10" s="1"/>
  <c r="Q332" i="10"/>
  <c r="P332" i="10"/>
  <c r="L332" i="10"/>
  <c r="J332" i="10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L323" i="10"/>
  <c r="J323" i="10"/>
  <c r="H323" i="10"/>
  <c r="F323" i="10"/>
  <c r="E323" i="10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T317" i="10" s="1"/>
  <c r="Q317" i="10"/>
  <c r="P317" i="10"/>
  <c r="L317" i="10"/>
  <c r="J317" i="10"/>
  <c r="H317" i="10"/>
  <c r="F317" i="10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L310" i="10"/>
  <c r="J310" i="10"/>
  <c r="H310" i="10"/>
  <c r="F310" i="10"/>
  <c r="E310" i="10"/>
  <c r="M310" i="10" s="1"/>
  <c r="D310" i="10"/>
  <c r="I310" i="10" s="1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T303" i="10"/>
  <c r="S303" i="10"/>
  <c r="R303" i="10"/>
  <c r="Q303" i="10"/>
  <c r="P303" i="10"/>
  <c r="L303" i="10"/>
  <c r="J303" i="10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T299" i="10" s="1"/>
  <c r="Q299" i="10"/>
  <c r="P299" i="10"/>
  <c r="L299" i="10"/>
  <c r="J299" i="10"/>
  <c r="H299" i="10"/>
  <c r="F299" i="10"/>
  <c r="E299" i="10"/>
  <c r="D299" i="10"/>
  <c r="S298" i="10"/>
  <c r="R298" i="10"/>
  <c r="T298" i="10" s="1"/>
  <c r="Q298" i="10"/>
  <c r="P298" i="10"/>
  <c r="L298" i="10"/>
  <c r="J298" i="10"/>
  <c r="H298" i="10"/>
  <c r="F298" i="10"/>
  <c r="E298" i="10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T292" i="10" s="1"/>
  <c r="Q292" i="10"/>
  <c r="P292" i="10"/>
  <c r="U292" i="10" s="1"/>
  <c r="L292" i="10"/>
  <c r="J292" i="10"/>
  <c r="K292" i="10" s="1"/>
  <c r="H292" i="10"/>
  <c r="F292" i="10"/>
  <c r="E292" i="10"/>
  <c r="M292" i="10" s="1"/>
  <c r="D292" i="10"/>
  <c r="I292" i="10" s="1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T285" i="10"/>
  <c r="S285" i="10"/>
  <c r="R285" i="10"/>
  <c r="Q285" i="10"/>
  <c r="P285" i="10"/>
  <c r="L285" i="10"/>
  <c r="J285" i="10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T275" i="10" s="1"/>
  <c r="Q275" i="10"/>
  <c r="P275" i="10"/>
  <c r="U275" i="10" s="1"/>
  <c r="L275" i="10"/>
  <c r="J275" i="10"/>
  <c r="K275" i="10" s="1"/>
  <c r="H275" i="10"/>
  <c r="F275" i="10"/>
  <c r="E275" i="10"/>
  <c r="M275" i="10" s="1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T267" i="10"/>
  <c r="S267" i="10"/>
  <c r="R267" i="10"/>
  <c r="Q267" i="10"/>
  <c r="P267" i="10"/>
  <c r="L267" i="10"/>
  <c r="J267" i="10"/>
  <c r="H267" i="10"/>
  <c r="F267" i="10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T260" i="10" s="1"/>
  <c r="R260" i="10"/>
  <c r="Q260" i="10"/>
  <c r="P260" i="10"/>
  <c r="L260" i="10"/>
  <c r="J260" i="10"/>
  <c r="K260" i="10" s="1"/>
  <c r="H260" i="10"/>
  <c r="F260" i="10"/>
  <c r="E260" i="10"/>
  <c r="D260" i="10"/>
  <c r="I260" i="10" s="1"/>
  <c r="S259" i="10"/>
  <c r="R259" i="10"/>
  <c r="Q259" i="10"/>
  <c r="P259" i="10"/>
  <c r="L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Q254" i="10"/>
  <c r="P254" i="10"/>
  <c r="L254" i="10"/>
  <c r="J254" i="10"/>
  <c r="K254" i="10" s="1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Q247" i="10"/>
  <c r="P247" i="10"/>
  <c r="U247" i="10" s="1"/>
  <c r="L247" i="10"/>
  <c r="J247" i="10"/>
  <c r="H247" i="10"/>
  <c r="N247" i="10" s="1"/>
  <c r="F247" i="10"/>
  <c r="E247" i="10"/>
  <c r="M247" i="10" s="1"/>
  <c r="D247" i="10"/>
  <c r="U246" i="10"/>
  <c r="T246" i="10"/>
  <c r="N246" i="10"/>
  <c r="O246" i="10" s="1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U240" i="10"/>
  <c r="S240" i="10"/>
  <c r="R240" i="10"/>
  <c r="T240" i="10" s="1"/>
  <c r="Q240" i="10"/>
  <c r="P240" i="10"/>
  <c r="L240" i="10"/>
  <c r="J240" i="10"/>
  <c r="I240" i="10"/>
  <c r="H240" i="10"/>
  <c r="F240" i="10"/>
  <c r="E240" i="10"/>
  <c r="D240" i="10"/>
  <c r="U239" i="10"/>
  <c r="T239" i="10"/>
  <c r="N239" i="10"/>
  <c r="O239" i="10" s="1"/>
  <c r="M239" i="10"/>
  <c r="K239" i="10"/>
  <c r="I239" i="10"/>
  <c r="G239" i="10"/>
  <c r="U238" i="10"/>
  <c r="T238" i="10"/>
  <c r="N238" i="10"/>
  <c r="O238" i="10" s="1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L231" i="10"/>
  <c r="K231" i="10"/>
  <c r="J231" i="10"/>
  <c r="H231" i="10"/>
  <c r="F231" i="10"/>
  <c r="E231" i="10"/>
  <c r="D231" i="10"/>
  <c r="U230" i="10"/>
  <c r="S230" i="10"/>
  <c r="R230" i="10"/>
  <c r="Q230" i="10"/>
  <c r="P230" i="10"/>
  <c r="L230" i="10"/>
  <c r="J230" i="10"/>
  <c r="I230" i="10"/>
  <c r="H230" i="10"/>
  <c r="F230" i="10"/>
  <c r="G230" i="10" s="1"/>
  <c r="E230" i="10"/>
  <c r="D230" i="10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T224" i="10" s="1"/>
  <c r="R224" i="10"/>
  <c r="Q224" i="10"/>
  <c r="P224" i="10"/>
  <c r="L224" i="10"/>
  <c r="J224" i="10"/>
  <c r="H224" i="10"/>
  <c r="F224" i="10"/>
  <c r="E224" i="10"/>
  <c r="K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S216" i="10"/>
  <c r="R216" i="10"/>
  <c r="T216" i="10" s="1"/>
  <c r="Q216" i="10"/>
  <c r="P216" i="10"/>
  <c r="L216" i="10"/>
  <c r="M216" i="10" s="1"/>
  <c r="J216" i="10"/>
  <c r="H216" i="10"/>
  <c r="F216" i="10"/>
  <c r="E216" i="10"/>
  <c r="D216" i="10"/>
  <c r="I216" i="10" s="1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S205" i="10"/>
  <c r="R205" i="10"/>
  <c r="Q205" i="10"/>
  <c r="P205" i="10"/>
  <c r="U205" i="10" s="1"/>
  <c r="L205" i="10"/>
  <c r="J205" i="10"/>
  <c r="H205" i="10"/>
  <c r="F205" i="10"/>
  <c r="E205" i="10"/>
  <c r="D205" i="10"/>
  <c r="S204" i="10"/>
  <c r="R204" i="10"/>
  <c r="T204" i="10" s="1"/>
  <c r="Q204" i="10"/>
  <c r="P204" i="10"/>
  <c r="L204" i="10"/>
  <c r="M204" i="10" s="1"/>
  <c r="J204" i="10"/>
  <c r="H204" i="10"/>
  <c r="F204" i="10"/>
  <c r="E204" i="10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S198" i="10"/>
  <c r="R198" i="10"/>
  <c r="Q198" i="10"/>
  <c r="P198" i="10"/>
  <c r="U198" i="10" s="1"/>
  <c r="L198" i="10"/>
  <c r="J198" i="10"/>
  <c r="H198" i="10"/>
  <c r="F198" i="10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T191" i="10" s="1"/>
  <c r="Q191" i="10"/>
  <c r="P191" i="10"/>
  <c r="U191" i="10" s="1"/>
  <c r="L191" i="10"/>
  <c r="J191" i="10"/>
  <c r="H191" i="10"/>
  <c r="F191" i="10"/>
  <c r="E191" i="10"/>
  <c r="D191" i="10"/>
  <c r="I191" i="10" s="1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N187" i="10"/>
  <c r="O187" i="10" s="1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Q185" i="10"/>
  <c r="P185" i="10"/>
  <c r="L185" i="10"/>
  <c r="J185" i="10"/>
  <c r="K185" i="10" s="1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U179" i="10"/>
  <c r="S179" i="10"/>
  <c r="R179" i="10"/>
  <c r="T179" i="10" s="1"/>
  <c r="Q179" i="10"/>
  <c r="P179" i="10"/>
  <c r="M179" i="10"/>
  <c r="L179" i="10"/>
  <c r="J179" i="10"/>
  <c r="H179" i="10"/>
  <c r="N179" i="10" s="1"/>
  <c r="F179" i="10"/>
  <c r="E179" i="10"/>
  <c r="D179" i="10"/>
  <c r="I179" i="10" s="1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S170" i="10"/>
  <c r="R170" i="10"/>
  <c r="T170" i="10" s="1"/>
  <c r="Q170" i="10"/>
  <c r="P170" i="10"/>
  <c r="U170" i="10" s="1"/>
  <c r="L170" i="10"/>
  <c r="J170" i="10"/>
  <c r="K170" i="10" s="1"/>
  <c r="H170" i="10"/>
  <c r="F170" i="10"/>
  <c r="E170" i="10"/>
  <c r="M170" i="10" s="1"/>
  <c r="D170" i="10"/>
  <c r="S169" i="10"/>
  <c r="R169" i="10"/>
  <c r="T169" i="10" s="1"/>
  <c r="Q169" i="10"/>
  <c r="P169" i="10"/>
  <c r="U169" i="10" s="1"/>
  <c r="L169" i="10"/>
  <c r="J169" i="10"/>
  <c r="H169" i="10"/>
  <c r="F169" i="10"/>
  <c r="E169" i="10"/>
  <c r="M169" i="10" s="1"/>
  <c r="D169" i="10"/>
  <c r="I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T163" i="10" s="1"/>
  <c r="R163" i="10"/>
  <c r="Q163" i="10"/>
  <c r="P163" i="10"/>
  <c r="L163" i="10"/>
  <c r="J163" i="10"/>
  <c r="K163" i="10" s="1"/>
  <c r="H163" i="10"/>
  <c r="G163" i="10"/>
  <c r="F163" i="10"/>
  <c r="E163" i="10"/>
  <c r="D163" i="10"/>
  <c r="I163" i="10" s="1"/>
  <c r="U162" i="10"/>
  <c r="T162" i="10"/>
  <c r="O162" i="10"/>
  <c r="N162" i="10"/>
  <c r="M162" i="10"/>
  <c r="K162" i="10"/>
  <c r="I162" i="10"/>
  <c r="G162" i="10"/>
  <c r="U161" i="10"/>
  <c r="T161" i="10"/>
  <c r="N161" i="10"/>
  <c r="O161" i="10" s="1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T157" i="10" s="1"/>
  <c r="Q157" i="10"/>
  <c r="P157" i="10"/>
  <c r="U157" i="10" s="1"/>
  <c r="N157" i="10"/>
  <c r="L157" i="10"/>
  <c r="J157" i="10"/>
  <c r="H157" i="10"/>
  <c r="F157" i="10"/>
  <c r="E157" i="10"/>
  <c r="M157" i="10" s="1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T150" i="10" s="1"/>
  <c r="R150" i="10"/>
  <c r="Q150" i="10"/>
  <c r="P150" i="10"/>
  <c r="L150" i="10"/>
  <c r="U150" i="10" s="1"/>
  <c r="J150" i="10"/>
  <c r="H150" i="10"/>
  <c r="F150" i="10"/>
  <c r="E150" i="10"/>
  <c r="K150" i="10" s="1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P144" i="10"/>
  <c r="L144" i="10"/>
  <c r="U144" i="10" s="1"/>
  <c r="J144" i="10"/>
  <c r="H144" i="10"/>
  <c r="F144" i="10"/>
  <c r="E144" i="10"/>
  <c r="M144" i="10" s="1"/>
  <c r="D144" i="10"/>
  <c r="I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L137" i="10"/>
  <c r="K137" i="10"/>
  <c r="J137" i="10"/>
  <c r="H137" i="10"/>
  <c r="F137" i="10"/>
  <c r="E137" i="10"/>
  <c r="D137" i="10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U132" i="10" s="1"/>
  <c r="L132" i="10"/>
  <c r="K132" i="10"/>
  <c r="J132" i="10"/>
  <c r="H132" i="10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O127" i="10"/>
  <c r="N127" i="10"/>
  <c r="M127" i="10"/>
  <c r="K127" i="10"/>
  <c r="I127" i="10"/>
  <c r="G127" i="10"/>
  <c r="S126" i="10"/>
  <c r="T126" i="10" s="1"/>
  <c r="R126" i="10"/>
  <c r="Q126" i="10"/>
  <c r="P126" i="10"/>
  <c r="L126" i="10"/>
  <c r="U126" i="10" s="1"/>
  <c r="J126" i="10"/>
  <c r="H126" i="10"/>
  <c r="F126" i="10"/>
  <c r="E126" i="10"/>
  <c r="K126" i="10" s="1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U121" i="10"/>
  <c r="S121" i="10"/>
  <c r="R121" i="10"/>
  <c r="T121" i="10" s="1"/>
  <c r="Q121" i="10"/>
  <c r="P121" i="10"/>
  <c r="L121" i="10"/>
  <c r="J121" i="10"/>
  <c r="H121" i="10"/>
  <c r="I121" i="10" s="1"/>
  <c r="F121" i="10"/>
  <c r="G121" i="10" s="1"/>
  <c r="E121" i="10"/>
  <c r="M121" i="10" s="1"/>
  <c r="D121" i="10"/>
  <c r="U120" i="10"/>
  <c r="T120" i="10"/>
  <c r="O120" i="10"/>
  <c r="N120" i="10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N113" i="10"/>
  <c r="O113" i="10" s="1"/>
  <c r="M113" i="10"/>
  <c r="K113" i="10"/>
  <c r="I113" i="10"/>
  <c r="G113" i="10"/>
  <c r="S112" i="10"/>
  <c r="T112" i="10" s="1"/>
  <c r="R112" i="10"/>
  <c r="Q112" i="10"/>
  <c r="P112" i="10"/>
  <c r="L112" i="10"/>
  <c r="J112" i="10"/>
  <c r="H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U106" i="10" s="1"/>
  <c r="L106" i="10"/>
  <c r="J106" i="10"/>
  <c r="I106" i="10"/>
  <c r="H106" i="10"/>
  <c r="G106" i="10"/>
  <c r="F106" i="10"/>
  <c r="N106" i="10" s="1"/>
  <c r="O106" i="10" s="1"/>
  <c r="E106" i="10"/>
  <c r="D106" i="10"/>
  <c r="U105" i="10"/>
  <c r="T105" i="10"/>
  <c r="O105" i="10"/>
  <c r="N105" i="10"/>
  <c r="M105" i="10"/>
  <c r="K105" i="10"/>
  <c r="I105" i="10"/>
  <c r="G105" i="10"/>
  <c r="S102" i="10"/>
  <c r="T102" i="10" s="1"/>
  <c r="R102" i="10"/>
  <c r="Q102" i="10"/>
  <c r="P102" i="10"/>
  <c r="L102" i="10"/>
  <c r="U102" i="10" s="1"/>
  <c r="J102" i="10"/>
  <c r="H102" i="10"/>
  <c r="F102" i="10"/>
  <c r="E102" i="10"/>
  <c r="D102" i="10"/>
  <c r="S101" i="10"/>
  <c r="R101" i="10"/>
  <c r="T101" i="10" s="1"/>
  <c r="Q101" i="10"/>
  <c r="P101" i="10"/>
  <c r="U101" i="10" s="1"/>
  <c r="L101" i="10"/>
  <c r="J101" i="10"/>
  <c r="H101" i="10"/>
  <c r="F101" i="10"/>
  <c r="E101" i="10"/>
  <c r="M101" i="10" s="1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T96" i="10" s="1"/>
  <c r="R96" i="10"/>
  <c r="Q96" i="10"/>
  <c r="P96" i="10"/>
  <c r="L96" i="10"/>
  <c r="J96" i="10"/>
  <c r="H96" i="10"/>
  <c r="G96" i="10"/>
  <c r="F96" i="10"/>
  <c r="E96" i="10"/>
  <c r="M96" i="10" s="1"/>
  <c r="D96" i="10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U91" i="10"/>
  <c r="S91" i="10"/>
  <c r="R91" i="10"/>
  <c r="Q91" i="10"/>
  <c r="P91" i="10"/>
  <c r="L91" i="10"/>
  <c r="J91" i="10"/>
  <c r="K91" i="10" s="1"/>
  <c r="I91" i="10"/>
  <c r="H91" i="10"/>
  <c r="G91" i="10"/>
  <c r="F91" i="10"/>
  <c r="E91" i="10"/>
  <c r="M91" i="10" s="1"/>
  <c r="D91" i="10"/>
  <c r="U90" i="10"/>
  <c r="T90" i="10"/>
  <c r="O90" i="10"/>
  <c r="N90" i="10"/>
  <c r="M90" i="10"/>
  <c r="K90" i="10"/>
  <c r="I90" i="10"/>
  <c r="G90" i="10"/>
  <c r="U89" i="10"/>
  <c r="T89" i="10"/>
  <c r="O89" i="10"/>
  <c r="N89" i="10"/>
  <c r="M89" i="10"/>
  <c r="K89" i="10"/>
  <c r="I89" i="10"/>
  <c r="G89" i="10"/>
  <c r="U88" i="10"/>
  <c r="T88" i="10"/>
  <c r="O88" i="10"/>
  <c r="N88" i="10"/>
  <c r="M88" i="10"/>
  <c r="K88" i="10"/>
  <c r="I88" i="10"/>
  <c r="G88" i="10"/>
  <c r="S85" i="10"/>
  <c r="R85" i="10"/>
  <c r="Q85" i="10"/>
  <c r="P85" i="10"/>
  <c r="L85" i="10"/>
  <c r="U85" i="10" s="1"/>
  <c r="J85" i="10"/>
  <c r="H85" i="10"/>
  <c r="F85" i="10"/>
  <c r="E85" i="10"/>
  <c r="K85" i="10" s="1"/>
  <c r="D85" i="10"/>
  <c r="G85" i="10" s="1"/>
  <c r="U84" i="10"/>
  <c r="S84" i="10"/>
  <c r="R84" i="10"/>
  <c r="T84" i="10" s="1"/>
  <c r="Q84" i="10"/>
  <c r="P84" i="10"/>
  <c r="L84" i="10"/>
  <c r="J84" i="10"/>
  <c r="H84" i="10"/>
  <c r="I84" i="10" s="1"/>
  <c r="F84" i="10"/>
  <c r="G84" i="10" s="1"/>
  <c r="E84" i="10"/>
  <c r="M84" i="10" s="1"/>
  <c r="D84" i="10"/>
  <c r="U83" i="10"/>
  <c r="T83" i="10"/>
  <c r="O83" i="10"/>
  <c r="N83" i="10"/>
  <c r="M83" i="10"/>
  <c r="K83" i="10"/>
  <c r="I83" i="10"/>
  <c r="G83" i="10"/>
  <c r="U82" i="10"/>
  <c r="T82" i="10"/>
  <c r="N82" i="10"/>
  <c r="O82" i="10" s="1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T78" i="10" s="1"/>
  <c r="R78" i="10"/>
  <c r="Q78" i="10"/>
  <c r="P78" i="10"/>
  <c r="L78" i="10"/>
  <c r="J78" i="10"/>
  <c r="H78" i="10"/>
  <c r="F78" i="10"/>
  <c r="E78" i="10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N74" i="10"/>
  <c r="O74" i="10" s="1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U70" i="10" s="1"/>
  <c r="L70" i="10"/>
  <c r="J70" i="10"/>
  <c r="K70" i="10" s="1"/>
  <c r="H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N64" i="10"/>
  <c r="O64" i="10" s="1"/>
  <c r="M64" i="10"/>
  <c r="K64" i="10"/>
  <c r="I64" i="10"/>
  <c r="G64" i="10"/>
  <c r="S63" i="10"/>
  <c r="R63" i="10"/>
  <c r="Q63" i="10"/>
  <c r="P63" i="10"/>
  <c r="L63" i="10"/>
  <c r="J63" i="10"/>
  <c r="H63" i="10"/>
  <c r="F63" i="10"/>
  <c r="E63" i="10"/>
  <c r="K63" i="10" s="1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N60" i="10"/>
  <c r="O60" i="10" s="1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U58" i="10"/>
  <c r="S58" i="10"/>
  <c r="R58" i="10"/>
  <c r="T58" i="10" s="1"/>
  <c r="Q58" i="10"/>
  <c r="P58" i="10"/>
  <c r="L58" i="10"/>
  <c r="J58" i="10"/>
  <c r="H58" i="10"/>
  <c r="I58" i="10" s="1"/>
  <c r="F58" i="10"/>
  <c r="G58" i="10" s="1"/>
  <c r="E58" i="10"/>
  <c r="M58" i="10" s="1"/>
  <c r="D58" i="10"/>
  <c r="U57" i="10"/>
  <c r="T57" i="10"/>
  <c r="N57" i="10"/>
  <c r="O57" i="10" s="1"/>
  <c r="M57" i="10"/>
  <c r="K57" i="10"/>
  <c r="I57" i="10"/>
  <c r="G57" i="10"/>
  <c r="S54" i="10"/>
  <c r="T54" i="10" s="1"/>
  <c r="R54" i="10"/>
  <c r="Q54" i="10"/>
  <c r="P54" i="10"/>
  <c r="L54" i="10"/>
  <c r="J54" i="10"/>
  <c r="K54" i="10" s="1"/>
  <c r="H54" i="10"/>
  <c r="G54" i="10"/>
  <c r="F54" i="10"/>
  <c r="E54" i="10"/>
  <c r="D54" i="10"/>
  <c r="I54" i="10" s="1"/>
  <c r="U53" i="10"/>
  <c r="S53" i="10"/>
  <c r="R53" i="10"/>
  <c r="Q53" i="10"/>
  <c r="P53" i="10"/>
  <c r="L53" i="10"/>
  <c r="J53" i="10"/>
  <c r="I53" i="10"/>
  <c r="H53" i="10"/>
  <c r="G53" i="10"/>
  <c r="F53" i="10"/>
  <c r="E53" i="10"/>
  <c r="M53" i="10" s="1"/>
  <c r="D53" i="10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O48" i="10"/>
  <c r="N48" i="10"/>
  <c r="M48" i="10"/>
  <c r="K48" i="10"/>
  <c r="I48" i="10"/>
  <c r="G48" i="10"/>
  <c r="S47" i="10"/>
  <c r="R47" i="10"/>
  <c r="Q47" i="10"/>
  <c r="P47" i="10"/>
  <c r="L47" i="10"/>
  <c r="J47" i="10"/>
  <c r="H47" i="10"/>
  <c r="F47" i="10"/>
  <c r="E47" i="10"/>
  <c r="K47" i="10" s="1"/>
  <c r="D47" i="10"/>
  <c r="G47" i="10" s="1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U40" i="10"/>
  <c r="S40" i="10"/>
  <c r="R40" i="10"/>
  <c r="T40" i="10" s="1"/>
  <c r="Q40" i="10"/>
  <c r="P40" i="10"/>
  <c r="L40" i="10"/>
  <c r="J40" i="10"/>
  <c r="I40" i="10"/>
  <c r="H40" i="10"/>
  <c r="F40" i="10"/>
  <c r="G40" i="10" s="1"/>
  <c r="E40" i="10"/>
  <c r="M40" i="10" s="1"/>
  <c r="D40" i="10"/>
  <c r="U39" i="10"/>
  <c r="T39" i="10"/>
  <c r="O39" i="10"/>
  <c r="N39" i="10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T35" i="10" s="1"/>
  <c r="R35" i="10"/>
  <c r="Q35" i="10"/>
  <c r="P35" i="10"/>
  <c r="U35" i="10" s="1"/>
  <c r="L35" i="10"/>
  <c r="J35" i="10"/>
  <c r="H35" i="10"/>
  <c r="F35" i="10"/>
  <c r="E35" i="10"/>
  <c r="D35" i="10"/>
  <c r="U34" i="10"/>
  <c r="T34" i="10"/>
  <c r="N34" i="10"/>
  <c r="O34" i="10" s="1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R27" i="10"/>
  <c r="Q27" i="10"/>
  <c r="P27" i="10"/>
  <c r="L27" i="10"/>
  <c r="J27" i="10"/>
  <c r="K27" i="10" s="1"/>
  <c r="H27" i="10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L19" i="10"/>
  <c r="J19" i="10"/>
  <c r="H19" i="10"/>
  <c r="F19" i="10"/>
  <c r="E19" i="10"/>
  <c r="K19" i="10" s="1"/>
  <c r="D19" i="10"/>
  <c r="G19" i="10" s="1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P10" i="10"/>
  <c r="L10" i="10"/>
  <c r="J10" i="10"/>
  <c r="I10" i="10"/>
  <c r="H10" i="10"/>
  <c r="F10" i="10"/>
  <c r="G10" i="10" s="1"/>
  <c r="E10" i="10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T339" i="9" s="1"/>
  <c r="Q339" i="9"/>
  <c r="P339" i="9"/>
  <c r="L339" i="9"/>
  <c r="J339" i="9"/>
  <c r="H339" i="9"/>
  <c r="F339" i="9"/>
  <c r="E339" i="9"/>
  <c r="D339" i="9"/>
  <c r="G339" i="9" s="1"/>
  <c r="S338" i="9"/>
  <c r="R338" i="9"/>
  <c r="Q338" i="9"/>
  <c r="P338" i="9"/>
  <c r="L338" i="9"/>
  <c r="J338" i="9"/>
  <c r="K338" i="9" s="1"/>
  <c r="H338" i="9"/>
  <c r="F338" i="9"/>
  <c r="E338" i="9"/>
  <c r="D338" i="9"/>
  <c r="S337" i="9"/>
  <c r="R337" i="9"/>
  <c r="T337" i="9" s="1"/>
  <c r="Q337" i="9"/>
  <c r="P337" i="9"/>
  <c r="U337" i="9" s="1"/>
  <c r="L337" i="9"/>
  <c r="J337" i="9"/>
  <c r="H337" i="9"/>
  <c r="F337" i="9"/>
  <c r="E337" i="9"/>
  <c r="D337" i="9"/>
  <c r="G337" i="9" s="1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P332" i="9"/>
  <c r="L332" i="9"/>
  <c r="K332" i="9"/>
  <c r="J332" i="9"/>
  <c r="H332" i="9"/>
  <c r="F332" i="9"/>
  <c r="E332" i="9"/>
  <c r="D332" i="9"/>
  <c r="I332" i="9" s="1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U323" i="9"/>
  <c r="T323" i="9"/>
  <c r="S323" i="9"/>
  <c r="R323" i="9"/>
  <c r="Q323" i="9"/>
  <c r="P323" i="9"/>
  <c r="L323" i="9"/>
  <c r="J323" i="9"/>
  <c r="H323" i="9"/>
  <c r="F323" i="9"/>
  <c r="E323" i="9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O320" i="9"/>
  <c r="N320" i="9"/>
  <c r="M320" i="9"/>
  <c r="K320" i="9"/>
  <c r="I320" i="9"/>
  <c r="G320" i="9"/>
  <c r="U319" i="9"/>
  <c r="T319" i="9"/>
  <c r="O319" i="9"/>
  <c r="N319" i="9"/>
  <c r="M319" i="9"/>
  <c r="K319" i="9"/>
  <c r="I319" i="9"/>
  <c r="G319" i="9"/>
  <c r="U318" i="9"/>
  <c r="T318" i="9"/>
  <c r="O318" i="9"/>
  <c r="N318" i="9"/>
  <c r="M318" i="9"/>
  <c r="K318" i="9"/>
  <c r="I318" i="9"/>
  <c r="G318" i="9"/>
  <c r="S317" i="9"/>
  <c r="R317" i="9"/>
  <c r="Q317" i="9"/>
  <c r="P317" i="9"/>
  <c r="L317" i="9"/>
  <c r="N317" i="9" s="1"/>
  <c r="O317" i="9" s="1"/>
  <c r="K317" i="9"/>
  <c r="J317" i="9"/>
  <c r="H317" i="9"/>
  <c r="F317" i="9"/>
  <c r="E317" i="9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T310" i="9" s="1"/>
  <c r="R310" i="9"/>
  <c r="Q310" i="9"/>
  <c r="P310" i="9"/>
  <c r="L310" i="9"/>
  <c r="M310" i="9" s="1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U303" i="9" s="1"/>
  <c r="L303" i="9"/>
  <c r="J303" i="9"/>
  <c r="H303" i="9"/>
  <c r="F303" i="9"/>
  <c r="N303" i="9" s="1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T299" i="9"/>
  <c r="S299" i="9"/>
  <c r="R299" i="9"/>
  <c r="Q299" i="9"/>
  <c r="P299" i="9"/>
  <c r="L299" i="9"/>
  <c r="U299" i="9" s="1"/>
  <c r="J299" i="9"/>
  <c r="H299" i="9"/>
  <c r="F299" i="9"/>
  <c r="N299" i="9" s="1"/>
  <c r="E299" i="9"/>
  <c r="D299" i="9"/>
  <c r="S298" i="9"/>
  <c r="R298" i="9"/>
  <c r="T298" i="9" s="1"/>
  <c r="Q298" i="9"/>
  <c r="P298" i="9"/>
  <c r="L298" i="9"/>
  <c r="N298" i="9" s="1"/>
  <c r="O298" i="9" s="1"/>
  <c r="J298" i="9"/>
  <c r="H298" i="9"/>
  <c r="F298" i="9"/>
  <c r="E298" i="9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T292" i="9" s="1"/>
  <c r="Q292" i="9"/>
  <c r="P292" i="9"/>
  <c r="L292" i="9"/>
  <c r="J292" i="9"/>
  <c r="H292" i="9"/>
  <c r="F292" i="9"/>
  <c r="E292" i="9"/>
  <c r="D292" i="9"/>
  <c r="G292" i="9" s="1"/>
  <c r="U291" i="9"/>
  <c r="T291" i="9"/>
  <c r="O291" i="9"/>
  <c r="N291" i="9"/>
  <c r="M291" i="9"/>
  <c r="K291" i="9"/>
  <c r="I291" i="9"/>
  <c r="G291" i="9"/>
  <c r="U290" i="9"/>
  <c r="T290" i="9"/>
  <c r="O290" i="9"/>
  <c r="N290" i="9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O286" i="9"/>
  <c r="N286" i="9"/>
  <c r="M286" i="9"/>
  <c r="K286" i="9"/>
  <c r="I286" i="9"/>
  <c r="G286" i="9"/>
  <c r="S285" i="9"/>
  <c r="R285" i="9"/>
  <c r="Q285" i="9"/>
  <c r="P285" i="9"/>
  <c r="U285" i="9" s="1"/>
  <c r="L285" i="9"/>
  <c r="J285" i="9"/>
  <c r="K285" i="9" s="1"/>
  <c r="H285" i="9"/>
  <c r="G285" i="9"/>
  <c r="F285" i="9"/>
  <c r="E285" i="9"/>
  <c r="M285" i="9" s="1"/>
  <c r="D285" i="9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U275" i="9"/>
  <c r="T275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T267" i="9" s="1"/>
  <c r="Q267" i="9"/>
  <c r="P267" i="9"/>
  <c r="L267" i="9"/>
  <c r="J267" i="9"/>
  <c r="K267" i="9" s="1"/>
  <c r="H267" i="9"/>
  <c r="F267" i="9"/>
  <c r="E267" i="9"/>
  <c r="D267" i="9"/>
  <c r="I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M260" i="9"/>
  <c r="L260" i="9"/>
  <c r="J260" i="9"/>
  <c r="H260" i="9"/>
  <c r="F260" i="9"/>
  <c r="E260" i="9"/>
  <c r="D260" i="9"/>
  <c r="S259" i="9"/>
  <c r="T259" i="9" s="1"/>
  <c r="R259" i="9"/>
  <c r="Q259" i="9"/>
  <c r="P259" i="9"/>
  <c r="U259" i="9" s="1"/>
  <c r="L259" i="9"/>
  <c r="K259" i="9"/>
  <c r="J259" i="9"/>
  <c r="H259" i="9"/>
  <c r="F259" i="9"/>
  <c r="N259" i="9" s="1"/>
  <c r="O259" i="9" s="1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T254" i="9" s="1"/>
  <c r="R254" i="9"/>
  <c r="Q254" i="9"/>
  <c r="P254" i="9"/>
  <c r="U254" i="9" s="1"/>
  <c r="L254" i="9"/>
  <c r="J254" i="9"/>
  <c r="H254" i="9"/>
  <c r="F254" i="9"/>
  <c r="N254" i="9" s="1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T247" i="9" s="1"/>
  <c r="Q247" i="9"/>
  <c r="P247" i="9"/>
  <c r="L247" i="9"/>
  <c r="J247" i="9"/>
  <c r="H247" i="9"/>
  <c r="F247" i="9"/>
  <c r="E247" i="9"/>
  <c r="M247" i="9" s="1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T240" i="9" s="1"/>
  <c r="Q240" i="9"/>
  <c r="P240" i="9"/>
  <c r="U240" i="9" s="1"/>
  <c r="L240" i="9"/>
  <c r="J240" i="9"/>
  <c r="K240" i="9" s="1"/>
  <c r="H240" i="9"/>
  <c r="F240" i="9"/>
  <c r="E240" i="9"/>
  <c r="D240" i="9"/>
  <c r="I240" i="9" s="1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T231" i="9" s="1"/>
  <c r="R231" i="9"/>
  <c r="Q231" i="9"/>
  <c r="P231" i="9"/>
  <c r="L231" i="9"/>
  <c r="J231" i="9"/>
  <c r="H231" i="9"/>
  <c r="F231" i="9"/>
  <c r="E231" i="9"/>
  <c r="D231" i="9"/>
  <c r="S230" i="9"/>
  <c r="R230" i="9"/>
  <c r="T230" i="9" s="1"/>
  <c r="Q230" i="9"/>
  <c r="P230" i="9"/>
  <c r="L230" i="9"/>
  <c r="J230" i="9"/>
  <c r="K230" i="9" s="1"/>
  <c r="I230" i="9"/>
  <c r="H230" i="9"/>
  <c r="F230" i="9"/>
  <c r="E230" i="9"/>
  <c r="D230" i="9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T224" i="9" s="1"/>
  <c r="Q224" i="9"/>
  <c r="P224" i="9"/>
  <c r="U224" i="9" s="1"/>
  <c r="L224" i="9"/>
  <c r="J224" i="9"/>
  <c r="H224" i="9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T216" i="9" s="1"/>
  <c r="Q216" i="9"/>
  <c r="P216" i="9"/>
  <c r="L216" i="9"/>
  <c r="J216" i="9"/>
  <c r="K216" i="9" s="1"/>
  <c r="I216" i="9"/>
  <c r="H216" i="9"/>
  <c r="F216" i="9"/>
  <c r="E216" i="9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R205" i="9"/>
  <c r="T205" i="9" s="1"/>
  <c r="Q205" i="9"/>
  <c r="P205" i="9"/>
  <c r="L205" i="9"/>
  <c r="J205" i="9"/>
  <c r="H205" i="9"/>
  <c r="F205" i="9"/>
  <c r="E205" i="9"/>
  <c r="D205" i="9"/>
  <c r="U204" i="9"/>
  <c r="S204" i="9"/>
  <c r="R204" i="9"/>
  <c r="Q204" i="9"/>
  <c r="P204" i="9"/>
  <c r="L204" i="9"/>
  <c r="J204" i="9"/>
  <c r="K204" i="9" s="1"/>
  <c r="H204" i="9"/>
  <c r="I204" i="9" s="1"/>
  <c r="F204" i="9"/>
  <c r="G204" i="9" s="1"/>
  <c r="E204" i="9"/>
  <c r="D204" i="9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T198" i="9" s="1"/>
  <c r="Q198" i="9"/>
  <c r="P198" i="9"/>
  <c r="L198" i="9"/>
  <c r="J198" i="9"/>
  <c r="H198" i="9"/>
  <c r="F198" i="9"/>
  <c r="E198" i="9"/>
  <c r="D198" i="9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L191" i="9"/>
  <c r="J191" i="9"/>
  <c r="N191" i="9" s="1"/>
  <c r="I191" i="9"/>
  <c r="H191" i="9"/>
  <c r="F191" i="9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T185" i="9" s="1"/>
  <c r="Q185" i="9"/>
  <c r="P185" i="9"/>
  <c r="L185" i="9"/>
  <c r="J185" i="9"/>
  <c r="H185" i="9"/>
  <c r="F185" i="9"/>
  <c r="G185" i="9" s="1"/>
  <c r="E185" i="9"/>
  <c r="K185" i="9" s="1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U179" i="9"/>
  <c r="S179" i="9"/>
  <c r="R179" i="9"/>
  <c r="T179" i="9" s="1"/>
  <c r="Q179" i="9"/>
  <c r="P179" i="9"/>
  <c r="L179" i="9"/>
  <c r="J179" i="9"/>
  <c r="I179" i="9"/>
  <c r="H179" i="9"/>
  <c r="F179" i="9"/>
  <c r="E179" i="9"/>
  <c r="M179" i="9" s="1"/>
  <c r="D179" i="9"/>
  <c r="U178" i="9"/>
  <c r="T178" i="9"/>
  <c r="N178" i="9"/>
  <c r="O178" i="9" s="1"/>
  <c r="M178" i="9"/>
  <c r="K178" i="9"/>
  <c r="I178" i="9"/>
  <c r="G178" i="9"/>
  <c r="U177" i="9"/>
  <c r="T177" i="9"/>
  <c r="O177" i="9"/>
  <c r="N177" i="9"/>
  <c r="M177" i="9"/>
  <c r="K177" i="9"/>
  <c r="I177" i="9"/>
  <c r="G177" i="9"/>
  <c r="U176" i="9"/>
  <c r="T176" i="9"/>
  <c r="O176" i="9"/>
  <c r="N176" i="9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O174" i="9"/>
  <c r="N174" i="9"/>
  <c r="M174" i="9"/>
  <c r="K174" i="9"/>
  <c r="I174" i="9"/>
  <c r="G174" i="9"/>
  <c r="U173" i="9"/>
  <c r="T173" i="9"/>
  <c r="O173" i="9"/>
  <c r="N173" i="9"/>
  <c r="M173" i="9"/>
  <c r="K173" i="9"/>
  <c r="I173" i="9"/>
  <c r="G173" i="9"/>
  <c r="S170" i="9"/>
  <c r="R170" i="9"/>
  <c r="T170" i="9" s="1"/>
  <c r="Q170" i="9"/>
  <c r="P170" i="9"/>
  <c r="U170" i="9" s="1"/>
  <c r="L170" i="9"/>
  <c r="J170" i="9"/>
  <c r="H170" i="9"/>
  <c r="F170" i="9"/>
  <c r="E170" i="9"/>
  <c r="D170" i="9"/>
  <c r="I170" i="9" s="1"/>
  <c r="U169" i="9"/>
  <c r="S169" i="9"/>
  <c r="R169" i="9"/>
  <c r="Q169" i="9"/>
  <c r="P169" i="9"/>
  <c r="L169" i="9"/>
  <c r="M169" i="9" s="1"/>
  <c r="J169" i="9"/>
  <c r="N169" i="9" s="1"/>
  <c r="I169" i="9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T163" i="9" s="1"/>
  <c r="Q163" i="9"/>
  <c r="P163" i="9"/>
  <c r="U163" i="9" s="1"/>
  <c r="L163" i="9"/>
  <c r="J163" i="9"/>
  <c r="H163" i="9"/>
  <c r="F163" i="9"/>
  <c r="N163" i="9" s="1"/>
  <c r="E163" i="9"/>
  <c r="D163" i="9"/>
  <c r="I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Q157" i="9"/>
  <c r="P157" i="9"/>
  <c r="L157" i="9"/>
  <c r="U157" i="9" s="1"/>
  <c r="J157" i="9"/>
  <c r="H157" i="9"/>
  <c r="I157" i="9" s="1"/>
  <c r="F157" i="9"/>
  <c r="E157" i="9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T150" i="9" s="1"/>
  <c r="Q150" i="9"/>
  <c r="P150" i="9"/>
  <c r="U150" i="9" s="1"/>
  <c r="L150" i="9"/>
  <c r="J150" i="9"/>
  <c r="H150" i="9"/>
  <c r="I150" i="9" s="1"/>
  <c r="F150" i="9"/>
  <c r="E150" i="9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L144" i="9"/>
  <c r="J144" i="9"/>
  <c r="H144" i="9"/>
  <c r="F144" i="9"/>
  <c r="E144" i="9"/>
  <c r="D144" i="9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T137" i="9"/>
  <c r="S137" i="9"/>
  <c r="R137" i="9"/>
  <c r="Q137" i="9"/>
  <c r="P137" i="9"/>
  <c r="L137" i="9"/>
  <c r="U137" i="9" s="1"/>
  <c r="J137" i="9"/>
  <c r="I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T132" i="9" s="1"/>
  <c r="Q132" i="9"/>
  <c r="P132" i="9"/>
  <c r="U132" i="9" s="1"/>
  <c r="L132" i="9"/>
  <c r="J132" i="9"/>
  <c r="H132" i="9"/>
  <c r="F132" i="9"/>
  <c r="N132" i="9" s="1"/>
  <c r="E132" i="9"/>
  <c r="M132" i="9" s="1"/>
  <c r="D132" i="9"/>
  <c r="I132" i="9" s="1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T126" i="9" s="1"/>
  <c r="R126" i="9"/>
  <c r="Q126" i="9"/>
  <c r="P126" i="9"/>
  <c r="L126" i="9"/>
  <c r="J126" i="9"/>
  <c r="K126" i="9" s="1"/>
  <c r="H126" i="9"/>
  <c r="I126" i="9" s="1"/>
  <c r="F126" i="9"/>
  <c r="E126" i="9"/>
  <c r="D126" i="9"/>
  <c r="G126" i="9" s="1"/>
  <c r="U125" i="9"/>
  <c r="T125" i="9"/>
  <c r="O125" i="9"/>
  <c r="N125" i="9"/>
  <c r="M125" i="9"/>
  <c r="K125" i="9"/>
  <c r="I125" i="9"/>
  <c r="G125" i="9"/>
  <c r="U124" i="9"/>
  <c r="T124" i="9"/>
  <c r="O124" i="9"/>
  <c r="N124" i="9"/>
  <c r="M124" i="9"/>
  <c r="K124" i="9"/>
  <c r="I124" i="9"/>
  <c r="G124" i="9"/>
  <c r="U123" i="9"/>
  <c r="T123" i="9"/>
  <c r="O123" i="9"/>
  <c r="N123" i="9"/>
  <c r="M123" i="9"/>
  <c r="K123" i="9"/>
  <c r="I123" i="9"/>
  <c r="G123" i="9"/>
  <c r="U122" i="9"/>
  <c r="T122" i="9"/>
  <c r="O122" i="9"/>
  <c r="N122" i="9"/>
  <c r="M122" i="9"/>
  <c r="K122" i="9"/>
  <c r="I122" i="9"/>
  <c r="G122" i="9"/>
  <c r="U121" i="9"/>
  <c r="S121" i="9"/>
  <c r="R121" i="9"/>
  <c r="Q121" i="9"/>
  <c r="P121" i="9"/>
  <c r="L121" i="9"/>
  <c r="J121" i="9"/>
  <c r="H121" i="9"/>
  <c r="I121" i="9" s="1"/>
  <c r="F121" i="9"/>
  <c r="E121" i="9"/>
  <c r="M121" i="9" s="1"/>
  <c r="D121" i="9"/>
  <c r="U120" i="9"/>
  <c r="T120" i="9"/>
  <c r="N120" i="9"/>
  <c r="O120" i="9" s="1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N113" i="9"/>
  <c r="O113" i="9" s="1"/>
  <c r="M113" i="9"/>
  <c r="K113" i="9"/>
  <c r="I113" i="9"/>
  <c r="G113" i="9"/>
  <c r="S112" i="9"/>
  <c r="R112" i="9"/>
  <c r="T112" i="9" s="1"/>
  <c r="Q112" i="9"/>
  <c r="P112" i="9"/>
  <c r="L112" i="9"/>
  <c r="J112" i="9"/>
  <c r="H112" i="9"/>
  <c r="F112" i="9"/>
  <c r="E112" i="9"/>
  <c r="D112" i="9"/>
  <c r="I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L106" i="9"/>
  <c r="J106" i="9"/>
  <c r="K106" i="9" s="1"/>
  <c r="I106" i="9"/>
  <c r="H106" i="9"/>
  <c r="F106" i="9"/>
  <c r="E106" i="9"/>
  <c r="D106" i="9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U102" i="9" s="1"/>
  <c r="L102" i="9"/>
  <c r="J102" i="9"/>
  <c r="H102" i="9"/>
  <c r="F102" i="9"/>
  <c r="N102" i="9" s="1"/>
  <c r="E102" i="9"/>
  <c r="M102" i="9" s="1"/>
  <c r="D102" i="9"/>
  <c r="I102" i="9" s="1"/>
  <c r="U101" i="9"/>
  <c r="S101" i="9"/>
  <c r="R101" i="9"/>
  <c r="Q101" i="9"/>
  <c r="P101" i="9"/>
  <c r="L101" i="9"/>
  <c r="J101" i="9"/>
  <c r="K101" i="9" s="1"/>
  <c r="H101" i="9"/>
  <c r="I101" i="9" s="1"/>
  <c r="F101" i="9"/>
  <c r="G101" i="9" s="1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T96" i="9" s="1"/>
  <c r="Q96" i="9"/>
  <c r="P96" i="9"/>
  <c r="U96" i="9" s="1"/>
  <c r="L96" i="9"/>
  <c r="J96" i="9"/>
  <c r="H96" i="9"/>
  <c r="F96" i="9"/>
  <c r="N96" i="9" s="1"/>
  <c r="E96" i="9"/>
  <c r="M96" i="9" s="1"/>
  <c r="D96" i="9"/>
  <c r="I96" i="9" s="1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T91" i="9" s="1"/>
  <c r="Q91" i="9"/>
  <c r="P91" i="9"/>
  <c r="L91" i="9"/>
  <c r="J91" i="9"/>
  <c r="H91" i="9"/>
  <c r="F91" i="9"/>
  <c r="E91" i="9"/>
  <c r="M91" i="9" s="1"/>
  <c r="D91" i="9"/>
  <c r="I91" i="9" s="1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T85" i="9" s="1"/>
  <c r="R85" i="9"/>
  <c r="Q85" i="9"/>
  <c r="P85" i="9"/>
  <c r="L85" i="9"/>
  <c r="J85" i="9"/>
  <c r="H85" i="9"/>
  <c r="F85" i="9"/>
  <c r="E85" i="9"/>
  <c r="M85" i="9" s="1"/>
  <c r="D85" i="9"/>
  <c r="S84" i="9"/>
  <c r="R84" i="9"/>
  <c r="T84" i="9" s="1"/>
  <c r="Q84" i="9"/>
  <c r="P84" i="9"/>
  <c r="U84" i="9" s="1"/>
  <c r="L84" i="9"/>
  <c r="J84" i="9"/>
  <c r="K84" i="9" s="1"/>
  <c r="H84" i="9"/>
  <c r="F84" i="9"/>
  <c r="E84" i="9"/>
  <c r="D84" i="9"/>
  <c r="I84" i="9" s="1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O81" i="9"/>
  <c r="N81" i="9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O79" i="9"/>
  <c r="N79" i="9"/>
  <c r="M79" i="9"/>
  <c r="K79" i="9"/>
  <c r="I79" i="9"/>
  <c r="G79" i="9"/>
  <c r="S78" i="9"/>
  <c r="T78" i="9" s="1"/>
  <c r="R78" i="9"/>
  <c r="Q78" i="9"/>
  <c r="P78" i="9"/>
  <c r="L78" i="9"/>
  <c r="J78" i="9"/>
  <c r="H78" i="9"/>
  <c r="F78" i="9"/>
  <c r="E78" i="9"/>
  <c r="M78" i="9" s="1"/>
  <c r="D78" i="9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T70" i="9" s="1"/>
  <c r="Q70" i="9"/>
  <c r="P70" i="9"/>
  <c r="U70" i="9" s="1"/>
  <c r="L70" i="9"/>
  <c r="J70" i="9"/>
  <c r="K70" i="9" s="1"/>
  <c r="H70" i="9"/>
  <c r="F70" i="9"/>
  <c r="E70" i="9"/>
  <c r="D70" i="9"/>
  <c r="I70" i="9" s="1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T63" i="9" s="1"/>
  <c r="Q63" i="9"/>
  <c r="P63" i="9"/>
  <c r="L63" i="9"/>
  <c r="J63" i="9"/>
  <c r="H63" i="9"/>
  <c r="F63" i="9"/>
  <c r="N63" i="9" s="1"/>
  <c r="E63" i="9"/>
  <c r="M63" i="9" s="1"/>
  <c r="D63" i="9"/>
  <c r="I63" i="9" s="1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N60" i="9"/>
  <c r="O60" i="9" s="1"/>
  <c r="M60" i="9"/>
  <c r="K60" i="9"/>
  <c r="I60" i="9"/>
  <c r="G60" i="9"/>
  <c r="U59" i="9"/>
  <c r="T59" i="9"/>
  <c r="N59" i="9"/>
  <c r="O59" i="9" s="1"/>
  <c r="M59" i="9"/>
  <c r="K59" i="9"/>
  <c r="I59" i="9"/>
  <c r="G59" i="9"/>
  <c r="U58" i="9"/>
  <c r="S58" i="9"/>
  <c r="R58" i="9"/>
  <c r="T58" i="9" s="1"/>
  <c r="Q58" i="9"/>
  <c r="P58" i="9"/>
  <c r="L58" i="9"/>
  <c r="J58" i="9"/>
  <c r="H58" i="9"/>
  <c r="F58" i="9"/>
  <c r="E58" i="9"/>
  <c r="M58" i="9" s="1"/>
  <c r="D58" i="9"/>
  <c r="I58" i="9" s="1"/>
  <c r="U57" i="9"/>
  <c r="T57" i="9"/>
  <c r="N57" i="9"/>
  <c r="O57" i="9" s="1"/>
  <c r="M57" i="9"/>
  <c r="K57" i="9"/>
  <c r="I57" i="9"/>
  <c r="G57" i="9"/>
  <c r="T54" i="9"/>
  <c r="S54" i="9"/>
  <c r="R54" i="9"/>
  <c r="Q54" i="9"/>
  <c r="P54" i="9"/>
  <c r="L54" i="9"/>
  <c r="J54" i="9"/>
  <c r="H54" i="9"/>
  <c r="F54" i="9"/>
  <c r="E54" i="9"/>
  <c r="D54" i="9"/>
  <c r="S53" i="9"/>
  <c r="R53" i="9"/>
  <c r="T53" i="9" s="1"/>
  <c r="Q53" i="9"/>
  <c r="P53" i="9"/>
  <c r="U53" i="9" s="1"/>
  <c r="L53" i="9"/>
  <c r="J53" i="9"/>
  <c r="H53" i="9"/>
  <c r="F53" i="9"/>
  <c r="G53" i="9" s="1"/>
  <c r="E53" i="9"/>
  <c r="M53" i="9" s="1"/>
  <c r="D53" i="9"/>
  <c r="I53" i="9" s="1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T47" i="9"/>
  <c r="S47" i="9"/>
  <c r="R47" i="9"/>
  <c r="Q47" i="9"/>
  <c r="P47" i="9"/>
  <c r="L47" i="9"/>
  <c r="J47" i="9"/>
  <c r="H47" i="9"/>
  <c r="F47" i="9"/>
  <c r="N47" i="9" s="1"/>
  <c r="E47" i="9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U40" i="9"/>
  <c r="S40" i="9"/>
  <c r="R40" i="9"/>
  <c r="T40" i="9" s="1"/>
  <c r="Q40" i="9"/>
  <c r="P40" i="9"/>
  <c r="L40" i="9"/>
  <c r="J40" i="9"/>
  <c r="H40" i="9"/>
  <c r="F40" i="9"/>
  <c r="E40" i="9"/>
  <c r="M40" i="9" s="1"/>
  <c r="D40" i="9"/>
  <c r="I40" i="9" s="1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T35" i="9"/>
  <c r="S35" i="9"/>
  <c r="R35" i="9"/>
  <c r="Q35" i="9"/>
  <c r="P35" i="9"/>
  <c r="U35" i="9" s="1"/>
  <c r="L35" i="9"/>
  <c r="J35" i="9"/>
  <c r="H35" i="9"/>
  <c r="F35" i="9"/>
  <c r="E35" i="9"/>
  <c r="D35" i="9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U27" i="9"/>
  <c r="S27" i="9"/>
  <c r="R27" i="9"/>
  <c r="Q27" i="9"/>
  <c r="P27" i="9"/>
  <c r="L27" i="9"/>
  <c r="J27" i="9"/>
  <c r="H27" i="9"/>
  <c r="F27" i="9"/>
  <c r="G27" i="9" s="1"/>
  <c r="E27" i="9"/>
  <c r="M27" i="9" s="1"/>
  <c r="D27" i="9"/>
  <c r="I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T19" i="9"/>
  <c r="S19" i="9"/>
  <c r="R19" i="9"/>
  <c r="Q19" i="9"/>
  <c r="P19" i="9"/>
  <c r="U19" i="9" s="1"/>
  <c r="L19" i="9"/>
  <c r="J19" i="9"/>
  <c r="H19" i="9"/>
  <c r="F19" i="9"/>
  <c r="E19" i="9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N12" i="9"/>
  <c r="O12" i="9" s="1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T10" i="9" s="1"/>
  <c r="Q10" i="9"/>
  <c r="P10" i="9"/>
  <c r="U10" i="9" s="1"/>
  <c r="L10" i="9"/>
  <c r="J10" i="9"/>
  <c r="H10" i="9"/>
  <c r="F10" i="9"/>
  <c r="E10" i="9"/>
  <c r="M10" i="9" s="1"/>
  <c r="D10" i="9"/>
  <c r="I10" i="9" s="1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Q339" i="8"/>
  <c r="P339" i="8"/>
  <c r="L339" i="8"/>
  <c r="J339" i="8"/>
  <c r="H339" i="8"/>
  <c r="F339" i="8"/>
  <c r="N339" i="8" s="1"/>
  <c r="E339" i="8"/>
  <c r="M339" i="8" s="1"/>
  <c r="D339" i="8"/>
  <c r="S338" i="8"/>
  <c r="R338" i="8"/>
  <c r="T338" i="8" s="1"/>
  <c r="Q338" i="8"/>
  <c r="P338" i="8"/>
  <c r="L338" i="8"/>
  <c r="J338" i="8"/>
  <c r="H338" i="8"/>
  <c r="F338" i="8"/>
  <c r="E338" i="8"/>
  <c r="D338" i="8"/>
  <c r="S337" i="8"/>
  <c r="R337" i="8"/>
  <c r="T337" i="8" s="1"/>
  <c r="Q337" i="8"/>
  <c r="P337" i="8"/>
  <c r="U337" i="8" s="1"/>
  <c r="L337" i="8"/>
  <c r="J337" i="8"/>
  <c r="H337" i="8"/>
  <c r="F337" i="8"/>
  <c r="N337" i="8" s="1"/>
  <c r="E337" i="8"/>
  <c r="M337" i="8" s="1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U332" i="8" s="1"/>
  <c r="L332" i="8"/>
  <c r="J332" i="8"/>
  <c r="H332" i="8"/>
  <c r="F332" i="8"/>
  <c r="N332" i="8" s="1"/>
  <c r="E332" i="8"/>
  <c r="O332" i="8" s="1"/>
  <c r="D332" i="8"/>
  <c r="G332" i="8" s="1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U323" i="8" s="1"/>
  <c r="L323" i="8"/>
  <c r="J323" i="8"/>
  <c r="H323" i="8"/>
  <c r="F323" i="8"/>
  <c r="N323" i="8" s="1"/>
  <c r="E323" i="8"/>
  <c r="M323" i="8" s="1"/>
  <c r="D323" i="8"/>
  <c r="I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U317" i="8"/>
  <c r="S317" i="8"/>
  <c r="R317" i="8"/>
  <c r="Q317" i="8"/>
  <c r="P317" i="8"/>
  <c r="L317" i="8"/>
  <c r="J317" i="8"/>
  <c r="H317" i="8"/>
  <c r="I317" i="8" s="1"/>
  <c r="F317" i="8"/>
  <c r="N317" i="8" s="1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K310" i="8"/>
  <c r="J310" i="8"/>
  <c r="H310" i="8"/>
  <c r="F310" i="8"/>
  <c r="E310" i="8"/>
  <c r="D310" i="8"/>
  <c r="I310" i="8" s="1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N304" i="8"/>
  <c r="O304" i="8" s="1"/>
  <c r="M304" i="8"/>
  <c r="K304" i="8"/>
  <c r="I304" i="8"/>
  <c r="G304" i="8"/>
  <c r="S303" i="8"/>
  <c r="R303" i="8"/>
  <c r="T303" i="8" s="1"/>
  <c r="Q303" i="8"/>
  <c r="P303" i="8"/>
  <c r="L303" i="8"/>
  <c r="J303" i="8"/>
  <c r="H303" i="8"/>
  <c r="F303" i="8"/>
  <c r="E303" i="8"/>
  <c r="D303" i="8"/>
  <c r="U302" i="8"/>
  <c r="T302" i="8"/>
  <c r="O302" i="8"/>
  <c r="N302" i="8"/>
  <c r="M302" i="8"/>
  <c r="K302" i="8"/>
  <c r="I302" i="8"/>
  <c r="G302" i="8"/>
  <c r="S299" i="8"/>
  <c r="R299" i="8"/>
  <c r="Q299" i="8"/>
  <c r="P299" i="8"/>
  <c r="L299" i="8"/>
  <c r="J299" i="8"/>
  <c r="K299" i="8" s="1"/>
  <c r="H299" i="8"/>
  <c r="G299" i="8"/>
  <c r="F299" i="8"/>
  <c r="E299" i="8"/>
  <c r="M299" i="8" s="1"/>
  <c r="D299" i="8"/>
  <c r="S298" i="8"/>
  <c r="R298" i="8"/>
  <c r="T298" i="8" s="1"/>
  <c r="Q298" i="8"/>
  <c r="P298" i="8"/>
  <c r="L298" i="8"/>
  <c r="J298" i="8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O293" i="8"/>
  <c r="N293" i="8"/>
  <c r="M293" i="8"/>
  <c r="K293" i="8"/>
  <c r="I293" i="8"/>
  <c r="G293" i="8"/>
  <c r="S292" i="8"/>
  <c r="R292" i="8"/>
  <c r="Q292" i="8"/>
  <c r="P292" i="8"/>
  <c r="U292" i="8" s="1"/>
  <c r="L292" i="8"/>
  <c r="J292" i="8"/>
  <c r="K292" i="8" s="1"/>
  <c r="H292" i="8"/>
  <c r="F292" i="8"/>
  <c r="E292" i="8"/>
  <c r="M292" i="8" s="1"/>
  <c r="D292" i="8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N286" i="8"/>
  <c r="O286" i="8" s="1"/>
  <c r="M286" i="8"/>
  <c r="K286" i="8"/>
  <c r="I286" i="8"/>
  <c r="G286" i="8"/>
  <c r="S285" i="8"/>
  <c r="R285" i="8"/>
  <c r="T285" i="8" s="1"/>
  <c r="Q285" i="8"/>
  <c r="P285" i="8"/>
  <c r="L285" i="8"/>
  <c r="J285" i="8"/>
  <c r="I285" i="8"/>
  <c r="H285" i="8"/>
  <c r="F285" i="8"/>
  <c r="E285" i="8"/>
  <c r="D285" i="8"/>
  <c r="G285" i="8" s="1"/>
  <c r="U284" i="8"/>
  <c r="T284" i="8"/>
  <c r="O284" i="8"/>
  <c r="N284" i="8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P275" i="8"/>
  <c r="U275" i="8" s="1"/>
  <c r="L275" i="8"/>
  <c r="J275" i="8"/>
  <c r="H275" i="8"/>
  <c r="F275" i="8"/>
  <c r="E275" i="8"/>
  <c r="D275" i="8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U267" i="8"/>
  <c r="S267" i="8"/>
  <c r="R267" i="8"/>
  <c r="Q267" i="8"/>
  <c r="P267" i="8"/>
  <c r="M267" i="8"/>
  <c r="L267" i="8"/>
  <c r="J267" i="8"/>
  <c r="I267" i="8"/>
  <c r="H267" i="8"/>
  <c r="F267" i="8"/>
  <c r="E267" i="8"/>
  <c r="D267" i="8"/>
  <c r="G267" i="8" s="1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N263" i="8"/>
  <c r="O263" i="8" s="1"/>
  <c r="M263" i="8"/>
  <c r="K263" i="8"/>
  <c r="I263" i="8"/>
  <c r="G263" i="8"/>
  <c r="S260" i="8"/>
  <c r="T260" i="8" s="1"/>
  <c r="R260" i="8"/>
  <c r="Q260" i="8"/>
  <c r="P260" i="8"/>
  <c r="U260" i="8" s="1"/>
  <c r="L260" i="8"/>
  <c r="J260" i="8"/>
  <c r="H260" i="8"/>
  <c r="G260" i="8"/>
  <c r="F260" i="8"/>
  <c r="E260" i="8"/>
  <c r="D260" i="8"/>
  <c r="S259" i="8"/>
  <c r="R259" i="8"/>
  <c r="T259" i="8" s="1"/>
  <c r="Q259" i="8"/>
  <c r="P259" i="8"/>
  <c r="U259" i="8" s="1"/>
  <c r="L259" i="8"/>
  <c r="J259" i="8"/>
  <c r="H259" i="8"/>
  <c r="F259" i="8"/>
  <c r="E259" i="8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Q254" i="8"/>
  <c r="P254" i="8"/>
  <c r="L254" i="8"/>
  <c r="K254" i="8"/>
  <c r="J254" i="8"/>
  <c r="H254" i="8"/>
  <c r="G254" i="8"/>
  <c r="F254" i="8"/>
  <c r="E254" i="8"/>
  <c r="M254" i="8" s="1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E247" i="8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L240" i="8"/>
  <c r="J240" i="8"/>
  <c r="H240" i="8"/>
  <c r="F240" i="8"/>
  <c r="E240" i="8"/>
  <c r="D240" i="8"/>
  <c r="I240" i="8" s="1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T231" i="8" s="1"/>
  <c r="Q231" i="8"/>
  <c r="P231" i="8"/>
  <c r="L231" i="8"/>
  <c r="J231" i="8"/>
  <c r="H231" i="8"/>
  <c r="F231" i="8"/>
  <c r="E231" i="8"/>
  <c r="M231" i="8" s="1"/>
  <c r="D231" i="8"/>
  <c r="S230" i="8"/>
  <c r="R230" i="8"/>
  <c r="T230" i="8" s="1"/>
  <c r="Q230" i="8"/>
  <c r="P230" i="8"/>
  <c r="L230" i="8"/>
  <c r="J230" i="8"/>
  <c r="H230" i="8"/>
  <c r="F230" i="8"/>
  <c r="E230" i="8"/>
  <c r="K230" i="8" s="1"/>
  <c r="D230" i="8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R224" i="8"/>
  <c r="Q224" i="8"/>
  <c r="P224" i="8"/>
  <c r="M224" i="8"/>
  <c r="L224" i="8"/>
  <c r="J224" i="8"/>
  <c r="H224" i="8"/>
  <c r="F224" i="8"/>
  <c r="N224" i="8" s="1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N217" i="8"/>
  <c r="O217" i="8" s="1"/>
  <c r="M217" i="8"/>
  <c r="K217" i="8"/>
  <c r="I217" i="8"/>
  <c r="G217" i="8"/>
  <c r="S216" i="8"/>
  <c r="R216" i="8"/>
  <c r="T216" i="8" s="1"/>
  <c r="Q216" i="8"/>
  <c r="P216" i="8"/>
  <c r="U216" i="8" s="1"/>
  <c r="L216" i="8"/>
  <c r="J216" i="8"/>
  <c r="H216" i="8"/>
  <c r="F216" i="8"/>
  <c r="E216" i="8"/>
  <c r="D216" i="8"/>
  <c r="I216" i="8" s="1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T205" i="8"/>
  <c r="S205" i="8"/>
  <c r="R205" i="8"/>
  <c r="Q205" i="8"/>
  <c r="P205" i="8"/>
  <c r="U205" i="8" s="1"/>
  <c r="L205" i="8"/>
  <c r="J205" i="8"/>
  <c r="H205" i="8"/>
  <c r="F205" i="8"/>
  <c r="N205" i="8" s="1"/>
  <c r="E205" i="8"/>
  <c r="D205" i="8"/>
  <c r="S204" i="8"/>
  <c r="R204" i="8"/>
  <c r="T204" i="8" s="1"/>
  <c r="Q204" i="8"/>
  <c r="P204" i="8"/>
  <c r="L204" i="8"/>
  <c r="J204" i="8"/>
  <c r="H204" i="8"/>
  <c r="F204" i="8"/>
  <c r="E204" i="8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T198" i="8" s="1"/>
  <c r="R198" i="8"/>
  <c r="Q198" i="8"/>
  <c r="P198" i="8"/>
  <c r="L198" i="8"/>
  <c r="J198" i="8"/>
  <c r="H198" i="8"/>
  <c r="F198" i="8"/>
  <c r="E198" i="8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L191" i="8"/>
  <c r="J191" i="8"/>
  <c r="H191" i="8"/>
  <c r="F191" i="8"/>
  <c r="E191" i="8"/>
  <c r="D191" i="8"/>
  <c r="I191" i="8" s="1"/>
  <c r="U190" i="8"/>
  <c r="T190" i="8"/>
  <c r="O190" i="8"/>
  <c r="N190" i="8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O188" i="8"/>
  <c r="N188" i="8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H185" i="8"/>
  <c r="F185" i="8"/>
  <c r="N185" i="8" s="1"/>
  <c r="E185" i="8"/>
  <c r="M185" i="8" s="1"/>
  <c r="D185" i="8"/>
  <c r="I185" i="8" s="1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U179" i="8"/>
  <c r="S179" i="8"/>
  <c r="R179" i="8"/>
  <c r="Q179" i="8"/>
  <c r="P179" i="8"/>
  <c r="L179" i="8"/>
  <c r="J179" i="8"/>
  <c r="H179" i="8"/>
  <c r="I179" i="8" s="1"/>
  <c r="F179" i="8"/>
  <c r="G179" i="8" s="1"/>
  <c r="E179" i="8"/>
  <c r="D179" i="8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U170" i="8" s="1"/>
  <c r="L170" i="8"/>
  <c r="J170" i="8"/>
  <c r="H170" i="8"/>
  <c r="F170" i="8"/>
  <c r="E170" i="8"/>
  <c r="D170" i="8"/>
  <c r="I170" i="8" s="1"/>
  <c r="U169" i="8"/>
  <c r="S169" i="8"/>
  <c r="R169" i="8"/>
  <c r="Q169" i="8"/>
  <c r="P169" i="8"/>
  <c r="L169" i="8"/>
  <c r="K169" i="8"/>
  <c r="J169" i="8"/>
  <c r="I169" i="8"/>
  <c r="H169" i="8"/>
  <c r="G169" i="8"/>
  <c r="F169" i="8"/>
  <c r="E169" i="8"/>
  <c r="M169" i="8" s="1"/>
  <c r="D169" i="8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T163" i="8" s="1"/>
  <c r="Q163" i="8"/>
  <c r="P163" i="8"/>
  <c r="U163" i="8" s="1"/>
  <c r="L163" i="8"/>
  <c r="J163" i="8"/>
  <c r="H163" i="8"/>
  <c r="F163" i="8"/>
  <c r="N163" i="8" s="1"/>
  <c r="E163" i="8"/>
  <c r="M163" i="8" s="1"/>
  <c r="D163" i="8"/>
  <c r="I163" i="8" s="1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U157" i="8"/>
  <c r="S157" i="8"/>
  <c r="R157" i="8"/>
  <c r="T157" i="8" s="1"/>
  <c r="Q157" i="8"/>
  <c r="P157" i="8"/>
  <c r="L157" i="8"/>
  <c r="J157" i="8"/>
  <c r="I157" i="8"/>
  <c r="H157" i="8"/>
  <c r="F157" i="8"/>
  <c r="G157" i="8" s="1"/>
  <c r="E157" i="8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S150" i="8"/>
  <c r="R150" i="8"/>
  <c r="T150" i="8" s="1"/>
  <c r="Q150" i="8"/>
  <c r="P150" i="8"/>
  <c r="U150" i="8" s="1"/>
  <c r="L150" i="8"/>
  <c r="J150" i="8"/>
  <c r="H150" i="8"/>
  <c r="F150" i="8"/>
  <c r="E150" i="8"/>
  <c r="D150" i="8"/>
  <c r="I150" i="8" s="1"/>
  <c r="U149" i="8"/>
  <c r="T149" i="8"/>
  <c r="N149" i="8"/>
  <c r="O149" i="8" s="1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N146" i="8"/>
  <c r="O146" i="8" s="1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T144" i="8" s="1"/>
  <c r="Q144" i="8"/>
  <c r="P144" i="8"/>
  <c r="U144" i="8" s="1"/>
  <c r="L144" i="8"/>
  <c r="J144" i="8"/>
  <c r="H144" i="8"/>
  <c r="F144" i="8"/>
  <c r="G144" i="8" s="1"/>
  <c r="E144" i="8"/>
  <c r="D144" i="8"/>
  <c r="I144" i="8" s="1"/>
  <c r="U143" i="8"/>
  <c r="T143" i="8"/>
  <c r="O143" i="8"/>
  <c r="N143" i="8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T137" i="8" s="1"/>
  <c r="R137" i="8"/>
  <c r="Q137" i="8"/>
  <c r="P137" i="8"/>
  <c r="L137" i="8"/>
  <c r="J137" i="8"/>
  <c r="K137" i="8" s="1"/>
  <c r="H137" i="8"/>
  <c r="F137" i="8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T132" i="8" s="1"/>
  <c r="Q132" i="8"/>
  <c r="P132" i="8"/>
  <c r="U132" i="8" s="1"/>
  <c r="L132" i="8"/>
  <c r="J132" i="8"/>
  <c r="H132" i="8"/>
  <c r="F132" i="8"/>
  <c r="E132" i="8"/>
  <c r="O132" i="8" s="1"/>
  <c r="D132" i="8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T126" i="8"/>
  <c r="S126" i="8"/>
  <c r="R126" i="8"/>
  <c r="Q126" i="8"/>
  <c r="P126" i="8"/>
  <c r="U126" i="8" s="1"/>
  <c r="L126" i="8"/>
  <c r="K126" i="8"/>
  <c r="J126" i="8"/>
  <c r="H126" i="8"/>
  <c r="F126" i="8"/>
  <c r="E126" i="8"/>
  <c r="M126" i="8" s="1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U121" i="8" s="1"/>
  <c r="L121" i="8"/>
  <c r="J121" i="8"/>
  <c r="H121" i="8"/>
  <c r="F121" i="8"/>
  <c r="E121" i="8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T112" i="8"/>
  <c r="S112" i="8"/>
  <c r="R112" i="8"/>
  <c r="Q112" i="8"/>
  <c r="P112" i="8"/>
  <c r="U112" i="8" s="1"/>
  <c r="L112" i="8"/>
  <c r="J112" i="8"/>
  <c r="H112" i="8"/>
  <c r="F112" i="8"/>
  <c r="N112" i="8" s="1"/>
  <c r="O112" i="8" s="1"/>
  <c r="E112" i="8"/>
  <c r="D112" i="8"/>
  <c r="I112" i="8" s="1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N107" i="8"/>
  <c r="O107" i="8" s="1"/>
  <c r="M107" i="8"/>
  <c r="K107" i="8"/>
  <c r="I107" i="8"/>
  <c r="G107" i="8"/>
  <c r="U106" i="8"/>
  <c r="S106" i="8"/>
  <c r="R106" i="8"/>
  <c r="Q106" i="8"/>
  <c r="P106" i="8"/>
  <c r="L106" i="8"/>
  <c r="J106" i="8"/>
  <c r="I106" i="8"/>
  <c r="H106" i="8"/>
  <c r="F106" i="8"/>
  <c r="G106" i="8" s="1"/>
  <c r="E106" i="8"/>
  <c r="D106" i="8"/>
  <c r="U105" i="8"/>
  <c r="T105" i="8"/>
  <c r="N105" i="8"/>
  <c r="O105" i="8" s="1"/>
  <c r="M105" i="8"/>
  <c r="K105" i="8"/>
  <c r="I105" i="8"/>
  <c r="G105" i="8"/>
  <c r="S102" i="8"/>
  <c r="R102" i="8"/>
  <c r="T102" i="8" s="1"/>
  <c r="Q102" i="8"/>
  <c r="P102" i="8"/>
  <c r="U102" i="8" s="1"/>
  <c r="L102" i="8"/>
  <c r="J102" i="8"/>
  <c r="H102" i="8"/>
  <c r="F102" i="8"/>
  <c r="E102" i="8"/>
  <c r="D102" i="8"/>
  <c r="I102" i="8" s="1"/>
  <c r="U101" i="8"/>
  <c r="S101" i="8"/>
  <c r="R101" i="8"/>
  <c r="Q101" i="8"/>
  <c r="P101" i="8"/>
  <c r="L101" i="8"/>
  <c r="J101" i="8"/>
  <c r="I101" i="8"/>
  <c r="H101" i="8"/>
  <c r="F101" i="8"/>
  <c r="G101" i="8" s="1"/>
  <c r="E101" i="8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T96" i="8" s="1"/>
  <c r="Q96" i="8"/>
  <c r="P96" i="8"/>
  <c r="U96" i="8" s="1"/>
  <c r="L96" i="8"/>
  <c r="J96" i="8"/>
  <c r="H96" i="8"/>
  <c r="F96" i="8"/>
  <c r="N96" i="8" s="1"/>
  <c r="O96" i="8" s="1"/>
  <c r="E96" i="8"/>
  <c r="D96" i="8"/>
  <c r="I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T91" i="8" s="1"/>
  <c r="Q91" i="8"/>
  <c r="P91" i="8"/>
  <c r="L91" i="8"/>
  <c r="J91" i="8"/>
  <c r="H91" i="8"/>
  <c r="F91" i="8"/>
  <c r="E91" i="8"/>
  <c r="D91" i="8"/>
  <c r="I91" i="8" s="1"/>
  <c r="U90" i="8"/>
  <c r="T90" i="8"/>
  <c r="O90" i="8"/>
  <c r="N90" i="8"/>
  <c r="M90" i="8"/>
  <c r="K90" i="8"/>
  <c r="I90" i="8"/>
  <c r="G90" i="8"/>
  <c r="U89" i="8"/>
  <c r="T89" i="8"/>
  <c r="O89" i="8"/>
  <c r="N89" i="8"/>
  <c r="M89" i="8"/>
  <c r="K89" i="8"/>
  <c r="I89" i="8"/>
  <c r="G89" i="8"/>
  <c r="U88" i="8"/>
  <c r="T88" i="8"/>
  <c r="O88" i="8"/>
  <c r="N88" i="8"/>
  <c r="M88" i="8"/>
  <c r="K88" i="8"/>
  <c r="I88" i="8"/>
  <c r="G88" i="8"/>
  <c r="S85" i="8"/>
  <c r="T85" i="8" s="1"/>
  <c r="R85" i="8"/>
  <c r="Q85" i="8"/>
  <c r="P85" i="8"/>
  <c r="L85" i="8"/>
  <c r="K85" i="8"/>
  <c r="J85" i="8"/>
  <c r="H85" i="8"/>
  <c r="F85" i="8"/>
  <c r="E85" i="8"/>
  <c r="D85" i="8"/>
  <c r="S84" i="8"/>
  <c r="R84" i="8"/>
  <c r="T84" i="8" s="1"/>
  <c r="Q84" i="8"/>
  <c r="P84" i="8"/>
  <c r="U84" i="8" s="1"/>
  <c r="L84" i="8"/>
  <c r="J84" i="8"/>
  <c r="H84" i="8"/>
  <c r="F84" i="8"/>
  <c r="E84" i="8"/>
  <c r="D84" i="8"/>
  <c r="I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T78" i="8" s="1"/>
  <c r="R78" i="8"/>
  <c r="Q78" i="8"/>
  <c r="P78" i="8"/>
  <c r="L78" i="8"/>
  <c r="J78" i="8"/>
  <c r="K78" i="8" s="1"/>
  <c r="H78" i="8"/>
  <c r="F78" i="8"/>
  <c r="N78" i="8" s="1"/>
  <c r="O78" i="8" s="1"/>
  <c r="E78" i="8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L70" i="8"/>
  <c r="J70" i="8"/>
  <c r="H70" i="8"/>
  <c r="F70" i="8"/>
  <c r="E70" i="8"/>
  <c r="D70" i="8"/>
  <c r="I70" i="8" s="1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E63" i="8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S58" i="8"/>
  <c r="R58" i="8"/>
  <c r="Q58" i="8"/>
  <c r="P58" i="8"/>
  <c r="L58" i="8"/>
  <c r="J58" i="8"/>
  <c r="I58" i="8"/>
  <c r="H58" i="8"/>
  <c r="F58" i="8"/>
  <c r="E58" i="8"/>
  <c r="D58" i="8"/>
  <c r="U57" i="8"/>
  <c r="T57" i="8"/>
  <c r="O57" i="8"/>
  <c r="N57" i="8"/>
  <c r="M57" i="8"/>
  <c r="K57" i="8"/>
  <c r="I57" i="8"/>
  <c r="G57" i="8"/>
  <c r="S54" i="8"/>
  <c r="R54" i="8"/>
  <c r="T54" i="8" s="1"/>
  <c r="Q54" i="8"/>
  <c r="P54" i="8"/>
  <c r="U54" i="8" s="1"/>
  <c r="L54" i="8"/>
  <c r="J54" i="8"/>
  <c r="H54" i="8"/>
  <c r="F54" i="8"/>
  <c r="E54" i="8"/>
  <c r="D54" i="8"/>
  <c r="I54" i="8" s="1"/>
  <c r="S53" i="8"/>
  <c r="R53" i="8"/>
  <c r="Q53" i="8"/>
  <c r="P53" i="8"/>
  <c r="U53" i="8" s="1"/>
  <c r="L53" i="8"/>
  <c r="J53" i="8"/>
  <c r="H53" i="8"/>
  <c r="F53" i="8"/>
  <c r="E53" i="8"/>
  <c r="D53" i="8"/>
  <c r="I53" i="8" s="1"/>
  <c r="U52" i="8"/>
  <c r="T52" i="8"/>
  <c r="N52" i="8"/>
  <c r="O52" i="8" s="1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T47" i="8"/>
  <c r="S47" i="8"/>
  <c r="R47" i="8"/>
  <c r="Q47" i="8"/>
  <c r="P47" i="8"/>
  <c r="U47" i="8" s="1"/>
  <c r="L47" i="8"/>
  <c r="J47" i="8"/>
  <c r="H47" i="8"/>
  <c r="F47" i="8"/>
  <c r="N47" i="8" s="1"/>
  <c r="O47" i="8" s="1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N44" i="8"/>
  <c r="O44" i="8" s="1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U40" i="8"/>
  <c r="S40" i="8"/>
  <c r="R40" i="8"/>
  <c r="T40" i="8" s="1"/>
  <c r="Q40" i="8"/>
  <c r="P40" i="8"/>
  <c r="L40" i="8"/>
  <c r="J40" i="8"/>
  <c r="H40" i="8"/>
  <c r="I40" i="8" s="1"/>
  <c r="F40" i="8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T35" i="8" s="1"/>
  <c r="Q35" i="8"/>
  <c r="P35" i="8"/>
  <c r="L35" i="8"/>
  <c r="J35" i="8"/>
  <c r="H35" i="8"/>
  <c r="F35" i="8"/>
  <c r="E35" i="8"/>
  <c r="D35" i="8"/>
  <c r="I35" i="8" s="1"/>
  <c r="U34" i="8"/>
  <c r="T34" i="8"/>
  <c r="N34" i="8"/>
  <c r="O34" i="8" s="1"/>
  <c r="M34" i="8"/>
  <c r="K34" i="8"/>
  <c r="I34" i="8"/>
  <c r="G34" i="8"/>
  <c r="U33" i="8"/>
  <c r="T33" i="8"/>
  <c r="N33" i="8"/>
  <c r="O33" i="8" s="1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N29" i="8"/>
  <c r="O29" i="8" s="1"/>
  <c r="M29" i="8"/>
  <c r="K29" i="8"/>
  <c r="I29" i="8"/>
  <c r="G29" i="8"/>
  <c r="U28" i="8"/>
  <c r="T28" i="8"/>
  <c r="N28" i="8"/>
  <c r="O28" i="8" s="1"/>
  <c r="M28" i="8"/>
  <c r="K28" i="8"/>
  <c r="I28" i="8"/>
  <c r="G28" i="8"/>
  <c r="S27" i="8"/>
  <c r="R27" i="8"/>
  <c r="T27" i="8" s="1"/>
  <c r="Q27" i="8"/>
  <c r="P27" i="8"/>
  <c r="L27" i="8"/>
  <c r="J27" i="8"/>
  <c r="H27" i="8"/>
  <c r="F27" i="8"/>
  <c r="E27" i="8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U19" i="8" s="1"/>
  <c r="L19" i="8"/>
  <c r="J19" i="8"/>
  <c r="H19" i="8"/>
  <c r="F19" i="8"/>
  <c r="N19" i="8" s="1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T10" i="8" s="1"/>
  <c r="Q10" i="8"/>
  <c r="P10" i="8"/>
  <c r="U10" i="8" s="1"/>
  <c r="L10" i="8"/>
  <c r="J10" i="8"/>
  <c r="H10" i="8"/>
  <c r="F10" i="8"/>
  <c r="E10" i="8"/>
  <c r="D10" i="8"/>
  <c r="I10" i="8" s="1"/>
  <c r="U9" i="8"/>
  <c r="T9" i="8"/>
  <c r="O9" i="8"/>
  <c r="N9" i="8"/>
  <c r="M9" i="8"/>
  <c r="K9" i="8"/>
  <c r="I9" i="8"/>
  <c r="G9" i="8"/>
  <c r="U8" i="8"/>
  <c r="T8" i="8"/>
  <c r="O8" i="8"/>
  <c r="N8" i="8"/>
  <c r="M8" i="8"/>
  <c r="K8" i="8"/>
  <c r="I8" i="8"/>
  <c r="G8" i="8"/>
  <c r="S339" i="7"/>
  <c r="R339" i="7"/>
  <c r="Q339" i="7"/>
  <c r="P339" i="7"/>
  <c r="L339" i="7"/>
  <c r="J339" i="7"/>
  <c r="H339" i="7"/>
  <c r="F339" i="7"/>
  <c r="N339" i="7" s="1"/>
  <c r="O339" i="7" s="1"/>
  <c r="E339" i="7"/>
  <c r="D339" i="7"/>
  <c r="S338" i="7"/>
  <c r="R338" i="7"/>
  <c r="T338" i="7" s="1"/>
  <c r="Q338" i="7"/>
  <c r="P338" i="7"/>
  <c r="L338" i="7"/>
  <c r="J338" i="7"/>
  <c r="I338" i="7"/>
  <c r="H338" i="7"/>
  <c r="F338" i="7"/>
  <c r="E338" i="7"/>
  <c r="D338" i="7"/>
  <c r="S337" i="7"/>
  <c r="R337" i="7"/>
  <c r="Q337" i="7"/>
  <c r="P337" i="7"/>
  <c r="L337" i="7"/>
  <c r="J337" i="7"/>
  <c r="H337" i="7"/>
  <c r="F337" i="7"/>
  <c r="N337" i="7" s="1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U332" i="7"/>
  <c r="S332" i="7"/>
  <c r="R332" i="7"/>
  <c r="Q332" i="7"/>
  <c r="P332" i="7"/>
  <c r="L332" i="7"/>
  <c r="J332" i="7"/>
  <c r="H332" i="7"/>
  <c r="I332" i="7" s="1"/>
  <c r="F332" i="7"/>
  <c r="G332" i="7" s="1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P323" i="7"/>
  <c r="U323" i="7" s="1"/>
  <c r="L323" i="7"/>
  <c r="K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T317" i="7" s="1"/>
  <c r="Q317" i="7"/>
  <c r="P317" i="7"/>
  <c r="L317" i="7"/>
  <c r="J317" i="7"/>
  <c r="H317" i="7"/>
  <c r="F317" i="7"/>
  <c r="E317" i="7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T310" i="7" s="1"/>
  <c r="R310" i="7"/>
  <c r="Q310" i="7"/>
  <c r="P310" i="7"/>
  <c r="L310" i="7"/>
  <c r="J310" i="7"/>
  <c r="K310" i="7" s="1"/>
  <c r="H310" i="7"/>
  <c r="G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U303" i="7"/>
  <c r="S303" i="7"/>
  <c r="R303" i="7"/>
  <c r="Q303" i="7"/>
  <c r="P303" i="7"/>
  <c r="L303" i="7"/>
  <c r="J303" i="7"/>
  <c r="H303" i="7"/>
  <c r="I303" i="7" s="1"/>
  <c r="F303" i="7"/>
  <c r="G303" i="7" s="1"/>
  <c r="E303" i="7"/>
  <c r="M303" i="7" s="1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P299" i="7"/>
  <c r="L299" i="7"/>
  <c r="J299" i="7"/>
  <c r="K299" i="7" s="1"/>
  <c r="H299" i="7"/>
  <c r="F299" i="7"/>
  <c r="E299" i="7"/>
  <c r="D299" i="7"/>
  <c r="I299" i="7" s="1"/>
  <c r="U298" i="7"/>
  <c r="S298" i="7"/>
  <c r="R298" i="7"/>
  <c r="Q298" i="7"/>
  <c r="P298" i="7"/>
  <c r="L298" i="7"/>
  <c r="J298" i="7"/>
  <c r="H298" i="7"/>
  <c r="I298" i="7" s="1"/>
  <c r="F298" i="7"/>
  <c r="G298" i="7" s="1"/>
  <c r="E298" i="7"/>
  <c r="M298" i="7" s="1"/>
  <c r="D298" i="7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P292" i="7"/>
  <c r="L292" i="7"/>
  <c r="K292" i="7"/>
  <c r="J292" i="7"/>
  <c r="H292" i="7"/>
  <c r="F292" i="7"/>
  <c r="E292" i="7"/>
  <c r="D292" i="7"/>
  <c r="I292" i="7" s="1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S285" i="7"/>
  <c r="R285" i="7"/>
  <c r="T285" i="7" s="1"/>
  <c r="Q285" i="7"/>
  <c r="P285" i="7"/>
  <c r="L285" i="7"/>
  <c r="J285" i="7"/>
  <c r="H285" i="7"/>
  <c r="F285" i="7"/>
  <c r="E285" i="7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P275" i="7"/>
  <c r="L275" i="7"/>
  <c r="J275" i="7"/>
  <c r="K275" i="7" s="1"/>
  <c r="H275" i="7"/>
  <c r="G275" i="7"/>
  <c r="F275" i="7"/>
  <c r="E275" i="7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N268" i="7"/>
  <c r="O268" i="7" s="1"/>
  <c r="M268" i="7"/>
  <c r="K268" i="7"/>
  <c r="I268" i="7"/>
  <c r="G268" i="7"/>
  <c r="S267" i="7"/>
  <c r="R267" i="7"/>
  <c r="T267" i="7" s="1"/>
  <c r="Q267" i="7"/>
  <c r="P267" i="7"/>
  <c r="L267" i="7"/>
  <c r="J267" i="7"/>
  <c r="I267" i="7"/>
  <c r="H267" i="7"/>
  <c r="F267" i="7"/>
  <c r="E267" i="7"/>
  <c r="D267" i="7"/>
  <c r="U266" i="7"/>
  <c r="T266" i="7"/>
  <c r="O266" i="7"/>
  <c r="N266" i="7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Q260" i="7"/>
  <c r="P260" i="7"/>
  <c r="U260" i="7" s="1"/>
  <c r="L260" i="7"/>
  <c r="J260" i="7"/>
  <c r="H260" i="7"/>
  <c r="F260" i="7"/>
  <c r="N260" i="7" s="1"/>
  <c r="E260" i="7"/>
  <c r="D260" i="7"/>
  <c r="S259" i="7"/>
  <c r="R259" i="7"/>
  <c r="T259" i="7" s="1"/>
  <c r="Q259" i="7"/>
  <c r="P259" i="7"/>
  <c r="M259" i="7"/>
  <c r="L259" i="7"/>
  <c r="J259" i="7"/>
  <c r="H259" i="7"/>
  <c r="F259" i="7"/>
  <c r="E259" i="7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O255" i="7"/>
  <c r="N255" i="7"/>
  <c r="M255" i="7"/>
  <c r="K255" i="7"/>
  <c r="I255" i="7"/>
  <c r="G255" i="7"/>
  <c r="S254" i="7"/>
  <c r="R254" i="7"/>
  <c r="Q254" i="7"/>
  <c r="P254" i="7"/>
  <c r="L254" i="7"/>
  <c r="J254" i="7"/>
  <c r="K254" i="7" s="1"/>
  <c r="H254" i="7"/>
  <c r="F254" i="7"/>
  <c r="N254" i="7" s="1"/>
  <c r="E254" i="7"/>
  <c r="O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N251" i="7"/>
  <c r="O251" i="7" s="1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N248" i="7"/>
  <c r="O248" i="7" s="1"/>
  <c r="M248" i="7"/>
  <c r="K248" i="7"/>
  <c r="I248" i="7"/>
  <c r="G248" i="7"/>
  <c r="S247" i="7"/>
  <c r="R247" i="7"/>
  <c r="T247" i="7" s="1"/>
  <c r="Q247" i="7"/>
  <c r="P247" i="7"/>
  <c r="U247" i="7" s="1"/>
  <c r="N247" i="7"/>
  <c r="L247" i="7"/>
  <c r="J247" i="7"/>
  <c r="H247" i="7"/>
  <c r="F247" i="7"/>
  <c r="E247" i="7"/>
  <c r="D247" i="7"/>
  <c r="I247" i="7" s="1"/>
  <c r="U246" i="7"/>
  <c r="T246" i="7"/>
  <c r="O246" i="7"/>
  <c r="N246" i="7"/>
  <c r="M246" i="7"/>
  <c r="K246" i="7"/>
  <c r="I246" i="7"/>
  <c r="G246" i="7"/>
  <c r="U245" i="7"/>
  <c r="T245" i="7"/>
  <c r="O245" i="7"/>
  <c r="N245" i="7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O243" i="7"/>
  <c r="N243" i="7"/>
  <c r="M243" i="7"/>
  <c r="K243" i="7"/>
  <c r="I243" i="7"/>
  <c r="G243" i="7"/>
  <c r="U242" i="7"/>
  <c r="T242" i="7"/>
  <c r="O242" i="7"/>
  <c r="N242" i="7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T240" i="7" s="1"/>
  <c r="R240" i="7"/>
  <c r="Q240" i="7"/>
  <c r="P240" i="7"/>
  <c r="L240" i="7"/>
  <c r="J240" i="7"/>
  <c r="H240" i="7"/>
  <c r="F240" i="7"/>
  <c r="N240" i="7" s="1"/>
  <c r="E240" i="7"/>
  <c r="K240" i="7" s="1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N235" i="7"/>
  <c r="O235" i="7" s="1"/>
  <c r="M235" i="7"/>
  <c r="K235" i="7"/>
  <c r="I235" i="7"/>
  <c r="G235" i="7"/>
  <c r="U234" i="7"/>
  <c r="T234" i="7"/>
  <c r="O234" i="7"/>
  <c r="N234" i="7"/>
  <c r="M234" i="7"/>
  <c r="K234" i="7"/>
  <c r="I234" i="7"/>
  <c r="G234" i="7"/>
  <c r="U231" i="7"/>
  <c r="S231" i="7"/>
  <c r="R231" i="7"/>
  <c r="Q231" i="7"/>
  <c r="P231" i="7"/>
  <c r="L231" i="7"/>
  <c r="M231" i="7" s="1"/>
  <c r="J231" i="7"/>
  <c r="H231" i="7"/>
  <c r="I231" i="7" s="1"/>
  <c r="F231" i="7"/>
  <c r="E231" i="7"/>
  <c r="D231" i="7"/>
  <c r="S230" i="7"/>
  <c r="R230" i="7"/>
  <c r="Q230" i="7"/>
  <c r="P230" i="7"/>
  <c r="L230" i="7"/>
  <c r="J230" i="7"/>
  <c r="H230" i="7"/>
  <c r="F230" i="7"/>
  <c r="E230" i="7"/>
  <c r="D230" i="7"/>
  <c r="I230" i="7" s="1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U224" i="7" s="1"/>
  <c r="L224" i="7"/>
  <c r="J224" i="7"/>
  <c r="H224" i="7"/>
  <c r="I224" i="7" s="1"/>
  <c r="G224" i="7"/>
  <c r="F224" i="7"/>
  <c r="N224" i="7" s="1"/>
  <c r="E224" i="7"/>
  <c r="D224" i="7"/>
  <c r="U223" i="7"/>
  <c r="T223" i="7"/>
  <c r="O223" i="7"/>
  <c r="N223" i="7"/>
  <c r="M223" i="7"/>
  <c r="K223" i="7"/>
  <c r="I223" i="7"/>
  <c r="G223" i="7"/>
  <c r="U222" i="7"/>
  <c r="T222" i="7"/>
  <c r="N222" i="7"/>
  <c r="O222" i="7" s="1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U216" i="7" s="1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U205" i="7"/>
  <c r="S205" i="7"/>
  <c r="R205" i="7"/>
  <c r="Q205" i="7"/>
  <c r="P205" i="7"/>
  <c r="L205" i="7"/>
  <c r="J205" i="7"/>
  <c r="H205" i="7"/>
  <c r="I205" i="7" s="1"/>
  <c r="F205" i="7"/>
  <c r="E205" i="7"/>
  <c r="D205" i="7"/>
  <c r="G205" i="7" s="1"/>
  <c r="S204" i="7"/>
  <c r="R204" i="7"/>
  <c r="Q204" i="7"/>
  <c r="P204" i="7"/>
  <c r="L204" i="7"/>
  <c r="J204" i="7"/>
  <c r="H204" i="7"/>
  <c r="F204" i="7"/>
  <c r="N204" i="7" s="1"/>
  <c r="E204" i="7"/>
  <c r="D204" i="7"/>
  <c r="G204" i="7" s="1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U198" i="7"/>
  <c r="S198" i="7"/>
  <c r="R198" i="7"/>
  <c r="Q198" i="7"/>
  <c r="P198" i="7"/>
  <c r="L198" i="7"/>
  <c r="J198" i="7"/>
  <c r="K198" i="7" s="1"/>
  <c r="H198" i="7"/>
  <c r="I198" i="7" s="1"/>
  <c r="G198" i="7"/>
  <c r="F198" i="7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L191" i="7"/>
  <c r="U191" i="7" s="1"/>
  <c r="J191" i="7"/>
  <c r="H191" i="7"/>
  <c r="F191" i="7"/>
  <c r="E191" i="7"/>
  <c r="D191" i="7"/>
  <c r="I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U185" i="7"/>
  <c r="S185" i="7"/>
  <c r="R185" i="7"/>
  <c r="Q185" i="7"/>
  <c r="P185" i="7"/>
  <c r="L185" i="7"/>
  <c r="J185" i="7"/>
  <c r="H185" i="7"/>
  <c r="I185" i="7" s="1"/>
  <c r="G185" i="7"/>
  <c r="F185" i="7"/>
  <c r="N185" i="7" s="1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Q179" i="7"/>
  <c r="P179" i="7"/>
  <c r="L179" i="7"/>
  <c r="U179" i="7" s="1"/>
  <c r="K179" i="7"/>
  <c r="J179" i="7"/>
  <c r="H179" i="7"/>
  <c r="F179" i="7"/>
  <c r="E179" i="7"/>
  <c r="D179" i="7"/>
  <c r="G179" i="7" s="1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Q170" i="7"/>
  <c r="P170" i="7"/>
  <c r="L170" i="7"/>
  <c r="J170" i="7"/>
  <c r="H170" i="7"/>
  <c r="F170" i="7"/>
  <c r="E170" i="7"/>
  <c r="D170" i="7"/>
  <c r="S169" i="7"/>
  <c r="T169" i="7" s="1"/>
  <c r="R169" i="7"/>
  <c r="Q169" i="7"/>
  <c r="P169" i="7"/>
  <c r="L169" i="7"/>
  <c r="U169" i="7" s="1"/>
  <c r="J169" i="7"/>
  <c r="H169" i="7"/>
  <c r="F169" i="7"/>
  <c r="E169" i="7"/>
  <c r="M169" i="7" s="1"/>
  <c r="D169" i="7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U163" i="7"/>
  <c r="S163" i="7"/>
  <c r="R163" i="7"/>
  <c r="Q163" i="7"/>
  <c r="P163" i="7"/>
  <c r="L163" i="7"/>
  <c r="J163" i="7"/>
  <c r="H163" i="7"/>
  <c r="I163" i="7" s="1"/>
  <c r="F163" i="7"/>
  <c r="E163" i="7"/>
  <c r="D163" i="7"/>
  <c r="G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R157" i="7"/>
  <c r="Q157" i="7"/>
  <c r="P157" i="7"/>
  <c r="L157" i="7"/>
  <c r="J157" i="7"/>
  <c r="H157" i="7"/>
  <c r="F157" i="7"/>
  <c r="N157" i="7" s="1"/>
  <c r="E157" i="7"/>
  <c r="D157" i="7"/>
  <c r="G157" i="7" s="1"/>
  <c r="U156" i="7"/>
  <c r="T156" i="7"/>
  <c r="O156" i="7"/>
  <c r="N156" i="7"/>
  <c r="M156" i="7"/>
  <c r="K156" i="7"/>
  <c r="I156" i="7"/>
  <c r="G156" i="7"/>
  <c r="U155" i="7"/>
  <c r="T155" i="7"/>
  <c r="N155" i="7"/>
  <c r="O155" i="7" s="1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U150" i="7"/>
  <c r="S150" i="7"/>
  <c r="R150" i="7"/>
  <c r="Q150" i="7"/>
  <c r="P150" i="7"/>
  <c r="L150" i="7"/>
  <c r="J150" i="7"/>
  <c r="K150" i="7" s="1"/>
  <c r="H150" i="7"/>
  <c r="I150" i="7" s="1"/>
  <c r="G150" i="7"/>
  <c r="F150" i="7"/>
  <c r="E150" i="7"/>
  <c r="M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N146" i="7"/>
  <c r="O146" i="7" s="1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L144" i="7"/>
  <c r="J144" i="7"/>
  <c r="H144" i="7"/>
  <c r="F144" i="7"/>
  <c r="E144" i="7"/>
  <c r="D144" i="7"/>
  <c r="I144" i="7" s="1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L137" i="7"/>
  <c r="J137" i="7"/>
  <c r="H137" i="7"/>
  <c r="F137" i="7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R132" i="7"/>
  <c r="Q132" i="7"/>
  <c r="P132" i="7"/>
  <c r="L132" i="7"/>
  <c r="U132" i="7" s="1"/>
  <c r="J132" i="7"/>
  <c r="H132" i="7"/>
  <c r="F132" i="7"/>
  <c r="N132" i="7" s="1"/>
  <c r="E132" i="7"/>
  <c r="D132" i="7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T126" i="7"/>
  <c r="S126" i="7"/>
  <c r="R126" i="7"/>
  <c r="Q126" i="7"/>
  <c r="P126" i="7"/>
  <c r="L126" i="7"/>
  <c r="J126" i="7"/>
  <c r="H126" i="7"/>
  <c r="F126" i="7"/>
  <c r="N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N123" i="7"/>
  <c r="O123" i="7" s="1"/>
  <c r="M123" i="7"/>
  <c r="K123" i="7"/>
  <c r="I123" i="7"/>
  <c r="G123" i="7"/>
  <c r="U122" i="7"/>
  <c r="T122" i="7"/>
  <c r="N122" i="7"/>
  <c r="O122" i="7" s="1"/>
  <c r="M122" i="7"/>
  <c r="K122" i="7"/>
  <c r="I122" i="7"/>
  <c r="G122" i="7"/>
  <c r="S121" i="7"/>
  <c r="R121" i="7"/>
  <c r="Q121" i="7"/>
  <c r="P121" i="7"/>
  <c r="L121" i="7"/>
  <c r="J121" i="7"/>
  <c r="H121" i="7"/>
  <c r="F121" i="7"/>
  <c r="N121" i="7" s="1"/>
  <c r="E121" i="7"/>
  <c r="M121" i="7" s="1"/>
  <c r="D121" i="7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N113" i="7"/>
  <c r="O113" i="7" s="1"/>
  <c r="M113" i="7"/>
  <c r="K113" i="7"/>
  <c r="I113" i="7"/>
  <c r="G113" i="7"/>
  <c r="S112" i="7"/>
  <c r="R112" i="7"/>
  <c r="T112" i="7" s="1"/>
  <c r="Q112" i="7"/>
  <c r="P112" i="7"/>
  <c r="L112" i="7"/>
  <c r="J112" i="7"/>
  <c r="H112" i="7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T106" i="7" s="1"/>
  <c r="Q106" i="7"/>
  <c r="P106" i="7"/>
  <c r="L106" i="7"/>
  <c r="J106" i="7"/>
  <c r="H106" i="7"/>
  <c r="F106" i="7"/>
  <c r="E106" i="7"/>
  <c r="D106" i="7"/>
  <c r="G106" i="7" s="1"/>
  <c r="U105" i="7"/>
  <c r="T105" i="7"/>
  <c r="N105" i="7"/>
  <c r="O105" i="7" s="1"/>
  <c r="M105" i="7"/>
  <c r="K105" i="7"/>
  <c r="I105" i="7"/>
  <c r="G105" i="7"/>
  <c r="S102" i="7"/>
  <c r="R102" i="7"/>
  <c r="Q102" i="7"/>
  <c r="P102" i="7"/>
  <c r="U102" i="7" s="1"/>
  <c r="L102" i="7"/>
  <c r="J102" i="7"/>
  <c r="H102" i="7"/>
  <c r="F102" i="7"/>
  <c r="N102" i="7" s="1"/>
  <c r="E102" i="7"/>
  <c r="M102" i="7" s="1"/>
  <c r="D102" i="7"/>
  <c r="S101" i="7"/>
  <c r="R101" i="7"/>
  <c r="Q101" i="7"/>
  <c r="P101" i="7"/>
  <c r="L101" i="7"/>
  <c r="J101" i="7"/>
  <c r="H101" i="7"/>
  <c r="F101" i="7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T96" i="7" s="1"/>
  <c r="Q96" i="7"/>
  <c r="P96" i="7"/>
  <c r="L96" i="7"/>
  <c r="M96" i="7" s="1"/>
  <c r="J96" i="7"/>
  <c r="H96" i="7"/>
  <c r="F96" i="7"/>
  <c r="E96" i="7"/>
  <c r="D96" i="7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T91" i="7"/>
  <c r="S91" i="7"/>
  <c r="R91" i="7"/>
  <c r="Q91" i="7"/>
  <c r="P91" i="7"/>
  <c r="L91" i="7"/>
  <c r="K91" i="7"/>
  <c r="J91" i="7"/>
  <c r="H91" i="7"/>
  <c r="F91" i="7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T85" i="7" s="1"/>
  <c r="Q85" i="7"/>
  <c r="P85" i="7"/>
  <c r="L85" i="7"/>
  <c r="U85" i="7" s="1"/>
  <c r="J85" i="7"/>
  <c r="H85" i="7"/>
  <c r="F85" i="7"/>
  <c r="E85" i="7"/>
  <c r="D85" i="7"/>
  <c r="S84" i="7"/>
  <c r="R84" i="7"/>
  <c r="T84" i="7" s="1"/>
  <c r="Q84" i="7"/>
  <c r="P84" i="7"/>
  <c r="L84" i="7"/>
  <c r="J84" i="7"/>
  <c r="H84" i="7"/>
  <c r="F84" i="7"/>
  <c r="N84" i="7" s="1"/>
  <c r="E84" i="7"/>
  <c r="K84" i="7" s="1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N80" i="7"/>
  <c r="O80" i="7" s="1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T78" i="7"/>
  <c r="S78" i="7"/>
  <c r="R78" i="7"/>
  <c r="Q78" i="7"/>
  <c r="P78" i="7"/>
  <c r="L78" i="7"/>
  <c r="J78" i="7"/>
  <c r="H78" i="7"/>
  <c r="I78" i="7" s="1"/>
  <c r="F78" i="7"/>
  <c r="E78" i="7"/>
  <c r="D78" i="7"/>
  <c r="G78" i="7" s="1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P70" i="7"/>
  <c r="L70" i="7"/>
  <c r="J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N67" i="7"/>
  <c r="O67" i="7" s="1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N64" i="7"/>
  <c r="O64" i="7" s="1"/>
  <c r="M64" i="7"/>
  <c r="K64" i="7"/>
  <c r="I64" i="7"/>
  <c r="G64" i="7"/>
  <c r="U63" i="7"/>
  <c r="S63" i="7"/>
  <c r="R63" i="7"/>
  <c r="T63" i="7" s="1"/>
  <c r="Q63" i="7"/>
  <c r="P63" i="7"/>
  <c r="L63" i="7"/>
  <c r="J63" i="7"/>
  <c r="H63" i="7"/>
  <c r="I63" i="7" s="1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N60" i="7"/>
  <c r="O60" i="7" s="1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T58" i="7" s="1"/>
  <c r="Q58" i="7"/>
  <c r="P58" i="7"/>
  <c r="L58" i="7"/>
  <c r="K58" i="7"/>
  <c r="J58" i="7"/>
  <c r="H58" i="7"/>
  <c r="F58" i="7"/>
  <c r="E58" i="7"/>
  <c r="D58" i="7"/>
  <c r="I58" i="7" s="1"/>
  <c r="U57" i="7"/>
  <c r="T57" i="7"/>
  <c r="N57" i="7"/>
  <c r="O57" i="7" s="1"/>
  <c r="M57" i="7"/>
  <c r="K57" i="7"/>
  <c r="I57" i="7"/>
  <c r="G57" i="7"/>
  <c r="U54" i="7"/>
  <c r="S54" i="7"/>
  <c r="R54" i="7"/>
  <c r="T54" i="7" s="1"/>
  <c r="Q54" i="7"/>
  <c r="P54" i="7"/>
  <c r="L54" i="7"/>
  <c r="J54" i="7"/>
  <c r="H54" i="7"/>
  <c r="I54" i="7" s="1"/>
  <c r="F54" i="7"/>
  <c r="N54" i="7" s="1"/>
  <c r="E54" i="7"/>
  <c r="M54" i="7" s="1"/>
  <c r="D54" i="7"/>
  <c r="S53" i="7"/>
  <c r="R53" i="7"/>
  <c r="T53" i="7" s="1"/>
  <c r="Q53" i="7"/>
  <c r="P53" i="7"/>
  <c r="L53" i="7"/>
  <c r="J53" i="7"/>
  <c r="K53" i="7" s="1"/>
  <c r="H53" i="7"/>
  <c r="F53" i="7"/>
  <c r="E53" i="7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N50" i="7"/>
  <c r="O50" i="7" s="1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U47" i="7"/>
  <c r="S47" i="7"/>
  <c r="R47" i="7"/>
  <c r="T47" i="7" s="1"/>
  <c r="Q47" i="7"/>
  <c r="P47" i="7"/>
  <c r="L47" i="7"/>
  <c r="J47" i="7"/>
  <c r="H47" i="7"/>
  <c r="I47" i="7" s="1"/>
  <c r="F47" i="7"/>
  <c r="N47" i="7" s="1"/>
  <c r="E47" i="7"/>
  <c r="O47" i="7" s="1"/>
  <c r="D47" i="7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K40" i="7"/>
  <c r="J40" i="7"/>
  <c r="H40" i="7"/>
  <c r="F40" i="7"/>
  <c r="E40" i="7"/>
  <c r="D40" i="7"/>
  <c r="I40" i="7" s="1"/>
  <c r="U39" i="7"/>
  <c r="T39" i="7"/>
  <c r="O39" i="7"/>
  <c r="N39" i="7"/>
  <c r="M39" i="7"/>
  <c r="K39" i="7"/>
  <c r="I39" i="7"/>
  <c r="G39" i="7"/>
  <c r="U38" i="7"/>
  <c r="T38" i="7"/>
  <c r="N38" i="7"/>
  <c r="O38" i="7" s="1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U35" i="7"/>
  <c r="S35" i="7"/>
  <c r="T35" i="7" s="1"/>
  <c r="R35" i="7"/>
  <c r="Q35" i="7"/>
  <c r="P35" i="7"/>
  <c r="L35" i="7"/>
  <c r="J35" i="7"/>
  <c r="H35" i="7"/>
  <c r="I35" i="7" s="1"/>
  <c r="F35" i="7"/>
  <c r="N35" i="7" s="1"/>
  <c r="E35" i="7"/>
  <c r="O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N29" i="7"/>
  <c r="O29" i="7" s="1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T27" i="7" s="1"/>
  <c r="Q27" i="7"/>
  <c r="P27" i="7"/>
  <c r="L27" i="7"/>
  <c r="J27" i="7"/>
  <c r="K27" i="7" s="1"/>
  <c r="H27" i="7"/>
  <c r="F27" i="7"/>
  <c r="E27" i="7"/>
  <c r="D27" i="7"/>
  <c r="I27" i="7" s="1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N20" i="7"/>
  <c r="O20" i="7" s="1"/>
  <c r="M20" i="7"/>
  <c r="K20" i="7"/>
  <c r="I20" i="7"/>
  <c r="G20" i="7"/>
  <c r="S19" i="7"/>
  <c r="R19" i="7"/>
  <c r="T19" i="7" s="1"/>
  <c r="Q19" i="7"/>
  <c r="P19" i="7"/>
  <c r="U19" i="7" s="1"/>
  <c r="L19" i="7"/>
  <c r="J19" i="7"/>
  <c r="H19" i="7"/>
  <c r="F19" i="7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O14" i="7"/>
  <c r="N14" i="7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T10" i="7" s="1"/>
  <c r="Q10" i="7"/>
  <c r="P10" i="7"/>
  <c r="L10" i="7"/>
  <c r="J10" i="7"/>
  <c r="K10" i="7" s="1"/>
  <c r="H10" i="7"/>
  <c r="F10" i="7"/>
  <c r="E10" i="7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L339" i="6"/>
  <c r="K339" i="6"/>
  <c r="J339" i="6"/>
  <c r="H339" i="6"/>
  <c r="F339" i="6"/>
  <c r="E339" i="6"/>
  <c r="D339" i="6"/>
  <c r="I339" i="6" s="1"/>
  <c r="S338" i="6"/>
  <c r="R338" i="6"/>
  <c r="T338" i="6" s="1"/>
  <c r="Q338" i="6"/>
  <c r="P338" i="6"/>
  <c r="L338" i="6"/>
  <c r="J338" i="6"/>
  <c r="H338" i="6"/>
  <c r="F338" i="6"/>
  <c r="N338" i="6" s="1"/>
  <c r="E338" i="6"/>
  <c r="O338" i="6" s="1"/>
  <c r="D338" i="6"/>
  <c r="G338" i="6" s="1"/>
  <c r="S337" i="6"/>
  <c r="R337" i="6"/>
  <c r="T337" i="6" s="1"/>
  <c r="Q337" i="6"/>
  <c r="P337" i="6"/>
  <c r="U337" i="6" s="1"/>
  <c r="L337" i="6"/>
  <c r="J337" i="6"/>
  <c r="K337" i="6" s="1"/>
  <c r="I337" i="6"/>
  <c r="H337" i="6"/>
  <c r="F337" i="6"/>
  <c r="E337" i="6"/>
  <c r="D337" i="6"/>
  <c r="U336" i="6"/>
  <c r="T336" i="6"/>
  <c r="N336" i="6"/>
  <c r="O336" i="6" s="1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L332" i="6"/>
  <c r="J332" i="6"/>
  <c r="H332" i="6"/>
  <c r="F332" i="6"/>
  <c r="N332" i="6" s="1"/>
  <c r="E332" i="6"/>
  <c r="O332" i="6" s="1"/>
  <c r="D332" i="6"/>
  <c r="G332" i="6" s="1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U323" i="6"/>
  <c r="S323" i="6"/>
  <c r="R323" i="6"/>
  <c r="T323" i="6" s="1"/>
  <c r="Q323" i="6"/>
  <c r="P323" i="6"/>
  <c r="L323" i="6"/>
  <c r="J323" i="6"/>
  <c r="K323" i="6" s="1"/>
  <c r="I323" i="6"/>
  <c r="H323" i="6"/>
  <c r="F323" i="6"/>
  <c r="E323" i="6"/>
  <c r="D323" i="6"/>
  <c r="U322" i="6"/>
  <c r="T322" i="6"/>
  <c r="O322" i="6"/>
  <c r="N322" i="6"/>
  <c r="M322" i="6"/>
  <c r="K322" i="6"/>
  <c r="I322" i="6"/>
  <c r="G322" i="6"/>
  <c r="U321" i="6"/>
  <c r="T321" i="6"/>
  <c r="O321" i="6"/>
  <c r="N321" i="6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O319" i="6"/>
  <c r="N319" i="6"/>
  <c r="M319" i="6"/>
  <c r="K319" i="6"/>
  <c r="I319" i="6"/>
  <c r="G319" i="6"/>
  <c r="U318" i="6"/>
  <c r="T318" i="6"/>
  <c r="O318" i="6"/>
  <c r="N318" i="6"/>
  <c r="M318" i="6"/>
  <c r="K318" i="6"/>
  <c r="I318" i="6"/>
  <c r="G318" i="6"/>
  <c r="S317" i="6"/>
  <c r="R317" i="6"/>
  <c r="T317" i="6" s="1"/>
  <c r="Q317" i="6"/>
  <c r="P317" i="6"/>
  <c r="U317" i="6" s="1"/>
  <c r="L317" i="6"/>
  <c r="J317" i="6"/>
  <c r="H317" i="6"/>
  <c r="F317" i="6"/>
  <c r="N317" i="6" s="1"/>
  <c r="E317" i="6"/>
  <c r="D317" i="6"/>
  <c r="G317" i="6" s="1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L310" i="6"/>
  <c r="J310" i="6"/>
  <c r="K310" i="6" s="1"/>
  <c r="I310" i="6"/>
  <c r="H310" i="6"/>
  <c r="F310" i="6"/>
  <c r="E310" i="6"/>
  <c r="D310" i="6"/>
  <c r="U309" i="6"/>
  <c r="T309" i="6"/>
  <c r="O309" i="6"/>
  <c r="N309" i="6"/>
  <c r="M309" i="6"/>
  <c r="K309" i="6"/>
  <c r="I309" i="6"/>
  <c r="G309" i="6"/>
  <c r="U308" i="6"/>
  <c r="T308" i="6"/>
  <c r="O308" i="6"/>
  <c r="N308" i="6"/>
  <c r="M308" i="6"/>
  <c r="K308" i="6"/>
  <c r="I308" i="6"/>
  <c r="G308" i="6"/>
  <c r="U307" i="6"/>
  <c r="T307" i="6"/>
  <c r="O307" i="6"/>
  <c r="N307" i="6"/>
  <c r="M307" i="6"/>
  <c r="K307" i="6"/>
  <c r="I307" i="6"/>
  <c r="G307" i="6"/>
  <c r="U306" i="6"/>
  <c r="T306" i="6"/>
  <c r="O306" i="6"/>
  <c r="N306" i="6"/>
  <c r="M306" i="6"/>
  <c r="K306" i="6"/>
  <c r="I306" i="6"/>
  <c r="G306" i="6"/>
  <c r="U305" i="6"/>
  <c r="T305" i="6"/>
  <c r="O305" i="6"/>
  <c r="N305" i="6"/>
  <c r="M305" i="6"/>
  <c r="K305" i="6"/>
  <c r="I305" i="6"/>
  <c r="G305" i="6"/>
  <c r="U304" i="6"/>
  <c r="T304" i="6"/>
  <c r="O304" i="6"/>
  <c r="N304" i="6"/>
  <c r="M304" i="6"/>
  <c r="K304" i="6"/>
  <c r="I304" i="6"/>
  <c r="G304" i="6"/>
  <c r="S303" i="6"/>
  <c r="R303" i="6"/>
  <c r="T303" i="6" s="1"/>
  <c r="Q303" i="6"/>
  <c r="P303" i="6"/>
  <c r="L303" i="6"/>
  <c r="J303" i="6"/>
  <c r="H303" i="6"/>
  <c r="F303" i="6"/>
  <c r="N303" i="6" s="1"/>
  <c r="E303" i="6"/>
  <c r="O303" i="6" s="1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U299" i="6" s="1"/>
  <c r="L299" i="6"/>
  <c r="J299" i="6"/>
  <c r="K299" i="6" s="1"/>
  <c r="H299" i="6"/>
  <c r="F299" i="6"/>
  <c r="E299" i="6"/>
  <c r="D299" i="6"/>
  <c r="U298" i="6"/>
  <c r="T298" i="6"/>
  <c r="S298" i="6"/>
  <c r="R298" i="6"/>
  <c r="Q298" i="6"/>
  <c r="P298" i="6"/>
  <c r="L298" i="6"/>
  <c r="J298" i="6"/>
  <c r="I298" i="6"/>
  <c r="H298" i="6"/>
  <c r="F298" i="6"/>
  <c r="E298" i="6"/>
  <c r="D298" i="6"/>
  <c r="G298" i="6" s="1"/>
  <c r="U297" i="6"/>
  <c r="T297" i="6"/>
  <c r="O297" i="6"/>
  <c r="N297" i="6"/>
  <c r="M297" i="6"/>
  <c r="K297" i="6"/>
  <c r="I297" i="6"/>
  <c r="G297" i="6"/>
  <c r="U296" i="6"/>
  <c r="T296" i="6"/>
  <c r="O296" i="6"/>
  <c r="N296" i="6"/>
  <c r="M296" i="6"/>
  <c r="K296" i="6"/>
  <c r="I296" i="6"/>
  <c r="G296" i="6"/>
  <c r="U295" i="6"/>
  <c r="T295" i="6"/>
  <c r="O295" i="6"/>
  <c r="N295" i="6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O293" i="6"/>
  <c r="N293" i="6"/>
  <c r="M293" i="6"/>
  <c r="K293" i="6"/>
  <c r="I293" i="6"/>
  <c r="G293" i="6"/>
  <c r="S292" i="6"/>
  <c r="R292" i="6"/>
  <c r="T292" i="6" s="1"/>
  <c r="Q292" i="6"/>
  <c r="P292" i="6"/>
  <c r="U292" i="6" s="1"/>
  <c r="L292" i="6"/>
  <c r="J292" i="6"/>
  <c r="H292" i="6"/>
  <c r="I292" i="6" s="1"/>
  <c r="F292" i="6"/>
  <c r="N292" i="6" s="1"/>
  <c r="E292" i="6"/>
  <c r="D292" i="6"/>
  <c r="U291" i="6"/>
  <c r="T291" i="6"/>
  <c r="N291" i="6"/>
  <c r="O291" i="6" s="1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U285" i="6" s="1"/>
  <c r="L285" i="6"/>
  <c r="J285" i="6"/>
  <c r="H285" i="6"/>
  <c r="F285" i="6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N276" i="6"/>
  <c r="O276" i="6" s="1"/>
  <c r="M276" i="6"/>
  <c r="K276" i="6"/>
  <c r="I276" i="6"/>
  <c r="G276" i="6"/>
  <c r="U275" i="6"/>
  <c r="S275" i="6"/>
  <c r="R275" i="6"/>
  <c r="Q275" i="6"/>
  <c r="P275" i="6"/>
  <c r="L275" i="6"/>
  <c r="J275" i="6"/>
  <c r="K275" i="6" s="1"/>
  <c r="I275" i="6"/>
  <c r="H275" i="6"/>
  <c r="F275" i="6"/>
  <c r="E275" i="6"/>
  <c r="D275" i="6"/>
  <c r="G275" i="6" s="1"/>
  <c r="U274" i="6"/>
  <c r="T274" i="6"/>
  <c r="O274" i="6"/>
  <c r="N274" i="6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U267" i="6"/>
  <c r="T267" i="6"/>
  <c r="S267" i="6"/>
  <c r="R267" i="6"/>
  <c r="Q267" i="6"/>
  <c r="P267" i="6"/>
  <c r="L267" i="6"/>
  <c r="J267" i="6"/>
  <c r="H267" i="6"/>
  <c r="I267" i="6" s="1"/>
  <c r="F267" i="6"/>
  <c r="N267" i="6" s="1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T260" i="6" s="1"/>
  <c r="Q260" i="6"/>
  <c r="P260" i="6"/>
  <c r="L260" i="6"/>
  <c r="K260" i="6"/>
  <c r="J260" i="6"/>
  <c r="H260" i="6"/>
  <c r="F260" i="6"/>
  <c r="E260" i="6"/>
  <c r="D260" i="6"/>
  <c r="S259" i="6"/>
  <c r="R259" i="6"/>
  <c r="T259" i="6" s="1"/>
  <c r="Q259" i="6"/>
  <c r="P259" i="6"/>
  <c r="L259" i="6"/>
  <c r="U259" i="6" s="1"/>
  <c r="J259" i="6"/>
  <c r="I259" i="6"/>
  <c r="H259" i="6"/>
  <c r="F259" i="6"/>
  <c r="E259" i="6"/>
  <c r="D259" i="6"/>
  <c r="G259" i="6" s="1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O255" i="6"/>
  <c r="N255" i="6"/>
  <c r="M255" i="6"/>
  <c r="K255" i="6"/>
  <c r="I255" i="6"/>
  <c r="G255" i="6"/>
  <c r="U254" i="6"/>
  <c r="S254" i="6"/>
  <c r="R254" i="6"/>
  <c r="Q254" i="6"/>
  <c r="P254" i="6"/>
  <c r="L254" i="6"/>
  <c r="J254" i="6"/>
  <c r="K254" i="6" s="1"/>
  <c r="H254" i="6"/>
  <c r="I254" i="6" s="1"/>
  <c r="G254" i="6"/>
  <c r="F254" i="6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N248" i="6"/>
  <c r="O248" i="6" s="1"/>
  <c r="M248" i="6"/>
  <c r="K248" i="6"/>
  <c r="I248" i="6"/>
  <c r="G248" i="6"/>
  <c r="U247" i="6"/>
  <c r="S247" i="6"/>
  <c r="R247" i="6"/>
  <c r="T247" i="6" s="1"/>
  <c r="Q247" i="6"/>
  <c r="P247" i="6"/>
  <c r="L247" i="6"/>
  <c r="J247" i="6"/>
  <c r="H247" i="6"/>
  <c r="F247" i="6"/>
  <c r="N247" i="6" s="1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U240" i="6" s="1"/>
  <c r="L240" i="6"/>
  <c r="J240" i="6"/>
  <c r="H240" i="6"/>
  <c r="F240" i="6"/>
  <c r="E240" i="6"/>
  <c r="D240" i="6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U231" i="6"/>
  <c r="S231" i="6"/>
  <c r="R231" i="6"/>
  <c r="T231" i="6" s="1"/>
  <c r="Q231" i="6"/>
  <c r="P231" i="6"/>
  <c r="M231" i="6"/>
  <c r="L231" i="6"/>
  <c r="J231" i="6"/>
  <c r="H231" i="6"/>
  <c r="F231" i="6"/>
  <c r="E231" i="6"/>
  <c r="D231" i="6"/>
  <c r="G231" i="6" s="1"/>
  <c r="U230" i="6"/>
  <c r="S230" i="6"/>
  <c r="R230" i="6"/>
  <c r="Q230" i="6"/>
  <c r="P230" i="6"/>
  <c r="L230" i="6"/>
  <c r="J230" i="6"/>
  <c r="K230" i="6" s="1"/>
  <c r="H230" i="6"/>
  <c r="I230" i="6" s="1"/>
  <c r="G230" i="6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U224" i="6"/>
  <c r="S224" i="6"/>
  <c r="R224" i="6"/>
  <c r="T224" i="6" s="1"/>
  <c r="Q224" i="6"/>
  <c r="P224" i="6"/>
  <c r="L224" i="6"/>
  <c r="J224" i="6"/>
  <c r="H224" i="6"/>
  <c r="F224" i="6"/>
  <c r="N224" i="6" s="1"/>
  <c r="E224" i="6"/>
  <c r="M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T216" i="6" s="1"/>
  <c r="Q216" i="6"/>
  <c r="P216" i="6"/>
  <c r="U216" i="6" s="1"/>
  <c r="L216" i="6"/>
  <c r="J216" i="6"/>
  <c r="K216" i="6" s="1"/>
  <c r="H216" i="6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U205" i="6"/>
  <c r="T205" i="6"/>
  <c r="S205" i="6"/>
  <c r="R205" i="6"/>
  <c r="Q205" i="6"/>
  <c r="P205" i="6"/>
  <c r="L205" i="6"/>
  <c r="J205" i="6"/>
  <c r="H205" i="6"/>
  <c r="I205" i="6" s="1"/>
  <c r="F205" i="6"/>
  <c r="E205" i="6"/>
  <c r="D205" i="6"/>
  <c r="G205" i="6" s="1"/>
  <c r="S204" i="6"/>
  <c r="R204" i="6"/>
  <c r="T204" i="6" s="1"/>
  <c r="Q204" i="6"/>
  <c r="P204" i="6"/>
  <c r="U204" i="6" s="1"/>
  <c r="L204" i="6"/>
  <c r="J204" i="6"/>
  <c r="K204" i="6" s="1"/>
  <c r="H204" i="6"/>
  <c r="I204" i="6" s="1"/>
  <c r="G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L198" i="6"/>
  <c r="J198" i="6"/>
  <c r="H198" i="6"/>
  <c r="F198" i="6"/>
  <c r="N198" i="6" s="1"/>
  <c r="E198" i="6"/>
  <c r="M198" i="6" s="1"/>
  <c r="D198" i="6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P191" i="6"/>
  <c r="U191" i="6" s="1"/>
  <c r="L191" i="6"/>
  <c r="K191" i="6"/>
  <c r="J191" i="6"/>
  <c r="H191" i="6"/>
  <c r="F191" i="6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U185" i="6"/>
  <c r="S185" i="6"/>
  <c r="R185" i="6"/>
  <c r="T185" i="6" s="1"/>
  <c r="Q185" i="6"/>
  <c r="P185" i="6"/>
  <c r="L185" i="6"/>
  <c r="M185" i="6" s="1"/>
  <c r="J185" i="6"/>
  <c r="H185" i="6"/>
  <c r="F185" i="6"/>
  <c r="E185" i="6"/>
  <c r="D185" i="6"/>
  <c r="G185" i="6" s="1"/>
  <c r="U184" i="6"/>
  <c r="T184" i="6"/>
  <c r="O184" i="6"/>
  <c r="N184" i="6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O182" i="6"/>
  <c r="N182" i="6"/>
  <c r="M182" i="6"/>
  <c r="K182" i="6"/>
  <c r="I182" i="6"/>
  <c r="G182" i="6"/>
  <c r="U181" i="6"/>
  <c r="T181" i="6"/>
  <c r="O181" i="6"/>
  <c r="N181" i="6"/>
  <c r="M181" i="6"/>
  <c r="K181" i="6"/>
  <c r="I181" i="6"/>
  <c r="G181" i="6"/>
  <c r="U180" i="6"/>
  <c r="T180" i="6"/>
  <c r="O180" i="6"/>
  <c r="N180" i="6"/>
  <c r="M180" i="6"/>
  <c r="K180" i="6"/>
  <c r="I180" i="6"/>
  <c r="G180" i="6"/>
  <c r="U179" i="6"/>
  <c r="S179" i="6"/>
  <c r="R179" i="6"/>
  <c r="Q179" i="6"/>
  <c r="P179" i="6"/>
  <c r="L179" i="6"/>
  <c r="J179" i="6"/>
  <c r="K179" i="6" s="1"/>
  <c r="I179" i="6"/>
  <c r="H179" i="6"/>
  <c r="G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T170" i="6" s="1"/>
  <c r="Q170" i="6"/>
  <c r="P170" i="6"/>
  <c r="U170" i="6" s="1"/>
  <c r="L170" i="6"/>
  <c r="J170" i="6"/>
  <c r="H170" i="6"/>
  <c r="F170" i="6"/>
  <c r="E170" i="6"/>
  <c r="M170" i="6" s="1"/>
  <c r="D170" i="6"/>
  <c r="G170" i="6" s="1"/>
  <c r="U169" i="6"/>
  <c r="S169" i="6"/>
  <c r="R169" i="6"/>
  <c r="Q169" i="6"/>
  <c r="P169" i="6"/>
  <c r="L169" i="6"/>
  <c r="K169" i="6"/>
  <c r="J169" i="6"/>
  <c r="N169" i="6" s="1"/>
  <c r="O169" i="6" s="1"/>
  <c r="I169" i="6"/>
  <c r="H169" i="6"/>
  <c r="F169" i="6"/>
  <c r="E169" i="6"/>
  <c r="D169" i="6"/>
  <c r="G169" i="6" s="1"/>
  <c r="U168" i="6"/>
  <c r="T168" i="6"/>
  <c r="O168" i="6"/>
  <c r="N168" i="6"/>
  <c r="M168" i="6"/>
  <c r="K168" i="6"/>
  <c r="I168" i="6"/>
  <c r="G168" i="6"/>
  <c r="U167" i="6"/>
  <c r="T167" i="6"/>
  <c r="O167" i="6"/>
  <c r="N167" i="6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O165" i="6"/>
  <c r="N165" i="6"/>
  <c r="M165" i="6"/>
  <c r="K165" i="6"/>
  <c r="I165" i="6"/>
  <c r="G165" i="6"/>
  <c r="U164" i="6"/>
  <c r="T164" i="6"/>
  <c r="O164" i="6"/>
  <c r="N164" i="6"/>
  <c r="M164" i="6"/>
  <c r="K164" i="6"/>
  <c r="I164" i="6"/>
  <c r="G164" i="6"/>
  <c r="T163" i="6"/>
  <c r="S163" i="6"/>
  <c r="R163" i="6"/>
  <c r="Q163" i="6"/>
  <c r="P163" i="6"/>
  <c r="L163" i="6"/>
  <c r="J163" i="6"/>
  <c r="H163" i="6"/>
  <c r="F163" i="6"/>
  <c r="N163" i="6" s="1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P157" i="6"/>
  <c r="U157" i="6" s="1"/>
  <c r="L157" i="6"/>
  <c r="J157" i="6"/>
  <c r="K157" i="6" s="1"/>
  <c r="I157" i="6"/>
  <c r="H157" i="6"/>
  <c r="F157" i="6"/>
  <c r="E157" i="6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Q150" i="6"/>
  <c r="P150" i="6"/>
  <c r="L150" i="6"/>
  <c r="J150" i="6"/>
  <c r="H150" i="6"/>
  <c r="F150" i="6"/>
  <c r="E150" i="6"/>
  <c r="M150" i="6" s="1"/>
  <c r="D150" i="6"/>
  <c r="G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T144" i="6" s="1"/>
  <c r="Q144" i="6"/>
  <c r="P144" i="6"/>
  <c r="U144" i="6" s="1"/>
  <c r="L144" i="6"/>
  <c r="J144" i="6"/>
  <c r="K144" i="6" s="1"/>
  <c r="H144" i="6"/>
  <c r="I144" i="6" s="1"/>
  <c r="F144" i="6"/>
  <c r="N144" i="6" s="1"/>
  <c r="O144" i="6" s="1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N138" i="6"/>
  <c r="O138" i="6" s="1"/>
  <c r="M138" i="6"/>
  <c r="K138" i="6"/>
  <c r="I138" i="6"/>
  <c r="G138" i="6"/>
  <c r="S137" i="6"/>
  <c r="R137" i="6"/>
  <c r="T137" i="6" s="1"/>
  <c r="Q137" i="6"/>
  <c r="P137" i="6"/>
  <c r="L137" i="6"/>
  <c r="M137" i="6" s="1"/>
  <c r="J137" i="6"/>
  <c r="H137" i="6"/>
  <c r="F137" i="6"/>
  <c r="E137" i="6"/>
  <c r="D137" i="6"/>
  <c r="G137" i="6" s="1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U132" i="6"/>
  <c r="S132" i="6"/>
  <c r="R132" i="6"/>
  <c r="Q132" i="6"/>
  <c r="P132" i="6"/>
  <c r="L132" i="6"/>
  <c r="J132" i="6"/>
  <c r="H132" i="6"/>
  <c r="I132" i="6" s="1"/>
  <c r="F132" i="6"/>
  <c r="G132" i="6" s="1"/>
  <c r="E132" i="6"/>
  <c r="M132" i="6" s="1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N129" i="6"/>
  <c r="O129" i="6" s="1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T126" i="6" s="1"/>
  <c r="Q126" i="6"/>
  <c r="P126" i="6"/>
  <c r="U126" i="6" s="1"/>
  <c r="L126" i="6"/>
  <c r="J126" i="6"/>
  <c r="H126" i="6"/>
  <c r="F126" i="6"/>
  <c r="E126" i="6"/>
  <c r="D126" i="6"/>
  <c r="G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U121" i="6" s="1"/>
  <c r="L121" i="6"/>
  <c r="J121" i="6"/>
  <c r="H121" i="6"/>
  <c r="F121" i="6"/>
  <c r="N121" i="6" s="1"/>
  <c r="O121" i="6" s="1"/>
  <c r="E121" i="6"/>
  <c r="D121" i="6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T112" i="6" s="1"/>
  <c r="Q112" i="6"/>
  <c r="P112" i="6"/>
  <c r="L112" i="6"/>
  <c r="U112" i="6" s="1"/>
  <c r="J112" i="6"/>
  <c r="H112" i="6"/>
  <c r="F112" i="6"/>
  <c r="E112" i="6"/>
  <c r="D112" i="6"/>
  <c r="G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S106" i="6"/>
  <c r="R106" i="6"/>
  <c r="Q106" i="6"/>
  <c r="P106" i="6"/>
  <c r="U106" i="6" s="1"/>
  <c r="L106" i="6"/>
  <c r="J106" i="6"/>
  <c r="H106" i="6"/>
  <c r="F106" i="6"/>
  <c r="E106" i="6"/>
  <c r="M106" i="6" s="1"/>
  <c r="D106" i="6"/>
  <c r="I106" i="6" s="1"/>
  <c r="U105" i="6"/>
  <c r="T105" i="6"/>
  <c r="N105" i="6"/>
  <c r="O105" i="6" s="1"/>
  <c r="M105" i="6"/>
  <c r="K105" i="6"/>
  <c r="I105" i="6"/>
  <c r="G105" i="6"/>
  <c r="T102" i="6"/>
  <c r="S102" i="6"/>
  <c r="R102" i="6"/>
  <c r="Q102" i="6"/>
  <c r="P102" i="6"/>
  <c r="L102" i="6"/>
  <c r="M102" i="6" s="1"/>
  <c r="J102" i="6"/>
  <c r="H102" i="6"/>
  <c r="F102" i="6"/>
  <c r="E102" i="6"/>
  <c r="D102" i="6"/>
  <c r="G102" i="6" s="1"/>
  <c r="S101" i="6"/>
  <c r="R101" i="6"/>
  <c r="T101" i="6" s="1"/>
  <c r="Q101" i="6"/>
  <c r="P101" i="6"/>
  <c r="U101" i="6" s="1"/>
  <c r="L101" i="6"/>
  <c r="J101" i="6"/>
  <c r="K101" i="6" s="1"/>
  <c r="H101" i="6"/>
  <c r="I101" i="6" s="1"/>
  <c r="G101" i="6"/>
  <c r="F101" i="6"/>
  <c r="E101" i="6"/>
  <c r="M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P96" i="6"/>
  <c r="L96" i="6"/>
  <c r="J96" i="6"/>
  <c r="H96" i="6"/>
  <c r="F96" i="6"/>
  <c r="E96" i="6"/>
  <c r="D96" i="6"/>
  <c r="G96" i="6" s="1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O92" i="6"/>
  <c r="N92" i="6"/>
  <c r="M92" i="6"/>
  <c r="K92" i="6"/>
  <c r="I92" i="6"/>
  <c r="G92" i="6"/>
  <c r="U91" i="6"/>
  <c r="S91" i="6"/>
  <c r="R91" i="6"/>
  <c r="Q91" i="6"/>
  <c r="P91" i="6"/>
  <c r="L91" i="6"/>
  <c r="J91" i="6"/>
  <c r="H91" i="6"/>
  <c r="I91" i="6" s="1"/>
  <c r="F91" i="6"/>
  <c r="G91" i="6" s="1"/>
  <c r="E91" i="6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T85" i="6" s="1"/>
  <c r="Q85" i="6"/>
  <c r="P85" i="6"/>
  <c r="L85" i="6"/>
  <c r="K85" i="6"/>
  <c r="J85" i="6"/>
  <c r="H85" i="6"/>
  <c r="F85" i="6"/>
  <c r="E85" i="6"/>
  <c r="D85" i="6"/>
  <c r="U84" i="6"/>
  <c r="S84" i="6"/>
  <c r="R84" i="6"/>
  <c r="Q84" i="6"/>
  <c r="P84" i="6"/>
  <c r="L84" i="6"/>
  <c r="J84" i="6"/>
  <c r="K84" i="6" s="1"/>
  <c r="I84" i="6"/>
  <c r="H84" i="6"/>
  <c r="F84" i="6"/>
  <c r="E84" i="6"/>
  <c r="D84" i="6"/>
  <c r="G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O81" i="6"/>
  <c r="N81" i="6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O79" i="6"/>
  <c r="N79" i="6"/>
  <c r="M79" i="6"/>
  <c r="K79" i="6"/>
  <c r="I79" i="6"/>
  <c r="G79" i="6"/>
  <c r="S78" i="6"/>
  <c r="R78" i="6"/>
  <c r="Q78" i="6"/>
  <c r="P78" i="6"/>
  <c r="L78" i="6"/>
  <c r="J78" i="6"/>
  <c r="H78" i="6"/>
  <c r="F78" i="6"/>
  <c r="E78" i="6"/>
  <c r="K78" i="6" s="1"/>
  <c r="D78" i="6"/>
  <c r="G78" i="6" s="1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T70" i="6" s="1"/>
  <c r="Q70" i="6"/>
  <c r="P70" i="6"/>
  <c r="L70" i="6"/>
  <c r="J70" i="6"/>
  <c r="H70" i="6"/>
  <c r="F70" i="6"/>
  <c r="E70" i="6"/>
  <c r="D70" i="6"/>
  <c r="I70" i="6" s="1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T63" i="6" s="1"/>
  <c r="R63" i="6"/>
  <c r="Q63" i="6"/>
  <c r="P63" i="6"/>
  <c r="U63" i="6" s="1"/>
  <c r="L63" i="6"/>
  <c r="J63" i="6"/>
  <c r="H63" i="6"/>
  <c r="G63" i="6"/>
  <c r="F63" i="6"/>
  <c r="N63" i="6" s="1"/>
  <c r="O63" i="6" s="1"/>
  <c r="E63" i="6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P58" i="6"/>
  <c r="L58" i="6"/>
  <c r="K58" i="6"/>
  <c r="J58" i="6"/>
  <c r="H58" i="6"/>
  <c r="F58" i="6"/>
  <c r="E58" i="6"/>
  <c r="D58" i="6"/>
  <c r="U57" i="6"/>
  <c r="T57" i="6"/>
  <c r="O57" i="6"/>
  <c r="N57" i="6"/>
  <c r="M57" i="6"/>
  <c r="K57" i="6"/>
  <c r="I57" i="6"/>
  <c r="G57" i="6"/>
  <c r="S54" i="6"/>
  <c r="R54" i="6"/>
  <c r="Q54" i="6"/>
  <c r="P54" i="6"/>
  <c r="L54" i="6"/>
  <c r="U54" i="6" s="1"/>
  <c r="J54" i="6"/>
  <c r="H54" i="6"/>
  <c r="F54" i="6"/>
  <c r="E54" i="6"/>
  <c r="K54" i="6" s="1"/>
  <c r="D54" i="6"/>
  <c r="G54" i="6" s="1"/>
  <c r="S53" i="6"/>
  <c r="R53" i="6"/>
  <c r="T53" i="6" s="1"/>
  <c r="Q53" i="6"/>
  <c r="P53" i="6"/>
  <c r="L53" i="6"/>
  <c r="J53" i="6"/>
  <c r="I53" i="6"/>
  <c r="H53" i="6"/>
  <c r="F53" i="6"/>
  <c r="E53" i="6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R47" i="6"/>
  <c r="Q47" i="6"/>
  <c r="P47" i="6"/>
  <c r="U47" i="6" s="1"/>
  <c r="L47" i="6"/>
  <c r="J47" i="6"/>
  <c r="H47" i="6"/>
  <c r="F47" i="6"/>
  <c r="N47" i="6" s="1"/>
  <c r="E47" i="6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U40" i="6"/>
  <c r="S40" i="6"/>
  <c r="R40" i="6"/>
  <c r="Q40" i="6"/>
  <c r="P40" i="6"/>
  <c r="L40" i="6"/>
  <c r="J40" i="6"/>
  <c r="K40" i="6" s="1"/>
  <c r="H40" i="6"/>
  <c r="I40" i="6" s="1"/>
  <c r="G40" i="6"/>
  <c r="F40" i="6"/>
  <c r="E40" i="6"/>
  <c r="M40" i="6" s="1"/>
  <c r="D40" i="6"/>
  <c r="U39" i="6"/>
  <c r="T39" i="6"/>
  <c r="N39" i="6"/>
  <c r="O39" i="6" s="1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L35" i="6"/>
  <c r="J35" i="6"/>
  <c r="H35" i="6"/>
  <c r="F35" i="6"/>
  <c r="E35" i="6"/>
  <c r="D35" i="6"/>
  <c r="G35" i="6" s="1"/>
  <c r="U34" i="6"/>
  <c r="T34" i="6"/>
  <c r="N34" i="6"/>
  <c r="O34" i="6" s="1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U27" i="6"/>
  <c r="S27" i="6"/>
  <c r="R27" i="6"/>
  <c r="Q27" i="6"/>
  <c r="P27" i="6"/>
  <c r="L27" i="6"/>
  <c r="J27" i="6"/>
  <c r="H27" i="6"/>
  <c r="I27" i="6" s="1"/>
  <c r="F27" i="6"/>
  <c r="G27" i="6" s="1"/>
  <c r="E27" i="6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L19" i="6"/>
  <c r="K19" i="6"/>
  <c r="J19" i="6"/>
  <c r="H19" i="6"/>
  <c r="F19" i="6"/>
  <c r="E19" i="6"/>
  <c r="D19" i="6"/>
  <c r="I19" i="6" s="1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Q10" i="6"/>
  <c r="P10" i="6"/>
  <c r="L10" i="6"/>
  <c r="J10" i="6"/>
  <c r="H10" i="6"/>
  <c r="F10" i="6"/>
  <c r="N10" i="6" s="1"/>
  <c r="E10" i="6"/>
  <c r="O10" i="6" s="1"/>
  <c r="D10" i="6"/>
  <c r="G10" i="6" s="1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Q339" i="5"/>
  <c r="P339" i="5"/>
  <c r="L339" i="5"/>
  <c r="J339" i="5"/>
  <c r="H339" i="5"/>
  <c r="F339" i="5"/>
  <c r="N339" i="5" s="1"/>
  <c r="E339" i="5"/>
  <c r="O339" i="5" s="1"/>
  <c r="D339" i="5"/>
  <c r="G339" i="5" s="1"/>
  <c r="S338" i="5"/>
  <c r="R338" i="5"/>
  <c r="T338" i="5" s="1"/>
  <c r="Q338" i="5"/>
  <c r="P338" i="5"/>
  <c r="U338" i="5" s="1"/>
  <c r="L338" i="5"/>
  <c r="J338" i="5"/>
  <c r="K338" i="5" s="1"/>
  <c r="H338" i="5"/>
  <c r="F338" i="5"/>
  <c r="E338" i="5"/>
  <c r="D338" i="5"/>
  <c r="S337" i="5"/>
  <c r="R337" i="5"/>
  <c r="T337" i="5" s="1"/>
  <c r="Q337" i="5"/>
  <c r="P337" i="5"/>
  <c r="L337" i="5"/>
  <c r="J337" i="5"/>
  <c r="H337" i="5"/>
  <c r="F337" i="5"/>
  <c r="E337" i="5"/>
  <c r="D337" i="5"/>
  <c r="G337" i="5" s="1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L332" i="5"/>
  <c r="J332" i="5"/>
  <c r="K332" i="5" s="1"/>
  <c r="H332" i="5"/>
  <c r="F332" i="5"/>
  <c r="E332" i="5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Q323" i="5"/>
  <c r="P323" i="5"/>
  <c r="L323" i="5"/>
  <c r="J323" i="5"/>
  <c r="H323" i="5"/>
  <c r="F323" i="5"/>
  <c r="E323" i="5"/>
  <c r="D323" i="5"/>
  <c r="G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U317" i="5" s="1"/>
  <c r="L317" i="5"/>
  <c r="J317" i="5"/>
  <c r="K317" i="5" s="1"/>
  <c r="H317" i="5"/>
  <c r="F317" i="5"/>
  <c r="E317" i="5"/>
  <c r="D317" i="5"/>
  <c r="I317" i="5" s="1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T310" i="5"/>
  <c r="S310" i="5"/>
  <c r="R310" i="5"/>
  <c r="Q310" i="5"/>
  <c r="P310" i="5"/>
  <c r="U310" i="5" s="1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T303" i="5" s="1"/>
  <c r="Q303" i="5"/>
  <c r="P303" i="5"/>
  <c r="U303" i="5" s="1"/>
  <c r="L303" i="5"/>
  <c r="J303" i="5"/>
  <c r="H303" i="5"/>
  <c r="F303" i="5"/>
  <c r="N303" i="5" s="1"/>
  <c r="O303" i="5" s="1"/>
  <c r="E303" i="5"/>
  <c r="M303" i="5" s="1"/>
  <c r="D303" i="5"/>
  <c r="I303" i="5" s="1"/>
  <c r="U302" i="5"/>
  <c r="T302" i="5"/>
  <c r="N302" i="5"/>
  <c r="O302" i="5" s="1"/>
  <c r="M302" i="5"/>
  <c r="K302" i="5"/>
  <c r="I302" i="5"/>
  <c r="G302" i="5"/>
  <c r="T299" i="5"/>
  <c r="S299" i="5"/>
  <c r="R299" i="5"/>
  <c r="Q299" i="5"/>
  <c r="P299" i="5"/>
  <c r="L299" i="5"/>
  <c r="J299" i="5"/>
  <c r="H299" i="5"/>
  <c r="F299" i="5"/>
  <c r="N299" i="5" s="1"/>
  <c r="E299" i="5"/>
  <c r="D299" i="5"/>
  <c r="S298" i="5"/>
  <c r="R298" i="5"/>
  <c r="T298" i="5" s="1"/>
  <c r="Q298" i="5"/>
  <c r="P298" i="5"/>
  <c r="U298" i="5" s="1"/>
  <c r="L298" i="5"/>
  <c r="J298" i="5"/>
  <c r="K298" i="5" s="1"/>
  <c r="H298" i="5"/>
  <c r="F298" i="5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L292" i="5"/>
  <c r="J292" i="5"/>
  <c r="H292" i="5"/>
  <c r="F292" i="5"/>
  <c r="E292" i="5"/>
  <c r="D292" i="5"/>
  <c r="G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N288" i="5"/>
  <c r="O288" i="5" s="1"/>
  <c r="M288" i="5"/>
  <c r="K288" i="5"/>
  <c r="I288" i="5"/>
  <c r="G288" i="5"/>
  <c r="U287" i="5"/>
  <c r="T287" i="5"/>
  <c r="N287" i="5"/>
  <c r="O287" i="5" s="1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H285" i="5"/>
  <c r="F285" i="5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Q275" i="5"/>
  <c r="P275" i="5"/>
  <c r="U275" i="5" s="1"/>
  <c r="L275" i="5"/>
  <c r="J275" i="5"/>
  <c r="H275" i="5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T267" i="5" s="1"/>
  <c r="Q267" i="5"/>
  <c r="P267" i="5"/>
  <c r="U267" i="5" s="1"/>
  <c r="L267" i="5"/>
  <c r="J267" i="5"/>
  <c r="K267" i="5" s="1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T260" i="5" s="1"/>
  <c r="Q260" i="5"/>
  <c r="P260" i="5"/>
  <c r="L260" i="5"/>
  <c r="J260" i="5"/>
  <c r="H260" i="5"/>
  <c r="F260" i="5"/>
  <c r="E260" i="5"/>
  <c r="D260" i="5"/>
  <c r="S259" i="5"/>
  <c r="R259" i="5"/>
  <c r="Q259" i="5"/>
  <c r="P259" i="5"/>
  <c r="L259" i="5"/>
  <c r="J259" i="5"/>
  <c r="H259" i="5"/>
  <c r="F259" i="5"/>
  <c r="E259" i="5"/>
  <c r="M259" i="5" s="1"/>
  <c r="D259" i="5"/>
  <c r="I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T254" i="5" s="1"/>
  <c r="Q254" i="5"/>
  <c r="P254" i="5"/>
  <c r="U254" i="5" s="1"/>
  <c r="N254" i="5"/>
  <c r="L254" i="5"/>
  <c r="J254" i="5"/>
  <c r="H254" i="5"/>
  <c r="F254" i="5"/>
  <c r="E254" i="5"/>
  <c r="M254" i="5" s="1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N252" i="5"/>
  <c r="O252" i="5" s="1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K247" i="5"/>
  <c r="J247" i="5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L240" i="5"/>
  <c r="J240" i="5"/>
  <c r="K240" i="5" s="1"/>
  <c r="H240" i="5"/>
  <c r="F240" i="5"/>
  <c r="E240" i="5"/>
  <c r="D240" i="5"/>
  <c r="I240" i="5" s="1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T231" i="5" s="1"/>
  <c r="Q231" i="5"/>
  <c r="P231" i="5"/>
  <c r="L231" i="5"/>
  <c r="J231" i="5"/>
  <c r="H231" i="5"/>
  <c r="F231" i="5"/>
  <c r="E231" i="5"/>
  <c r="M231" i="5" s="1"/>
  <c r="D231" i="5"/>
  <c r="I231" i="5" s="1"/>
  <c r="S230" i="5"/>
  <c r="R230" i="5"/>
  <c r="T230" i="5" s="1"/>
  <c r="Q230" i="5"/>
  <c r="P230" i="5"/>
  <c r="U230" i="5" s="1"/>
  <c r="L230" i="5"/>
  <c r="J230" i="5"/>
  <c r="K230" i="5" s="1"/>
  <c r="H230" i="5"/>
  <c r="F230" i="5"/>
  <c r="E230" i="5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N227" i="5"/>
  <c r="O227" i="5" s="1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N225" i="5"/>
  <c r="O225" i="5" s="1"/>
  <c r="M225" i="5"/>
  <c r="K225" i="5"/>
  <c r="I225" i="5"/>
  <c r="G225" i="5"/>
  <c r="T224" i="5"/>
  <c r="S224" i="5"/>
  <c r="R224" i="5"/>
  <c r="Q224" i="5"/>
  <c r="P224" i="5"/>
  <c r="L224" i="5"/>
  <c r="J224" i="5"/>
  <c r="H224" i="5"/>
  <c r="F224" i="5"/>
  <c r="E224" i="5"/>
  <c r="M224" i="5" s="1"/>
  <c r="D224" i="5"/>
  <c r="U223" i="5"/>
  <c r="T223" i="5"/>
  <c r="O223" i="5"/>
  <c r="N223" i="5"/>
  <c r="M223" i="5"/>
  <c r="K223" i="5"/>
  <c r="I223" i="5"/>
  <c r="G223" i="5"/>
  <c r="U222" i="5"/>
  <c r="T222" i="5"/>
  <c r="N222" i="5"/>
  <c r="O222" i="5" s="1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T216" i="5" s="1"/>
  <c r="Q216" i="5"/>
  <c r="P216" i="5"/>
  <c r="U216" i="5" s="1"/>
  <c r="L216" i="5"/>
  <c r="J216" i="5"/>
  <c r="H216" i="5"/>
  <c r="F216" i="5"/>
  <c r="E216" i="5"/>
  <c r="M216" i="5" s="1"/>
  <c r="D216" i="5"/>
  <c r="I216" i="5" s="1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O211" i="5"/>
  <c r="N211" i="5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T205" i="5"/>
  <c r="S205" i="5"/>
  <c r="R205" i="5"/>
  <c r="Q205" i="5"/>
  <c r="P205" i="5"/>
  <c r="L205" i="5"/>
  <c r="J205" i="5"/>
  <c r="H205" i="5"/>
  <c r="F205" i="5"/>
  <c r="N205" i="5" s="1"/>
  <c r="E205" i="5"/>
  <c r="M205" i="5" s="1"/>
  <c r="D205" i="5"/>
  <c r="S204" i="5"/>
  <c r="R204" i="5"/>
  <c r="T204" i="5" s="1"/>
  <c r="Q204" i="5"/>
  <c r="P204" i="5"/>
  <c r="L204" i="5"/>
  <c r="J204" i="5"/>
  <c r="K204" i="5" s="1"/>
  <c r="H204" i="5"/>
  <c r="F204" i="5"/>
  <c r="E204" i="5"/>
  <c r="D204" i="5"/>
  <c r="I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T198" i="5" s="1"/>
  <c r="Q198" i="5"/>
  <c r="P198" i="5"/>
  <c r="L198" i="5"/>
  <c r="J198" i="5"/>
  <c r="H198" i="5"/>
  <c r="F198" i="5"/>
  <c r="E198" i="5"/>
  <c r="M198" i="5" s="1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N194" i="5"/>
  <c r="O194" i="5" s="1"/>
  <c r="M194" i="5"/>
  <c r="K194" i="5"/>
  <c r="I194" i="5"/>
  <c r="G194" i="5"/>
  <c r="U193" i="5"/>
  <c r="T193" i="5"/>
  <c r="N193" i="5"/>
  <c r="O193" i="5" s="1"/>
  <c r="M193" i="5"/>
  <c r="K193" i="5"/>
  <c r="I193" i="5"/>
  <c r="G193" i="5"/>
  <c r="U192" i="5"/>
  <c r="T192" i="5"/>
  <c r="N192" i="5"/>
  <c r="O192" i="5" s="1"/>
  <c r="M192" i="5"/>
  <c r="K192" i="5"/>
  <c r="I192" i="5"/>
  <c r="G192" i="5"/>
  <c r="S191" i="5"/>
  <c r="R191" i="5"/>
  <c r="T191" i="5" s="1"/>
  <c r="Q191" i="5"/>
  <c r="P191" i="5"/>
  <c r="L191" i="5"/>
  <c r="J191" i="5"/>
  <c r="H191" i="5"/>
  <c r="F191" i="5"/>
  <c r="E191" i="5"/>
  <c r="D191" i="5"/>
  <c r="I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T185" i="5" s="1"/>
  <c r="R185" i="5"/>
  <c r="Q185" i="5"/>
  <c r="P185" i="5"/>
  <c r="L185" i="5"/>
  <c r="J185" i="5"/>
  <c r="H185" i="5"/>
  <c r="F185" i="5"/>
  <c r="E185" i="5"/>
  <c r="D185" i="5"/>
  <c r="U184" i="5"/>
  <c r="T184" i="5"/>
  <c r="O184" i="5"/>
  <c r="N184" i="5"/>
  <c r="M184" i="5"/>
  <c r="K184" i="5"/>
  <c r="I184" i="5"/>
  <c r="G184" i="5"/>
  <c r="U183" i="5"/>
  <c r="T183" i="5"/>
  <c r="N183" i="5"/>
  <c r="O183" i="5" s="1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N180" i="5"/>
  <c r="O180" i="5" s="1"/>
  <c r="M180" i="5"/>
  <c r="K180" i="5"/>
  <c r="I180" i="5"/>
  <c r="G180" i="5"/>
  <c r="U179" i="5"/>
  <c r="S179" i="5"/>
  <c r="R179" i="5"/>
  <c r="T179" i="5" s="1"/>
  <c r="Q179" i="5"/>
  <c r="P179" i="5"/>
  <c r="L179" i="5"/>
  <c r="J179" i="5"/>
  <c r="I179" i="5"/>
  <c r="H179" i="5"/>
  <c r="F179" i="5"/>
  <c r="G179" i="5" s="1"/>
  <c r="E179" i="5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O175" i="5"/>
  <c r="N175" i="5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O173" i="5"/>
  <c r="N173" i="5"/>
  <c r="M173" i="5"/>
  <c r="K173" i="5"/>
  <c r="I173" i="5"/>
  <c r="G173" i="5"/>
  <c r="S170" i="5"/>
  <c r="R170" i="5"/>
  <c r="T170" i="5" s="1"/>
  <c r="Q170" i="5"/>
  <c r="P170" i="5"/>
  <c r="U170" i="5" s="1"/>
  <c r="L170" i="5"/>
  <c r="J170" i="5"/>
  <c r="H170" i="5"/>
  <c r="F170" i="5"/>
  <c r="E170" i="5"/>
  <c r="M170" i="5" s="1"/>
  <c r="D170" i="5"/>
  <c r="I170" i="5" s="1"/>
  <c r="U169" i="5"/>
  <c r="S169" i="5"/>
  <c r="R169" i="5"/>
  <c r="Q169" i="5"/>
  <c r="P169" i="5"/>
  <c r="L169" i="5"/>
  <c r="J169" i="5"/>
  <c r="K169" i="5" s="1"/>
  <c r="I169" i="5"/>
  <c r="H169" i="5"/>
  <c r="F169" i="5"/>
  <c r="G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O164" i="5"/>
  <c r="N164" i="5"/>
  <c r="M164" i="5"/>
  <c r="K164" i="5"/>
  <c r="I164" i="5"/>
  <c r="G164" i="5"/>
  <c r="S163" i="5"/>
  <c r="R163" i="5"/>
  <c r="T163" i="5" s="1"/>
  <c r="Q163" i="5"/>
  <c r="P163" i="5"/>
  <c r="U163" i="5" s="1"/>
  <c r="L163" i="5"/>
  <c r="J163" i="5"/>
  <c r="H163" i="5"/>
  <c r="F163" i="5"/>
  <c r="E163" i="5"/>
  <c r="D163" i="5"/>
  <c r="I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S157" i="5"/>
  <c r="R157" i="5"/>
  <c r="T157" i="5" s="1"/>
  <c r="Q157" i="5"/>
  <c r="P157" i="5"/>
  <c r="U157" i="5" s="1"/>
  <c r="L157" i="5"/>
  <c r="J157" i="5"/>
  <c r="H157" i="5"/>
  <c r="F157" i="5"/>
  <c r="E157" i="5"/>
  <c r="D157" i="5"/>
  <c r="I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T150" i="5"/>
  <c r="S150" i="5"/>
  <c r="R150" i="5"/>
  <c r="Q150" i="5"/>
  <c r="P150" i="5"/>
  <c r="L150" i="5"/>
  <c r="J150" i="5"/>
  <c r="H150" i="5"/>
  <c r="F150" i="5"/>
  <c r="N150" i="5" s="1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N148" i="5"/>
  <c r="O148" i="5" s="1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U144" i="5"/>
  <c r="S144" i="5"/>
  <c r="R144" i="5"/>
  <c r="Q144" i="5"/>
  <c r="P144" i="5"/>
  <c r="L144" i="5"/>
  <c r="J144" i="5"/>
  <c r="I144" i="5"/>
  <c r="H144" i="5"/>
  <c r="F144" i="5"/>
  <c r="G144" i="5" s="1"/>
  <c r="E144" i="5"/>
  <c r="D144" i="5"/>
  <c r="U143" i="5"/>
  <c r="T143" i="5"/>
  <c r="O143" i="5"/>
  <c r="N143" i="5"/>
  <c r="M143" i="5"/>
  <c r="K143" i="5"/>
  <c r="I143" i="5"/>
  <c r="G143" i="5"/>
  <c r="U142" i="5"/>
  <c r="T142" i="5"/>
  <c r="N142" i="5"/>
  <c r="O142" i="5" s="1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T137" i="5" s="1"/>
  <c r="Q137" i="5"/>
  <c r="P137" i="5"/>
  <c r="L137" i="5"/>
  <c r="K137" i="5"/>
  <c r="J137" i="5"/>
  <c r="H137" i="5"/>
  <c r="F137" i="5"/>
  <c r="E137" i="5"/>
  <c r="D137" i="5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T132" i="5" s="1"/>
  <c r="Q132" i="5"/>
  <c r="P132" i="5"/>
  <c r="U132" i="5" s="1"/>
  <c r="L132" i="5"/>
  <c r="J132" i="5"/>
  <c r="H132" i="5"/>
  <c r="F132" i="5"/>
  <c r="E132" i="5"/>
  <c r="D132" i="5"/>
  <c r="I132" i="5" s="1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Q126" i="5"/>
  <c r="P126" i="5"/>
  <c r="L126" i="5"/>
  <c r="K126" i="5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U121" i="5" s="1"/>
  <c r="L121" i="5"/>
  <c r="J121" i="5"/>
  <c r="H121" i="5"/>
  <c r="F121" i="5"/>
  <c r="N121" i="5" s="1"/>
  <c r="E121" i="5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T112" i="5" s="1"/>
  <c r="R112" i="5"/>
  <c r="Q112" i="5"/>
  <c r="P112" i="5"/>
  <c r="L112" i="5"/>
  <c r="U112" i="5" s="1"/>
  <c r="J112" i="5"/>
  <c r="H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U106" i="5"/>
  <c r="S106" i="5"/>
  <c r="R106" i="5"/>
  <c r="Q106" i="5"/>
  <c r="P106" i="5"/>
  <c r="L106" i="5"/>
  <c r="J106" i="5"/>
  <c r="H106" i="5"/>
  <c r="I106" i="5" s="1"/>
  <c r="F106" i="5"/>
  <c r="G106" i="5" s="1"/>
  <c r="E106" i="5"/>
  <c r="D106" i="5"/>
  <c r="U105" i="5"/>
  <c r="T105" i="5"/>
  <c r="N105" i="5"/>
  <c r="O105" i="5" s="1"/>
  <c r="M105" i="5"/>
  <c r="K105" i="5"/>
  <c r="I105" i="5"/>
  <c r="G105" i="5"/>
  <c r="S102" i="5"/>
  <c r="T102" i="5" s="1"/>
  <c r="R102" i="5"/>
  <c r="Q102" i="5"/>
  <c r="P102" i="5"/>
  <c r="U102" i="5" s="1"/>
  <c r="L102" i="5"/>
  <c r="J102" i="5"/>
  <c r="K102" i="5" s="1"/>
  <c r="H102" i="5"/>
  <c r="F102" i="5"/>
  <c r="E102" i="5"/>
  <c r="D102" i="5"/>
  <c r="U101" i="5"/>
  <c r="S101" i="5"/>
  <c r="R101" i="5"/>
  <c r="Q101" i="5"/>
  <c r="P101" i="5"/>
  <c r="L101" i="5"/>
  <c r="J101" i="5"/>
  <c r="I101" i="5"/>
  <c r="H101" i="5"/>
  <c r="F101" i="5"/>
  <c r="N101" i="5" s="1"/>
  <c r="O101" i="5" s="1"/>
  <c r="E101" i="5"/>
  <c r="D101" i="5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S96" i="5"/>
  <c r="R96" i="5"/>
  <c r="Q96" i="5"/>
  <c r="P96" i="5"/>
  <c r="U96" i="5" s="1"/>
  <c r="L96" i="5"/>
  <c r="J96" i="5"/>
  <c r="H96" i="5"/>
  <c r="F96" i="5"/>
  <c r="G96" i="5" s="1"/>
  <c r="E96" i="5"/>
  <c r="D96" i="5"/>
  <c r="I96" i="5" s="1"/>
  <c r="U95" i="5"/>
  <c r="T95" i="5"/>
  <c r="O95" i="5"/>
  <c r="N95" i="5"/>
  <c r="M95" i="5"/>
  <c r="K95" i="5"/>
  <c r="I95" i="5"/>
  <c r="G95" i="5"/>
  <c r="U94" i="5"/>
  <c r="T94" i="5"/>
  <c r="O94" i="5"/>
  <c r="N94" i="5"/>
  <c r="M94" i="5"/>
  <c r="K94" i="5"/>
  <c r="I94" i="5"/>
  <c r="G94" i="5"/>
  <c r="U93" i="5"/>
  <c r="T93" i="5"/>
  <c r="O93" i="5"/>
  <c r="N93" i="5"/>
  <c r="M93" i="5"/>
  <c r="K93" i="5"/>
  <c r="I93" i="5"/>
  <c r="G93" i="5"/>
  <c r="U92" i="5"/>
  <c r="T92" i="5"/>
  <c r="O92" i="5"/>
  <c r="N92" i="5"/>
  <c r="M92" i="5"/>
  <c r="K92" i="5"/>
  <c r="I92" i="5"/>
  <c r="G92" i="5"/>
  <c r="S91" i="5"/>
  <c r="T91" i="5" s="1"/>
  <c r="R91" i="5"/>
  <c r="Q91" i="5"/>
  <c r="P91" i="5"/>
  <c r="U91" i="5" s="1"/>
  <c r="L91" i="5"/>
  <c r="J91" i="5"/>
  <c r="H91" i="5"/>
  <c r="G91" i="5"/>
  <c r="F91" i="5"/>
  <c r="N91" i="5" s="1"/>
  <c r="O91" i="5" s="1"/>
  <c r="E91" i="5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U85" i="5"/>
  <c r="S85" i="5"/>
  <c r="R85" i="5"/>
  <c r="Q85" i="5"/>
  <c r="P85" i="5"/>
  <c r="L85" i="5"/>
  <c r="J85" i="5"/>
  <c r="I85" i="5"/>
  <c r="H85" i="5"/>
  <c r="F85" i="5"/>
  <c r="G85" i="5" s="1"/>
  <c r="E85" i="5"/>
  <c r="D85" i="5"/>
  <c r="S84" i="5"/>
  <c r="T84" i="5" s="1"/>
  <c r="R84" i="5"/>
  <c r="Q84" i="5"/>
  <c r="P84" i="5"/>
  <c r="U84" i="5" s="1"/>
  <c r="L84" i="5"/>
  <c r="K84" i="5"/>
  <c r="J84" i="5"/>
  <c r="H84" i="5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T78" i="5" s="1"/>
  <c r="Q78" i="5"/>
  <c r="P78" i="5"/>
  <c r="U78" i="5" s="1"/>
  <c r="L78" i="5"/>
  <c r="J78" i="5"/>
  <c r="H78" i="5"/>
  <c r="F78" i="5"/>
  <c r="E78" i="5"/>
  <c r="D78" i="5"/>
  <c r="I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T70" i="5" s="1"/>
  <c r="R70" i="5"/>
  <c r="Q70" i="5"/>
  <c r="P70" i="5"/>
  <c r="L70" i="5"/>
  <c r="K70" i="5"/>
  <c r="J70" i="5"/>
  <c r="H70" i="5"/>
  <c r="G70" i="5"/>
  <c r="F70" i="5"/>
  <c r="E70" i="5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U63" i="5"/>
  <c r="S63" i="5"/>
  <c r="R63" i="5"/>
  <c r="Q63" i="5"/>
  <c r="P63" i="5"/>
  <c r="L63" i="5"/>
  <c r="J63" i="5"/>
  <c r="H63" i="5"/>
  <c r="I63" i="5" s="1"/>
  <c r="F63" i="5"/>
  <c r="G63" i="5" s="1"/>
  <c r="E63" i="5"/>
  <c r="D63" i="5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L58" i="5"/>
  <c r="J58" i="5"/>
  <c r="H58" i="5"/>
  <c r="F58" i="5"/>
  <c r="E58" i="5"/>
  <c r="D58" i="5"/>
  <c r="U57" i="5"/>
  <c r="T57" i="5"/>
  <c r="N57" i="5"/>
  <c r="O57" i="5" s="1"/>
  <c r="M57" i="5"/>
  <c r="K57" i="5"/>
  <c r="I57" i="5"/>
  <c r="G57" i="5"/>
  <c r="U54" i="5"/>
  <c r="S54" i="5"/>
  <c r="R54" i="5"/>
  <c r="Q54" i="5"/>
  <c r="P54" i="5"/>
  <c r="L54" i="5"/>
  <c r="J54" i="5"/>
  <c r="H54" i="5"/>
  <c r="I54" i="5" s="1"/>
  <c r="F54" i="5"/>
  <c r="G54" i="5" s="1"/>
  <c r="E54" i="5"/>
  <c r="D54" i="5"/>
  <c r="S53" i="5"/>
  <c r="R53" i="5"/>
  <c r="Q53" i="5"/>
  <c r="P53" i="5"/>
  <c r="L53" i="5"/>
  <c r="K53" i="5"/>
  <c r="J53" i="5"/>
  <c r="H53" i="5"/>
  <c r="F53" i="5"/>
  <c r="E53" i="5"/>
  <c r="D53" i="5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L47" i="5"/>
  <c r="J47" i="5"/>
  <c r="H47" i="5"/>
  <c r="F47" i="5"/>
  <c r="E47" i="5"/>
  <c r="D47" i="5"/>
  <c r="I47" i="5" s="1"/>
  <c r="U46" i="5"/>
  <c r="T46" i="5"/>
  <c r="N46" i="5"/>
  <c r="O46" i="5" s="1"/>
  <c r="M46" i="5"/>
  <c r="K46" i="5"/>
  <c r="I46" i="5"/>
  <c r="G46" i="5"/>
  <c r="U45" i="5"/>
  <c r="T45" i="5"/>
  <c r="O45" i="5"/>
  <c r="N45" i="5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T40" i="5" s="1"/>
  <c r="R40" i="5"/>
  <c r="Q40" i="5"/>
  <c r="P40" i="5"/>
  <c r="U40" i="5" s="1"/>
  <c r="L40" i="5"/>
  <c r="J40" i="5"/>
  <c r="H40" i="5"/>
  <c r="F40" i="5"/>
  <c r="N40" i="5" s="1"/>
  <c r="O40" i="5" s="1"/>
  <c r="E40" i="5"/>
  <c r="D40" i="5"/>
  <c r="I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U35" i="5"/>
  <c r="S35" i="5"/>
  <c r="R35" i="5"/>
  <c r="T35" i="5" s="1"/>
  <c r="Q35" i="5"/>
  <c r="P35" i="5"/>
  <c r="L35" i="5"/>
  <c r="J35" i="5"/>
  <c r="I35" i="5"/>
  <c r="H35" i="5"/>
  <c r="F35" i="5"/>
  <c r="G35" i="5" s="1"/>
  <c r="E35" i="5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T27" i="5" s="1"/>
  <c r="R27" i="5"/>
  <c r="Q27" i="5"/>
  <c r="P27" i="5"/>
  <c r="L27" i="5"/>
  <c r="K27" i="5"/>
  <c r="J27" i="5"/>
  <c r="H27" i="5"/>
  <c r="F27" i="5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T19" i="5" s="1"/>
  <c r="Q19" i="5"/>
  <c r="P19" i="5"/>
  <c r="L19" i="5"/>
  <c r="J19" i="5"/>
  <c r="H19" i="5"/>
  <c r="F19" i="5"/>
  <c r="E19" i="5"/>
  <c r="D19" i="5"/>
  <c r="I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O16" i="5"/>
  <c r="N16" i="5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O14" i="5"/>
  <c r="N14" i="5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O12" i="5"/>
  <c r="N12" i="5"/>
  <c r="M12" i="5"/>
  <c r="K12" i="5"/>
  <c r="I12" i="5"/>
  <c r="G12" i="5"/>
  <c r="U11" i="5"/>
  <c r="T11" i="5"/>
  <c r="O11" i="5"/>
  <c r="N11" i="5"/>
  <c r="M11" i="5"/>
  <c r="K11" i="5"/>
  <c r="I11" i="5"/>
  <c r="G11" i="5"/>
  <c r="S10" i="5"/>
  <c r="R10" i="5"/>
  <c r="Q10" i="5"/>
  <c r="P10" i="5"/>
  <c r="U10" i="5" s="1"/>
  <c r="L10" i="5"/>
  <c r="J10" i="5"/>
  <c r="H10" i="5"/>
  <c r="G10" i="5"/>
  <c r="F10" i="5"/>
  <c r="E10" i="5"/>
  <c r="M10" i="5" s="1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P339" i="4"/>
  <c r="L339" i="4"/>
  <c r="J339" i="4"/>
  <c r="H339" i="4"/>
  <c r="F339" i="4"/>
  <c r="E339" i="4"/>
  <c r="D339" i="4"/>
  <c r="S338" i="4"/>
  <c r="R338" i="4"/>
  <c r="T338" i="4" s="1"/>
  <c r="Q338" i="4"/>
  <c r="P338" i="4"/>
  <c r="U338" i="4" s="1"/>
  <c r="L338" i="4"/>
  <c r="J338" i="4"/>
  <c r="K338" i="4" s="1"/>
  <c r="H338" i="4"/>
  <c r="F338" i="4"/>
  <c r="E338" i="4"/>
  <c r="D338" i="4"/>
  <c r="T337" i="4"/>
  <c r="S337" i="4"/>
  <c r="R337" i="4"/>
  <c r="Q337" i="4"/>
  <c r="P337" i="4"/>
  <c r="U337" i="4" s="1"/>
  <c r="L337" i="4"/>
  <c r="J337" i="4"/>
  <c r="H337" i="4"/>
  <c r="F337" i="4"/>
  <c r="N337" i="4" s="1"/>
  <c r="E337" i="4"/>
  <c r="M337" i="4" s="1"/>
  <c r="D337" i="4"/>
  <c r="I337" i="4" s="1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T332" i="4" s="1"/>
  <c r="Q332" i="4"/>
  <c r="P332" i="4"/>
  <c r="U332" i="4" s="1"/>
  <c r="L332" i="4"/>
  <c r="J332" i="4"/>
  <c r="K332" i="4" s="1"/>
  <c r="H332" i="4"/>
  <c r="F332" i="4"/>
  <c r="E332" i="4"/>
  <c r="D332" i="4"/>
  <c r="G332" i="4" s="1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T323" i="4"/>
  <c r="S323" i="4"/>
  <c r="R323" i="4"/>
  <c r="Q323" i="4"/>
  <c r="P323" i="4"/>
  <c r="U323" i="4" s="1"/>
  <c r="L323" i="4"/>
  <c r="J323" i="4"/>
  <c r="H323" i="4"/>
  <c r="F323" i="4"/>
  <c r="E323" i="4"/>
  <c r="M323" i="4" s="1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Q317" i="4"/>
  <c r="P317" i="4"/>
  <c r="U317" i="4" s="1"/>
  <c r="L317" i="4"/>
  <c r="J317" i="4"/>
  <c r="H317" i="4"/>
  <c r="F317" i="4"/>
  <c r="E317" i="4"/>
  <c r="M317" i="4" s="1"/>
  <c r="D317" i="4"/>
  <c r="G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T310" i="4"/>
  <c r="S310" i="4"/>
  <c r="R310" i="4"/>
  <c r="Q310" i="4"/>
  <c r="P310" i="4"/>
  <c r="U310" i="4" s="1"/>
  <c r="L310" i="4"/>
  <c r="J310" i="4"/>
  <c r="H310" i="4"/>
  <c r="F310" i="4"/>
  <c r="E310" i="4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Q303" i="4"/>
  <c r="P303" i="4"/>
  <c r="U303" i="4" s="1"/>
  <c r="L303" i="4"/>
  <c r="J303" i="4"/>
  <c r="H303" i="4"/>
  <c r="F303" i="4"/>
  <c r="N303" i="4" s="1"/>
  <c r="O303" i="4" s="1"/>
  <c r="E303" i="4"/>
  <c r="M303" i="4" s="1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P299" i="4"/>
  <c r="U299" i="4" s="1"/>
  <c r="L299" i="4"/>
  <c r="J299" i="4"/>
  <c r="H299" i="4"/>
  <c r="F299" i="4"/>
  <c r="E299" i="4"/>
  <c r="M299" i="4" s="1"/>
  <c r="D299" i="4"/>
  <c r="S298" i="4"/>
  <c r="R298" i="4"/>
  <c r="Q298" i="4"/>
  <c r="P298" i="4"/>
  <c r="L298" i="4"/>
  <c r="J298" i="4"/>
  <c r="K298" i="4" s="1"/>
  <c r="H298" i="4"/>
  <c r="F298" i="4"/>
  <c r="E298" i="4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T292" i="4"/>
  <c r="S292" i="4"/>
  <c r="R292" i="4"/>
  <c r="Q292" i="4"/>
  <c r="P292" i="4"/>
  <c r="U292" i="4" s="1"/>
  <c r="L292" i="4"/>
  <c r="J292" i="4"/>
  <c r="H292" i="4"/>
  <c r="F292" i="4"/>
  <c r="E292" i="4"/>
  <c r="M292" i="4" s="1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T285" i="4" s="1"/>
  <c r="Q285" i="4"/>
  <c r="P285" i="4"/>
  <c r="U285" i="4" s="1"/>
  <c r="L285" i="4"/>
  <c r="J285" i="4"/>
  <c r="K285" i="4" s="1"/>
  <c r="H285" i="4"/>
  <c r="F285" i="4"/>
  <c r="E285" i="4"/>
  <c r="D285" i="4"/>
  <c r="G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L275" i="4"/>
  <c r="J275" i="4"/>
  <c r="H275" i="4"/>
  <c r="F275" i="4"/>
  <c r="E275" i="4"/>
  <c r="M275" i="4" s="1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T267" i="4"/>
  <c r="S267" i="4"/>
  <c r="R267" i="4"/>
  <c r="Q267" i="4"/>
  <c r="P267" i="4"/>
  <c r="U267" i="4" s="1"/>
  <c r="L267" i="4"/>
  <c r="J267" i="4"/>
  <c r="K267" i="4" s="1"/>
  <c r="H267" i="4"/>
  <c r="F267" i="4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T260" i="4"/>
  <c r="S260" i="4"/>
  <c r="R260" i="4"/>
  <c r="Q260" i="4"/>
  <c r="P260" i="4"/>
  <c r="U260" i="4" s="1"/>
  <c r="L260" i="4"/>
  <c r="J260" i="4"/>
  <c r="H260" i="4"/>
  <c r="F260" i="4"/>
  <c r="E260" i="4"/>
  <c r="D260" i="4"/>
  <c r="S259" i="4"/>
  <c r="R259" i="4"/>
  <c r="T259" i="4" s="1"/>
  <c r="Q259" i="4"/>
  <c r="P259" i="4"/>
  <c r="L259" i="4"/>
  <c r="J259" i="4"/>
  <c r="H259" i="4"/>
  <c r="F259" i="4"/>
  <c r="E259" i="4"/>
  <c r="K259" i="4" s="1"/>
  <c r="D259" i="4"/>
  <c r="I259" i="4" s="1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T254" i="4" s="1"/>
  <c r="Q254" i="4"/>
  <c r="P254" i="4"/>
  <c r="U254" i="4" s="1"/>
  <c r="L254" i="4"/>
  <c r="J254" i="4"/>
  <c r="H254" i="4"/>
  <c r="F254" i="4"/>
  <c r="E254" i="4"/>
  <c r="K254" i="4" s="1"/>
  <c r="D254" i="4"/>
  <c r="I254" i="4" s="1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T247" i="4" s="1"/>
  <c r="Q247" i="4"/>
  <c r="P247" i="4"/>
  <c r="L247" i="4"/>
  <c r="J247" i="4"/>
  <c r="H247" i="4"/>
  <c r="F247" i="4"/>
  <c r="E247" i="4"/>
  <c r="D247" i="4"/>
  <c r="I247" i="4" s="1"/>
  <c r="U246" i="4"/>
  <c r="T246" i="4"/>
  <c r="O246" i="4"/>
  <c r="N246" i="4"/>
  <c r="M246" i="4"/>
  <c r="K246" i="4"/>
  <c r="I246" i="4"/>
  <c r="G246" i="4"/>
  <c r="U245" i="4"/>
  <c r="T245" i="4"/>
  <c r="O245" i="4"/>
  <c r="N245" i="4"/>
  <c r="M245" i="4"/>
  <c r="K245" i="4"/>
  <c r="I245" i="4"/>
  <c r="G245" i="4"/>
  <c r="U244" i="4"/>
  <c r="T244" i="4"/>
  <c r="O244" i="4"/>
  <c r="N244" i="4"/>
  <c r="M244" i="4"/>
  <c r="K244" i="4"/>
  <c r="I244" i="4"/>
  <c r="G244" i="4"/>
  <c r="U243" i="4"/>
  <c r="T243" i="4"/>
  <c r="O243" i="4"/>
  <c r="N243" i="4"/>
  <c r="M243" i="4"/>
  <c r="K243" i="4"/>
  <c r="I243" i="4"/>
  <c r="G243" i="4"/>
  <c r="U242" i="4"/>
  <c r="T242" i="4"/>
  <c r="O242" i="4"/>
  <c r="N242" i="4"/>
  <c r="M242" i="4"/>
  <c r="K242" i="4"/>
  <c r="I242" i="4"/>
  <c r="G242" i="4"/>
  <c r="U241" i="4"/>
  <c r="T241" i="4"/>
  <c r="O241" i="4"/>
  <c r="N241" i="4"/>
  <c r="M241" i="4"/>
  <c r="K241" i="4"/>
  <c r="I241" i="4"/>
  <c r="G241" i="4"/>
  <c r="S240" i="4"/>
  <c r="R240" i="4"/>
  <c r="Q240" i="4"/>
  <c r="P240" i="4"/>
  <c r="L240" i="4"/>
  <c r="J240" i="4"/>
  <c r="H240" i="4"/>
  <c r="F240" i="4"/>
  <c r="E240" i="4"/>
  <c r="K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U231" i="4"/>
  <c r="S231" i="4"/>
  <c r="R231" i="4"/>
  <c r="T231" i="4" s="1"/>
  <c r="Q231" i="4"/>
  <c r="P231" i="4"/>
  <c r="L231" i="4"/>
  <c r="J231" i="4"/>
  <c r="I231" i="4"/>
  <c r="H231" i="4"/>
  <c r="F231" i="4"/>
  <c r="E231" i="4"/>
  <c r="M231" i="4" s="1"/>
  <c r="D231" i="4"/>
  <c r="T230" i="4"/>
  <c r="S230" i="4"/>
  <c r="R230" i="4"/>
  <c r="Q230" i="4"/>
  <c r="P230" i="4"/>
  <c r="U230" i="4" s="1"/>
  <c r="L230" i="4"/>
  <c r="K230" i="4"/>
  <c r="J230" i="4"/>
  <c r="H230" i="4"/>
  <c r="F230" i="4"/>
  <c r="E230" i="4"/>
  <c r="D230" i="4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Q224" i="4"/>
  <c r="P224" i="4"/>
  <c r="U224" i="4" s="1"/>
  <c r="L224" i="4"/>
  <c r="J224" i="4"/>
  <c r="I224" i="4"/>
  <c r="H224" i="4"/>
  <c r="F224" i="4"/>
  <c r="E224" i="4"/>
  <c r="D224" i="4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O221" i="4"/>
  <c r="N221" i="4"/>
  <c r="M221" i="4"/>
  <c r="K221" i="4"/>
  <c r="I221" i="4"/>
  <c r="G221" i="4"/>
  <c r="U220" i="4"/>
  <c r="T220" i="4"/>
  <c r="O220" i="4"/>
  <c r="N220" i="4"/>
  <c r="M220" i="4"/>
  <c r="K220" i="4"/>
  <c r="I220" i="4"/>
  <c r="G220" i="4"/>
  <c r="U219" i="4"/>
  <c r="T219" i="4"/>
  <c r="O219" i="4"/>
  <c r="N219" i="4"/>
  <c r="M219" i="4"/>
  <c r="K219" i="4"/>
  <c r="I219" i="4"/>
  <c r="G219" i="4"/>
  <c r="U218" i="4"/>
  <c r="T218" i="4"/>
  <c r="O218" i="4"/>
  <c r="N218" i="4"/>
  <c r="M218" i="4"/>
  <c r="K218" i="4"/>
  <c r="I218" i="4"/>
  <c r="G218" i="4"/>
  <c r="U217" i="4"/>
  <c r="T217" i="4"/>
  <c r="O217" i="4"/>
  <c r="N217" i="4"/>
  <c r="M217" i="4"/>
  <c r="K217" i="4"/>
  <c r="I217" i="4"/>
  <c r="G217" i="4"/>
  <c r="S216" i="4"/>
  <c r="T216" i="4" s="1"/>
  <c r="R216" i="4"/>
  <c r="Q216" i="4"/>
  <c r="P216" i="4"/>
  <c r="L216" i="4"/>
  <c r="J216" i="4"/>
  <c r="H216" i="4"/>
  <c r="F216" i="4"/>
  <c r="E216" i="4"/>
  <c r="K216" i="4" s="1"/>
  <c r="D216" i="4"/>
  <c r="I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P205" i="4"/>
  <c r="L205" i="4"/>
  <c r="U205" i="4" s="1"/>
  <c r="J205" i="4"/>
  <c r="I205" i="4"/>
  <c r="H205" i="4"/>
  <c r="F205" i="4"/>
  <c r="E205" i="4"/>
  <c r="D205" i="4"/>
  <c r="S204" i="4"/>
  <c r="R204" i="4"/>
  <c r="Q204" i="4"/>
  <c r="P204" i="4"/>
  <c r="L204" i="4"/>
  <c r="J204" i="4"/>
  <c r="H204" i="4"/>
  <c r="F204" i="4"/>
  <c r="E204" i="4"/>
  <c r="K204" i="4" s="1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U198" i="4" s="1"/>
  <c r="L198" i="4"/>
  <c r="J198" i="4"/>
  <c r="H198" i="4"/>
  <c r="F198" i="4"/>
  <c r="E198" i="4"/>
  <c r="D198" i="4"/>
  <c r="I198" i="4" s="1"/>
  <c r="U197" i="4"/>
  <c r="T197" i="4"/>
  <c r="O197" i="4"/>
  <c r="N197" i="4"/>
  <c r="M197" i="4"/>
  <c r="K197" i="4"/>
  <c r="I197" i="4"/>
  <c r="G197" i="4"/>
  <c r="U196" i="4"/>
  <c r="T196" i="4"/>
  <c r="O196" i="4"/>
  <c r="N196" i="4"/>
  <c r="M196" i="4"/>
  <c r="K196" i="4"/>
  <c r="I196" i="4"/>
  <c r="G196" i="4"/>
  <c r="U195" i="4"/>
  <c r="T195" i="4"/>
  <c r="O195" i="4"/>
  <c r="N195" i="4"/>
  <c r="M195" i="4"/>
  <c r="K195" i="4"/>
  <c r="I195" i="4"/>
  <c r="G195" i="4"/>
  <c r="U194" i="4"/>
  <c r="T194" i="4"/>
  <c r="O194" i="4"/>
  <c r="N194" i="4"/>
  <c r="M194" i="4"/>
  <c r="K194" i="4"/>
  <c r="I194" i="4"/>
  <c r="G194" i="4"/>
  <c r="U193" i="4"/>
  <c r="T193" i="4"/>
  <c r="O193" i="4"/>
  <c r="N193" i="4"/>
  <c r="M193" i="4"/>
  <c r="K193" i="4"/>
  <c r="I193" i="4"/>
  <c r="G193" i="4"/>
  <c r="U192" i="4"/>
  <c r="T192" i="4"/>
  <c r="O192" i="4"/>
  <c r="N192" i="4"/>
  <c r="M192" i="4"/>
  <c r="K192" i="4"/>
  <c r="I192" i="4"/>
  <c r="G192" i="4"/>
  <c r="S191" i="4"/>
  <c r="T191" i="4" s="1"/>
  <c r="R191" i="4"/>
  <c r="Q191" i="4"/>
  <c r="P191" i="4"/>
  <c r="L191" i="4"/>
  <c r="K191" i="4"/>
  <c r="J191" i="4"/>
  <c r="H191" i="4"/>
  <c r="F191" i="4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U185" i="4"/>
  <c r="S185" i="4"/>
  <c r="R185" i="4"/>
  <c r="Q185" i="4"/>
  <c r="P185" i="4"/>
  <c r="L185" i="4"/>
  <c r="J185" i="4"/>
  <c r="H185" i="4"/>
  <c r="I185" i="4" s="1"/>
  <c r="F185" i="4"/>
  <c r="N185" i="4" s="1"/>
  <c r="E185" i="4"/>
  <c r="D185" i="4"/>
  <c r="U184" i="4"/>
  <c r="T184" i="4"/>
  <c r="O184" i="4"/>
  <c r="N184" i="4"/>
  <c r="M184" i="4"/>
  <c r="K184" i="4"/>
  <c r="I184" i="4"/>
  <c r="G184" i="4"/>
  <c r="U183" i="4"/>
  <c r="T183" i="4"/>
  <c r="O183" i="4"/>
  <c r="N183" i="4"/>
  <c r="M183" i="4"/>
  <c r="K183" i="4"/>
  <c r="I183" i="4"/>
  <c r="G183" i="4"/>
  <c r="U182" i="4"/>
  <c r="T182" i="4"/>
  <c r="O182" i="4"/>
  <c r="N182" i="4"/>
  <c r="M182" i="4"/>
  <c r="K182" i="4"/>
  <c r="I182" i="4"/>
  <c r="G182" i="4"/>
  <c r="U181" i="4"/>
  <c r="T181" i="4"/>
  <c r="O181" i="4"/>
  <c r="N181" i="4"/>
  <c r="M181" i="4"/>
  <c r="K181" i="4"/>
  <c r="I181" i="4"/>
  <c r="G181" i="4"/>
  <c r="U180" i="4"/>
  <c r="T180" i="4"/>
  <c r="O180" i="4"/>
  <c r="N180" i="4"/>
  <c r="M180" i="4"/>
  <c r="K180" i="4"/>
  <c r="I180" i="4"/>
  <c r="G180" i="4"/>
  <c r="S179" i="4"/>
  <c r="R179" i="4"/>
  <c r="Q179" i="4"/>
  <c r="P179" i="4"/>
  <c r="L179" i="4"/>
  <c r="K179" i="4"/>
  <c r="J179" i="4"/>
  <c r="H179" i="4"/>
  <c r="F179" i="4"/>
  <c r="E179" i="4"/>
  <c r="D179" i="4"/>
  <c r="U178" i="4"/>
  <c r="T178" i="4"/>
  <c r="N178" i="4"/>
  <c r="O178" i="4" s="1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T170" i="4"/>
  <c r="S170" i="4"/>
  <c r="R170" i="4"/>
  <c r="Q170" i="4"/>
  <c r="P170" i="4"/>
  <c r="U170" i="4" s="1"/>
  <c r="L170" i="4"/>
  <c r="J170" i="4"/>
  <c r="N170" i="4" s="1"/>
  <c r="H170" i="4"/>
  <c r="F170" i="4"/>
  <c r="E170" i="4"/>
  <c r="D170" i="4"/>
  <c r="S169" i="4"/>
  <c r="R169" i="4"/>
  <c r="Q169" i="4"/>
  <c r="P169" i="4"/>
  <c r="L169" i="4"/>
  <c r="J169" i="4"/>
  <c r="H169" i="4"/>
  <c r="F169" i="4"/>
  <c r="E169" i="4"/>
  <c r="D169" i="4"/>
  <c r="G169" i="4" s="1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P163" i="4"/>
  <c r="U163" i="4" s="1"/>
  <c r="L163" i="4"/>
  <c r="N163" i="4" s="1"/>
  <c r="O163" i="4" s="1"/>
  <c r="K163" i="4"/>
  <c r="J163" i="4"/>
  <c r="H163" i="4"/>
  <c r="F163" i="4"/>
  <c r="E163" i="4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T157" i="4"/>
  <c r="S157" i="4"/>
  <c r="R157" i="4"/>
  <c r="Q157" i="4"/>
  <c r="P157" i="4"/>
  <c r="U157" i="4" s="1"/>
  <c r="L157" i="4"/>
  <c r="J157" i="4"/>
  <c r="H157" i="4"/>
  <c r="F157" i="4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O153" i="4"/>
  <c r="N153" i="4"/>
  <c r="M153" i="4"/>
  <c r="K153" i="4"/>
  <c r="I153" i="4"/>
  <c r="G153" i="4"/>
  <c r="U152" i="4"/>
  <c r="T152" i="4"/>
  <c r="O152" i="4"/>
  <c r="N152" i="4"/>
  <c r="M152" i="4"/>
  <c r="K152" i="4"/>
  <c r="I152" i="4"/>
  <c r="G152" i="4"/>
  <c r="U151" i="4"/>
  <c r="T151" i="4"/>
  <c r="O151" i="4"/>
  <c r="N151" i="4"/>
  <c r="M151" i="4"/>
  <c r="K151" i="4"/>
  <c r="I151" i="4"/>
  <c r="G151" i="4"/>
  <c r="S150" i="4"/>
  <c r="R150" i="4"/>
  <c r="Q150" i="4"/>
  <c r="P150" i="4"/>
  <c r="U150" i="4" s="1"/>
  <c r="L150" i="4"/>
  <c r="J150" i="4"/>
  <c r="H150" i="4"/>
  <c r="F150" i="4"/>
  <c r="E150" i="4"/>
  <c r="M150" i="4" s="1"/>
  <c r="D150" i="4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T144" i="4" s="1"/>
  <c r="Q144" i="4"/>
  <c r="P144" i="4"/>
  <c r="U144" i="4" s="1"/>
  <c r="L144" i="4"/>
  <c r="J144" i="4"/>
  <c r="H144" i="4"/>
  <c r="F144" i="4"/>
  <c r="E144" i="4"/>
  <c r="D144" i="4"/>
  <c r="G144" i="4" s="1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Q137" i="4"/>
  <c r="P137" i="4"/>
  <c r="L137" i="4"/>
  <c r="K137" i="4"/>
  <c r="J137" i="4"/>
  <c r="H137" i="4"/>
  <c r="F137" i="4"/>
  <c r="E137" i="4"/>
  <c r="M137" i="4" s="1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T132" i="4"/>
  <c r="S132" i="4"/>
  <c r="R132" i="4"/>
  <c r="Q132" i="4"/>
  <c r="P132" i="4"/>
  <c r="L132" i="4"/>
  <c r="J132" i="4"/>
  <c r="H132" i="4"/>
  <c r="F132" i="4"/>
  <c r="E132" i="4"/>
  <c r="D132" i="4"/>
  <c r="U131" i="4"/>
  <c r="T131" i="4"/>
  <c r="O131" i="4"/>
  <c r="N131" i="4"/>
  <c r="M131" i="4"/>
  <c r="K131" i="4"/>
  <c r="I131" i="4"/>
  <c r="G131" i="4"/>
  <c r="U130" i="4"/>
  <c r="T130" i="4"/>
  <c r="O130" i="4"/>
  <c r="N130" i="4"/>
  <c r="M130" i="4"/>
  <c r="K130" i="4"/>
  <c r="I130" i="4"/>
  <c r="G130" i="4"/>
  <c r="U129" i="4"/>
  <c r="T129" i="4"/>
  <c r="O129" i="4"/>
  <c r="N129" i="4"/>
  <c r="M129" i="4"/>
  <c r="K129" i="4"/>
  <c r="I129" i="4"/>
  <c r="G129" i="4"/>
  <c r="U128" i="4"/>
  <c r="T128" i="4"/>
  <c r="O128" i="4"/>
  <c r="N128" i="4"/>
  <c r="M128" i="4"/>
  <c r="K128" i="4"/>
  <c r="I128" i="4"/>
  <c r="G128" i="4"/>
  <c r="U127" i="4"/>
  <c r="T127" i="4"/>
  <c r="O127" i="4"/>
  <c r="N127" i="4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F126" i="4"/>
  <c r="E126" i="4"/>
  <c r="M126" i="4" s="1"/>
  <c r="D126" i="4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T121" i="4" s="1"/>
  <c r="Q121" i="4"/>
  <c r="P121" i="4"/>
  <c r="L121" i="4"/>
  <c r="M121" i="4" s="1"/>
  <c r="J121" i="4"/>
  <c r="H121" i="4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L112" i="4"/>
  <c r="J112" i="4"/>
  <c r="H112" i="4"/>
  <c r="F112" i="4"/>
  <c r="N112" i="4" s="1"/>
  <c r="E112" i="4"/>
  <c r="M112" i="4" s="1"/>
  <c r="D112" i="4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T106" i="4" s="1"/>
  <c r="Q106" i="4"/>
  <c r="P106" i="4"/>
  <c r="U106" i="4" s="1"/>
  <c r="M106" i="4"/>
  <c r="L106" i="4"/>
  <c r="J106" i="4"/>
  <c r="H106" i="4"/>
  <c r="F106" i="4"/>
  <c r="E106" i="4"/>
  <c r="D106" i="4"/>
  <c r="G106" i="4" s="1"/>
  <c r="U105" i="4"/>
  <c r="T105" i="4"/>
  <c r="N105" i="4"/>
  <c r="O105" i="4" s="1"/>
  <c r="M105" i="4"/>
  <c r="K105" i="4"/>
  <c r="I105" i="4"/>
  <c r="G105" i="4"/>
  <c r="S102" i="4"/>
  <c r="T102" i="4" s="1"/>
  <c r="R102" i="4"/>
  <c r="Q102" i="4"/>
  <c r="P102" i="4"/>
  <c r="U102" i="4" s="1"/>
  <c r="L102" i="4"/>
  <c r="J102" i="4"/>
  <c r="K102" i="4" s="1"/>
  <c r="H102" i="4"/>
  <c r="F102" i="4"/>
  <c r="N102" i="4" s="1"/>
  <c r="O102" i="4" s="1"/>
  <c r="E102" i="4"/>
  <c r="D102" i="4"/>
  <c r="S101" i="4"/>
  <c r="R101" i="4"/>
  <c r="T101" i="4" s="1"/>
  <c r="Q101" i="4"/>
  <c r="P101" i="4"/>
  <c r="L101" i="4"/>
  <c r="J101" i="4"/>
  <c r="H101" i="4"/>
  <c r="F101" i="4"/>
  <c r="E101" i="4"/>
  <c r="D101" i="4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T96" i="4" s="1"/>
  <c r="Q96" i="4"/>
  <c r="P96" i="4"/>
  <c r="L96" i="4"/>
  <c r="J96" i="4"/>
  <c r="H96" i="4"/>
  <c r="N96" i="4" s="1"/>
  <c r="O96" i="4" s="1"/>
  <c r="F96" i="4"/>
  <c r="E96" i="4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T91" i="4"/>
  <c r="S91" i="4"/>
  <c r="R91" i="4"/>
  <c r="Q91" i="4"/>
  <c r="P91" i="4"/>
  <c r="L91" i="4"/>
  <c r="J91" i="4"/>
  <c r="H91" i="4"/>
  <c r="F91" i="4"/>
  <c r="N91" i="4" s="1"/>
  <c r="E91" i="4"/>
  <c r="D91" i="4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U85" i="4" s="1"/>
  <c r="L85" i="4"/>
  <c r="J85" i="4"/>
  <c r="H85" i="4"/>
  <c r="F85" i="4"/>
  <c r="E85" i="4"/>
  <c r="M85" i="4" s="1"/>
  <c r="D85" i="4"/>
  <c r="I85" i="4" s="1"/>
  <c r="S84" i="4"/>
  <c r="T84" i="4" s="1"/>
  <c r="R84" i="4"/>
  <c r="Q84" i="4"/>
  <c r="P84" i="4"/>
  <c r="L84" i="4"/>
  <c r="J84" i="4"/>
  <c r="H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N82" i="4"/>
  <c r="O82" i="4" s="1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T78" i="4" s="1"/>
  <c r="Q78" i="4"/>
  <c r="P78" i="4"/>
  <c r="L78" i="4"/>
  <c r="J78" i="4"/>
  <c r="H78" i="4"/>
  <c r="F78" i="4"/>
  <c r="N78" i="4" s="1"/>
  <c r="O78" i="4" s="1"/>
  <c r="E78" i="4"/>
  <c r="M78" i="4" s="1"/>
  <c r="D78" i="4"/>
  <c r="I78" i="4" s="1"/>
  <c r="U77" i="4"/>
  <c r="T77" i="4"/>
  <c r="N77" i="4"/>
  <c r="O77" i="4" s="1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T70" i="4"/>
  <c r="S70" i="4"/>
  <c r="R70" i="4"/>
  <c r="Q70" i="4"/>
  <c r="P70" i="4"/>
  <c r="L70" i="4"/>
  <c r="J70" i="4"/>
  <c r="H70" i="4"/>
  <c r="F70" i="4"/>
  <c r="E70" i="4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T63" i="4" s="1"/>
  <c r="Q63" i="4"/>
  <c r="P63" i="4"/>
  <c r="U63" i="4" s="1"/>
  <c r="L63" i="4"/>
  <c r="J63" i="4"/>
  <c r="H63" i="4"/>
  <c r="F63" i="4"/>
  <c r="E63" i="4"/>
  <c r="M63" i="4" s="1"/>
  <c r="D63" i="4"/>
  <c r="U62" i="4"/>
  <c r="T62" i="4"/>
  <c r="N62" i="4"/>
  <c r="O62" i="4" s="1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T58" i="4"/>
  <c r="S58" i="4"/>
  <c r="R58" i="4"/>
  <c r="Q58" i="4"/>
  <c r="P58" i="4"/>
  <c r="L58" i="4"/>
  <c r="J58" i="4"/>
  <c r="H58" i="4"/>
  <c r="F58" i="4"/>
  <c r="N58" i="4" s="1"/>
  <c r="E58" i="4"/>
  <c r="D58" i="4"/>
  <c r="U57" i="4"/>
  <c r="T57" i="4"/>
  <c r="N57" i="4"/>
  <c r="O57" i="4" s="1"/>
  <c r="M57" i="4"/>
  <c r="K57" i="4"/>
  <c r="I57" i="4"/>
  <c r="G57" i="4"/>
  <c r="S54" i="4"/>
  <c r="R54" i="4"/>
  <c r="T54" i="4" s="1"/>
  <c r="Q54" i="4"/>
  <c r="P54" i="4"/>
  <c r="U54" i="4" s="1"/>
  <c r="L54" i="4"/>
  <c r="J54" i="4"/>
  <c r="H54" i="4"/>
  <c r="F54" i="4"/>
  <c r="E54" i="4"/>
  <c r="M54" i="4" s="1"/>
  <c r="D54" i="4"/>
  <c r="S53" i="4"/>
  <c r="T53" i="4" s="1"/>
  <c r="R53" i="4"/>
  <c r="Q53" i="4"/>
  <c r="P53" i="4"/>
  <c r="U53" i="4" s="1"/>
  <c r="L53" i="4"/>
  <c r="J53" i="4"/>
  <c r="H53" i="4"/>
  <c r="F53" i="4"/>
  <c r="E53" i="4"/>
  <c r="D53" i="4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T47" i="4" s="1"/>
  <c r="Q47" i="4"/>
  <c r="P47" i="4"/>
  <c r="U47" i="4" s="1"/>
  <c r="L47" i="4"/>
  <c r="J47" i="4"/>
  <c r="H47" i="4"/>
  <c r="F47" i="4"/>
  <c r="E47" i="4"/>
  <c r="M47" i="4" s="1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T40" i="4" s="1"/>
  <c r="Q40" i="4"/>
  <c r="P40" i="4"/>
  <c r="U40" i="4" s="1"/>
  <c r="L40" i="4"/>
  <c r="J40" i="4"/>
  <c r="H40" i="4"/>
  <c r="F40" i="4"/>
  <c r="E40" i="4"/>
  <c r="D40" i="4"/>
  <c r="G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T35" i="4" s="1"/>
  <c r="Q35" i="4"/>
  <c r="P35" i="4"/>
  <c r="U35" i="4" s="1"/>
  <c r="L35" i="4"/>
  <c r="J35" i="4"/>
  <c r="K35" i="4" s="1"/>
  <c r="H35" i="4"/>
  <c r="F35" i="4"/>
  <c r="E35" i="4"/>
  <c r="D35" i="4"/>
  <c r="I35" i="4" s="1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T27" i="4"/>
  <c r="S27" i="4"/>
  <c r="R27" i="4"/>
  <c r="Q27" i="4"/>
  <c r="P27" i="4"/>
  <c r="U27" i="4" s="1"/>
  <c r="L27" i="4"/>
  <c r="J27" i="4"/>
  <c r="H27" i="4"/>
  <c r="F27" i="4"/>
  <c r="E27" i="4"/>
  <c r="D27" i="4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T19" i="4" s="1"/>
  <c r="Q19" i="4"/>
  <c r="P19" i="4"/>
  <c r="U19" i="4" s="1"/>
  <c r="L19" i="4"/>
  <c r="J19" i="4"/>
  <c r="K19" i="4" s="1"/>
  <c r="H19" i="4"/>
  <c r="F19" i="4"/>
  <c r="E19" i="4"/>
  <c r="D19" i="4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T10" i="4" s="1"/>
  <c r="R10" i="4"/>
  <c r="Q10" i="4"/>
  <c r="P10" i="4"/>
  <c r="L10" i="4"/>
  <c r="J10" i="4"/>
  <c r="H10" i="4"/>
  <c r="F10" i="4"/>
  <c r="N10" i="4" s="1"/>
  <c r="E10" i="4"/>
  <c r="D10" i="4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T339" i="3"/>
  <c r="S339" i="3"/>
  <c r="R339" i="3"/>
  <c r="Q339" i="3"/>
  <c r="P339" i="3"/>
  <c r="L339" i="3"/>
  <c r="J339" i="3"/>
  <c r="H339" i="3"/>
  <c r="F339" i="3"/>
  <c r="E339" i="3"/>
  <c r="D339" i="3"/>
  <c r="S338" i="3"/>
  <c r="R338" i="3"/>
  <c r="T338" i="3" s="1"/>
  <c r="Q338" i="3"/>
  <c r="P338" i="3"/>
  <c r="L338" i="3"/>
  <c r="J338" i="3"/>
  <c r="K338" i="3" s="1"/>
  <c r="H338" i="3"/>
  <c r="F338" i="3"/>
  <c r="E338" i="3"/>
  <c r="D338" i="3"/>
  <c r="S337" i="3"/>
  <c r="R337" i="3"/>
  <c r="T337" i="3" s="1"/>
  <c r="Q337" i="3"/>
  <c r="P337" i="3"/>
  <c r="L337" i="3"/>
  <c r="J337" i="3"/>
  <c r="H337" i="3"/>
  <c r="F337" i="3"/>
  <c r="E337" i="3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U332" i="3" s="1"/>
  <c r="L332" i="3"/>
  <c r="J332" i="3"/>
  <c r="K332" i="3" s="1"/>
  <c r="H332" i="3"/>
  <c r="F332" i="3"/>
  <c r="E332" i="3"/>
  <c r="D332" i="3"/>
  <c r="I332" i="3" s="1"/>
  <c r="U331" i="3"/>
  <c r="T331" i="3"/>
  <c r="N331" i="3"/>
  <c r="O331" i="3" s="1"/>
  <c r="M331" i="3"/>
  <c r="K331" i="3"/>
  <c r="I331" i="3"/>
  <c r="G331" i="3"/>
  <c r="U330" i="3"/>
  <c r="T330" i="3"/>
  <c r="N330" i="3"/>
  <c r="O330" i="3" s="1"/>
  <c r="M330" i="3"/>
  <c r="K330" i="3"/>
  <c r="I330" i="3"/>
  <c r="G330" i="3"/>
  <c r="U329" i="3"/>
  <c r="T329" i="3"/>
  <c r="N329" i="3"/>
  <c r="O329" i="3" s="1"/>
  <c r="M329" i="3"/>
  <c r="K329" i="3"/>
  <c r="I329" i="3"/>
  <c r="G329" i="3"/>
  <c r="U328" i="3"/>
  <c r="T328" i="3"/>
  <c r="N328" i="3"/>
  <c r="O328" i="3" s="1"/>
  <c r="M328" i="3"/>
  <c r="K328" i="3"/>
  <c r="I328" i="3"/>
  <c r="G328" i="3"/>
  <c r="U327" i="3"/>
  <c r="T327" i="3"/>
  <c r="N327" i="3"/>
  <c r="O327" i="3" s="1"/>
  <c r="M327" i="3"/>
  <c r="K327" i="3"/>
  <c r="I327" i="3"/>
  <c r="G327" i="3"/>
  <c r="U326" i="3"/>
  <c r="T326" i="3"/>
  <c r="N326" i="3"/>
  <c r="O326" i="3" s="1"/>
  <c r="M326" i="3"/>
  <c r="K326" i="3"/>
  <c r="I326" i="3"/>
  <c r="G326" i="3"/>
  <c r="U325" i="3"/>
  <c r="T325" i="3"/>
  <c r="N325" i="3"/>
  <c r="O325" i="3" s="1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L323" i="3"/>
  <c r="J323" i="3"/>
  <c r="H323" i="3"/>
  <c r="F323" i="3"/>
  <c r="N323" i="3" s="1"/>
  <c r="E323" i="3"/>
  <c r="D323" i="3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T317" i="3" s="1"/>
  <c r="Q317" i="3"/>
  <c r="P317" i="3"/>
  <c r="U317" i="3" s="1"/>
  <c r="L317" i="3"/>
  <c r="J317" i="3"/>
  <c r="H317" i="3"/>
  <c r="F317" i="3"/>
  <c r="E317" i="3"/>
  <c r="M317" i="3" s="1"/>
  <c r="D317" i="3"/>
  <c r="I317" i="3" s="1"/>
  <c r="U316" i="3"/>
  <c r="T316" i="3"/>
  <c r="N316" i="3"/>
  <c r="O316" i="3" s="1"/>
  <c r="M316" i="3"/>
  <c r="K316" i="3"/>
  <c r="I316" i="3"/>
  <c r="G316" i="3"/>
  <c r="U315" i="3"/>
  <c r="T315" i="3"/>
  <c r="N315" i="3"/>
  <c r="O315" i="3" s="1"/>
  <c r="M315" i="3"/>
  <c r="K315" i="3"/>
  <c r="I315" i="3"/>
  <c r="G315" i="3"/>
  <c r="U314" i="3"/>
  <c r="T314" i="3"/>
  <c r="N314" i="3"/>
  <c r="O314" i="3" s="1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N312" i="3"/>
  <c r="O312" i="3" s="1"/>
  <c r="M312" i="3"/>
  <c r="K312" i="3"/>
  <c r="I312" i="3"/>
  <c r="G312" i="3"/>
  <c r="U311" i="3"/>
  <c r="T311" i="3"/>
  <c r="N311" i="3"/>
  <c r="O311" i="3" s="1"/>
  <c r="M311" i="3"/>
  <c r="K311" i="3"/>
  <c r="I311" i="3"/>
  <c r="G311" i="3"/>
  <c r="S310" i="3"/>
  <c r="T310" i="3" s="1"/>
  <c r="R310" i="3"/>
  <c r="Q310" i="3"/>
  <c r="P310" i="3"/>
  <c r="L310" i="3"/>
  <c r="J310" i="3"/>
  <c r="H310" i="3"/>
  <c r="F310" i="3"/>
  <c r="E310" i="3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T303" i="3" s="1"/>
  <c r="Q303" i="3"/>
  <c r="P303" i="3"/>
  <c r="U303" i="3" s="1"/>
  <c r="L303" i="3"/>
  <c r="J303" i="3"/>
  <c r="H303" i="3"/>
  <c r="F303" i="3"/>
  <c r="N303" i="3" s="1"/>
  <c r="E303" i="3"/>
  <c r="M303" i="3" s="1"/>
  <c r="D303" i="3"/>
  <c r="I303" i="3" s="1"/>
  <c r="U302" i="3"/>
  <c r="T302" i="3"/>
  <c r="N302" i="3"/>
  <c r="O302" i="3" s="1"/>
  <c r="M302" i="3"/>
  <c r="K302" i="3"/>
  <c r="I302" i="3"/>
  <c r="G302" i="3"/>
  <c r="T299" i="3"/>
  <c r="S299" i="3"/>
  <c r="R299" i="3"/>
  <c r="Q299" i="3"/>
  <c r="P299" i="3"/>
  <c r="L299" i="3"/>
  <c r="J299" i="3"/>
  <c r="H299" i="3"/>
  <c r="F299" i="3"/>
  <c r="E299" i="3"/>
  <c r="D299" i="3"/>
  <c r="S298" i="3"/>
  <c r="R298" i="3"/>
  <c r="T298" i="3" s="1"/>
  <c r="Q298" i="3"/>
  <c r="P298" i="3"/>
  <c r="L298" i="3"/>
  <c r="J298" i="3"/>
  <c r="K298" i="3" s="1"/>
  <c r="H298" i="3"/>
  <c r="F298" i="3"/>
  <c r="E298" i="3"/>
  <c r="D298" i="3"/>
  <c r="U297" i="3"/>
  <c r="T297" i="3"/>
  <c r="N297" i="3"/>
  <c r="O297" i="3" s="1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N293" i="3"/>
  <c r="O293" i="3" s="1"/>
  <c r="M293" i="3"/>
  <c r="K293" i="3"/>
  <c r="I293" i="3"/>
  <c r="G293" i="3"/>
  <c r="S292" i="3"/>
  <c r="R292" i="3"/>
  <c r="T292" i="3" s="1"/>
  <c r="Q292" i="3"/>
  <c r="P292" i="3"/>
  <c r="L292" i="3"/>
  <c r="J292" i="3"/>
  <c r="H292" i="3"/>
  <c r="F292" i="3"/>
  <c r="E292" i="3"/>
  <c r="D292" i="3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T285" i="3" s="1"/>
  <c r="Q285" i="3"/>
  <c r="P285" i="3"/>
  <c r="L285" i="3"/>
  <c r="J285" i="3"/>
  <c r="K285" i="3" s="1"/>
  <c r="H285" i="3"/>
  <c r="F285" i="3"/>
  <c r="N285" i="3" s="1"/>
  <c r="O285" i="3" s="1"/>
  <c r="E285" i="3"/>
  <c r="D285" i="3"/>
  <c r="U284" i="3"/>
  <c r="T284" i="3"/>
  <c r="N284" i="3"/>
  <c r="O284" i="3" s="1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N278" i="3"/>
  <c r="O278" i="3" s="1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T275" i="3" s="1"/>
  <c r="R275" i="3"/>
  <c r="Q275" i="3"/>
  <c r="P275" i="3"/>
  <c r="L275" i="3"/>
  <c r="J275" i="3"/>
  <c r="H275" i="3"/>
  <c r="F275" i="3"/>
  <c r="E275" i="3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Q267" i="3"/>
  <c r="P267" i="3"/>
  <c r="U267" i="3" s="1"/>
  <c r="L267" i="3"/>
  <c r="J267" i="3"/>
  <c r="H267" i="3"/>
  <c r="F267" i="3"/>
  <c r="N267" i="3" s="1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T260" i="3"/>
  <c r="S260" i="3"/>
  <c r="R260" i="3"/>
  <c r="Q260" i="3"/>
  <c r="P260" i="3"/>
  <c r="L260" i="3"/>
  <c r="J260" i="3"/>
  <c r="H260" i="3"/>
  <c r="F260" i="3"/>
  <c r="N260" i="3" s="1"/>
  <c r="E260" i="3"/>
  <c r="D260" i="3"/>
  <c r="S259" i="3"/>
  <c r="R259" i="3"/>
  <c r="T259" i="3" s="1"/>
  <c r="Q259" i="3"/>
  <c r="P259" i="3"/>
  <c r="L259" i="3"/>
  <c r="J259" i="3"/>
  <c r="K259" i="3" s="1"/>
  <c r="H259" i="3"/>
  <c r="F259" i="3"/>
  <c r="E259" i="3"/>
  <c r="D259" i="3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T254" i="3"/>
  <c r="S254" i="3"/>
  <c r="R254" i="3"/>
  <c r="Q254" i="3"/>
  <c r="P254" i="3"/>
  <c r="L254" i="3"/>
  <c r="J254" i="3"/>
  <c r="H254" i="3"/>
  <c r="F254" i="3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L247" i="3"/>
  <c r="J247" i="3"/>
  <c r="K247" i="3" s="1"/>
  <c r="H247" i="3"/>
  <c r="F247" i="3"/>
  <c r="E247" i="3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N243" i="3"/>
  <c r="O243" i="3" s="1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L240" i="3"/>
  <c r="M240" i="3" s="1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Q231" i="3"/>
  <c r="P231" i="3"/>
  <c r="L231" i="3"/>
  <c r="J231" i="3"/>
  <c r="K231" i="3" s="1"/>
  <c r="H231" i="3"/>
  <c r="F231" i="3"/>
  <c r="N231" i="3" s="1"/>
  <c r="O231" i="3" s="1"/>
  <c r="E231" i="3"/>
  <c r="D231" i="3"/>
  <c r="S230" i="3"/>
  <c r="R230" i="3"/>
  <c r="T230" i="3" s="1"/>
  <c r="Q230" i="3"/>
  <c r="P230" i="3"/>
  <c r="L230" i="3"/>
  <c r="J230" i="3"/>
  <c r="H230" i="3"/>
  <c r="F230" i="3"/>
  <c r="E230" i="3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T224" i="3" s="1"/>
  <c r="Q224" i="3"/>
  <c r="P224" i="3"/>
  <c r="L224" i="3"/>
  <c r="J224" i="3"/>
  <c r="K224" i="3" s="1"/>
  <c r="H224" i="3"/>
  <c r="F224" i="3"/>
  <c r="N224" i="3" s="1"/>
  <c r="O224" i="3" s="1"/>
  <c r="E224" i="3"/>
  <c r="D224" i="3"/>
  <c r="U223" i="3"/>
  <c r="T223" i="3"/>
  <c r="N223" i="3"/>
  <c r="O223" i="3" s="1"/>
  <c r="M223" i="3"/>
  <c r="K223" i="3"/>
  <c r="I223" i="3"/>
  <c r="G223" i="3"/>
  <c r="U222" i="3"/>
  <c r="T222" i="3"/>
  <c r="N222" i="3"/>
  <c r="O222" i="3" s="1"/>
  <c r="M222" i="3"/>
  <c r="K222" i="3"/>
  <c r="I222" i="3"/>
  <c r="G222" i="3"/>
  <c r="U221" i="3"/>
  <c r="T221" i="3"/>
  <c r="N221" i="3"/>
  <c r="O221" i="3" s="1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N219" i="3"/>
  <c r="O219" i="3" s="1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T216" i="3" s="1"/>
  <c r="R216" i="3"/>
  <c r="Q216" i="3"/>
  <c r="P216" i="3"/>
  <c r="U216" i="3" s="1"/>
  <c r="L216" i="3"/>
  <c r="J216" i="3"/>
  <c r="H216" i="3"/>
  <c r="F216" i="3"/>
  <c r="N216" i="3" s="1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T205" i="3" s="1"/>
  <c r="Q205" i="3"/>
  <c r="P205" i="3"/>
  <c r="L205" i="3"/>
  <c r="J205" i="3"/>
  <c r="H205" i="3"/>
  <c r="F205" i="3"/>
  <c r="N205" i="3" s="1"/>
  <c r="O205" i="3" s="1"/>
  <c r="E205" i="3"/>
  <c r="M205" i="3" s="1"/>
  <c r="D205" i="3"/>
  <c r="I205" i="3" s="1"/>
  <c r="T204" i="3"/>
  <c r="S204" i="3"/>
  <c r="R204" i="3"/>
  <c r="Q204" i="3"/>
  <c r="P204" i="3"/>
  <c r="L204" i="3"/>
  <c r="J204" i="3"/>
  <c r="H204" i="3"/>
  <c r="F204" i="3"/>
  <c r="N204" i="3" s="1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T198" i="3" s="1"/>
  <c r="Q198" i="3"/>
  <c r="P198" i="3"/>
  <c r="L198" i="3"/>
  <c r="J198" i="3"/>
  <c r="K198" i="3" s="1"/>
  <c r="H198" i="3"/>
  <c r="F198" i="3"/>
  <c r="N198" i="3" s="1"/>
  <c r="O198" i="3" s="1"/>
  <c r="E198" i="3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R191" i="3"/>
  <c r="T191" i="3" s="1"/>
  <c r="Q191" i="3"/>
  <c r="P191" i="3"/>
  <c r="L191" i="3"/>
  <c r="J191" i="3"/>
  <c r="H191" i="3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P185" i="3"/>
  <c r="U185" i="3" s="1"/>
  <c r="L185" i="3"/>
  <c r="J185" i="3"/>
  <c r="H185" i="3"/>
  <c r="F185" i="3"/>
  <c r="E185" i="3"/>
  <c r="M185" i="3" s="1"/>
  <c r="D185" i="3"/>
  <c r="I185" i="3" s="1"/>
  <c r="U184" i="3"/>
  <c r="T184" i="3"/>
  <c r="N184" i="3"/>
  <c r="O184" i="3" s="1"/>
  <c r="M184" i="3"/>
  <c r="K184" i="3"/>
  <c r="I184" i="3"/>
  <c r="G184" i="3"/>
  <c r="U183" i="3"/>
  <c r="T183" i="3"/>
  <c r="N183" i="3"/>
  <c r="O183" i="3" s="1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N181" i="3"/>
  <c r="O181" i="3" s="1"/>
  <c r="M181" i="3"/>
  <c r="K181" i="3"/>
  <c r="I181" i="3"/>
  <c r="G181" i="3"/>
  <c r="U180" i="3"/>
  <c r="T180" i="3"/>
  <c r="N180" i="3"/>
  <c r="O180" i="3" s="1"/>
  <c r="M180" i="3"/>
  <c r="K180" i="3"/>
  <c r="I180" i="3"/>
  <c r="G180" i="3"/>
  <c r="S179" i="3"/>
  <c r="R179" i="3"/>
  <c r="T179" i="3" s="1"/>
  <c r="Q179" i="3"/>
  <c r="P179" i="3"/>
  <c r="L179" i="3"/>
  <c r="J179" i="3"/>
  <c r="H179" i="3"/>
  <c r="F179" i="3"/>
  <c r="E179" i="3"/>
  <c r="D179" i="3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R170" i="3"/>
  <c r="T170" i="3" s="1"/>
  <c r="Q170" i="3"/>
  <c r="P170" i="3"/>
  <c r="L170" i="3"/>
  <c r="J170" i="3"/>
  <c r="K170" i="3" s="1"/>
  <c r="H170" i="3"/>
  <c r="F170" i="3"/>
  <c r="E170" i="3"/>
  <c r="D170" i="3"/>
  <c r="S169" i="3"/>
  <c r="R169" i="3"/>
  <c r="T169" i="3" s="1"/>
  <c r="Q169" i="3"/>
  <c r="P169" i="3"/>
  <c r="U169" i="3" s="1"/>
  <c r="L169" i="3"/>
  <c r="J169" i="3"/>
  <c r="H169" i="3"/>
  <c r="F169" i="3"/>
  <c r="E169" i="3"/>
  <c r="D169" i="3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N165" i="3"/>
  <c r="O165" i="3" s="1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U163" i="3" s="1"/>
  <c r="L163" i="3"/>
  <c r="J163" i="3"/>
  <c r="K163" i="3" s="1"/>
  <c r="H163" i="3"/>
  <c r="F163" i="3"/>
  <c r="E163" i="3"/>
  <c r="D163" i="3"/>
  <c r="U162" i="3"/>
  <c r="T162" i="3"/>
  <c r="N162" i="3"/>
  <c r="O162" i="3" s="1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L157" i="3"/>
  <c r="J157" i="3"/>
  <c r="H157" i="3"/>
  <c r="F157" i="3"/>
  <c r="E157" i="3"/>
  <c r="D157" i="3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T150" i="3" s="1"/>
  <c r="Q150" i="3"/>
  <c r="P150" i="3"/>
  <c r="L150" i="3"/>
  <c r="J150" i="3"/>
  <c r="K150" i="3" s="1"/>
  <c r="H150" i="3"/>
  <c r="F150" i="3"/>
  <c r="E150" i="3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N146" i="3"/>
  <c r="O146" i="3" s="1"/>
  <c r="M146" i="3"/>
  <c r="K146" i="3"/>
  <c r="I146" i="3"/>
  <c r="G146" i="3"/>
  <c r="U145" i="3"/>
  <c r="T145" i="3"/>
  <c r="N145" i="3"/>
  <c r="O145" i="3" s="1"/>
  <c r="M145" i="3"/>
  <c r="K145" i="3"/>
  <c r="I145" i="3"/>
  <c r="G145" i="3"/>
  <c r="S144" i="3"/>
  <c r="R144" i="3"/>
  <c r="Q144" i="3"/>
  <c r="P144" i="3"/>
  <c r="L144" i="3"/>
  <c r="M144" i="3" s="1"/>
  <c r="J144" i="3"/>
  <c r="H144" i="3"/>
  <c r="F144" i="3"/>
  <c r="E144" i="3"/>
  <c r="D144" i="3"/>
  <c r="U143" i="3"/>
  <c r="T143" i="3"/>
  <c r="O143" i="3"/>
  <c r="N143" i="3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N141" i="3"/>
  <c r="O141" i="3" s="1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L137" i="3"/>
  <c r="J137" i="3"/>
  <c r="K137" i="3" s="1"/>
  <c r="H137" i="3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N134" i="3"/>
  <c r="O134" i="3" s="1"/>
  <c r="M134" i="3"/>
  <c r="K134" i="3"/>
  <c r="I134" i="3"/>
  <c r="G134" i="3"/>
  <c r="U133" i="3"/>
  <c r="T133" i="3"/>
  <c r="N133" i="3"/>
  <c r="O133" i="3" s="1"/>
  <c r="M133" i="3"/>
  <c r="K133" i="3"/>
  <c r="I133" i="3"/>
  <c r="G133" i="3"/>
  <c r="S132" i="3"/>
  <c r="R132" i="3"/>
  <c r="Q132" i="3"/>
  <c r="P132" i="3"/>
  <c r="U132" i="3" s="1"/>
  <c r="L132" i="3"/>
  <c r="J132" i="3"/>
  <c r="H132" i="3"/>
  <c r="F132" i="3"/>
  <c r="E132" i="3"/>
  <c r="D132" i="3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U126" i="3"/>
  <c r="S126" i="3"/>
  <c r="R126" i="3"/>
  <c r="T126" i="3" s="1"/>
  <c r="Q126" i="3"/>
  <c r="P126" i="3"/>
  <c r="L126" i="3"/>
  <c r="J126" i="3"/>
  <c r="H126" i="3"/>
  <c r="F126" i="3"/>
  <c r="E126" i="3"/>
  <c r="M126" i="3" s="1"/>
  <c r="D126" i="3"/>
  <c r="I126" i="3" s="1"/>
  <c r="U125" i="3"/>
  <c r="T125" i="3"/>
  <c r="O125" i="3"/>
  <c r="N125" i="3"/>
  <c r="M125" i="3"/>
  <c r="K125" i="3"/>
  <c r="I125" i="3"/>
  <c r="G125" i="3"/>
  <c r="U124" i="3"/>
  <c r="T124" i="3"/>
  <c r="N124" i="3"/>
  <c r="O124" i="3" s="1"/>
  <c r="M124" i="3"/>
  <c r="K124" i="3"/>
  <c r="I124" i="3"/>
  <c r="G124" i="3"/>
  <c r="U123" i="3"/>
  <c r="T123" i="3"/>
  <c r="N123" i="3"/>
  <c r="O123" i="3" s="1"/>
  <c r="M123" i="3"/>
  <c r="K123" i="3"/>
  <c r="I123" i="3"/>
  <c r="G123" i="3"/>
  <c r="U122" i="3"/>
  <c r="T122" i="3"/>
  <c r="N122" i="3"/>
  <c r="O122" i="3" s="1"/>
  <c r="M122" i="3"/>
  <c r="K122" i="3"/>
  <c r="I122" i="3"/>
  <c r="G122" i="3"/>
  <c r="S121" i="3"/>
  <c r="R121" i="3"/>
  <c r="Q121" i="3"/>
  <c r="P121" i="3"/>
  <c r="L121" i="3"/>
  <c r="K121" i="3"/>
  <c r="J121" i="3"/>
  <c r="H121" i="3"/>
  <c r="F121" i="3"/>
  <c r="E121" i="3"/>
  <c r="D121" i="3"/>
  <c r="U120" i="3"/>
  <c r="T120" i="3"/>
  <c r="N120" i="3"/>
  <c r="O120" i="3" s="1"/>
  <c r="M120" i="3"/>
  <c r="K120" i="3"/>
  <c r="I120" i="3"/>
  <c r="G120" i="3"/>
  <c r="U119" i="3"/>
  <c r="T119" i="3"/>
  <c r="N119" i="3"/>
  <c r="O119" i="3" s="1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N117" i="3"/>
  <c r="O117" i="3" s="1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N115" i="3"/>
  <c r="O115" i="3" s="1"/>
  <c r="M115" i="3"/>
  <c r="K115" i="3"/>
  <c r="I115" i="3"/>
  <c r="G115" i="3"/>
  <c r="U114" i="3"/>
  <c r="T114" i="3"/>
  <c r="N114" i="3"/>
  <c r="O114" i="3" s="1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L112" i="3"/>
  <c r="U112" i="3" s="1"/>
  <c r="J112" i="3"/>
  <c r="I112" i="3"/>
  <c r="H112" i="3"/>
  <c r="F112" i="3"/>
  <c r="G112" i="3" s="1"/>
  <c r="E112" i="3"/>
  <c r="D112" i="3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Q106" i="3"/>
  <c r="P106" i="3"/>
  <c r="U106" i="3" s="1"/>
  <c r="L106" i="3"/>
  <c r="J106" i="3"/>
  <c r="H106" i="3"/>
  <c r="G106" i="3"/>
  <c r="F106" i="3"/>
  <c r="N106" i="3" s="1"/>
  <c r="E106" i="3"/>
  <c r="D106" i="3"/>
  <c r="U105" i="3"/>
  <c r="T105" i="3"/>
  <c r="N105" i="3"/>
  <c r="O105" i="3" s="1"/>
  <c r="M105" i="3"/>
  <c r="K105" i="3"/>
  <c r="I105" i="3"/>
  <c r="G105" i="3"/>
  <c r="S102" i="3"/>
  <c r="R102" i="3"/>
  <c r="Q102" i="3"/>
  <c r="P102" i="3"/>
  <c r="L102" i="3"/>
  <c r="M102" i="3" s="1"/>
  <c r="J102" i="3"/>
  <c r="H102" i="3"/>
  <c r="F102" i="3"/>
  <c r="E102" i="3"/>
  <c r="D102" i="3"/>
  <c r="I102" i="3" s="1"/>
  <c r="S101" i="3"/>
  <c r="R101" i="3"/>
  <c r="Q101" i="3"/>
  <c r="P101" i="3"/>
  <c r="U101" i="3" s="1"/>
  <c r="L101" i="3"/>
  <c r="J101" i="3"/>
  <c r="H101" i="3"/>
  <c r="F101" i="3"/>
  <c r="E101" i="3"/>
  <c r="M101" i="3" s="1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U96" i="3"/>
  <c r="S96" i="3"/>
  <c r="R96" i="3"/>
  <c r="Q96" i="3"/>
  <c r="P96" i="3"/>
  <c r="L96" i="3"/>
  <c r="J96" i="3"/>
  <c r="I96" i="3"/>
  <c r="H96" i="3"/>
  <c r="F96" i="3"/>
  <c r="G96" i="3" s="1"/>
  <c r="E96" i="3"/>
  <c r="M96" i="3" s="1"/>
  <c r="D96" i="3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T91" i="3" s="1"/>
  <c r="R91" i="3"/>
  <c r="Q91" i="3"/>
  <c r="P91" i="3"/>
  <c r="U91" i="3" s="1"/>
  <c r="L91" i="3"/>
  <c r="J91" i="3"/>
  <c r="H91" i="3"/>
  <c r="F91" i="3"/>
  <c r="E91" i="3"/>
  <c r="D91" i="3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S85" i="3"/>
  <c r="R85" i="3"/>
  <c r="T85" i="3" s="1"/>
  <c r="Q85" i="3"/>
  <c r="P85" i="3"/>
  <c r="U85" i="3" s="1"/>
  <c r="L85" i="3"/>
  <c r="J85" i="3"/>
  <c r="H85" i="3"/>
  <c r="F85" i="3"/>
  <c r="E85" i="3"/>
  <c r="D85" i="3"/>
  <c r="I85" i="3" s="1"/>
  <c r="S84" i="3"/>
  <c r="T84" i="3" s="1"/>
  <c r="R84" i="3"/>
  <c r="Q84" i="3"/>
  <c r="P84" i="3"/>
  <c r="L84" i="3"/>
  <c r="J84" i="3"/>
  <c r="K84" i="3" s="1"/>
  <c r="H84" i="3"/>
  <c r="G84" i="3"/>
  <c r="F84" i="3"/>
  <c r="E84" i="3"/>
  <c r="M84" i="3" s="1"/>
  <c r="D84" i="3"/>
  <c r="U83" i="3"/>
  <c r="T83" i="3"/>
  <c r="O83" i="3"/>
  <c r="N83" i="3"/>
  <c r="M83" i="3"/>
  <c r="K83" i="3"/>
  <c r="I83" i="3"/>
  <c r="G83" i="3"/>
  <c r="U82" i="3"/>
  <c r="T82" i="3"/>
  <c r="N82" i="3"/>
  <c r="O82" i="3" s="1"/>
  <c r="M82" i="3"/>
  <c r="K82" i="3"/>
  <c r="I82" i="3"/>
  <c r="G82" i="3"/>
  <c r="U81" i="3"/>
  <c r="T81" i="3"/>
  <c r="N81" i="3"/>
  <c r="O81" i="3" s="1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N79" i="3"/>
  <c r="O79" i="3" s="1"/>
  <c r="M79" i="3"/>
  <c r="K79" i="3"/>
  <c r="I79" i="3"/>
  <c r="G79" i="3"/>
  <c r="S78" i="3"/>
  <c r="R78" i="3"/>
  <c r="Q78" i="3"/>
  <c r="P78" i="3"/>
  <c r="L78" i="3"/>
  <c r="M78" i="3" s="1"/>
  <c r="J78" i="3"/>
  <c r="H78" i="3"/>
  <c r="F78" i="3"/>
  <c r="E78" i="3"/>
  <c r="D78" i="3"/>
  <c r="I78" i="3" s="1"/>
  <c r="U77" i="3"/>
  <c r="T77" i="3"/>
  <c r="O77" i="3"/>
  <c r="N77" i="3"/>
  <c r="M77" i="3"/>
  <c r="K77" i="3"/>
  <c r="I77" i="3"/>
  <c r="G77" i="3"/>
  <c r="U76" i="3"/>
  <c r="T76" i="3"/>
  <c r="O76" i="3"/>
  <c r="N76" i="3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S70" i="3"/>
  <c r="R70" i="3"/>
  <c r="Q70" i="3"/>
  <c r="P70" i="3"/>
  <c r="U70" i="3" s="1"/>
  <c r="L70" i="3"/>
  <c r="J70" i="3"/>
  <c r="H70" i="3"/>
  <c r="F70" i="3"/>
  <c r="N70" i="3" s="1"/>
  <c r="O70" i="3" s="1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U63" i="3"/>
  <c r="S63" i="3"/>
  <c r="R63" i="3"/>
  <c r="T63" i="3" s="1"/>
  <c r="Q63" i="3"/>
  <c r="P63" i="3"/>
  <c r="M63" i="3"/>
  <c r="L63" i="3"/>
  <c r="J63" i="3"/>
  <c r="I63" i="3"/>
  <c r="H63" i="3"/>
  <c r="F63" i="3"/>
  <c r="G63" i="3" s="1"/>
  <c r="E63" i="3"/>
  <c r="D63" i="3"/>
  <c r="U62" i="3"/>
  <c r="T62" i="3"/>
  <c r="O62" i="3"/>
  <c r="N62" i="3"/>
  <c r="M62" i="3"/>
  <c r="K62" i="3"/>
  <c r="I62" i="3"/>
  <c r="G62" i="3"/>
  <c r="U61" i="3"/>
  <c r="T61" i="3"/>
  <c r="N61" i="3"/>
  <c r="O61" i="3" s="1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S58" i="3"/>
  <c r="R58" i="3"/>
  <c r="T58" i="3" s="1"/>
  <c r="Q58" i="3"/>
  <c r="P58" i="3"/>
  <c r="U58" i="3" s="1"/>
  <c r="O58" i="3"/>
  <c r="L58" i="3"/>
  <c r="J58" i="3"/>
  <c r="H58" i="3"/>
  <c r="G58" i="3"/>
  <c r="F58" i="3"/>
  <c r="E58" i="3"/>
  <c r="M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T54" i="3" s="1"/>
  <c r="Q54" i="3"/>
  <c r="P54" i="3"/>
  <c r="U54" i="3" s="1"/>
  <c r="L54" i="3"/>
  <c r="J54" i="3"/>
  <c r="H54" i="3"/>
  <c r="F54" i="3"/>
  <c r="G54" i="3" s="1"/>
  <c r="E54" i="3"/>
  <c r="M54" i="3" s="1"/>
  <c r="D54" i="3"/>
  <c r="I54" i="3" s="1"/>
  <c r="S53" i="3"/>
  <c r="T53" i="3" s="1"/>
  <c r="R53" i="3"/>
  <c r="Q53" i="3"/>
  <c r="P53" i="3"/>
  <c r="L53" i="3"/>
  <c r="J53" i="3"/>
  <c r="K53" i="3" s="1"/>
  <c r="H53" i="3"/>
  <c r="F53" i="3"/>
  <c r="E53" i="3"/>
  <c r="M53" i="3" s="1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U47" i="3"/>
  <c r="S47" i="3"/>
  <c r="R47" i="3"/>
  <c r="Q47" i="3"/>
  <c r="P47" i="3"/>
  <c r="L47" i="3"/>
  <c r="J47" i="3"/>
  <c r="H47" i="3"/>
  <c r="I47" i="3" s="1"/>
  <c r="G47" i="3"/>
  <c r="F47" i="3"/>
  <c r="E47" i="3"/>
  <c r="D47" i="3"/>
  <c r="U46" i="3"/>
  <c r="T46" i="3"/>
  <c r="N46" i="3"/>
  <c r="O46" i="3" s="1"/>
  <c r="M46" i="3"/>
  <c r="K46" i="3"/>
  <c r="I46" i="3"/>
  <c r="G46" i="3"/>
  <c r="U45" i="3"/>
  <c r="T45" i="3"/>
  <c r="N45" i="3"/>
  <c r="O45" i="3" s="1"/>
  <c r="M45" i="3"/>
  <c r="K45" i="3"/>
  <c r="I45" i="3"/>
  <c r="G45" i="3"/>
  <c r="U44" i="3"/>
  <c r="T44" i="3"/>
  <c r="N44" i="3"/>
  <c r="O44" i="3" s="1"/>
  <c r="M44" i="3"/>
  <c r="K44" i="3"/>
  <c r="I44" i="3"/>
  <c r="G44" i="3"/>
  <c r="U43" i="3"/>
  <c r="T43" i="3"/>
  <c r="N43" i="3"/>
  <c r="O43" i="3" s="1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N41" i="3"/>
  <c r="O41" i="3" s="1"/>
  <c r="M41" i="3"/>
  <c r="K41" i="3"/>
  <c r="I41" i="3"/>
  <c r="G41" i="3"/>
  <c r="S40" i="3"/>
  <c r="R40" i="3"/>
  <c r="Q40" i="3"/>
  <c r="P40" i="3"/>
  <c r="U40" i="3" s="1"/>
  <c r="L40" i="3"/>
  <c r="J40" i="3"/>
  <c r="H40" i="3"/>
  <c r="F40" i="3"/>
  <c r="N40" i="3" s="1"/>
  <c r="E40" i="3"/>
  <c r="D40" i="3"/>
  <c r="U39" i="3"/>
  <c r="T39" i="3"/>
  <c r="N39" i="3"/>
  <c r="O39" i="3" s="1"/>
  <c r="M39" i="3"/>
  <c r="K39" i="3"/>
  <c r="I39" i="3"/>
  <c r="G39" i="3"/>
  <c r="U38" i="3"/>
  <c r="T38" i="3"/>
  <c r="N38" i="3"/>
  <c r="O38" i="3" s="1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Q35" i="3"/>
  <c r="P35" i="3"/>
  <c r="U35" i="3" s="1"/>
  <c r="L35" i="3"/>
  <c r="J35" i="3"/>
  <c r="H35" i="3"/>
  <c r="F35" i="3"/>
  <c r="E35" i="3"/>
  <c r="D35" i="3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T27" i="3" s="1"/>
  <c r="R27" i="3"/>
  <c r="Q27" i="3"/>
  <c r="P27" i="3"/>
  <c r="U27" i="3" s="1"/>
  <c r="L27" i="3"/>
  <c r="J27" i="3"/>
  <c r="I27" i="3"/>
  <c r="H27" i="3"/>
  <c r="G27" i="3"/>
  <c r="F27" i="3"/>
  <c r="E27" i="3"/>
  <c r="D27" i="3"/>
  <c r="U26" i="3"/>
  <c r="T26" i="3"/>
  <c r="O26" i="3"/>
  <c r="N26" i="3"/>
  <c r="M26" i="3"/>
  <c r="K26" i="3"/>
  <c r="I26" i="3"/>
  <c r="G26" i="3"/>
  <c r="U25" i="3"/>
  <c r="T25" i="3"/>
  <c r="O25" i="3"/>
  <c r="N25" i="3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U19" i="3" s="1"/>
  <c r="L19" i="3"/>
  <c r="J19" i="3"/>
  <c r="H19" i="3"/>
  <c r="F19" i="3"/>
  <c r="N19" i="3" s="1"/>
  <c r="E19" i="3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N16" i="3"/>
  <c r="O16" i="3" s="1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N14" i="3"/>
  <c r="O14" i="3" s="1"/>
  <c r="M14" i="3"/>
  <c r="K14" i="3"/>
  <c r="I14" i="3"/>
  <c r="G14" i="3"/>
  <c r="U13" i="3"/>
  <c r="T13" i="3"/>
  <c r="N13" i="3"/>
  <c r="O13" i="3" s="1"/>
  <c r="M13" i="3"/>
  <c r="K13" i="3"/>
  <c r="I13" i="3"/>
  <c r="G13" i="3"/>
  <c r="U12" i="3"/>
  <c r="T12" i="3"/>
  <c r="N12" i="3"/>
  <c r="O12" i="3" s="1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T10" i="3" s="1"/>
  <c r="R10" i="3"/>
  <c r="Q10" i="3"/>
  <c r="P10" i="3"/>
  <c r="U10" i="3" s="1"/>
  <c r="L10" i="3"/>
  <c r="J10" i="3"/>
  <c r="H10" i="3"/>
  <c r="F10" i="3"/>
  <c r="E10" i="3"/>
  <c r="D10" i="3"/>
  <c r="U9" i="3"/>
  <c r="T9" i="3"/>
  <c r="N9" i="3"/>
  <c r="O9" i="3" s="1"/>
  <c r="M9" i="3"/>
  <c r="K9" i="3"/>
  <c r="I9" i="3"/>
  <c r="G9" i="3"/>
  <c r="U8" i="3"/>
  <c r="T8" i="3"/>
  <c r="N8" i="3"/>
  <c r="O8" i="3" s="1"/>
  <c r="M8" i="3"/>
  <c r="K8" i="3"/>
  <c r="I8" i="3"/>
  <c r="G8" i="3"/>
  <c r="S339" i="2"/>
  <c r="R339" i="2"/>
  <c r="Q339" i="2"/>
  <c r="P339" i="2"/>
  <c r="U339" i="2" s="1"/>
  <c r="L339" i="2"/>
  <c r="J339" i="2"/>
  <c r="H339" i="2"/>
  <c r="F339" i="2"/>
  <c r="N339" i="2" s="1"/>
  <c r="E339" i="2"/>
  <c r="M339" i="2" s="1"/>
  <c r="D339" i="2"/>
  <c r="I339" i="2" s="1"/>
  <c r="S338" i="2"/>
  <c r="T338" i="2" s="1"/>
  <c r="R338" i="2"/>
  <c r="Q338" i="2"/>
  <c r="P338" i="2"/>
  <c r="L338" i="2"/>
  <c r="J338" i="2"/>
  <c r="H338" i="2"/>
  <c r="F338" i="2"/>
  <c r="E338" i="2"/>
  <c r="M338" i="2" s="1"/>
  <c r="D338" i="2"/>
  <c r="S337" i="2"/>
  <c r="R337" i="2"/>
  <c r="T337" i="2" s="1"/>
  <c r="Q337" i="2"/>
  <c r="P337" i="2"/>
  <c r="L337" i="2"/>
  <c r="J337" i="2"/>
  <c r="H337" i="2"/>
  <c r="F337" i="2"/>
  <c r="E337" i="2"/>
  <c r="D337" i="2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T332" i="2"/>
  <c r="S332" i="2"/>
  <c r="R332" i="2"/>
  <c r="Q332" i="2"/>
  <c r="P332" i="2"/>
  <c r="L332" i="2"/>
  <c r="J332" i="2"/>
  <c r="K332" i="2" s="1"/>
  <c r="H332" i="2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T323" i="2" s="1"/>
  <c r="Q323" i="2"/>
  <c r="P323" i="2"/>
  <c r="U323" i="2" s="1"/>
  <c r="L323" i="2"/>
  <c r="J323" i="2"/>
  <c r="H323" i="2"/>
  <c r="F323" i="2"/>
  <c r="E323" i="2"/>
  <c r="M323" i="2" s="1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T317" i="2"/>
  <c r="S317" i="2"/>
  <c r="R317" i="2"/>
  <c r="Q317" i="2"/>
  <c r="P317" i="2"/>
  <c r="L317" i="2"/>
  <c r="J317" i="2"/>
  <c r="K317" i="2" s="1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T310" i="2" s="1"/>
  <c r="Q310" i="2"/>
  <c r="P310" i="2"/>
  <c r="U310" i="2" s="1"/>
  <c r="L310" i="2"/>
  <c r="J310" i="2"/>
  <c r="H310" i="2"/>
  <c r="F310" i="2"/>
  <c r="N310" i="2" s="1"/>
  <c r="E310" i="2"/>
  <c r="M310" i="2" s="1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T303" i="2" s="1"/>
  <c r="Q303" i="2"/>
  <c r="P303" i="2"/>
  <c r="L303" i="2"/>
  <c r="J303" i="2"/>
  <c r="K303" i="2" s="1"/>
  <c r="H303" i="2"/>
  <c r="F303" i="2"/>
  <c r="E303" i="2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H299" i="2"/>
  <c r="F299" i="2"/>
  <c r="E299" i="2"/>
  <c r="D299" i="2"/>
  <c r="S298" i="2"/>
  <c r="R298" i="2"/>
  <c r="T298" i="2" s="1"/>
  <c r="Q298" i="2"/>
  <c r="P298" i="2"/>
  <c r="L298" i="2"/>
  <c r="J298" i="2"/>
  <c r="H298" i="2"/>
  <c r="F298" i="2"/>
  <c r="E298" i="2"/>
  <c r="M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Q292" i="2"/>
  <c r="P292" i="2"/>
  <c r="U292" i="2" s="1"/>
  <c r="L292" i="2"/>
  <c r="J292" i="2"/>
  <c r="H292" i="2"/>
  <c r="F292" i="2"/>
  <c r="E292" i="2"/>
  <c r="M292" i="2" s="1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T285" i="2" s="1"/>
  <c r="Q285" i="2"/>
  <c r="P285" i="2"/>
  <c r="L285" i="2"/>
  <c r="J285" i="2"/>
  <c r="K285" i="2" s="1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L275" i="2"/>
  <c r="M275" i="2" s="1"/>
  <c r="J275" i="2"/>
  <c r="H275" i="2"/>
  <c r="F275" i="2"/>
  <c r="N275" i="2" s="1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T267" i="2" s="1"/>
  <c r="R267" i="2"/>
  <c r="Q267" i="2"/>
  <c r="P267" i="2"/>
  <c r="L267" i="2"/>
  <c r="J267" i="2"/>
  <c r="H267" i="2"/>
  <c r="G267" i="2"/>
  <c r="F267" i="2"/>
  <c r="E267" i="2"/>
  <c r="D267" i="2"/>
  <c r="I267" i="2" s="1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T260" i="2"/>
  <c r="S260" i="2"/>
  <c r="R260" i="2"/>
  <c r="Q260" i="2"/>
  <c r="P260" i="2"/>
  <c r="L260" i="2"/>
  <c r="U260" i="2" s="1"/>
  <c r="J260" i="2"/>
  <c r="H260" i="2"/>
  <c r="F260" i="2"/>
  <c r="E260" i="2"/>
  <c r="D260" i="2"/>
  <c r="S259" i="2"/>
  <c r="R259" i="2"/>
  <c r="Q259" i="2"/>
  <c r="P259" i="2"/>
  <c r="L259" i="2"/>
  <c r="J259" i="2"/>
  <c r="K259" i="2" s="1"/>
  <c r="H259" i="2"/>
  <c r="F259" i="2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U254" i="2"/>
  <c r="S254" i="2"/>
  <c r="R254" i="2"/>
  <c r="Q254" i="2"/>
  <c r="P254" i="2"/>
  <c r="L254" i="2"/>
  <c r="K254" i="2"/>
  <c r="J254" i="2"/>
  <c r="H254" i="2"/>
  <c r="I254" i="2" s="1"/>
  <c r="F254" i="2"/>
  <c r="E254" i="2"/>
  <c r="M254" i="2" s="1"/>
  <c r="D254" i="2"/>
  <c r="U253" i="2"/>
  <c r="T253" i="2"/>
  <c r="O253" i="2"/>
  <c r="N253" i="2"/>
  <c r="M253" i="2"/>
  <c r="K253" i="2"/>
  <c r="I253" i="2"/>
  <c r="G253" i="2"/>
  <c r="U252" i="2"/>
  <c r="T252" i="2"/>
  <c r="O252" i="2"/>
  <c r="N252" i="2"/>
  <c r="M252" i="2"/>
  <c r="K252" i="2"/>
  <c r="I252" i="2"/>
  <c r="G252" i="2"/>
  <c r="U251" i="2"/>
  <c r="T251" i="2"/>
  <c r="O251" i="2"/>
  <c r="N251" i="2"/>
  <c r="M251" i="2"/>
  <c r="K251" i="2"/>
  <c r="I251" i="2"/>
  <c r="G251" i="2"/>
  <c r="U250" i="2"/>
  <c r="T250" i="2"/>
  <c r="O250" i="2"/>
  <c r="N250" i="2"/>
  <c r="M250" i="2"/>
  <c r="K250" i="2"/>
  <c r="I250" i="2"/>
  <c r="G250" i="2"/>
  <c r="U249" i="2"/>
  <c r="T249" i="2"/>
  <c r="O249" i="2"/>
  <c r="N249" i="2"/>
  <c r="M249" i="2"/>
  <c r="K249" i="2"/>
  <c r="I249" i="2"/>
  <c r="G249" i="2"/>
  <c r="U248" i="2"/>
  <c r="T248" i="2"/>
  <c r="O248" i="2"/>
  <c r="N248" i="2"/>
  <c r="M248" i="2"/>
  <c r="K248" i="2"/>
  <c r="I248" i="2"/>
  <c r="G248" i="2"/>
  <c r="U247" i="2"/>
  <c r="S247" i="2"/>
  <c r="T247" i="2" s="1"/>
  <c r="R247" i="2"/>
  <c r="Q247" i="2"/>
  <c r="P247" i="2"/>
  <c r="L247" i="2"/>
  <c r="J247" i="2"/>
  <c r="H247" i="2"/>
  <c r="G247" i="2"/>
  <c r="F247" i="2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U240" i="2"/>
  <c r="S240" i="2"/>
  <c r="R240" i="2"/>
  <c r="T240" i="2" s="1"/>
  <c r="Q240" i="2"/>
  <c r="P240" i="2"/>
  <c r="L240" i="2"/>
  <c r="J240" i="2"/>
  <c r="I240" i="2"/>
  <c r="H240" i="2"/>
  <c r="F240" i="2"/>
  <c r="N240" i="2" s="1"/>
  <c r="O240" i="2" s="1"/>
  <c r="E240" i="2"/>
  <c r="M240" i="2" s="1"/>
  <c r="D240" i="2"/>
  <c r="U239" i="2"/>
  <c r="T239" i="2"/>
  <c r="O239" i="2"/>
  <c r="N239" i="2"/>
  <c r="M239" i="2"/>
  <c r="K239" i="2"/>
  <c r="I239" i="2"/>
  <c r="G239" i="2"/>
  <c r="U238" i="2"/>
  <c r="T238" i="2"/>
  <c r="O238" i="2"/>
  <c r="N238" i="2"/>
  <c r="M238" i="2"/>
  <c r="K238" i="2"/>
  <c r="I238" i="2"/>
  <c r="G238" i="2"/>
  <c r="U237" i="2"/>
  <c r="T237" i="2"/>
  <c r="O237" i="2"/>
  <c r="N237" i="2"/>
  <c r="M237" i="2"/>
  <c r="K237" i="2"/>
  <c r="I237" i="2"/>
  <c r="G237" i="2"/>
  <c r="U236" i="2"/>
  <c r="T236" i="2"/>
  <c r="O236" i="2"/>
  <c r="N236" i="2"/>
  <c r="M236" i="2"/>
  <c r="K236" i="2"/>
  <c r="I236" i="2"/>
  <c r="G236" i="2"/>
  <c r="U235" i="2"/>
  <c r="T235" i="2"/>
  <c r="O235" i="2"/>
  <c r="N235" i="2"/>
  <c r="M235" i="2"/>
  <c r="K235" i="2"/>
  <c r="I235" i="2"/>
  <c r="G235" i="2"/>
  <c r="U234" i="2"/>
  <c r="T234" i="2"/>
  <c r="O234" i="2"/>
  <c r="N234" i="2"/>
  <c r="M234" i="2"/>
  <c r="K234" i="2"/>
  <c r="I234" i="2"/>
  <c r="G234" i="2"/>
  <c r="S231" i="2"/>
  <c r="R231" i="2"/>
  <c r="Q231" i="2"/>
  <c r="P231" i="2"/>
  <c r="L231" i="2"/>
  <c r="U231" i="2" s="1"/>
  <c r="J231" i="2"/>
  <c r="I231" i="2"/>
  <c r="H231" i="2"/>
  <c r="F231" i="2"/>
  <c r="E231" i="2"/>
  <c r="D231" i="2"/>
  <c r="U230" i="2"/>
  <c r="S230" i="2"/>
  <c r="R230" i="2"/>
  <c r="Q230" i="2"/>
  <c r="P230" i="2"/>
  <c r="L230" i="2"/>
  <c r="J230" i="2"/>
  <c r="H230" i="2"/>
  <c r="I230" i="2" s="1"/>
  <c r="G230" i="2"/>
  <c r="F230" i="2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Q224" i="2"/>
  <c r="P224" i="2"/>
  <c r="L224" i="2"/>
  <c r="J224" i="2"/>
  <c r="H224" i="2"/>
  <c r="F224" i="2"/>
  <c r="E224" i="2"/>
  <c r="D224" i="2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U216" i="2"/>
  <c r="S216" i="2"/>
  <c r="R216" i="2"/>
  <c r="Q216" i="2"/>
  <c r="P216" i="2"/>
  <c r="L216" i="2"/>
  <c r="J216" i="2"/>
  <c r="K216" i="2" s="1"/>
  <c r="H216" i="2"/>
  <c r="I216" i="2" s="1"/>
  <c r="G216" i="2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U205" i="2"/>
  <c r="S205" i="2"/>
  <c r="T205" i="2" s="1"/>
  <c r="R205" i="2"/>
  <c r="Q205" i="2"/>
  <c r="P205" i="2"/>
  <c r="L205" i="2"/>
  <c r="J205" i="2"/>
  <c r="H205" i="2"/>
  <c r="G205" i="2"/>
  <c r="F205" i="2"/>
  <c r="N205" i="2" s="1"/>
  <c r="E205" i="2"/>
  <c r="D205" i="2"/>
  <c r="I205" i="2" s="1"/>
  <c r="S204" i="2"/>
  <c r="R204" i="2"/>
  <c r="T204" i="2" s="1"/>
  <c r="Q204" i="2"/>
  <c r="P204" i="2"/>
  <c r="L204" i="2"/>
  <c r="K204" i="2"/>
  <c r="J204" i="2"/>
  <c r="H204" i="2"/>
  <c r="F204" i="2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U198" i="2" s="1"/>
  <c r="L198" i="2"/>
  <c r="J198" i="2"/>
  <c r="H198" i="2"/>
  <c r="F198" i="2"/>
  <c r="E198" i="2"/>
  <c r="D198" i="2"/>
  <c r="G198" i="2" s="1"/>
  <c r="U197" i="2"/>
  <c r="T197" i="2"/>
  <c r="O197" i="2"/>
  <c r="N197" i="2"/>
  <c r="M197" i="2"/>
  <c r="K197" i="2"/>
  <c r="I197" i="2"/>
  <c r="G197" i="2"/>
  <c r="U196" i="2"/>
  <c r="T196" i="2"/>
  <c r="O196" i="2"/>
  <c r="N196" i="2"/>
  <c r="M196" i="2"/>
  <c r="K196" i="2"/>
  <c r="I196" i="2"/>
  <c r="G196" i="2"/>
  <c r="U195" i="2"/>
  <c r="T195" i="2"/>
  <c r="O195" i="2"/>
  <c r="N195" i="2"/>
  <c r="M195" i="2"/>
  <c r="K195" i="2"/>
  <c r="I195" i="2"/>
  <c r="G195" i="2"/>
  <c r="U194" i="2"/>
  <c r="T194" i="2"/>
  <c r="O194" i="2"/>
  <c r="N194" i="2"/>
  <c r="M194" i="2"/>
  <c r="K194" i="2"/>
  <c r="I194" i="2"/>
  <c r="G194" i="2"/>
  <c r="U193" i="2"/>
  <c r="T193" i="2"/>
  <c r="O193" i="2"/>
  <c r="N193" i="2"/>
  <c r="M193" i="2"/>
  <c r="K193" i="2"/>
  <c r="I193" i="2"/>
  <c r="G193" i="2"/>
  <c r="U192" i="2"/>
  <c r="T192" i="2"/>
  <c r="O192" i="2"/>
  <c r="N192" i="2"/>
  <c r="M192" i="2"/>
  <c r="K192" i="2"/>
  <c r="I192" i="2"/>
  <c r="G192" i="2"/>
  <c r="U191" i="2"/>
  <c r="S191" i="2"/>
  <c r="R191" i="2"/>
  <c r="Q191" i="2"/>
  <c r="P191" i="2"/>
  <c r="L191" i="2"/>
  <c r="J191" i="2"/>
  <c r="K191" i="2" s="1"/>
  <c r="H191" i="2"/>
  <c r="I191" i="2" s="1"/>
  <c r="G191" i="2"/>
  <c r="F191" i="2"/>
  <c r="E191" i="2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Q185" i="2"/>
  <c r="P185" i="2"/>
  <c r="U185" i="2" s="1"/>
  <c r="L185" i="2"/>
  <c r="J185" i="2"/>
  <c r="H185" i="2"/>
  <c r="F185" i="2"/>
  <c r="N185" i="2" s="1"/>
  <c r="E185" i="2"/>
  <c r="M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Q179" i="2"/>
  <c r="P179" i="2"/>
  <c r="L179" i="2"/>
  <c r="K179" i="2"/>
  <c r="J179" i="2"/>
  <c r="H179" i="2"/>
  <c r="F179" i="2"/>
  <c r="E179" i="2"/>
  <c r="D179" i="2"/>
  <c r="I179" i="2" s="1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U170" i="2"/>
  <c r="S170" i="2"/>
  <c r="T170" i="2" s="1"/>
  <c r="R170" i="2"/>
  <c r="Q170" i="2"/>
  <c r="P170" i="2"/>
  <c r="L170" i="2"/>
  <c r="M170" i="2" s="1"/>
  <c r="J170" i="2"/>
  <c r="I170" i="2"/>
  <c r="H170" i="2"/>
  <c r="F170" i="2"/>
  <c r="E170" i="2"/>
  <c r="D170" i="2"/>
  <c r="G170" i="2" s="1"/>
  <c r="U169" i="2"/>
  <c r="S169" i="2"/>
  <c r="R169" i="2"/>
  <c r="Q169" i="2"/>
  <c r="P169" i="2"/>
  <c r="L169" i="2"/>
  <c r="J169" i="2"/>
  <c r="K169" i="2" s="1"/>
  <c r="H169" i="2"/>
  <c r="I169" i="2" s="1"/>
  <c r="G169" i="2"/>
  <c r="F169" i="2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P163" i="2"/>
  <c r="U163" i="2" s="1"/>
  <c r="L163" i="2"/>
  <c r="J163" i="2"/>
  <c r="H163" i="2"/>
  <c r="I163" i="2" s="1"/>
  <c r="F163" i="2"/>
  <c r="N163" i="2" s="1"/>
  <c r="E163" i="2"/>
  <c r="M163" i="2" s="1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L157" i="2"/>
  <c r="J157" i="2"/>
  <c r="H157" i="2"/>
  <c r="I157" i="2" s="1"/>
  <c r="G157" i="2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U150" i="2" s="1"/>
  <c r="L150" i="2"/>
  <c r="J150" i="2"/>
  <c r="H150" i="2"/>
  <c r="F150" i="2"/>
  <c r="N150" i="2" s="1"/>
  <c r="E150" i="2"/>
  <c r="D150" i="2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U144" i="2"/>
  <c r="S144" i="2"/>
  <c r="R144" i="2"/>
  <c r="Q144" i="2"/>
  <c r="P144" i="2"/>
  <c r="L144" i="2"/>
  <c r="K144" i="2"/>
  <c r="J144" i="2"/>
  <c r="H144" i="2"/>
  <c r="F144" i="2"/>
  <c r="E144" i="2"/>
  <c r="D144" i="2"/>
  <c r="G144" i="2" s="1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U137" i="2"/>
  <c r="S137" i="2"/>
  <c r="R137" i="2"/>
  <c r="Q137" i="2"/>
  <c r="P137" i="2"/>
  <c r="L137" i="2"/>
  <c r="J137" i="2"/>
  <c r="H137" i="2"/>
  <c r="I137" i="2" s="1"/>
  <c r="G137" i="2"/>
  <c r="F137" i="2"/>
  <c r="E137" i="2"/>
  <c r="M137" i="2" s="1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Q132" i="2"/>
  <c r="P132" i="2"/>
  <c r="L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P126" i="2"/>
  <c r="L126" i="2"/>
  <c r="M126" i="2" s="1"/>
  <c r="J126" i="2"/>
  <c r="H126" i="2"/>
  <c r="G126" i="2"/>
  <c r="F126" i="2"/>
  <c r="E126" i="2"/>
  <c r="D126" i="2"/>
  <c r="I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U121" i="2"/>
  <c r="S121" i="2"/>
  <c r="R121" i="2"/>
  <c r="Q121" i="2"/>
  <c r="P121" i="2"/>
  <c r="L121" i="2"/>
  <c r="K121" i="2"/>
  <c r="J121" i="2"/>
  <c r="I121" i="2"/>
  <c r="H121" i="2"/>
  <c r="F121" i="2"/>
  <c r="E121" i="2"/>
  <c r="D121" i="2"/>
  <c r="G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U112" i="2"/>
  <c r="S112" i="2"/>
  <c r="T112" i="2" s="1"/>
  <c r="R112" i="2"/>
  <c r="Q112" i="2"/>
  <c r="P112" i="2"/>
  <c r="L112" i="2"/>
  <c r="J112" i="2"/>
  <c r="H112" i="2"/>
  <c r="I112" i="2" s="1"/>
  <c r="G112" i="2"/>
  <c r="F112" i="2"/>
  <c r="N112" i="2" s="1"/>
  <c r="E112" i="2"/>
  <c r="M112" i="2" s="1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U106" i="2" s="1"/>
  <c r="O106" i="2"/>
  <c r="L106" i="2"/>
  <c r="J106" i="2"/>
  <c r="H106" i="2"/>
  <c r="I106" i="2" s="1"/>
  <c r="F106" i="2"/>
  <c r="N106" i="2" s="1"/>
  <c r="E106" i="2"/>
  <c r="D106" i="2"/>
  <c r="U105" i="2"/>
  <c r="T105" i="2"/>
  <c r="N105" i="2"/>
  <c r="O105" i="2" s="1"/>
  <c r="M105" i="2"/>
  <c r="K105" i="2"/>
  <c r="I105" i="2"/>
  <c r="G105" i="2"/>
  <c r="S102" i="2"/>
  <c r="T102" i="2" s="1"/>
  <c r="R102" i="2"/>
  <c r="Q102" i="2"/>
  <c r="P102" i="2"/>
  <c r="L102" i="2"/>
  <c r="J102" i="2"/>
  <c r="H102" i="2"/>
  <c r="G102" i="2"/>
  <c r="F102" i="2"/>
  <c r="N102" i="2" s="1"/>
  <c r="E102" i="2"/>
  <c r="D102" i="2"/>
  <c r="I102" i="2" s="1"/>
  <c r="S101" i="2"/>
  <c r="R101" i="2"/>
  <c r="T101" i="2" s="1"/>
  <c r="Q101" i="2"/>
  <c r="P101" i="2"/>
  <c r="U101" i="2" s="1"/>
  <c r="L101" i="2"/>
  <c r="J101" i="2"/>
  <c r="H101" i="2"/>
  <c r="F101" i="2"/>
  <c r="N101" i="2" s="1"/>
  <c r="E101" i="2"/>
  <c r="D101" i="2"/>
  <c r="I101" i="2" s="1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P96" i="2"/>
  <c r="L96" i="2"/>
  <c r="J96" i="2"/>
  <c r="H96" i="2"/>
  <c r="F96" i="2"/>
  <c r="E96" i="2"/>
  <c r="D96" i="2"/>
  <c r="U95" i="2"/>
  <c r="T95" i="2"/>
  <c r="O95" i="2"/>
  <c r="N95" i="2"/>
  <c r="M95" i="2"/>
  <c r="K95" i="2"/>
  <c r="I95" i="2"/>
  <c r="G95" i="2"/>
  <c r="U94" i="2"/>
  <c r="T94" i="2"/>
  <c r="O94" i="2"/>
  <c r="N94" i="2"/>
  <c r="M94" i="2"/>
  <c r="K94" i="2"/>
  <c r="I94" i="2"/>
  <c r="G94" i="2"/>
  <c r="U93" i="2"/>
  <c r="T93" i="2"/>
  <c r="O93" i="2"/>
  <c r="N93" i="2"/>
  <c r="M93" i="2"/>
  <c r="K93" i="2"/>
  <c r="I93" i="2"/>
  <c r="G93" i="2"/>
  <c r="U92" i="2"/>
  <c r="T92" i="2"/>
  <c r="O92" i="2"/>
  <c r="N92" i="2"/>
  <c r="M92" i="2"/>
  <c r="K92" i="2"/>
  <c r="I92" i="2"/>
  <c r="G92" i="2"/>
  <c r="U91" i="2"/>
  <c r="S91" i="2"/>
  <c r="R91" i="2"/>
  <c r="Q91" i="2"/>
  <c r="P91" i="2"/>
  <c r="L91" i="2"/>
  <c r="J91" i="2"/>
  <c r="K91" i="2" s="1"/>
  <c r="I91" i="2"/>
  <c r="H91" i="2"/>
  <c r="F91" i="2"/>
  <c r="E91" i="2"/>
  <c r="D91" i="2"/>
  <c r="G91" i="2" s="1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U85" i="2"/>
  <c r="S85" i="2"/>
  <c r="R85" i="2"/>
  <c r="Q85" i="2"/>
  <c r="P85" i="2"/>
  <c r="L85" i="2"/>
  <c r="J85" i="2"/>
  <c r="H85" i="2"/>
  <c r="I85" i="2" s="1"/>
  <c r="G85" i="2"/>
  <c r="F85" i="2"/>
  <c r="E85" i="2"/>
  <c r="M85" i="2" s="1"/>
  <c r="D85" i="2"/>
  <c r="S84" i="2"/>
  <c r="R84" i="2"/>
  <c r="Q84" i="2"/>
  <c r="P84" i="2"/>
  <c r="U84" i="2" s="1"/>
  <c r="L84" i="2"/>
  <c r="J84" i="2"/>
  <c r="H84" i="2"/>
  <c r="F84" i="2"/>
  <c r="N84" i="2" s="1"/>
  <c r="O84" i="2" s="1"/>
  <c r="E84" i="2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L78" i="2"/>
  <c r="M78" i="2" s="1"/>
  <c r="J78" i="2"/>
  <c r="H78" i="2"/>
  <c r="F78" i="2"/>
  <c r="E78" i="2"/>
  <c r="D78" i="2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U70" i="2"/>
  <c r="S70" i="2"/>
  <c r="R70" i="2"/>
  <c r="Q70" i="2"/>
  <c r="P70" i="2"/>
  <c r="L70" i="2"/>
  <c r="K70" i="2"/>
  <c r="J70" i="2"/>
  <c r="I70" i="2"/>
  <c r="H70" i="2"/>
  <c r="F70" i="2"/>
  <c r="E70" i="2"/>
  <c r="D70" i="2"/>
  <c r="G70" i="2" s="1"/>
  <c r="U69" i="2"/>
  <c r="T69" i="2"/>
  <c r="O69" i="2"/>
  <c r="N69" i="2"/>
  <c r="M69" i="2"/>
  <c r="K69" i="2"/>
  <c r="I69" i="2"/>
  <c r="G69" i="2"/>
  <c r="U68" i="2"/>
  <c r="T68" i="2"/>
  <c r="O68" i="2"/>
  <c r="N68" i="2"/>
  <c r="M68" i="2"/>
  <c r="K68" i="2"/>
  <c r="I68" i="2"/>
  <c r="G68" i="2"/>
  <c r="U67" i="2"/>
  <c r="T67" i="2"/>
  <c r="O67" i="2"/>
  <c r="N67" i="2"/>
  <c r="M67" i="2"/>
  <c r="K67" i="2"/>
  <c r="I67" i="2"/>
  <c r="G67" i="2"/>
  <c r="U66" i="2"/>
  <c r="T66" i="2"/>
  <c r="O66" i="2"/>
  <c r="N66" i="2"/>
  <c r="M66" i="2"/>
  <c r="K66" i="2"/>
  <c r="I66" i="2"/>
  <c r="G66" i="2"/>
  <c r="U65" i="2"/>
  <c r="T65" i="2"/>
  <c r="O65" i="2"/>
  <c r="N65" i="2"/>
  <c r="M65" i="2"/>
  <c r="K65" i="2"/>
  <c r="I65" i="2"/>
  <c r="G65" i="2"/>
  <c r="U64" i="2"/>
  <c r="T64" i="2"/>
  <c r="O64" i="2"/>
  <c r="N64" i="2"/>
  <c r="M64" i="2"/>
  <c r="K64" i="2"/>
  <c r="I64" i="2"/>
  <c r="G64" i="2"/>
  <c r="U63" i="2"/>
  <c r="S63" i="2"/>
  <c r="T63" i="2" s="1"/>
  <c r="R63" i="2"/>
  <c r="Q63" i="2"/>
  <c r="P63" i="2"/>
  <c r="L63" i="2"/>
  <c r="J63" i="2"/>
  <c r="H63" i="2"/>
  <c r="I63" i="2" s="1"/>
  <c r="F63" i="2"/>
  <c r="E63" i="2"/>
  <c r="D63" i="2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T58" i="2" s="1"/>
  <c r="Q58" i="2"/>
  <c r="P58" i="2"/>
  <c r="U58" i="2" s="1"/>
  <c r="O58" i="2"/>
  <c r="L58" i="2"/>
  <c r="J58" i="2"/>
  <c r="H58" i="2"/>
  <c r="F58" i="2"/>
  <c r="N58" i="2" s="1"/>
  <c r="E58" i="2"/>
  <c r="D58" i="2"/>
  <c r="I58" i="2" s="1"/>
  <c r="U57" i="2"/>
  <c r="T57" i="2"/>
  <c r="N57" i="2"/>
  <c r="O57" i="2" s="1"/>
  <c r="M57" i="2"/>
  <c r="K57" i="2"/>
  <c r="I57" i="2"/>
  <c r="G57" i="2"/>
  <c r="S54" i="2"/>
  <c r="R54" i="2"/>
  <c r="T54" i="2" s="1"/>
  <c r="Q54" i="2"/>
  <c r="P54" i="2"/>
  <c r="L54" i="2"/>
  <c r="J54" i="2"/>
  <c r="H54" i="2"/>
  <c r="F54" i="2"/>
  <c r="E54" i="2"/>
  <c r="D54" i="2"/>
  <c r="U53" i="2"/>
  <c r="S53" i="2"/>
  <c r="R53" i="2"/>
  <c r="Q53" i="2"/>
  <c r="P53" i="2"/>
  <c r="L53" i="2"/>
  <c r="J53" i="2"/>
  <c r="K53" i="2" s="1"/>
  <c r="I53" i="2"/>
  <c r="H53" i="2"/>
  <c r="F53" i="2"/>
  <c r="E53" i="2"/>
  <c r="D53" i="2"/>
  <c r="G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U47" i="2"/>
  <c r="S47" i="2"/>
  <c r="R47" i="2"/>
  <c r="T47" i="2" s="1"/>
  <c r="Q47" i="2"/>
  <c r="P47" i="2"/>
  <c r="L47" i="2"/>
  <c r="J47" i="2"/>
  <c r="I47" i="2"/>
  <c r="H47" i="2"/>
  <c r="G47" i="2"/>
  <c r="F47" i="2"/>
  <c r="E47" i="2"/>
  <c r="M47" i="2" s="1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Q40" i="2"/>
  <c r="P40" i="2"/>
  <c r="U40" i="2" s="1"/>
  <c r="L40" i="2"/>
  <c r="J40" i="2"/>
  <c r="H40" i="2"/>
  <c r="F40" i="2"/>
  <c r="N40" i="2" s="1"/>
  <c r="O40" i="2" s="1"/>
  <c r="E40" i="2"/>
  <c r="D40" i="2"/>
  <c r="I40" i="2" s="1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T35" i="2" s="1"/>
  <c r="Q35" i="2"/>
  <c r="P35" i="2"/>
  <c r="U35" i="2" s="1"/>
  <c r="L35" i="2"/>
  <c r="J35" i="2"/>
  <c r="H35" i="2"/>
  <c r="F35" i="2"/>
  <c r="E35" i="2"/>
  <c r="M35" i="2" s="1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T27" i="2" s="1"/>
  <c r="R27" i="2"/>
  <c r="Q27" i="2"/>
  <c r="P27" i="2"/>
  <c r="L27" i="2"/>
  <c r="U27" i="2" s="1"/>
  <c r="J27" i="2"/>
  <c r="K27" i="2" s="1"/>
  <c r="H27" i="2"/>
  <c r="F27" i="2"/>
  <c r="E27" i="2"/>
  <c r="D27" i="2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U19" i="2"/>
  <c r="S19" i="2"/>
  <c r="R19" i="2"/>
  <c r="Q19" i="2"/>
  <c r="P19" i="2"/>
  <c r="L19" i="2"/>
  <c r="J19" i="2"/>
  <c r="H19" i="2"/>
  <c r="I19" i="2" s="1"/>
  <c r="G19" i="2"/>
  <c r="F19" i="2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P10" i="2"/>
  <c r="U10" i="2" s="1"/>
  <c r="L10" i="2"/>
  <c r="J10" i="2"/>
  <c r="H10" i="2"/>
  <c r="I10" i="2" s="1"/>
  <c r="G10" i="2"/>
  <c r="F10" i="2"/>
  <c r="E10" i="2"/>
  <c r="M10" i="2" s="1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T339" i="1" s="1"/>
  <c r="Q339" i="1"/>
  <c r="P339" i="1"/>
  <c r="L339" i="1"/>
  <c r="J339" i="1"/>
  <c r="H339" i="1"/>
  <c r="F339" i="1"/>
  <c r="E339" i="1"/>
  <c r="D339" i="1"/>
  <c r="U338" i="1"/>
  <c r="S338" i="1"/>
  <c r="R338" i="1"/>
  <c r="Q338" i="1"/>
  <c r="P338" i="1"/>
  <c r="L338" i="1"/>
  <c r="J338" i="1"/>
  <c r="H338" i="1"/>
  <c r="I338" i="1" s="1"/>
  <c r="F338" i="1"/>
  <c r="E338" i="1"/>
  <c r="M338" i="1" s="1"/>
  <c r="D338" i="1"/>
  <c r="S337" i="1"/>
  <c r="R337" i="1"/>
  <c r="T337" i="1" s="1"/>
  <c r="Q337" i="1"/>
  <c r="P337" i="1"/>
  <c r="L337" i="1"/>
  <c r="J337" i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S332" i="1"/>
  <c r="R332" i="1"/>
  <c r="T332" i="1" s="1"/>
  <c r="Q332" i="1"/>
  <c r="P332" i="1"/>
  <c r="U332" i="1" s="1"/>
  <c r="L332" i="1"/>
  <c r="J332" i="1"/>
  <c r="K332" i="1" s="1"/>
  <c r="I332" i="1"/>
  <c r="H332" i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P323" i="1"/>
  <c r="L323" i="1"/>
  <c r="J323" i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T317" i="1" s="1"/>
  <c r="Q317" i="1"/>
  <c r="P317" i="1"/>
  <c r="U317" i="1" s="1"/>
  <c r="L317" i="1"/>
  <c r="J317" i="1"/>
  <c r="H317" i="1"/>
  <c r="F317" i="1"/>
  <c r="E317" i="1"/>
  <c r="D317" i="1"/>
  <c r="I317" i="1" s="1"/>
  <c r="U316" i="1"/>
  <c r="T316" i="1"/>
  <c r="O316" i="1"/>
  <c r="N316" i="1"/>
  <c r="M316" i="1"/>
  <c r="K316" i="1"/>
  <c r="I316" i="1"/>
  <c r="G316" i="1"/>
  <c r="U315" i="1"/>
  <c r="T315" i="1"/>
  <c r="O315" i="1"/>
  <c r="N315" i="1"/>
  <c r="M315" i="1"/>
  <c r="K315" i="1"/>
  <c r="I315" i="1"/>
  <c r="G315" i="1"/>
  <c r="U314" i="1"/>
  <c r="T314" i="1"/>
  <c r="O314" i="1"/>
  <c r="N314" i="1"/>
  <c r="M314" i="1"/>
  <c r="K314" i="1"/>
  <c r="I314" i="1"/>
  <c r="G314" i="1"/>
  <c r="U313" i="1"/>
  <c r="T313" i="1"/>
  <c r="O313" i="1"/>
  <c r="N313" i="1"/>
  <c r="M313" i="1"/>
  <c r="K313" i="1"/>
  <c r="I313" i="1"/>
  <c r="G313" i="1"/>
  <c r="U312" i="1"/>
  <c r="T312" i="1"/>
  <c r="O312" i="1"/>
  <c r="N312" i="1"/>
  <c r="M312" i="1"/>
  <c r="K312" i="1"/>
  <c r="I312" i="1"/>
  <c r="G312" i="1"/>
  <c r="U311" i="1"/>
  <c r="T311" i="1"/>
  <c r="O311" i="1"/>
  <c r="N311" i="1"/>
  <c r="M311" i="1"/>
  <c r="K311" i="1"/>
  <c r="I311" i="1"/>
  <c r="G311" i="1"/>
  <c r="T310" i="1"/>
  <c r="S310" i="1"/>
  <c r="R310" i="1"/>
  <c r="Q310" i="1"/>
  <c r="P310" i="1"/>
  <c r="L310" i="1"/>
  <c r="J310" i="1"/>
  <c r="H310" i="1"/>
  <c r="F310" i="1"/>
  <c r="E310" i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T303" i="1" s="1"/>
  <c r="Q303" i="1"/>
  <c r="P303" i="1"/>
  <c r="U303" i="1" s="1"/>
  <c r="L303" i="1"/>
  <c r="J303" i="1"/>
  <c r="H303" i="1"/>
  <c r="F303" i="1"/>
  <c r="E303" i="1"/>
  <c r="M303" i="1" s="1"/>
  <c r="D303" i="1"/>
  <c r="I303" i="1" s="1"/>
  <c r="U302" i="1"/>
  <c r="T302" i="1"/>
  <c r="N302" i="1"/>
  <c r="O302" i="1" s="1"/>
  <c r="M302" i="1"/>
  <c r="K302" i="1"/>
  <c r="I302" i="1"/>
  <c r="G302" i="1"/>
  <c r="T299" i="1"/>
  <c r="S299" i="1"/>
  <c r="R299" i="1"/>
  <c r="Q299" i="1"/>
  <c r="P299" i="1"/>
  <c r="L299" i="1"/>
  <c r="J299" i="1"/>
  <c r="H299" i="1"/>
  <c r="F299" i="1"/>
  <c r="E299" i="1"/>
  <c r="D299" i="1"/>
  <c r="S298" i="1"/>
  <c r="R298" i="1"/>
  <c r="T298" i="1" s="1"/>
  <c r="Q298" i="1"/>
  <c r="P298" i="1"/>
  <c r="U298" i="1" s="1"/>
  <c r="L298" i="1"/>
  <c r="J298" i="1"/>
  <c r="H298" i="1"/>
  <c r="F298" i="1"/>
  <c r="E298" i="1"/>
  <c r="M298" i="1" s="1"/>
  <c r="D298" i="1"/>
  <c r="I298" i="1" s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T292" i="1"/>
  <c r="S292" i="1"/>
  <c r="R292" i="1"/>
  <c r="Q292" i="1"/>
  <c r="P292" i="1"/>
  <c r="L292" i="1"/>
  <c r="J292" i="1"/>
  <c r="H292" i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U285" i="1"/>
  <c r="S285" i="1"/>
  <c r="R285" i="1"/>
  <c r="T285" i="1" s="1"/>
  <c r="Q285" i="1"/>
  <c r="P285" i="1"/>
  <c r="L285" i="1"/>
  <c r="J285" i="1"/>
  <c r="H285" i="1"/>
  <c r="I285" i="1" s="1"/>
  <c r="F285" i="1"/>
  <c r="G285" i="1" s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L275" i="1"/>
  <c r="J275" i="1"/>
  <c r="H275" i="1"/>
  <c r="F275" i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U267" i="1"/>
  <c r="S267" i="1"/>
  <c r="R267" i="1"/>
  <c r="Q267" i="1"/>
  <c r="P267" i="1"/>
  <c r="L267" i="1"/>
  <c r="J267" i="1"/>
  <c r="H267" i="1"/>
  <c r="I267" i="1" s="1"/>
  <c r="F267" i="1"/>
  <c r="E267" i="1"/>
  <c r="M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T260" i="1" s="1"/>
  <c r="Q260" i="1"/>
  <c r="P260" i="1"/>
  <c r="L260" i="1"/>
  <c r="J260" i="1"/>
  <c r="H260" i="1"/>
  <c r="F260" i="1"/>
  <c r="E260" i="1"/>
  <c r="D260" i="1"/>
  <c r="U259" i="1"/>
  <c r="S259" i="1"/>
  <c r="R259" i="1"/>
  <c r="T259" i="1" s="1"/>
  <c r="Q259" i="1"/>
  <c r="P259" i="1"/>
  <c r="L259" i="1"/>
  <c r="J259" i="1"/>
  <c r="H259" i="1"/>
  <c r="F259" i="1"/>
  <c r="E259" i="1"/>
  <c r="M259" i="1" s="1"/>
  <c r="D259" i="1"/>
  <c r="I259" i="1" s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T254" i="1"/>
  <c r="S254" i="1"/>
  <c r="R254" i="1"/>
  <c r="Q254" i="1"/>
  <c r="P254" i="1"/>
  <c r="L254" i="1"/>
  <c r="J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U247" i="1"/>
  <c r="S247" i="1"/>
  <c r="R247" i="1"/>
  <c r="Q247" i="1"/>
  <c r="P247" i="1"/>
  <c r="L247" i="1"/>
  <c r="J247" i="1"/>
  <c r="H247" i="1"/>
  <c r="I247" i="1" s="1"/>
  <c r="F247" i="1"/>
  <c r="G247" i="1" s="1"/>
  <c r="E247" i="1"/>
  <c r="M247" i="1" s="1"/>
  <c r="D247" i="1"/>
  <c r="U246" i="1"/>
  <c r="T246" i="1"/>
  <c r="N246" i="1"/>
  <c r="O246" i="1" s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T240" i="1" s="1"/>
  <c r="Q240" i="1"/>
  <c r="P240" i="1"/>
  <c r="L240" i="1"/>
  <c r="J240" i="1"/>
  <c r="H240" i="1"/>
  <c r="F240" i="1"/>
  <c r="E240" i="1"/>
  <c r="D240" i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U231" i="1"/>
  <c r="S231" i="1"/>
  <c r="R231" i="1"/>
  <c r="Q231" i="1"/>
  <c r="P231" i="1"/>
  <c r="L231" i="1"/>
  <c r="J231" i="1"/>
  <c r="K231" i="1" s="1"/>
  <c r="I231" i="1"/>
  <c r="H231" i="1"/>
  <c r="F231" i="1"/>
  <c r="E231" i="1"/>
  <c r="D231" i="1"/>
  <c r="S230" i="1"/>
  <c r="R230" i="1"/>
  <c r="T230" i="1" s="1"/>
  <c r="Q230" i="1"/>
  <c r="P230" i="1"/>
  <c r="U230" i="1" s="1"/>
  <c r="L230" i="1"/>
  <c r="J230" i="1"/>
  <c r="H230" i="1"/>
  <c r="F230" i="1"/>
  <c r="E230" i="1"/>
  <c r="D230" i="1"/>
  <c r="G230" i="1" s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T224" i="1" s="1"/>
  <c r="Q224" i="1"/>
  <c r="P224" i="1"/>
  <c r="L224" i="1"/>
  <c r="J224" i="1"/>
  <c r="K224" i="1" s="1"/>
  <c r="H224" i="1"/>
  <c r="F224" i="1"/>
  <c r="E224" i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O220" i="1"/>
  <c r="N220" i="1"/>
  <c r="M220" i="1"/>
  <c r="K220" i="1"/>
  <c r="I220" i="1"/>
  <c r="G220" i="1"/>
  <c r="U219" i="1"/>
  <c r="T219" i="1"/>
  <c r="O219" i="1"/>
  <c r="N219" i="1"/>
  <c r="M219" i="1"/>
  <c r="K219" i="1"/>
  <c r="I219" i="1"/>
  <c r="G219" i="1"/>
  <c r="U218" i="1"/>
  <c r="T218" i="1"/>
  <c r="O218" i="1"/>
  <c r="N218" i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T216" i="1" s="1"/>
  <c r="Q216" i="1"/>
  <c r="P216" i="1"/>
  <c r="U216" i="1" s="1"/>
  <c r="L216" i="1"/>
  <c r="J216" i="1"/>
  <c r="H216" i="1"/>
  <c r="F216" i="1"/>
  <c r="N216" i="1" s="1"/>
  <c r="E216" i="1"/>
  <c r="D216" i="1"/>
  <c r="G216" i="1" s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S205" i="1"/>
  <c r="R205" i="1"/>
  <c r="Q205" i="1"/>
  <c r="P205" i="1"/>
  <c r="U205" i="1" s="1"/>
  <c r="L205" i="1"/>
  <c r="J205" i="1"/>
  <c r="K205" i="1" s="1"/>
  <c r="I205" i="1"/>
  <c r="H205" i="1"/>
  <c r="F205" i="1"/>
  <c r="E205" i="1"/>
  <c r="D205" i="1"/>
  <c r="S204" i="1"/>
  <c r="R204" i="1"/>
  <c r="T204" i="1" s="1"/>
  <c r="Q204" i="1"/>
  <c r="P204" i="1"/>
  <c r="U204" i="1" s="1"/>
  <c r="L204" i="1"/>
  <c r="J204" i="1"/>
  <c r="H204" i="1"/>
  <c r="F204" i="1"/>
  <c r="N204" i="1" s="1"/>
  <c r="E204" i="1"/>
  <c r="D204" i="1"/>
  <c r="G204" i="1" s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T198" i="1" s="1"/>
  <c r="Q198" i="1"/>
  <c r="P198" i="1"/>
  <c r="U198" i="1" s="1"/>
  <c r="N198" i="1"/>
  <c r="O198" i="1" s="1"/>
  <c r="L198" i="1"/>
  <c r="J198" i="1"/>
  <c r="H198" i="1"/>
  <c r="F198" i="1"/>
  <c r="E198" i="1"/>
  <c r="M198" i="1" s="1"/>
  <c r="D198" i="1"/>
  <c r="I198" i="1" s="1"/>
  <c r="U197" i="1"/>
  <c r="T197" i="1"/>
  <c r="N197" i="1"/>
  <c r="O197" i="1" s="1"/>
  <c r="M197" i="1"/>
  <c r="K197" i="1"/>
  <c r="I197" i="1"/>
  <c r="G197" i="1"/>
  <c r="U196" i="1"/>
  <c r="T196" i="1"/>
  <c r="N196" i="1"/>
  <c r="O196" i="1" s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N194" i="1"/>
  <c r="O194" i="1" s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T191" i="1"/>
  <c r="S191" i="1"/>
  <c r="R191" i="1"/>
  <c r="Q191" i="1"/>
  <c r="P191" i="1"/>
  <c r="L191" i="1"/>
  <c r="M191" i="1" s="1"/>
  <c r="J191" i="1"/>
  <c r="H191" i="1"/>
  <c r="F191" i="1"/>
  <c r="N191" i="1" s="1"/>
  <c r="E191" i="1"/>
  <c r="D191" i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U185" i="1"/>
  <c r="S185" i="1"/>
  <c r="R185" i="1"/>
  <c r="Q185" i="1"/>
  <c r="P185" i="1"/>
  <c r="L185" i="1"/>
  <c r="J185" i="1"/>
  <c r="I185" i="1"/>
  <c r="H185" i="1"/>
  <c r="F185" i="1"/>
  <c r="E185" i="1"/>
  <c r="M185" i="1" s="1"/>
  <c r="D185" i="1"/>
  <c r="U184" i="1"/>
  <c r="T184" i="1"/>
  <c r="N184" i="1"/>
  <c r="O184" i="1" s="1"/>
  <c r="M184" i="1"/>
  <c r="K184" i="1"/>
  <c r="I184" i="1"/>
  <c r="G184" i="1"/>
  <c r="U183" i="1"/>
  <c r="T183" i="1"/>
  <c r="N183" i="1"/>
  <c r="O183" i="1" s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T179" i="1" s="1"/>
  <c r="Q179" i="1"/>
  <c r="P179" i="1"/>
  <c r="L179" i="1"/>
  <c r="J179" i="1"/>
  <c r="H179" i="1"/>
  <c r="F179" i="1"/>
  <c r="E179" i="1"/>
  <c r="D179" i="1"/>
  <c r="G179" i="1" s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U170" i="1"/>
  <c r="S170" i="1"/>
  <c r="R170" i="1"/>
  <c r="Q170" i="1"/>
  <c r="P170" i="1"/>
  <c r="L170" i="1"/>
  <c r="J170" i="1"/>
  <c r="K170" i="1" s="1"/>
  <c r="H170" i="1"/>
  <c r="N170" i="1" s="1"/>
  <c r="O170" i="1" s="1"/>
  <c r="F170" i="1"/>
  <c r="G170" i="1" s="1"/>
  <c r="E170" i="1"/>
  <c r="D170" i="1"/>
  <c r="S169" i="1"/>
  <c r="R169" i="1"/>
  <c r="T169" i="1" s="1"/>
  <c r="Q169" i="1"/>
  <c r="P169" i="1"/>
  <c r="U169" i="1" s="1"/>
  <c r="L169" i="1"/>
  <c r="J169" i="1"/>
  <c r="H169" i="1"/>
  <c r="F169" i="1"/>
  <c r="N169" i="1" s="1"/>
  <c r="E169" i="1"/>
  <c r="D169" i="1"/>
  <c r="G169" i="1" s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Q163" i="1"/>
  <c r="P163" i="1"/>
  <c r="L163" i="1"/>
  <c r="J163" i="1"/>
  <c r="K163" i="1" s="1"/>
  <c r="H163" i="1"/>
  <c r="F163" i="1"/>
  <c r="E163" i="1"/>
  <c r="D163" i="1"/>
  <c r="I163" i="1" s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T157" i="1"/>
  <c r="S157" i="1"/>
  <c r="R157" i="1"/>
  <c r="Q157" i="1"/>
  <c r="P157" i="1"/>
  <c r="L157" i="1"/>
  <c r="J157" i="1"/>
  <c r="H157" i="1"/>
  <c r="F157" i="1"/>
  <c r="N157" i="1" s="1"/>
  <c r="E157" i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T150" i="1" s="1"/>
  <c r="Q150" i="1"/>
  <c r="P150" i="1"/>
  <c r="U150" i="1" s="1"/>
  <c r="L150" i="1"/>
  <c r="J150" i="1"/>
  <c r="H150" i="1"/>
  <c r="F150" i="1"/>
  <c r="G150" i="1" s="1"/>
  <c r="E150" i="1"/>
  <c r="M150" i="1" s="1"/>
  <c r="D150" i="1"/>
  <c r="I150" i="1" s="1"/>
  <c r="U149" i="1"/>
  <c r="T149" i="1"/>
  <c r="O149" i="1"/>
  <c r="N149" i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T144" i="1"/>
  <c r="S144" i="1"/>
  <c r="R144" i="1"/>
  <c r="Q144" i="1"/>
  <c r="P144" i="1"/>
  <c r="L144" i="1"/>
  <c r="M144" i="1" s="1"/>
  <c r="J144" i="1"/>
  <c r="H144" i="1"/>
  <c r="F144" i="1"/>
  <c r="N144" i="1" s="1"/>
  <c r="E144" i="1"/>
  <c r="D144" i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U137" i="1"/>
  <c r="S137" i="1"/>
  <c r="R137" i="1"/>
  <c r="Q137" i="1"/>
  <c r="P137" i="1"/>
  <c r="L137" i="1"/>
  <c r="J137" i="1"/>
  <c r="H137" i="1"/>
  <c r="F137" i="1"/>
  <c r="E137" i="1"/>
  <c r="M137" i="1" s="1"/>
  <c r="D137" i="1"/>
  <c r="I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T132" i="1"/>
  <c r="S132" i="1"/>
  <c r="R132" i="1"/>
  <c r="Q132" i="1"/>
  <c r="P132" i="1"/>
  <c r="L132" i="1"/>
  <c r="J132" i="1"/>
  <c r="H132" i="1"/>
  <c r="F132" i="1"/>
  <c r="E132" i="1"/>
  <c r="D132" i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U126" i="1"/>
  <c r="S126" i="1"/>
  <c r="R126" i="1"/>
  <c r="Q126" i="1"/>
  <c r="P126" i="1"/>
  <c r="L126" i="1"/>
  <c r="J126" i="1"/>
  <c r="K126" i="1" s="1"/>
  <c r="H126" i="1"/>
  <c r="N126" i="1" s="1"/>
  <c r="O126" i="1" s="1"/>
  <c r="F126" i="1"/>
  <c r="G126" i="1" s="1"/>
  <c r="E126" i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T121" i="1" s="1"/>
  <c r="Q121" i="1"/>
  <c r="P121" i="1"/>
  <c r="U121" i="1" s="1"/>
  <c r="L121" i="1"/>
  <c r="J121" i="1"/>
  <c r="H121" i="1"/>
  <c r="F121" i="1"/>
  <c r="N121" i="1" s="1"/>
  <c r="E121" i="1"/>
  <c r="D121" i="1"/>
  <c r="G121" i="1" s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U112" i="1"/>
  <c r="S112" i="1"/>
  <c r="R112" i="1"/>
  <c r="Q112" i="1"/>
  <c r="P112" i="1"/>
  <c r="L112" i="1"/>
  <c r="J112" i="1"/>
  <c r="K112" i="1" s="1"/>
  <c r="H112" i="1"/>
  <c r="I112" i="1" s="1"/>
  <c r="F112" i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L106" i="1"/>
  <c r="J106" i="1"/>
  <c r="H106" i="1"/>
  <c r="F106" i="1"/>
  <c r="E106" i="1"/>
  <c r="D106" i="1"/>
  <c r="G106" i="1" s="1"/>
  <c r="U105" i="1"/>
  <c r="T105" i="1"/>
  <c r="N105" i="1"/>
  <c r="O105" i="1" s="1"/>
  <c r="M105" i="1"/>
  <c r="K105" i="1"/>
  <c r="I105" i="1"/>
  <c r="G105" i="1"/>
  <c r="U102" i="1"/>
  <c r="S102" i="1"/>
  <c r="R102" i="1"/>
  <c r="T102" i="1" s="1"/>
  <c r="Q102" i="1"/>
  <c r="P102" i="1"/>
  <c r="L102" i="1"/>
  <c r="J102" i="1"/>
  <c r="I102" i="1"/>
  <c r="H102" i="1"/>
  <c r="F102" i="1"/>
  <c r="E102" i="1"/>
  <c r="M102" i="1" s="1"/>
  <c r="D102" i="1"/>
  <c r="S101" i="1"/>
  <c r="R101" i="1"/>
  <c r="T101" i="1" s="1"/>
  <c r="Q101" i="1"/>
  <c r="P101" i="1"/>
  <c r="U101" i="1" s="1"/>
  <c r="L101" i="1"/>
  <c r="J101" i="1"/>
  <c r="H101" i="1"/>
  <c r="F101" i="1"/>
  <c r="E101" i="1"/>
  <c r="D101" i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T96" i="1" s="1"/>
  <c r="Q96" i="1"/>
  <c r="P96" i="1"/>
  <c r="U96" i="1" s="1"/>
  <c r="L96" i="1"/>
  <c r="J96" i="1"/>
  <c r="I96" i="1"/>
  <c r="H96" i="1"/>
  <c r="F96" i="1"/>
  <c r="E96" i="1"/>
  <c r="D96" i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O92" i="1"/>
  <c r="N92" i="1"/>
  <c r="M92" i="1"/>
  <c r="K92" i="1"/>
  <c r="I92" i="1"/>
  <c r="G92" i="1"/>
  <c r="S91" i="1"/>
  <c r="T91" i="1" s="1"/>
  <c r="R91" i="1"/>
  <c r="Q91" i="1"/>
  <c r="P91" i="1"/>
  <c r="U91" i="1" s="1"/>
  <c r="L91" i="1"/>
  <c r="J91" i="1"/>
  <c r="H91" i="1"/>
  <c r="F91" i="1"/>
  <c r="N91" i="1" s="1"/>
  <c r="O91" i="1" s="1"/>
  <c r="E91" i="1"/>
  <c r="D91" i="1"/>
  <c r="I91" i="1" s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U85" i="1"/>
  <c r="S85" i="1"/>
  <c r="R85" i="1"/>
  <c r="Q85" i="1"/>
  <c r="P85" i="1"/>
  <c r="L85" i="1"/>
  <c r="J85" i="1"/>
  <c r="K85" i="1" s="1"/>
  <c r="H85" i="1"/>
  <c r="I85" i="1" s="1"/>
  <c r="G85" i="1"/>
  <c r="F85" i="1"/>
  <c r="E85" i="1"/>
  <c r="M85" i="1" s="1"/>
  <c r="D85" i="1"/>
  <c r="S84" i="1"/>
  <c r="R84" i="1"/>
  <c r="Q84" i="1"/>
  <c r="P84" i="1"/>
  <c r="L84" i="1"/>
  <c r="J84" i="1"/>
  <c r="H84" i="1"/>
  <c r="F84" i="1"/>
  <c r="E84" i="1"/>
  <c r="K84" i="1" s="1"/>
  <c r="D84" i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T78" i="1" s="1"/>
  <c r="Q78" i="1"/>
  <c r="P78" i="1"/>
  <c r="L78" i="1"/>
  <c r="M78" i="1" s="1"/>
  <c r="J78" i="1"/>
  <c r="H78" i="1"/>
  <c r="F78" i="1"/>
  <c r="E78" i="1"/>
  <c r="D78" i="1"/>
  <c r="I78" i="1" s="1"/>
  <c r="U77" i="1"/>
  <c r="T77" i="1"/>
  <c r="O77" i="1"/>
  <c r="N77" i="1"/>
  <c r="M77" i="1"/>
  <c r="K77" i="1"/>
  <c r="I77" i="1"/>
  <c r="G77" i="1"/>
  <c r="U76" i="1"/>
  <c r="T76" i="1"/>
  <c r="O76" i="1"/>
  <c r="N76" i="1"/>
  <c r="M76" i="1"/>
  <c r="K76" i="1"/>
  <c r="I76" i="1"/>
  <c r="G76" i="1"/>
  <c r="U75" i="1"/>
  <c r="T75" i="1"/>
  <c r="O75" i="1"/>
  <c r="N75" i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O73" i="1"/>
  <c r="N73" i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O71" i="1"/>
  <c r="N71" i="1"/>
  <c r="M71" i="1"/>
  <c r="K71" i="1"/>
  <c r="I71" i="1"/>
  <c r="G71" i="1"/>
  <c r="S70" i="1"/>
  <c r="R70" i="1"/>
  <c r="Q70" i="1"/>
  <c r="P70" i="1"/>
  <c r="U70" i="1" s="1"/>
  <c r="L70" i="1"/>
  <c r="J70" i="1"/>
  <c r="H70" i="1"/>
  <c r="F70" i="1"/>
  <c r="N70" i="1" s="1"/>
  <c r="E70" i="1"/>
  <c r="M70" i="1" s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U63" i="1"/>
  <c r="S63" i="1"/>
  <c r="R63" i="1"/>
  <c r="Q63" i="1"/>
  <c r="P63" i="1"/>
  <c r="L63" i="1"/>
  <c r="J63" i="1"/>
  <c r="H63" i="1"/>
  <c r="I63" i="1" s="1"/>
  <c r="G63" i="1"/>
  <c r="F63" i="1"/>
  <c r="E63" i="1"/>
  <c r="M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Q58" i="1"/>
  <c r="P58" i="1"/>
  <c r="L58" i="1"/>
  <c r="J58" i="1"/>
  <c r="H58" i="1"/>
  <c r="F58" i="1"/>
  <c r="E58" i="1"/>
  <c r="D58" i="1"/>
  <c r="G58" i="1" s="1"/>
  <c r="U57" i="1"/>
  <c r="T57" i="1"/>
  <c r="N57" i="1"/>
  <c r="O57" i="1" s="1"/>
  <c r="M57" i="1"/>
  <c r="K57" i="1"/>
  <c r="I57" i="1"/>
  <c r="G57" i="1"/>
  <c r="U54" i="1"/>
  <c r="S54" i="1"/>
  <c r="R54" i="1"/>
  <c r="T54" i="1" s="1"/>
  <c r="Q54" i="1"/>
  <c r="P54" i="1"/>
  <c r="L54" i="1"/>
  <c r="J54" i="1"/>
  <c r="H54" i="1"/>
  <c r="I54" i="1" s="1"/>
  <c r="F54" i="1"/>
  <c r="E54" i="1"/>
  <c r="D54" i="1"/>
  <c r="S53" i="1"/>
  <c r="R53" i="1"/>
  <c r="Q53" i="1"/>
  <c r="P53" i="1"/>
  <c r="L53" i="1"/>
  <c r="J53" i="1"/>
  <c r="K53" i="1" s="1"/>
  <c r="H53" i="1"/>
  <c r="F53" i="1"/>
  <c r="E53" i="1"/>
  <c r="D53" i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N50" i="1"/>
  <c r="O50" i="1" s="1"/>
  <c r="M50" i="1"/>
  <c r="K50" i="1"/>
  <c r="I50" i="1"/>
  <c r="G50" i="1"/>
  <c r="U49" i="1"/>
  <c r="T49" i="1"/>
  <c r="N49" i="1"/>
  <c r="O49" i="1" s="1"/>
  <c r="M49" i="1"/>
  <c r="K49" i="1"/>
  <c r="I49" i="1"/>
  <c r="G49" i="1"/>
  <c r="U48" i="1"/>
  <c r="T48" i="1"/>
  <c r="N48" i="1"/>
  <c r="O48" i="1" s="1"/>
  <c r="M48" i="1"/>
  <c r="K48" i="1"/>
  <c r="I48" i="1"/>
  <c r="G48" i="1"/>
  <c r="S47" i="1"/>
  <c r="R47" i="1"/>
  <c r="Q47" i="1"/>
  <c r="P47" i="1"/>
  <c r="L47" i="1"/>
  <c r="J47" i="1"/>
  <c r="K47" i="1" s="1"/>
  <c r="H47" i="1"/>
  <c r="F47" i="1"/>
  <c r="E47" i="1"/>
  <c r="D47" i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P40" i="1"/>
  <c r="L40" i="1"/>
  <c r="U40" i="1" s="1"/>
  <c r="J40" i="1"/>
  <c r="H40" i="1"/>
  <c r="F40" i="1"/>
  <c r="E40" i="1"/>
  <c r="D40" i="1"/>
  <c r="G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L35" i="1"/>
  <c r="M35" i="1" s="1"/>
  <c r="J35" i="1"/>
  <c r="N35" i="1" s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O33" i="1"/>
  <c r="N33" i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O31" i="1"/>
  <c r="N31" i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T27" i="1" s="1"/>
  <c r="Q27" i="1"/>
  <c r="P27" i="1"/>
  <c r="U27" i="1" s="1"/>
  <c r="L27" i="1"/>
  <c r="J27" i="1"/>
  <c r="H27" i="1"/>
  <c r="F27" i="1"/>
  <c r="N27" i="1" s="1"/>
  <c r="O27" i="1" s="1"/>
  <c r="E27" i="1"/>
  <c r="M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S19" i="1"/>
  <c r="R19" i="1"/>
  <c r="Q19" i="1"/>
  <c r="P19" i="1"/>
  <c r="U19" i="1" s="1"/>
  <c r="L19" i="1"/>
  <c r="J19" i="1"/>
  <c r="H19" i="1"/>
  <c r="I19" i="1" s="1"/>
  <c r="F19" i="1"/>
  <c r="E19" i="1"/>
  <c r="M19" i="1" s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L10" i="1"/>
  <c r="J10" i="1"/>
  <c r="H10" i="1"/>
  <c r="F10" i="1"/>
  <c r="E10" i="1"/>
  <c r="D10" i="1"/>
  <c r="G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I259" i="2" l="1"/>
  <c r="G259" i="2"/>
  <c r="T40" i="1"/>
  <c r="U54" i="2"/>
  <c r="I112" i="4"/>
  <c r="G112" i="4"/>
  <c r="I126" i="4"/>
  <c r="G126" i="4"/>
  <c r="I126" i="11"/>
  <c r="G126" i="11"/>
  <c r="U132" i="1"/>
  <c r="U224" i="1"/>
  <c r="I54" i="2"/>
  <c r="G54" i="2"/>
  <c r="I185" i="2"/>
  <c r="G185" i="2"/>
  <c r="I19" i="3"/>
  <c r="G19" i="3"/>
  <c r="G85" i="3"/>
  <c r="M101" i="2"/>
  <c r="K101" i="2"/>
  <c r="I126" i="1"/>
  <c r="G40" i="2"/>
  <c r="M91" i="3"/>
  <c r="K91" i="3"/>
  <c r="U47" i="1"/>
  <c r="T70" i="1"/>
  <c r="U106" i="1"/>
  <c r="G27" i="1"/>
  <c r="U35" i="1"/>
  <c r="I47" i="1"/>
  <c r="G47" i="1"/>
  <c r="G70" i="1"/>
  <c r="G102" i="1"/>
  <c r="N102" i="1"/>
  <c r="O102" i="1" s="1"/>
  <c r="G157" i="1"/>
  <c r="T267" i="1"/>
  <c r="T323" i="1"/>
  <c r="N10" i="2"/>
  <c r="T169" i="2"/>
  <c r="G224" i="2"/>
  <c r="I224" i="2"/>
  <c r="N332" i="2"/>
  <c r="O332" i="2" s="1"/>
  <c r="O19" i="3"/>
  <c r="G303" i="6"/>
  <c r="I303" i="6"/>
  <c r="G91" i="1"/>
  <c r="G35" i="3"/>
  <c r="I35" i="3"/>
  <c r="M85" i="7"/>
  <c r="O267" i="11"/>
  <c r="U78" i="1"/>
  <c r="M47" i="1"/>
  <c r="U58" i="1"/>
  <c r="N150" i="1"/>
  <c r="O150" i="1" s="1"/>
  <c r="U163" i="1"/>
  <c r="M58" i="2"/>
  <c r="K58" i="2"/>
  <c r="U78" i="2"/>
  <c r="M84" i="2"/>
  <c r="K84" i="2"/>
  <c r="U132" i="2"/>
  <c r="G150" i="2"/>
  <c r="I150" i="2"/>
  <c r="T339" i="2"/>
  <c r="I10" i="3"/>
  <c r="G10" i="3"/>
  <c r="U298" i="3"/>
  <c r="O303" i="3"/>
  <c r="U58" i="5"/>
  <c r="I84" i="5"/>
  <c r="G84" i="5"/>
  <c r="G285" i="6"/>
  <c r="I285" i="6"/>
  <c r="M292" i="6"/>
  <c r="K292" i="6"/>
  <c r="U170" i="7"/>
  <c r="I40" i="3"/>
  <c r="G40" i="3"/>
  <c r="M19" i="12"/>
  <c r="K19" i="12"/>
  <c r="U53" i="1"/>
  <c r="I96" i="2"/>
  <c r="G96" i="2"/>
  <c r="U137" i="7"/>
  <c r="M85" i="11"/>
  <c r="K85" i="11"/>
  <c r="I53" i="1"/>
  <c r="G53" i="1"/>
  <c r="G303" i="1"/>
  <c r="N303" i="1"/>
  <c r="O303" i="1" s="1"/>
  <c r="I27" i="2"/>
  <c r="G27" i="2"/>
  <c r="M198" i="11"/>
  <c r="O198" i="11"/>
  <c r="K198" i="11"/>
  <c r="G298" i="1"/>
  <c r="N298" i="1"/>
  <c r="O298" i="1" s="1"/>
  <c r="N63" i="2"/>
  <c r="I78" i="2"/>
  <c r="G78" i="2"/>
  <c r="O101" i="2"/>
  <c r="M106" i="2"/>
  <c r="K106" i="2"/>
  <c r="I132" i="2"/>
  <c r="G132" i="2"/>
  <c r="M10" i="3"/>
  <c r="K10" i="3"/>
  <c r="M106" i="3"/>
  <c r="O106" i="3"/>
  <c r="K106" i="3"/>
  <c r="M40" i="3"/>
  <c r="K40" i="3"/>
  <c r="U132" i="4"/>
  <c r="I170" i="1"/>
  <c r="U179" i="1"/>
  <c r="N224" i="1"/>
  <c r="O224" i="1" s="1"/>
  <c r="T85" i="2"/>
  <c r="G101" i="2"/>
  <c r="U224" i="2"/>
  <c r="I204" i="4"/>
  <c r="G204" i="4"/>
  <c r="U78" i="11"/>
  <c r="N19" i="1"/>
  <c r="U10" i="1"/>
  <c r="G19" i="1"/>
  <c r="G54" i="1"/>
  <c r="N54" i="1"/>
  <c r="U84" i="1"/>
  <c r="M91" i="1"/>
  <c r="K91" i="1"/>
  <c r="G198" i="1"/>
  <c r="T247" i="1"/>
  <c r="T338" i="1"/>
  <c r="I35" i="2"/>
  <c r="G35" i="2"/>
  <c r="M40" i="2"/>
  <c r="K40" i="2"/>
  <c r="G58" i="2"/>
  <c r="G63" i="2"/>
  <c r="G84" i="2"/>
  <c r="U96" i="2"/>
  <c r="M132" i="2"/>
  <c r="K132" i="2"/>
  <c r="N137" i="2"/>
  <c r="T137" i="2"/>
  <c r="T191" i="2"/>
  <c r="I204" i="2"/>
  <c r="G204" i="2"/>
  <c r="T106" i="3"/>
  <c r="M112" i="3"/>
  <c r="I132" i="3"/>
  <c r="G132" i="3"/>
  <c r="U144" i="3"/>
  <c r="U299" i="1"/>
  <c r="N132" i="2"/>
  <c r="O132" i="2" s="1"/>
  <c r="T185" i="2"/>
  <c r="M132" i="3"/>
  <c r="K132" i="3"/>
  <c r="U247" i="3"/>
  <c r="O267" i="3"/>
  <c r="O112" i="4"/>
  <c r="T112" i="4"/>
  <c r="U247" i="4"/>
  <c r="I58" i="5"/>
  <c r="G58" i="5"/>
  <c r="G121" i="5"/>
  <c r="I121" i="5"/>
  <c r="O292" i="6"/>
  <c r="U310" i="6"/>
  <c r="U70" i="7"/>
  <c r="O84" i="7"/>
  <c r="M132" i="7"/>
  <c r="K132" i="7"/>
  <c r="T132" i="7"/>
  <c r="I170" i="7"/>
  <c r="G170" i="7"/>
  <c r="I230" i="8"/>
  <c r="G230" i="8"/>
  <c r="I70" i="10"/>
  <c r="G70" i="10"/>
  <c r="M54" i="2"/>
  <c r="N78" i="2"/>
  <c r="M96" i="2"/>
  <c r="K338" i="2"/>
  <c r="K27" i="1"/>
  <c r="N47" i="1"/>
  <c r="O47" i="1" s="1"/>
  <c r="M53" i="1"/>
  <c r="T58" i="1"/>
  <c r="K63" i="1"/>
  <c r="K70" i="1"/>
  <c r="T84" i="1"/>
  <c r="K102" i="1"/>
  <c r="U144" i="1"/>
  <c r="M163" i="1"/>
  <c r="K185" i="1"/>
  <c r="U191" i="1"/>
  <c r="M224" i="1"/>
  <c r="K247" i="1"/>
  <c r="K267" i="1"/>
  <c r="K285" i="1"/>
  <c r="G317" i="1"/>
  <c r="K338" i="1"/>
  <c r="N27" i="2"/>
  <c r="O27" i="2" s="1"/>
  <c r="M53" i="2"/>
  <c r="N54" i="2"/>
  <c r="M70" i="2"/>
  <c r="M91" i="2"/>
  <c r="N96" i="2"/>
  <c r="G106" i="2"/>
  <c r="M144" i="2"/>
  <c r="G163" i="2"/>
  <c r="T163" i="2"/>
  <c r="M179" i="2"/>
  <c r="U179" i="2"/>
  <c r="N204" i="2"/>
  <c r="O204" i="2" s="1"/>
  <c r="N224" i="2"/>
  <c r="N231" i="2"/>
  <c r="G231" i="2"/>
  <c r="K240" i="2"/>
  <c r="N285" i="2"/>
  <c r="O285" i="2" s="1"/>
  <c r="U332" i="2"/>
  <c r="M27" i="3"/>
  <c r="K27" i="3"/>
  <c r="N58" i="3"/>
  <c r="G70" i="3"/>
  <c r="N101" i="3"/>
  <c r="O101" i="3" s="1"/>
  <c r="T101" i="3"/>
  <c r="U102" i="3"/>
  <c r="G126" i="3"/>
  <c r="N132" i="3"/>
  <c r="O132" i="3" s="1"/>
  <c r="N170" i="3"/>
  <c r="O170" i="3" s="1"/>
  <c r="U259" i="3"/>
  <c r="I54" i="4"/>
  <c r="I63" i="4"/>
  <c r="I96" i="4"/>
  <c r="U101" i="4"/>
  <c r="N240" i="4"/>
  <c r="O240" i="4" s="1"/>
  <c r="T240" i="4"/>
  <c r="U19" i="5"/>
  <c r="U27" i="5"/>
  <c r="U47" i="5"/>
  <c r="U53" i="5"/>
  <c r="M58" i="5"/>
  <c r="K58" i="5"/>
  <c r="M121" i="5"/>
  <c r="K121" i="5"/>
  <c r="I121" i="6"/>
  <c r="G121" i="6"/>
  <c r="G144" i="6"/>
  <c r="G247" i="6"/>
  <c r="I247" i="6"/>
  <c r="G292" i="6"/>
  <c r="G84" i="7"/>
  <c r="O121" i="7"/>
  <c r="O132" i="7"/>
  <c r="I137" i="7"/>
  <c r="G137" i="7"/>
  <c r="M170" i="7"/>
  <c r="K170" i="7"/>
  <c r="I260" i="7"/>
  <c r="G260" i="7"/>
  <c r="M337" i="7"/>
  <c r="K337" i="7"/>
  <c r="U35" i="8"/>
  <c r="G204" i="8"/>
  <c r="G303" i="8"/>
  <c r="I303" i="8"/>
  <c r="U292" i="1"/>
  <c r="M317" i="1"/>
  <c r="T40" i="2"/>
  <c r="N254" i="2"/>
  <c r="O254" i="2" s="1"/>
  <c r="G254" i="2"/>
  <c r="O40" i="3"/>
  <c r="T10" i="1"/>
  <c r="K19" i="1"/>
  <c r="G35" i="1"/>
  <c r="N53" i="1"/>
  <c r="O53" i="1" s="1"/>
  <c r="G78" i="1"/>
  <c r="N106" i="1"/>
  <c r="G132" i="1"/>
  <c r="K137" i="1"/>
  <c r="M205" i="1"/>
  <c r="M216" i="1"/>
  <c r="G224" i="1"/>
  <c r="N230" i="1"/>
  <c r="K259" i="1"/>
  <c r="K298" i="1"/>
  <c r="K303" i="1"/>
  <c r="M332" i="1"/>
  <c r="K10" i="2"/>
  <c r="N53" i="2"/>
  <c r="O53" i="2" s="1"/>
  <c r="N70" i="2"/>
  <c r="O70" i="2" s="1"/>
  <c r="T78" i="2"/>
  <c r="N91" i="2"/>
  <c r="O91" i="2" s="1"/>
  <c r="T96" i="2"/>
  <c r="U102" i="2"/>
  <c r="M121" i="2"/>
  <c r="U126" i="2"/>
  <c r="M157" i="2"/>
  <c r="K157" i="2"/>
  <c r="U157" i="2"/>
  <c r="N179" i="2"/>
  <c r="O179" i="2" s="1"/>
  <c r="I247" i="2"/>
  <c r="N298" i="2"/>
  <c r="O298" i="2" s="1"/>
  <c r="T299" i="2"/>
  <c r="I337" i="2"/>
  <c r="U338" i="2"/>
  <c r="G101" i="3"/>
  <c r="T185" i="3"/>
  <c r="K267" i="3"/>
  <c r="U275" i="3"/>
  <c r="I47" i="4"/>
  <c r="G58" i="4"/>
  <c r="N84" i="4"/>
  <c r="O84" i="4" s="1"/>
  <c r="G91" i="4"/>
  <c r="M96" i="4"/>
  <c r="K96" i="4"/>
  <c r="G240" i="4"/>
  <c r="I292" i="4"/>
  <c r="N298" i="4"/>
  <c r="O298" i="4" s="1"/>
  <c r="I299" i="4"/>
  <c r="T299" i="4"/>
  <c r="I323" i="4"/>
  <c r="N339" i="4"/>
  <c r="N10" i="5"/>
  <c r="O10" i="5" s="1"/>
  <c r="T10" i="5"/>
  <c r="I27" i="5"/>
  <c r="G27" i="5"/>
  <c r="M40" i="5"/>
  <c r="K40" i="5"/>
  <c r="I53" i="5"/>
  <c r="G53" i="5"/>
  <c r="N58" i="5"/>
  <c r="O58" i="5" s="1"/>
  <c r="G101" i="5"/>
  <c r="O121" i="5"/>
  <c r="U191" i="5"/>
  <c r="U204" i="5"/>
  <c r="T27" i="6"/>
  <c r="T54" i="6"/>
  <c r="U58" i="6"/>
  <c r="U85" i="6"/>
  <c r="M121" i="6"/>
  <c r="K121" i="6"/>
  <c r="G224" i="6"/>
  <c r="I224" i="6"/>
  <c r="I240" i="6"/>
  <c r="G240" i="6"/>
  <c r="N10" i="7"/>
  <c r="O10" i="7" s="1"/>
  <c r="M260" i="7"/>
  <c r="K260" i="7"/>
  <c r="U267" i="7"/>
  <c r="U285" i="7"/>
  <c r="U317" i="7"/>
  <c r="I323" i="7"/>
  <c r="G323" i="7"/>
  <c r="O337" i="7"/>
  <c r="T10" i="2"/>
  <c r="M27" i="2"/>
  <c r="N35" i="2"/>
  <c r="U204" i="2"/>
  <c r="O224" i="2"/>
  <c r="T70" i="3"/>
  <c r="I27" i="1"/>
  <c r="T53" i="1"/>
  <c r="I70" i="1"/>
  <c r="O70" i="1"/>
  <c r="G96" i="1"/>
  <c r="M126" i="1"/>
  <c r="G144" i="1"/>
  <c r="K150" i="1"/>
  <c r="U157" i="1"/>
  <c r="M170" i="1"/>
  <c r="N179" i="1"/>
  <c r="G191" i="1"/>
  <c r="K198" i="1"/>
  <c r="T70" i="2"/>
  <c r="T144" i="2"/>
  <c r="N157" i="2"/>
  <c r="O157" i="2" s="1"/>
  <c r="N170" i="2"/>
  <c r="G179" i="2"/>
  <c r="G240" i="2"/>
  <c r="N259" i="2"/>
  <c r="O259" i="2" s="1"/>
  <c r="M260" i="2"/>
  <c r="N267" i="2"/>
  <c r="O267" i="2" s="1"/>
  <c r="T292" i="2"/>
  <c r="N47" i="3"/>
  <c r="N150" i="3"/>
  <c r="O150" i="3" s="1"/>
  <c r="O27" i="4"/>
  <c r="N54" i="4"/>
  <c r="O54" i="4" s="1"/>
  <c r="N63" i="4"/>
  <c r="O63" i="4" s="1"/>
  <c r="U70" i="4"/>
  <c r="T85" i="4"/>
  <c r="T169" i="4"/>
  <c r="I179" i="4"/>
  <c r="G179" i="4"/>
  <c r="T275" i="4"/>
  <c r="G303" i="4"/>
  <c r="T303" i="4"/>
  <c r="M91" i="5"/>
  <c r="K91" i="5"/>
  <c r="I150" i="5"/>
  <c r="N198" i="5"/>
  <c r="T275" i="5"/>
  <c r="U35" i="6"/>
  <c r="I58" i="6"/>
  <c r="G58" i="6"/>
  <c r="I85" i="6"/>
  <c r="G85" i="6"/>
  <c r="T91" i="6"/>
  <c r="U96" i="6"/>
  <c r="G163" i="6"/>
  <c r="M240" i="6"/>
  <c r="K240" i="6"/>
  <c r="G10" i="7"/>
  <c r="G19" i="7"/>
  <c r="I19" i="7"/>
  <c r="U230" i="7"/>
  <c r="O240" i="7"/>
  <c r="O260" i="7"/>
  <c r="T298" i="7"/>
  <c r="T19" i="8"/>
  <c r="U27" i="8"/>
  <c r="G91" i="8"/>
  <c r="M204" i="2"/>
  <c r="U337" i="2"/>
  <c r="U78" i="3"/>
  <c r="O19" i="1"/>
  <c r="N63" i="1"/>
  <c r="O63" i="1" s="1"/>
  <c r="N85" i="1"/>
  <c r="O85" i="1" s="1"/>
  <c r="M112" i="1"/>
  <c r="M121" i="1"/>
  <c r="T126" i="1"/>
  <c r="N132" i="1"/>
  <c r="M169" i="1"/>
  <c r="T170" i="1"/>
  <c r="M231" i="1"/>
  <c r="N292" i="1"/>
  <c r="N299" i="1"/>
  <c r="K317" i="1"/>
  <c r="O10" i="2"/>
  <c r="N19" i="2"/>
  <c r="T19" i="2"/>
  <c r="N47" i="2"/>
  <c r="N85" i="2"/>
  <c r="N126" i="2"/>
  <c r="I144" i="2"/>
  <c r="T157" i="2"/>
  <c r="I198" i="2"/>
  <c r="T216" i="2"/>
  <c r="N230" i="2"/>
  <c r="O230" i="2" s="1"/>
  <c r="T230" i="2"/>
  <c r="N247" i="2"/>
  <c r="O247" i="2" s="1"/>
  <c r="N260" i="2"/>
  <c r="I91" i="3"/>
  <c r="G91" i="3"/>
  <c r="N137" i="3"/>
  <c r="O137" i="3" s="1"/>
  <c r="G10" i="4"/>
  <c r="N27" i="4"/>
  <c r="N47" i="4"/>
  <c r="O47" i="4" s="1"/>
  <c r="N137" i="4"/>
  <c r="O137" i="4" s="1"/>
  <c r="I150" i="4"/>
  <c r="G150" i="4"/>
  <c r="N292" i="4"/>
  <c r="N299" i="4"/>
  <c r="T317" i="4"/>
  <c r="N323" i="4"/>
  <c r="G40" i="5"/>
  <c r="I102" i="5"/>
  <c r="G102" i="5"/>
  <c r="T259" i="5"/>
  <c r="N338" i="5"/>
  <c r="O338" i="5" s="1"/>
  <c r="T339" i="5"/>
  <c r="T10" i="6"/>
  <c r="I47" i="6"/>
  <c r="G47" i="6"/>
  <c r="M19" i="8"/>
  <c r="K19" i="8"/>
  <c r="N121" i="2"/>
  <c r="O121" i="2" s="1"/>
  <c r="T126" i="2"/>
  <c r="N144" i="2"/>
  <c r="O144" i="2" s="1"/>
  <c r="T150" i="2"/>
  <c r="M169" i="2"/>
  <c r="M191" i="2"/>
  <c r="O191" i="2"/>
  <c r="N198" i="2"/>
  <c r="M216" i="2"/>
  <c r="T224" i="2"/>
  <c r="G275" i="2"/>
  <c r="N292" i="2"/>
  <c r="K298" i="2"/>
  <c r="N299" i="2"/>
  <c r="M303" i="2"/>
  <c r="N323" i="2"/>
  <c r="M337" i="2"/>
  <c r="N10" i="3"/>
  <c r="O10" i="3" s="1"/>
  <c r="T40" i="3"/>
  <c r="K58" i="3"/>
  <c r="K70" i="3"/>
  <c r="N91" i="3"/>
  <c r="O91" i="3" s="1"/>
  <c r="K101" i="3"/>
  <c r="I121" i="3"/>
  <c r="U121" i="3"/>
  <c r="U137" i="3"/>
  <c r="M163" i="3"/>
  <c r="U170" i="3"/>
  <c r="N185" i="3"/>
  <c r="O185" i="3" s="1"/>
  <c r="U198" i="3"/>
  <c r="U204" i="3"/>
  <c r="U224" i="3"/>
  <c r="M247" i="3"/>
  <c r="I259" i="3"/>
  <c r="U260" i="3"/>
  <c r="U285" i="3"/>
  <c r="I298" i="3"/>
  <c r="K303" i="3"/>
  <c r="N317" i="3"/>
  <c r="O317" i="3" s="1"/>
  <c r="M332" i="3"/>
  <c r="U338" i="3"/>
  <c r="I19" i="4"/>
  <c r="M35" i="4"/>
  <c r="N40" i="4"/>
  <c r="K47" i="4"/>
  <c r="K54" i="4"/>
  <c r="K63" i="4"/>
  <c r="G70" i="4"/>
  <c r="N85" i="4"/>
  <c r="O85" i="4" s="1"/>
  <c r="G157" i="4"/>
  <c r="M163" i="4"/>
  <c r="G170" i="4"/>
  <c r="T204" i="4"/>
  <c r="M230" i="4"/>
  <c r="G247" i="4"/>
  <c r="M285" i="4"/>
  <c r="U298" i="4"/>
  <c r="N317" i="4"/>
  <c r="O317" i="4" s="1"/>
  <c r="M332" i="4"/>
  <c r="G338" i="4"/>
  <c r="U339" i="4"/>
  <c r="K10" i="5"/>
  <c r="G19" i="5"/>
  <c r="M27" i="5"/>
  <c r="M53" i="5"/>
  <c r="T58" i="5"/>
  <c r="I70" i="5"/>
  <c r="U70" i="5"/>
  <c r="G78" i="5"/>
  <c r="M84" i="5"/>
  <c r="N126" i="5"/>
  <c r="O126" i="5" s="1"/>
  <c r="M185" i="5"/>
  <c r="U240" i="5"/>
  <c r="I247" i="5"/>
  <c r="G247" i="5"/>
  <c r="N298" i="5"/>
  <c r="O298" i="5" s="1"/>
  <c r="G299" i="5"/>
  <c r="N310" i="5"/>
  <c r="U337" i="5"/>
  <c r="M47" i="6"/>
  <c r="K47" i="6"/>
  <c r="U53" i="6"/>
  <c r="G198" i="6"/>
  <c r="I198" i="6"/>
  <c r="I216" i="6"/>
  <c r="G216" i="6"/>
  <c r="U260" i="6"/>
  <c r="I70" i="7"/>
  <c r="G70" i="7"/>
  <c r="U106" i="7"/>
  <c r="M204" i="7"/>
  <c r="K204" i="7"/>
  <c r="M224" i="7"/>
  <c r="K224" i="7"/>
  <c r="T254" i="7"/>
  <c r="U259" i="7"/>
  <c r="O19" i="8"/>
  <c r="U191" i="8"/>
  <c r="U298" i="8"/>
  <c r="U144" i="9"/>
  <c r="M150" i="9"/>
  <c r="K150" i="9"/>
  <c r="U78" i="10"/>
  <c r="G169" i="10"/>
  <c r="N169" i="10"/>
  <c r="T121" i="2"/>
  <c r="N169" i="2"/>
  <c r="O169" i="2" s="1"/>
  <c r="N191" i="2"/>
  <c r="T198" i="2"/>
  <c r="N216" i="2"/>
  <c r="O216" i="2" s="1"/>
  <c r="K267" i="2"/>
  <c r="T275" i="2"/>
  <c r="M332" i="2"/>
  <c r="N337" i="2"/>
  <c r="N35" i="3"/>
  <c r="T35" i="3"/>
  <c r="U53" i="3"/>
  <c r="G78" i="3"/>
  <c r="T78" i="3"/>
  <c r="I84" i="3"/>
  <c r="U84" i="3"/>
  <c r="G102" i="3"/>
  <c r="T102" i="3"/>
  <c r="M121" i="3"/>
  <c r="T132" i="3"/>
  <c r="T144" i="3"/>
  <c r="N157" i="3"/>
  <c r="N163" i="3"/>
  <c r="O163" i="3" s="1"/>
  <c r="N169" i="3"/>
  <c r="K205" i="3"/>
  <c r="N247" i="3"/>
  <c r="O247" i="3" s="1"/>
  <c r="M259" i="3"/>
  <c r="M298" i="3"/>
  <c r="U323" i="3"/>
  <c r="N332" i="3"/>
  <c r="O332" i="3" s="1"/>
  <c r="M19" i="4"/>
  <c r="N35" i="4"/>
  <c r="O35" i="4" s="1"/>
  <c r="G53" i="4"/>
  <c r="K78" i="4"/>
  <c r="U84" i="4"/>
  <c r="N101" i="4"/>
  <c r="N106" i="4"/>
  <c r="K112" i="4"/>
  <c r="N121" i="4"/>
  <c r="G132" i="4"/>
  <c r="U137" i="4"/>
  <c r="N144" i="4"/>
  <c r="G163" i="4"/>
  <c r="T163" i="4"/>
  <c r="N169" i="4"/>
  <c r="T179" i="4"/>
  <c r="T224" i="4"/>
  <c r="M267" i="4"/>
  <c r="N285" i="4"/>
  <c r="O285" i="4" s="1"/>
  <c r="K303" i="4"/>
  <c r="I310" i="4"/>
  <c r="N332" i="4"/>
  <c r="O332" i="4" s="1"/>
  <c r="M338" i="4"/>
  <c r="N27" i="5"/>
  <c r="O27" i="5" s="1"/>
  <c r="G47" i="5"/>
  <c r="N53" i="5"/>
  <c r="O53" i="5" s="1"/>
  <c r="N84" i="5"/>
  <c r="O84" i="5" s="1"/>
  <c r="T96" i="5"/>
  <c r="G126" i="5"/>
  <c r="T126" i="5"/>
  <c r="G132" i="5"/>
  <c r="N137" i="5"/>
  <c r="O137" i="5" s="1"/>
  <c r="N185" i="5"/>
  <c r="G191" i="5"/>
  <c r="K216" i="5"/>
  <c r="I224" i="5"/>
  <c r="N231" i="5"/>
  <c r="O299" i="5"/>
  <c r="T323" i="5"/>
  <c r="U332" i="5"/>
  <c r="N40" i="6"/>
  <c r="O40" i="6" s="1"/>
  <c r="O47" i="6"/>
  <c r="M63" i="6"/>
  <c r="K63" i="6"/>
  <c r="U70" i="6"/>
  <c r="T150" i="6"/>
  <c r="N204" i="6"/>
  <c r="O204" i="6" s="1"/>
  <c r="I260" i="6"/>
  <c r="G260" i="6"/>
  <c r="U339" i="6"/>
  <c r="N63" i="7"/>
  <c r="M70" i="7"/>
  <c r="K70" i="7"/>
  <c r="N101" i="7"/>
  <c r="O101" i="7" s="1"/>
  <c r="T102" i="7"/>
  <c r="N150" i="7"/>
  <c r="O150" i="7" s="1"/>
  <c r="M157" i="7"/>
  <c r="K157" i="7"/>
  <c r="O224" i="7"/>
  <c r="G254" i="7"/>
  <c r="N275" i="7"/>
  <c r="O275" i="7" s="1"/>
  <c r="T275" i="7"/>
  <c r="M339" i="7"/>
  <c r="K339" i="7"/>
  <c r="T339" i="7"/>
  <c r="G132" i="8"/>
  <c r="I132" i="8"/>
  <c r="T292" i="8"/>
  <c r="N150" i="9"/>
  <c r="O150" i="9" s="1"/>
  <c r="G150" i="9"/>
  <c r="I35" i="10"/>
  <c r="G35" i="10"/>
  <c r="I70" i="3"/>
  <c r="I101" i="3"/>
  <c r="N121" i="3"/>
  <c r="O121" i="3" s="1"/>
  <c r="I137" i="3"/>
  <c r="I150" i="3"/>
  <c r="I170" i="3"/>
  <c r="K185" i="3"/>
  <c r="I198" i="3"/>
  <c r="I224" i="3"/>
  <c r="I231" i="3"/>
  <c r="N259" i="3"/>
  <c r="O259" i="3" s="1"/>
  <c r="I285" i="3"/>
  <c r="N298" i="3"/>
  <c r="O298" i="3" s="1"/>
  <c r="K317" i="3"/>
  <c r="I338" i="3"/>
  <c r="N19" i="4"/>
  <c r="O19" i="4" s="1"/>
  <c r="N70" i="4"/>
  <c r="O70" i="4" s="1"/>
  <c r="K85" i="4"/>
  <c r="I102" i="4"/>
  <c r="I137" i="4"/>
  <c r="K150" i="4"/>
  <c r="I191" i="4"/>
  <c r="T205" i="4"/>
  <c r="I240" i="4"/>
  <c r="M260" i="4"/>
  <c r="N267" i="4"/>
  <c r="O267" i="4" s="1"/>
  <c r="G298" i="4"/>
  <c r="T298" i="4"/>
  <c r="M310" i="4"/>
  <c r="K317" i="4"/>
  <c r="N338" i="4"/>
  <c r="O338" i="4" s="1"/>
  <c r="I339" i="4"/>
  <c r="T339" i="4"/>
  <c r="I10" i="5"/>
  <c r="G112" i="5"/>
  <c r="T169" i="5"/>
  <c r="I205" i="5"/>
  <c r="N285" i="5"/>
  <c r="O285" i="5" s="1"/>
  <c r="O323" i="5"/>
  <c r="N101" i="6"/>
  <c r="I191" i="6"/>
  <c r="G191" i="6"/>
  <c r="T254" i="6"/>
  <c r="M260" i="6"/>
  <c r="T332" i="6"/>
  <c r="N96" i="7"/>
  <c r="M112" i="8"/>
  <c r="K112" i="8"/>
  <c r="N292" i="8"/>
  <c r="O292" i="8" s="1"/>
  <c r="G292" i="8"/>
  <c r="N121" i="9"/>
  <c r="O121" i="9" s="1"/>
  <c r="I144" i="9"/>
  <c r="G144" i="9"/>
  <c r="M230" i="2"/>
  <c r="T231" i="2"/>
  <c r="T254" i="2"/>
  <c r="T259" i="2"/>
  <c r="M285" i="2"/>
  <c r="N338" i="2"/>
  <c r="O338" i="2" s="1"/>
  <c r="N27" i="3"/>
  <c r="O27" i="3" s="1"/>
  <c r="O47" i="3"/>
  <c r="N84" i="3"/>
  <c r="O84" i="3" s="1"/>
  <c r="T96" i="3"/>
  <c r="I106" i="3"/>
  <c r="G121" i="3"/>
  <c r="T121" i="3"/>
  <c r="M137" i="3"/>
  <c r="T137" i="3"/>
  <c r="N144" i="3"/>
  <c r="M150" i="3"/>
  <c r="M170" i="3"/>
  <c r="M198" i="3"/>
  <c r="U205" i="3"/>
  <c r="M224" i="3"/>
  <c r="T231" i="3"/>
  <c r="I267" i="3"/>
  <c r="T267" i="3"/>
  <c r="N275" i="3"/>
  <c r="M285" i="3"/>
  <c r="M338" i="3"/>
  <c r="U10" i="4"/>
  <c r="G27" i="4"/>
  <c r="N53" i="4"/>
  <c r="U58" i="4"/>
  <c r="U78" i="4"/>
  <c r="G84" i="4"/>
  <c r="U91" i="4"/>
  <c r="U96" i="4"/>
  <c r="K126" i="4"/>
  <c r="T137" i="4"/>
  <c r="T185" i="4"/>
  <c r="N247" i="4"/>
  <c r="M298" i="4"/>
  <c r="N310" i="4"/>
  <c r="M339" i="4"/>
  <c r="T54" i="5"/>
  <c r="M101" i="5"/>
  <c r="K101" i="5"/>
  <c r="T106" i="5"/>
  <c r="K112" i="5"/>
  <c r="T144" i="5"/>
  <c r="N224" i="5"/>
  <c r="M240" i="5"/>
  <c r="I299" i="6"/>
  <c r="G299" i="6"/>
  <c r="U144" i="7"/>
  <c r="T303" i="7"/>
  <c r="N310" i="7"/>
  <c r="O310" i="7" s="1"/>
  <c r="G337" i="7"/>
  <c r="T337" i="7"/>
  <c r="M63" i="8"/>
  <c r="K63" i="8"/>
  <c r="T169" i="8"/>
  <c r="N260" i="8"/>
  <c r="T27" i="9"/>
  <c r="N78" i="9"/>
  <c r="U112" i="9"/>
  <c r="G121" i="9"/>
  <c r="K285" i="5"/>
  <c r="U292" i="5"/>
  <c r="N323" i="5"/>
  <c r="U19" i="6"/>
  <c r="T47" i="6"/>
  <c r="M58" i="6"/>
  <c r="T78" i="6"/>
  <c r="M85" i="6"/>
  <c r="G106" i="6"/>
  <c r="N191" i="6"/>
  <c r="O191" i="6" s="1"/>
  <c r="M216" i="6"/>
  <c r="N240" i="6"/>
  <c r="O240" i="6" s="1"/>
  <c r="N260" i="6"/>
  <c r="O260" i="6" s="1"/>
  <c r="M299" i="6"/>
  <c r="M19" i="7"/>
  <c r="U27" i="7"/>
  <c r="U53" i="7"/>
  <c r="U58" i="7"/>
  <c r="N70" i="7"/>
  <c r="O70" i="7" s="1"/>
  <c r="T70" i="7"/>
  <c r="K101" i="7"/>
  <c r="K121" i="7"/>
  <c r="O157" i="7"/>
  <c r="T157" i="7"/>
  <c r="N170" i="7"/>
  <c r="O170" i="7" s="1"/>
  <c r="O204" i="7"/>
  <c r="T204" i="7"/>
  <c r="M230" i="7"/>
  <c r="T260" i="7"/>
  <c r="U292" i="7"/>
  <c r="U299" i="7"/>
  <c r="M317" i="7"/>
  <c r="M323" i="7"/>
  <c r="U338" i="7"/>
  <c r="M35" i="8"/>
  <c r="N63" i="8"/>
  <c r="O63" i="8" s="1"/>
  <c r="U70" i="8"/>
  <c r="M216" i="8"/>
  <c r="K216" i="8"/>
  <c r="T224" i="8"/>
  <c r="T254" i="8"/>
  <c r="G298" i="8"/>
  <c r="I298" i="8"/>
  <c r="M144" i="9"/>
  <c r="M163" i="9"/>
  <c r="K163" i="9"/>
  <c r="M170" i="9"/>
  <c r="K170" i="9"/>
  <c r="U230" i="9"/>
  <c r="M35" i="10"/>
  <c r="K35" i="10"/>
  <c r="T144" i="10"/>
  <c r="N267" i="10"/>
  <c r="U299" i="10"/>
  <c r="T310" i="10"/>
  <c r="M19" i="6"/>
  <c r="N58" i="6"/>
  <c r="O58" i="6" s="1"/>
  <c r="N85" i="6"/>
  <c r="O85" i="6" s="1"/>
  <c r="K96" i="6"/>
  <c r="U102" i="6"/>
  <c r="K132" i="6"/>
  <c r="M169" i="6"/>
  <c r="N216" i="6"/>
  <c r="O216" i="6" s="1"/>
  <c r="N285" i="6"/>
  <c r="N299" i="6"/>
  <c r="O299" i="6" s="1"/>
  <c r="M339" i="6"/>
  <c r="N19" i="7"/>
  <c r="M27" i="7"/>
  <c r="M40" i="7"/>
  <c r="M53" i="7"/>
  <c r="M58" i="7"/>
  <c r="I91" i="7"/>
  <c r="M106" i="7"/>
  <c r="U126" i="7"/>
  <c r="N137" i="7"/>
  <c r="M191" i="7"/>
  <c r="T191" i="7"/>
  <c r="T230" i="7"/>
  <c r="M247" i="7"/>
  <c r="G285" i="7"/>
  <c r="M292" i="7"/>
  <c r="M299" i="7"/>
  <c r="G317" i="7"/>
  <c r="N323" i="7"/>
  <c r="O323" i="7" s="1"/>
  <c r="G10" i="8"/>
  <c r="G84" i="8"/>
  <c r="N137" i="8"/>
  <c r="G216" i="8"/>
  <c r="G259" i="8"/>
  <c r="I259" i="8"/>
  <c r="G10" i="9"/>
  <c r="G58" i="9"/>
  <c r="N144" i="9"/>
  <c r="O144" i="9" s="1"/>
  <c r="O163" i="9"/>
  <c r="U216" i="9"/>
  <c r="I224" i="10"/>
  <c r="G224" i="10"/>
  <c r="U185" i="5"/>
  <c r="M204" i="5"/>
  <c r="G216" i="5"/>
  <c r="M230" i="5"/>
  <c r="G240" i="5"/>
  <c r="N275" i="5"/>
  <c r="U285" i="5"/>
  <c r="M317" i="5"/>
  <c r="M332" i="5"/>
  <c r="N337" i="5"/>
  <c r="N19" i="6"/>
  <c r="O19" i="6" s="1"/>
  <c r="K35" i="6"/>
  <c r="T35" i="6"/>
  <c r="G70" i="6"/>
  <c r="M84" i="6"/>
  <c r="T96" i="6"/>
  <c r="M126" i="6"/>
  <c r="N137" i="6"/>
  <c r="M157" i="6"/>
  <c r="M163" i="6"/>
  <c r="N185" i="6"/>
  <c r="N231" i="6"/>
  <c r="O259" i="6"/>
  <c r="M275" i="6"/>
  <c r="M310" i="6"/>
  <c r="M337" i="6"/>
  <c r="G339" i="6"/>
  <c r="N27" i="7"/>
  <c r="O27" i="7" s="1"/>
  <c r="N40" i="7"/>
  <c r="O40" i="7" s="1"/>
  <c r="N53" i="7"/>
  <c r="O53" i="7" s="1"/>
  <c r="N58" i="7"/>
  <c r="O58" i="7" s="1"/>
  <c r="U101" i="7"/>
  <c r="N106" i="7"/>
  <c r="O106" i="7" s="1"/>
  <c r="U121" i="7"/>
  <c r="M144" i="7"/>
  <c r="T144" i="7"/>
  <c r="M179" i="7"/>
  <c r="I216" i="7"/>
  <c r="G247" i="7"/>
  <c r="G259" i="7"/>
  <c r="N292" i="7"/>
  <c r="O292" i="7" s="1"/>
  <c r="N299" i="7"/>
  <c r="O299" i="7" s="1"/>
  <c r="T323" i="7"/>
  <c r="M338" i="7"/>
  <c r="M54" i="8"/>
  <c r="K54" i="8"/>
  <c r="M102" i="8"/>
  <c r="K102" i="8"/>
  <c r="M275" i="8"/>
  <c r="K275" i="8"/>
  <c r="G40" i="9"/>
  <c r="U91" i="9"/>
  <c r="U106" i="9"/>
  <c r="M198" i="10"/>
  <c r="K198" i="10"/>
  <c r="T198" i="10"/>
  <c r="M205" i="10"/>
  <c r="K205" i="10"/>
  <c r="T205" i="10"/>
  <c r="T53" i="5"/>
  <c r="M70" i="5"/>
  <c r="M102" i="5"/>
  <c r="I126" i="5"/>
  <c r="U126" i="5"/>
  <c r="G157" i="5"/>
  <c r="M163" i="5"/>
  <c r="N170" i="5"/>
  <c r="G204" i="5"/>
  <c r="U205" i="5"/>
  <c r="G230" i="5"/>
  <c r="U231" i="5"/>
  <c r="N259" i="5"/>
  <c r="O259" i="5" s="1"/>
  <c r="M267" i="5"/>
  <c r="I298" i="5"/>
  <c r="U299" i="5"/>
  <c r="K303" i="5"/>
  <c r="G310" i="5"/>
  <c r="N317" i="5"/>
  <c r="O317" i="5" s="1"/>
  <c r="N332" i="5"/>
  <c r="O332" i="5" s="1"/>
  <c r="I338" i="5"/>
  <c r="U339" i="5"/>
  <c r="U10" i="6"/>
  <c r="G19" i="6"/>
  <c r="T19" i="6"/>
  <c r="G53" i="6"/>
  <c r="N84" i="6"/>
  <c r="O84" i="6" s="1"/>
  <c r="K106" i="6"/>
  <c r="G157" i="6"/>
  <c r="M179" i="6"/>
  <c r="M230" i="6"/>
  <c r="M254" i="6"/>
  <c r="O254" i="6"/>
  <c r="N259" i="6"/>
  <c r="N275" i="6"/>
  <c r="O275" i="6" s="1"/>
  <c r="O298" i="6"/>
  <c r="G310" i="6"/>
  <c r="M323" i="6"/>
  <c r="G337" i="6"/>
  <c r="U338" i="6"/>
  <c r="I10" i="7"/>
  <c r="U10" i="7"/>
  <c r="G27" i="7"/>
  <c r="G40" i="7"/>
  <c r="G53" i="7"/>
  <c r="G58" i="7"/>
  <c r="N85" i="7"/>
  <c r="N91" i="7"/>
  <c r="O91" i="7" s="1"/>
  <c r="G96" i="7"/>
  <c r="U96" i="7"/>
  <c r="I126" i="7"/>
  <c r="N163" i="7"/>
  <c r="O163" i="7" s="1"/>
  <c r="N179" i="7"/>
  <c r="O179" i="7" s="1"/>
  <c r="T179" i="7"/>
  <c r="M198" i="7"/>
  <c r="N205" i="7"/>
  <c r="O205" i="7" s="1"/>
  <c r="M216" i="7"/>
  <c r="T216" i="7"/>
  <c r="I254" i="7"/>
  <c r="G267" i="7"/>
  <c r="I275" i="7"/>
  <c r="U275" i="7"/>
  <c r="G292" i="7"/>
  <c r="T292" i="7"/>
  <c r="G299" i="7"/>
  <c r="T299" i="7"/>
  <c r="I310" i="7"/>
  <c r="U310" i="7"/>
  <c r="G338" i="7"/>
  <c r="I47" i="8"/>
  <c r="N54" i="8"/>
  <c r="O54" i="8" s="1"/>
  <c r="U58" i="8"/>
  <c r="N85" i="8"/>
  <c r="O85" i="8" s="1"/>
  <c r="U91" i="8"/>
  <c r="N102" i="8"/>
  <c r="O102" i="8" s="1"/>
  <c r="M198" i="8"/>
  <c r="U204" i="8"/>
  <c r="G247" i="8"/>
  <c r="I247" i="8"/>
  <c r="N275" i="8"/>
  <c r="O275" i="8" s="1"/>
  <c r="T275" i="8"/>
  <c r="U285" i="8"/>
  <c r="U303" i="8"/>
  <c r="U310" i="8"/>
  <c r="U338" i="8"/>
  <c r="U54" i="9"/>
  <c r="N85" i="9"/>
  <c r="G179" i="9"/>
  <c r="N179" i="9"/>
  <c r="U191" i="9"/>
  <c r="T63" i="5"/>
  <c r="N70" i="5"/>
  <c r="O70" i="5" s="1"/>
  <c r="T85" i="5"/>
  <c r="I91" i="5"/>
  <c r="N102" i="5"/>
  <c r="O102" i="5" s="1"/>
  <c r="M126" i="5"/>
  <c r="U150" i="5"/>
  <c r="N163" i="5"/>
  <c r="I185" i="5"/>
  <c r="U198" i="5"/>
  <c r="U224" i="5"/>
  <c r="N247" i="5"/>
  <c r="O247" i="5" s="1"/>
  <c r="K259" i="5"/>
  <c r="N260" i="5"/>
  <c r="N267" i="5"/>
  <c r="O267" i="5" s="1"/>
  <c r="I285" i="5"/>
  <c r="T285" i="5"/>
  <c r="N292" i="5"/>
  <c r="O292" i="5" s="1"/>
  <c r="M298" i="5"/>
  <c r="U323" i="5"/>
  <c r="M338" i="5"/>
  <c r="I63" i="6"/>
  <c r="U78" i="6"/>
  <c r="I96" i="6"/>
  <c r="N112" i="6"/>
  <c r="M144" i="6"/>
  <c r="U150" i="6"/>
  <c r="T169" i="6"/>
  <c r="N179" i="6"/>
  <c r="O179" i="6" s="1"/>
  <c r="I185" i="6"/>
  <c r="M204" i="6"/>
  <c r="N205" i="6"/>
  <c r="N230" i="6"/>
  <c r="O230" i="6" s="1"/>
  <c r="I231" i="6"/>
  <c r="N254" i="6"/>
  <c r="G267" i="6"/>
  <c r="T275" i="6"/>
  <c r="N298" i="6"/>
  <c r="U303" i="6"/>
  <c r="G323" i="6"/>
  <c r="U332" i="6"/>
  <c r="M10" i="7"/>
  <c r="G35" i="7"/>
  <c r="G47" i="7"/>
  <c r="G54" i="7"/>
  <c r="G63" i="7"/>
  <c r="N78" i="7"/>
  <c r="O78" i="7" s="1"/>
  <c r="I84" i="7"/>
  <c r="U84" i="7"/>
  <c r="G91" i="7"/>
  <c r="G101" i="7"/>
  <c r="T101" i="7"/>
  <c r="K106" i="7"/>
  <c r="T121" i="7"/>
  <c r="M126" i="7"/>
  <c r="G132" i="7"/>
  <c r="U157" i="7"/>
  <c r="I169" i="7"/>
  <c r="N198" i="7"/>
  <c r="O198" i="7" s="1"/>
  <c r="U204" i="7"/>
  <c r="K230" i="7"/>
  <c r="G231" i="7"/>
  <c r="T231" i="7"/>
  <c r="M254" i="7"/>
  <c r="U254" i="7"/>
  <c r="M275" i="7"/>
  <c r="M310" i="7"/>
  <c r="M332" i="7"/>
  <c r="T332" i="7"/>
  <c r="G339" i="7"/>
  <c r="I19" i="8"/>
  <c r="K35" i="8"/>
  <c r="G40" i="8"/>
  <c r="M47" i="8"/>
  <c r="K47" i="8"/>
  <c r="M96" i="8"/>
  <c r="K96" i="8"/>
  <c r="N126" i="8"/>
  <c r="O126" i="8" s="1"/>
  <c r="T179" i="8"/>
  <c r="N198" i="8"/>
  <c r="N231" i="8"/>
  <c r="N240" i="8"/>
  <c r="O240" i="8" s="1"/>
  <c r="M247" i="8"/>
  <c r="M260" i="8"/>
  <c r="O260" i="8"/>
  <c r="K260" i="8"/>
  <c r="G275" i="8"/>
  <c r="N299" i="8"/>
  <c r="O299" i="8" s="1"/>
  <c r="T299" i="8"/>
  <c r="O323" i="8"/>
  <c r="I78" i="9"/>
  <c r="K144" i="9"/>
  <c r="I317" i="9"/>
  <c r="G317" i="9"/>
  <c r="T19" i="10"/>
  <c r="T85" i="10"/>
  <c r="U112" i="10"/>
  <c r="I132" i="10"/>
  <c r="G132" i="10"/>
  <c r="G144" i="10"/>
  <c r="U216" i="10"/>
  <c r="M35" i="11"/>
  <c r="K35" i="11"/>
  <c r="U40" i="11"/>
  <c r="U84" i="11"/>
  <c r="N230" i="8"/>
  <c r="O230" i="8" s="1"/>
  <c r="K240" i="8"/>
  <c r="M259" i="8"/>
  <c r="N298" i="8"/>
  <c r="O298" i="8" s="1"/>
  <c r="N303" i="8"/>
  <c r="O303" i="8" s="1"/>
  <c r="M310" i="8"/>
  <c r="U47" i="9"/>
  <c r="M70" i="9"/>
  <c r="M84" i="9"/>
  <c r="G91" i="9"/>
  <c r="M112" i="9"/>
  <c r="N170" i="9"/>
  <c r="O170" i="9" s="1"/>
  <c r="M240" i="9"/>
  <c r="U298" i="9"/>
  <c r="O303" i="9"/>
  <c r="U27" i="10"/>
  <c r="T63" i="10"/>
  <c r="I78" i="10"/>
  <c r="G78" i="10"/>
  <c r="M132" i="10"/>
  <c r="T247" i="10"/>
  <c r="N254" i="10"/>
  <c r="O254" i="10" s="1"/>
  <c r="T259" i="10"/>
  <c r="O35" i="11"/>
  <c r="U53" i="11"/>
  <c r="U63" i="11"/>
  <c r="U337" i="7"/>
  <c r="U339" i="7"/>
  <c r="G27" i="8"/>
  <c r="N35" i="8"/>
  <c r="O35" i="8" s="1"/>
  <c r="T53" i="8"/>
  <c r="T58" i="8"/>
  <c r="G70" i="8"/>
  <c r="U78" i="8"/>
  <c r="U85" i="8"/>
  <c r="N132" i="8"/>
  <c r="U137" i="8"/>
  <c r="M150" i="8"/>
  <c r="M170" i="8"/>
  <c r="U198" i="8"/>
  <c r="N259" i="8"/>
  <c r="N310" i="8"/>
  <c r="O310" i="8" s="1"/>
  <c r="T310" i="8"/>
  <c r="K323" i="8"/>
  <c r="G338" i="8"/>
  <c r="U339" i="8"/>
  <c r="I19" i="9"/>
  <c r="K27" i="9"/>
  <c r="I35" i="9"/>
  <c r="K40" i="9"/>
  <c r="I54" i="9"/>
  <c r="K58" i="9"/>
  <c r="G70" i="9"/>
  <c r="G84" i="9"/>
  <c r="U85" i="9"/>
  <c r="M106" i="9"/>
  <c r="K121" i="9"/>
  <c r="M126" i="9"/>
  <c r="U126" i="9"/>
  <c r="G137" i="9"/>
  <c r="M191" i="9"/>
  <c r="M216" i="9"/>
  <c r="M230" i="9"/>
  <c r="G240" i="9"/>
  <c r="N247" i="9"/>
  <c r="N260" i="9"/>
  <c r="G275" i="9"/>
  <c r="I298" i="9"/>
  <c r="G298" i="9"/>
  <c r="N338" i="9"/>
  <c r="O338" i="9" s="1"/>
  <c r="I27" i="10"/>
  <c r="G27" i="10"/>
  <c r="M78" i="10"/>
  <c r="K78" i="10"/>
  <c r="I112" i="10"/>
  <c r="G112" i="10"/>
  <c r="N170" i="10"/>
  <c r="O170" i="10" s="1"/>
  <c r="U204" i="10"/>
  <c r="G53" i="8"/>
  <c r="G58" i="8"/>
  <c r="I78" i="8"/>
  <c r="I85" i="8"/>
  <c r="G121" i="8"/>
  <c r="I137" i="8"/>
  <c r="N150" i="8"/>
  <c r="O169" i="8"/>
  <c r="N170" i="8"/>
  <c r="G191" i="8"/>
  <c r="I205" i="8"/>
  <c r="O254" i="8"/>
  <c r="N267" i="8"/>
  <c r="T267" i="8"/>
  <c r="N285" i="8"/>
  <c r="I292" i="8"/>
  <c r="I299" i="8"/>
  <c r="U299" i="8"/>
  <c r="G317" i="8"/>
  <c r="K10" i="9"/>
  <c r="M19" i="9"/>
  <c r="M35" i="9"/>
  <c r="I47" i="9"/>
  <c r="K53" i="9"/>
  <c r="M54" i="9"/>
  <c r="U63" i="9"/>
  <c r="U78" i="9"/>
  <c r="M101" i="9"/>
  <c r="T101" i="9"/>
  <c r="G106" i="9"/>
  <c r="N126" i="9"/>
  <c r="O126" i="9" s="1"/>
  <c r="M137" i="9"/>
  <c r="M157" i="9"/>
  <c r="T157" i="9"/>
  <c r="G169" i="9"/>
  <c r="G191" i="9"/>
  <c r="M204" i="9"/>
  <c r="T204" i="9"/>
  <c r="G216" i="9"/>
  <c r="G230" i="9"/>
  <c r="U231" i="9"/>
  <c r="I259" i="9"/>
  <c r="T285" i="9"/>
  <c r="U292" i="9"/>
  <c r="U10" i="10"/>
  <c r="U47" i="10"/>
  <c r="M106" i="10"/>
  <c r="K106" i="10"/>
  <c r="M112" i="10"/>
  <c r="K112" i="10"/>
  <c r="G170" i="10"/>
  <c r="G191" i="10"/>
  <c r="N191" i="10"/>
  <c r="N230" i="10"/>
  <c r="G240" i="10"/>
  <c r="N240" i="10"/>
  <c r="N338" i="10"/>
  <c r="U19" i="11"/>
  <c r="I63" i="8"/>
  <c r="M78" i="8"/>
  <c r="M85" i="8"/>
  <c r="T101" i="8"/>
  <c r="T106" i="8"/>
  <c r="I126" i="8"/>
  <c r="M137" i="8"/>
  <c r="N169" i="8"/>
  <c r="I198" i="8"/>
  <c r="M205" i="8"/>
  <c r="U224" i="8"/>
  <c r="G231" i="8"/>
  <c r="U231" i="8"/>
  <c r="N247" i="8"/>
  <c r="I260" i="8"/>
  <c r="I275" i="8"/>
  <c r="O317" i="8"/>
  <c r="T317" i="8"/>
  <c r="N338" i="8"/>
  <c r="I339" i="8"/>
  <c r="T339" i="8"/>
  <c r="N19" i="9"/>
  <c r="N35" i="9"/>
  <c r="M47" i="9"/>
  <c r="N54" i="9"/>
  <c r="I85" i="9"/>
  <c r="K91" i="9"/>
  <c r="N157" i="9"/>
  <c r="T169" i="9"/>
  <c r="I185" i="9"/>
  <c r="U260" i="9"/>
  <c r="N275" i="9"/>
  <c r="N285" i="9"/>
  <c r="O285" i="9" s="1"/>
  <c r="N323" i="9"/>
  <c r="I231" i="10"/>
  <c r="G231" i="10"/>
  <c r="M267" i="10"/>
  <c r="T339" i="10"/>
  <c r="I19" i="11"/>
  <c r="G19" i="11"/>
  <c r="N47" i="11"/>
  <c r="O47" i="11" s="1"/>
  <c r="M298" i="9"/>
  <c r="U310" i="9"/>
  <c r="M317" i="9"/>
  <c r="U317" i="9"/>
  <c r="U332" i="9"/>
  <c r="M27" i="10"/>
  <c r="N35" i="10"/>
  <c r="O35" i="10" s="1"/>
  <c r="U54" i="10"/>
  <c r="M70" i="10"/>
  <c r="N78" i="10"/>
  <c r="O78" i="10" s="1"/>
  <c r="K96" i="10"/>
  <c r="G101" i="10"/>
  <c r="N112" i="10"/>
  <c r="O112" i="10" s="1"/>
  <c r="N132" i="10"/>
  <c r="O132" i="10" s="1"/>
  <c r="G157" i="10"/>
  <c r="U163" i="10"/>
  <c r="N224" i="10"/>
  <c r="O224" i="10" s="1"/>
  <c r="I299" i="10"/>
  <c r="N310" i="10"/>
  <c r="O310" i="10" s="1"/>
  <c r="I323" i="10"/>
  <c r="T323" i="10"/>
  <c r="N339" i="10"/>
  <c r="O339" i="10" s="1"/>
  <c r="O10" i="11"/>
  <c r="M19" i="11"/>
  <c r="T53" i="11"/>
  <c r="M78" i="11"/>
  <c r="I96" i="11"/>
  <c r="G96" i="11"/>
  <c r="T204" i="11"/>
  <c r="U205" i="11"/>
  <c r="G150" i="12"/>
  <c r="I150" i="12"/>
  <c r="K303" i="9"/>
  <c r="G310" i="9"/>
  <c r="N27" i="10"/>
  <c r="O27" i="10" s="1"/>
  <c r="T47" i="10"/>
  <c r="K53" i="10"/>
  <c r="M54" i="10"/>
  <c r="N70" i="10"/>
  <c r="O70" i="10" s="1"/>
  <c r="I137" i="10"/>
  <c r="U137" i="10"/>
  <c r="M163" i="10"/>
  <c r="I185" i="10"/>
  <c r="G204" i="10"/>
  <c r="G216" i="10"/>
  <c r="N231" i="10"/>
  <c r="O231" i="10" s="1"/>
  <c r="U267" i="10"/>
  <c r="N275" i="10"/>
  <c r="O275" i="10" s="1"/>
  <c r="N292" i="10"/>
  <c r="O292" i="10" s="1"/>
  <c r="M299" i="10"/>
  <c r="M323" i="10"/>
  <c r="U338" i="10"/>
  <c r="N10" i="11"/>
  <c r="N19" i="11"/>
  <c r="O19" i="11" s="1"/>
  <c r="G53" i="11"/>
  <c r="G63" i="11"/>
  <c r="G40" i="12"/>
  <c r="N40" i="12"/>
  <c r="O40" i="12" s="1"/>
  <c r="M247" i="12"/>
  <c r="I84" i="13"/>
  <c r="G84" i="13"/>
  <c r="N137" i="13"/>
  <c r="G137" i="13"/>
  <c r="G260" i="9"/>
  <c r="M267" i="9"/>
  <c r="N292" i="9"/>
  <c r="T317" i="9"/>
  <c r="M332" i="9"/>
  <c r="U338" i="9"/>
  <c r="M10" i="10"/>
  <c r="T10" i="10"/>
  <c r="U19" i="10"/>
  <c r="N54" i="10"/>
  <c r="O54" i="10" s="1"/>
  <c r="U63" i="10"/>
  <c r="N91" i="10"/>
  <c r="O91" i="10" s="1"/>
  <c r="I96" i="10"/>
  <c r="U96" i="10"/>
  <c r="G102" i="10"/>
  <c r="M137" i="10"/>
  <c r="N163" i="10"/>
  <c r="O163" i="10" s="1"/>
  <c r="G179" i="10"/>
  <c r="T231" i="10"/>
  <c r="U254" i="10"/>
  <c r="G267" i="10"/>
  <c r="N299" i="10"/>
  <c r="O299" i="10" s="1"/>
  <c r="K310" i="10"/>
  <c r="N323" i="10"/>
  <c r="O323" i="10" s="1"/>
  <c r="M337" i="10"/>
  <c r="K339" i="10"/>
  <c r="T19" i="11"/>
  <c r="T40" i="11"/>
  <c r="U47" i="11"/>
  <c r="I54" i="11"/>
  <c r="U58" i="11"/>
  <c r="N91" i="11"/>
  <c r="M112" i="11"/>
  <c r="K112" i="11"/>
  <c r="I132" i="11"/>
  <c r="I285" i="9"/>
  <c r="G299" i="9"/>
  <c r="N332" i="9"/>
  <c r="O332" i="9" s="1"/>
  <c r="I338" i="9"/>
  <c r="K102" i="10"/>
  <c r="N137" i="10"/>
  <c r="O137" i="10" s="1"/>
  <c r="I170" i="10"/>
  <c r="N185" i="10"/>
  <c r="O185" i="10" s="1"/>
  <c r="N260" i="10"/>
  <c r="O260" i="10" s="1"/>
  <c r="N337" i="10"/>
  <c r="O337" i="10" s="1"/>
  <c r="I47" i="11"/>
  <c r="M54" i="11"/>
  <c r="G58" i="11"/>
  <c r="N63" i="11"/>
  <c r="I137" i="11"/>
  <c r="G137" i="11"/>
  <c r="I157" i="11"/>
  <c r="I332" i="11"/>
  <c r="G157" i="12"/>
  <c r="G198" i="12"/>
  <c r="I198" i="12"/>
  <c r="G230" i="12"/>
  <c r="N267" i="9"/>
  <c r="O267" i="9" s="1"/>
  <c r="K298" i="9"/>
  <c r="G323" i="9"/>
  <c r="M338" i="9"/>
  <c r="T338" i="9"/>
  <c r="U339" i="9"/>
  <c r="N53" i="10"/>
  <c r="O53" i="10" s="1"/>
  <c r="N96" i="10"/>
  <c r="O96" i="10" s="1"/>
  <c r="G126" i="10"/>
  <c r="G137" i="10"/>
  <c r="T137" i="10"/>
  <c r="G150" i="10"/>
  <c r="G185" i="10"/>
  <c r="T185" i="10"/>
  <c r="I198" i="10"/>
  <c r="I205" i="10"/>
  <c r="T230" i="10"/>
  <c r="G247" i="10"/>
  <c r="M254" i="10"/>
  <c r="T254" i="10"/>
  <c r="U259" i="10"/>
  <c r="K299" i="10"/>
  <c r="U310" i="10"/>
  <c r="K323" i="10"/>
  <c r="U339" i="10"/>
  <c r="T27" i="11"/>
  <c r="U35" i="11"/>
  <c r="M47" i="11"/>
  <c r="N54" i="11"/>
  <c r="O54" i="11" s="1"/>
  <c r="K63" i="11"/>
  <c r="K78" i="11"/>
  <c r="T54" i="12"/>
  <c r="U58" i="12"/>
  <c r="I112" i="12"/>
  <c r="T112" i="12"/>
  <c r="I137" i="12"/>
  <c r="N247" i="12"/>
  <c r="N84" i="11"/>
  <c r="G91" i="11"/>
  <c r="N101" i="11"/>
  <c r="O101" i="11" s="1"/>
  <c r="N144" i="11"/>
  <c r="N170" i="11"/>
  <c r="O170" i="11" s="1"/>
  <c r="N191" i="11"/>
  <c r="G204" i="11"/>
  <c r="K224" i="11"/>
  <c r="G231" i="11"/>
  <c r="T231" i="11"/>
  <c r="M285" i="11"/>
  <c r="T285" i="11"/>
  <c r="G298" i="11"/>
  <c r="K317" i="11"/>
  <c r="M332" i="11"/>
  <c r="M338" i="11"/>
  <c r="U47" i="12"/>
  <c r="N63" i="12"/>
  <c r="M78" i="12"/>
  <c r="N85" i="12"/>
  <c r="U96" i="12"/>
  <c r="T121" i="12"/>
  <c r="T169" i="12"/>
  <c r="T216" i="12"/>
  <c r="K275" i="12"/>
  <c r="N285" i="12"/>
  <c r="O285" i="12" s="1"/>
  <c r="K292" i="12"/>
  <c r="N303" i="12"/>
  <c r="K310" i="12"/>
  <c r="I240" i="13"/>
  <c r="G240" i="13"/>
  <c r="U259" i="14"/>
  <c r="N259" i="14"/>
  <c r="N106" i="11"/>
  <c r="I121" i="11"/>
  <c r="N132" i="11"/>
  <c r="N157" i="11"/>
  <c r="T332" i="11"/>
  <c r="T338" i="11"/>
  <c r="N78" i="12"/>
  <c r="N112" i="12"/>
  <c r="O132" i="12"/>
  <c r="N137" i="12"/>
  <c r="O157" i="12"/>
  <c r="N163" i="12"/>
  <c r="O179" i="12"/>
  <c r="N185" i="12"/>
  <c r="O204" i="12"/>
  <c r="N205" i="12"/>
  <c r="O230" i="12"/>
  <c r="N231" i="12"/>
  <c r="U259" i="12"/>
  <c r="N267" i="12"/>
  <c r="N323" i="12"/>
  <c r="O323" i="12" s="1"/>
  <c r="I121" i="13"/>
  <c r="G121" i="13"/>
  <c r="I204" i="13"/>
  <c r="G204" i="13"/>
  <c r="G54" i="14"/>
  <c r="I54" i="14"/>
  <c r="I70" i="14"/>
  <c r="G70" i="14"/>
  <c r="I78" i="11"/>
  <c r="M96" i="11"/>
  <c r="I102" i="11"/>
  <c r="U102" i="11"/>
  <c r="N112" i="11"/>
  <c r="O112" i="11" s="1"/>
  <c r="T112" i="11"/>
  <c r="M137" i="11"/>
  <c r="I150" i="11"/>
  <c r="U150" i="11"/>
  <c r="K163" i="11"/>
  <c r="U191" i="11"/>
  <c r="G259" i="11"/>
  <c r="T259" i="11"/>
  <c r="G267" i="11"/>
  <c r="T267" i="11"/>
  <c r="K298" i="11"/>
  <c r="U10" i="12"/>
  <c r="N19" i="12"/>
  <c r="O19" i="12" s="1"/>
  <c r="U35" i="12"/>
  <c r="N58" i="12"/>
  <c r="O58" i="12" s="1"/>
  <c r="N70" i="12"/>
  <c r="O70" i="12" s="1"/>
  <c r="M84" i="12"/>
  <c r="N91" i="12"/>
  <c r="O91" i="12" s="1"/>
  <c r="M96" i="12"/>
  <c r="N102" i="12"/>
  <c r="G126" i="12"/>
  <c r="K144" i="12"/>
  <c r="G170" i="12"/>
  <c r="K191" i="12"/>
  <c r="G224" i="12"/>
  <c r="U299" i="12"/>
  <c r="N317" i="12"/>
  <c r="M19" i="13"/>
  <c r="K19" i="13"/>
  <c r="N58" i="13"/>
  <c r="O58" i="13" s="1"/>
  <c r="I150" i="13"/>
  <c r="G150" i="13"/>
  <c r="M157" i="13"/>
  <c r="K157" i="13"/>
  <c r="M310" i="14"/>
  <c r="K310" i="14"/>
  <c r="G47" i="15"/>
  <c r="I47" i="15"/>
  <c r="N96" i="11"/>
  <c r="O96" i="11" s="1"/>
  <c r="M102" i="11"/>
  <c r="G112" i="11"/>
  <c r="N126" i="11"/>
  <c r="N137" i="11"/>
  <c r="O137" i="11" s="1"/>
  <c r="T137" i="11"/>
  <c r="M150" i="11"/>
  <c r="U163" i="11"/>
  <c r="O179" i="11"/>
  <c r="G185" i="11"/>
  <c r="G198" i="11"/>
  <c r="M224" i="11"/>
  <c r="M317" i="11"/>
  <c r="G19" i="12"/>
  <c r="N47" i="12"/>
  <c r="G84" i="12"/>
  <c r="N96" i="12"/>
  <c r="U112" i="12"/>
  <c r="M126" i="12"/>
  <c r="N150" i="12"/>
  <c r="U163" i="12"/>
  <c r="M170" i="12"/>
  <c r="N198" i="12"/>
  <c r="U205" i="12"/>
  <c r="T275" i="12"/>
  <c r="T292" i="12"/>
  <c r="N298" i="12"/>
  <c r="O298" i="12" s="1"/>
  <c r="T310" i="12"/>
  <c r="N332" i="12"/>
  <c r="N19" i="13"/>
  <c r="O19" i="13" s="1"/>
  <c r="N47" i="13"/>
  <c r="O47" i="13" s="1"/>
  <c r="M150" i="13"/>
  <c r="K150" i="13"/>
  <c r="N230" i="13"/>
  <c r="O230" i="13" s="1"/>
  <c r="G230" i="13"/>
  <c r="G63" i="14"/>
  <c r="I63" i="14"/>
  <c r="N102" i="11"/>
  <c r="O102" i="11" s="1"/>
  <c r="N150" i="11"/>
  <c r="O150" i="11" s="1"/>
  <c r="I169" i="11"/>
  <c r="M205" i="11"/>
  <c r="M247" i="11"/>
  <c r="K40" i="12"/>
  <c r="M58" i="12"/>
  <c r="M106" i="12"/>
  <c r="N126" i="12"/>
  <c r="N170" i="12"/>
  <c r="N224" i="12"/>
  <c r="M259" i="12"/>
  <c r="M275" i="12"/>
  <c r="M292" i="12"/>
  <c r="T299" i="12"/>
  <c r="M310" i="12"/>
  <c r="K337" i="12"/>
  <c r="N338" i="12"/>
  <c r="T339" i="12"/>
  <c r="G19" i="13"/>
  <c r="I27" i="13"/>
  <c r="U170" i="13"/>
  <c r="N85" i="11"/>
  <c r="O85" i="11" s="1"/>
  <c r="G102" i="11"/>
  <c r="G150" i="11"/>
  <c r="N163" i="11"/>
  <c r="O163" i="11" s="1"/>
  <c r="N179" i="11"/>
  <c r="G205" i="11"/>
  <c r="U216" i="11"/>
  <c r="G247" i="11"/>
  <c r="K259" i="11"/>
  <c r="K267" i="11"/>
  <c r="U310" i="11"/>
  <c r="N323" i="11"/>
  <c r="N332" i="11"/>
  <c r="O332" i="11" s="1"/>
  <c r="N337" i="11"/>
  <c r="N338" i="11"/>
  <c r="O338" i="11" s="1"/>
  <c r="N339" i="11"/>
  <c r="M54" i="12"/>
  <c r="K70" i="12"/>
  <c r="K91" i="12"/>
  <c r="N106" i="12"/>
  <c r="O106" i="12" s="1"/>
  <c r="M121" i="12"/>
  <c r="N144" i="12"/>
  <c r="O144" i="12" s="1"/>
  <c r="M169" i="12"/>
  <c r="N191" i="12"/>
  <c r="O191" i="12" s="1"/>
  <c r="M216" i="12"/>
  <c r="N240" i="12"/>
  <c r="M254" i="12"/>
  <c r="N259" i="12"/>
  <c r="N292" i="12"/>
  <c r="O292" i="12" s="1"/>
  <c r="M299" i="12"/>
  <c r="N310" i="12"/>
  <c r="O310" i="12" s="1"/>
  <c r="M339" i="12"/>
  <c r="N126" i="13"/>
  <c r="O126" i="13" s="1"/>
  <c r="I126" i="13"/>
  <c r="T169" i="13"/>
  <c r="G47" i="14"/>
  <c r="I47" i="14"/>
  <c r="N84" i="14"/>
  <c r="I323" i="14"/>
  <c r="G323" i="14"/>
  <c r="G106" i="11"/>
  <c r="N121" i="11"/>
  <c r="O121" i="11" s="1"/>
  <c r="G132" i="11"/>
  <c r="O144" i="11"/>
  <c r="G157" i="11"/>
  <c r="G179" i="11"/>
  <c r="U204" i="11"/>
  <c r="M231" i="11"/>
  <c r="M298" i="11"/>
  <c r="G303" i="11"/>
  <c r="N10" i="12"/>
  <c r="G27" i="12"/>
  <c r="N53" i="12"/>
  <c r="O53" i="12" s="1"/>
  <c r="U54" i="12"/>
  <c r="G78" i="12"/>
  <c r="G101" i="12"/>
  <c r="U102" i="12"/>
  <c r="G112" i="12"/>
  <c r="N121" i="12"/>
  <c r="O121" i="12" s="1"/>
  <c r="K132" i="12"/>
  <c r="G137" i="12"/>
  <c r="K157" i="12"/>
  <c r="G163" i="12"/>
  <c r="N169" i="12"/>
  <c r="O169" i="12" s="1"/>
  <c r="K179" i="12"/>
  <c r="G185" i="12"/>
  <c r="K204" i="12"/>
  <c r="G205" i="12"/>
  <c r="N216" i="12"/>
  <c r="O216" i="12" s="1"/>
  <c r="K230" i="12"/>
  <c r="G231" i="12"/>
  <c r="G240" i="12"/>
  <c r="N299" i="12"/>
  <c r="O299" i="12" s="1"/>
  <c r="O303" i="12"/>
  <c r="U317" i="12"/>
  <c r="I323" i="12"/>
  <c r="I10" i="13"/>
  <c r="M35" i="13"/>
  <c r="K35" i="13"/>
  <c r="I198" i="13"/>
  <c r="T230" i="13"/>
  <c r="O170" i="14"/>
  <c r="O240" i="14"/>
  <c r="T240" i="14"/>
  <c r="O260" i="14"/>
  <c r="T260" i="14"/>
  <c r="M323" i="14"/>
  <c r="K323" i="14"/>
  <c r="O84" i="13"/>
  <c r="T84" i="13"/>
  <c r="N101" i="13"/>
  <c r="O101" i="13" s="1"/>
  <c r="G185" i="13"/>
  <c r="I191" i="13"/>
  <c r="U191" i="13"/>
  <c r="M204" i="13"/>
  <c r="U204" i="13"/>
  <c r="O240" i="13"/>
  <c r="U247" i="13"/>
  <c r="U285" i="13"/>
  <c r="O298" i="13"/>
  <c r="U303" i="13"/>
  <c r="U323" i="13"/>
  <c r="O332" i="13"/>
  <c r="N63" i="14"/>
  <c r="O70" i="14"/>
  <c r="U150" i="14"/>
  <c r="U169" i="14"/>
  <c r="O185" i="14"/>
  <c r="U198" i="14"/>
  <c r="U216" i="14"/>
  <c r="G240" i="14"/>
  <c r="G260" i="14"/>
  <c r="O323" i="14"/>
  <c r="T323" i="14"/>
  <c r="U332" i="14"/>
  <c r="M27" i="15"/>
  <c r="K27" i="15"/>
  <c r="M84" i="15"/>
  <c r="K84" i="15"/>
  <c r="U85" i="15"/>
  <c r="U337" i="12"/>
  <c r="N339" i="12"/>
  <c r="O339" i="12" s="1"/>
  <c r="G40" i="13"/>
  <c r="I58" i="13"/>
  <c r="U63" i="13"/>
  <c r="T85" i="13"/>
  <c r="U106" i="13"/>
  <c r="N112" i="13"/>
  <c r="M144" i="13"/>
  <c r="N163" i="13"/>
  <c r="U179" i="13"/>
  <c r="M191" i="13"/>
  <c r="N204" i="13"/>
  <c r="O204" i="13" s="1"/>
  <c r="U216" i="13"/>
  <c r="T240" i="13"/>
  <c r="N254" i="13"/>
  <c r="U260" i="13"/>
  <c r="U267" i="13"/>
  <c r="K10" i="14"/>
  <c r="N19" i="14"/>
  <c r="K27" i="14"/>
  <c r="N35" i="14"/>
  <c r="N85" i="14"/>
  <c r="O85" i="14" s="1"/>
  <c r="N96" i="14"/>
  <c r="O96" i="14" s="1"/>
  <c r="T137" i="14"/>
  <c r="K170" i="14"/>
  <c r="N205" i="14"/>
  <c r="O205" i="14" s="1"/>
  <c r="N224" i="14"/>
  <c r="O224" i="14" s="1"/>
  <c r="I254" i="14"/>
  <c r="G259" i="14"/>
  <c r="M299" i="14"/>
  <c r="U299" i="14"/>
  <c r="I303" i="14"/>
  <c r="T310" i="14"/>
  <c r="O27" i="15"/>
  <c r="T27" i="15"/>
  <c r="U35" i="15"/>
  <c r="I58" i="15"/>
  <c r="U70" i="15"/>
  <c r="O84" i="15"/>
  <c r="M323" i="12"/>
  <c r="U332" i="12"/>
  <c r="T10" i="13"/>
  <c r="I47" i="13"/>
  <c r="U47" i="13"/>
  <c r="N54" i="13"/>
  <c r="M58" i="13"/>
  <c r="T70" i="13"/>
  <c r="N91" i="13"/>
  <c r="O91" i="13" s="1"/>
  <c r="K126" i="13"/>
  <c r="G132" i="13"/>
  <c r="T150" i="13"/>
  <c r="N191" i="13"/>
  <c r="O191" i="13" s="1"/>
  <c r="M216" i="13"/>
  <c r="G231" i="13"/>
  <c r="T285" i="13"/>
  <c r="K298" i="13"/>
  <c r="N299" i="13"/>
  <c r="T303" i="13"/>
  <c r="K332" i="13"/>
  <c r="N338" i="13"/>
  <c r="O338" i="13" s="1"/>
  <c r="I40" i="14"/>
  <c r="I53" i="14"/>
  <c r="U53" i="14"/>
  <c r="I58" i="14"/>
  <c r="G78" i="14"/>
  <c r="G84" i="14"/>
  <c r="U84" i="14"/>
  <c r="K85" i="14"/>
  <c r="N91" i="14"/>
  <c r="G112" i="14"/>
  <c r="O126" i="14"/>
  <c r="N132" i="14"/>
  <c r="N137" i="14"/>
  <c r="O137" i="14" s="1"/>
  <c r="N157" i="14"/>
  <c r="N163" i="14"/>
  <c r="O163" i="14" s="1"/>
  <c r="K185" i="14"/>
  <c r="U204" i="14"/>
  <c r="G216" i="14"/>
  <c r="N231" i="14"/>
  <c r="O231" i="14" s="1"/>
  <c r="K240" i="14"/>
  <c r="T254" i="14"/>
  <c r="K260" i="14"/>
  <c r="G292" i="14"/>
  <c r="N299" i="14"/>
  <c r="O299" i="14" s="1"/>
  <c r="M10" i="15"/>
  <c r="K10" i="15"/>
  <c r="U19" i="15"/>
  <c r="G27" i="15"/>
  <c r="M58" i="15"/>
  <c r="K58" i="15"/>
  <c r="M106" i="15"/>
  <c r="K106" i="15"/>
  <c r="I337" i="12"/>
  <c r="T337" i="12"/>
  <c r="K339" i="12"/>
  <c r="I35" i="13"/>
  <c r="M47" i="13"/>
  <c r="K84" i="13"/>
  <c r="N85" i="13"/>
  <c r="K132" i="13"/>
  <c r="G144" i="13"/>
  <c r="M179" i="13"/>
  <c r="G191" i="13"/>
  <c r="N216" i="13"/>
  <c r="O216" i="13" s="1"/>
  <c r="T267" i="13"/>
  <c r="M285" i="13"/>
  <c r="M303" i="13"/>
  <c r="I10" i="14"/>
  <c r="I19" i="14"/>
  <c r="I27" i="14"/>
  <c r="I35" i="14"/>
  <c r="M78" i="14"/>
  <c r="N101" i="14"/>
  <c r="I102" i="14"/>
  <c r="T102" i="14"/>
  <c r="N112" i="14"/>
  <c r="O112" i="14" s="1"/>
  <c r="M150" i="14"/>
  <c r="M198" i="14"/>
  <c r="K205" i="14"/>
  <c r="O216" i="14"/>
  <c r="K224" i="14"/>
  <c r="U230" i="14"/>
  <c r="T247" i="14"/>
  <c r="I285" i="14"/>
  <c r="G299" i="14"/>
  <c r="N58" i="15"/>
  <c r="O58" i="15" s="1"/>
  <c r="G96" i="13"/>
  <c r="I101" i="13"/>
  <c r="U102" i="13"/>
  <c r="N106" i="13"/>
  <c r="O106" i="13" s="1"/>
  <c r="N132" i="13"/>
  <c r="N179" i="13"/>
  <c r="O179" i="13" s="1"/>
  <c r="I230" i="13"/>
  <c r="K240" i="13"/>
  <c r="M254" i="13"/>
  <c r="M267" i="13"/>
  <c r="N285" i="13"/>
  <c r="O285" i="13" s="1"/>
  <c r="N303" i="13"/>
  <c r="O303" i="13" s="1"/>
  <c r="I317" i="13"/>
  <c r="N323" i="13"/>
  <c r="N40" i="14"/>
  <c r="O40" i="14" s="1"/>
  <c r="N53" i="14"/>
  <c r="O53" i="14" s="1"/>
  <c r="N58" i="14"/>
  <c r="O58" i="14" s="1"/>
  <c r="K70" i="14"/>
  <c r="N78" i="14"/>
  <c r="N144" i="14"/>
  <c r="N150" i="14"/>
  <c r="O150" i="14" s="1"/>
  <c r="N169" i="14"/>
  <c r="N198" i="14"/>
  <c r="O198" i="14" s="1"/>
  <c r="N216" i="14"/>
  <c r="I275" i="14"/>
  <c r="G298" i="14"/>
  <c r="G19" i="15"/>
  <c r="I19" i="15"/>
  <c r="K323" i="12"/>
  <c r="O332" i="12"/>
  <c r="N337" i="12"/>
  <c r="O337" i="12" s="1"/>
  <c r="G338" i="12"/>
  <c r="T338" i="12"/>
  <c r="U339" i="12"/>
  <c r="I19" i="13"/>
  <c r="U19" i="13"/>
  <c r="N35" i="13"/>
  <c r="O35" i="13" s="1"/>
  <c r="G47" i="13"/>
  <c r="T47" i="13"/>
  <c r="M54" i="13"/>
  <c r="K58" i="13"/>
  <c r="N63" i="13"/>
  <c r="N70" i="13"/>
  <c r="O70" i="13" s="1"/>
  <c r="U78" i="13"/>
  <c r="T96" i="13"/>
  <c r="T101" i="13"/>
  <c r="U112" i="13"/>
  <c r="U121" i="13"/>
  <c r="I157" i="13"/>
  <c r="T198" i="13"/>
  <c r="K204" i="13"/>
  <c r="M230" i="13"/>
  <c r="N267" i="13"/>
  <c r="O267" i="13" s="1"/>
  <c r="M317" i="13"/>
  <c r="N10" i="14"/>
  <c r="O10" i="14" s="1"/>
  <c r="T10" i="14"/>
  <c r="N27" i="14"/>
  <c r="O27" i="14" s="1"/>
  <c r="G40" i="14"/>
  <c r="G53" i="14"/>
  <c r="G58" i="14"/>
  <c r="U91" i="14"/>
  <c r="U101" i="14"/>
  <c r="N126" i="14"/>
  <c r="U132" i="14"/>
  <c r="G191" i="14"/>
  <c r="T191" i="14"/>
  <c r="U205" i="14"/>
  <c r="U224" i="14"/>
  <c r="G230" i="14"/>
  <c r="N247" i="14"/>
  <c r="N254" i="14"/>
  <c r="O254" i="14" s="1"/>
  <c r="T298" i="14"/>
  <c r="G317" i="14"/>
  <c r="G338" i="14"/>
  <c r="I338" i="14"/>
  <c r="T338" i="14"/>
  <c r="M53" i="15"/>
  <c r="K53" i="15"/>
  <c r="G96" i="15"/>
  <c r="I96" i="15"/>
  <c r="N332" i="14"/>
  <c r="N35" i="15"/>
  <c r="M40" i="15"/>
  <c r="N63" i="15"/>
  <c r="N85" i="15"/>
  <c r="M91" i="15"/>
  <c r="G102" i="15"/>
  <c r="M132" i="15"/>
  <c r="K144" i="15"/>
  <c r="N169" i="15"/>
  <c r="O169" i="15" s="1"/>
  <c r="N179" i="15"/>
  <c r="O179" i="15" s="1"/>
  <c r="G185" i="15"/>
  <c r="M191" i="15"/>
  <c r="G204" i="15"/>
  <c r="G230" i="15"/>
  <c r="G240" i="15"/>
  <c r="N247" i="15"/>
  <c r="O247" i="15" s="1"/>
  <c r="I285" i="15"/>
  <c r="K298" i="15"/>
  <c r="I303" i="15"/>
  <c r="U317" i="15"/>
  <c r="U332" i="15"/>
  <c r="K338" i="15"/>
  <c r="N339" i="15"/>
  <c r="K10" i="16"/>
  <c r="M19" i="16"/>
  <c r="G54" i="16"/>
  <c r="N78" i="16"/>
  <c r="I84" i="16"/>
  <c r="N91" i="16"/>
  <c r="O91" i="16" s="1"/>
  <c r="I96" i="16"/>
  <c r="K101" i="16"/>
  <c r="M102" i="16"/>
  <c r="G137" i="16"/>
  <c r="N163" i="16"/>
  <c r="I169" i="16"/>
  <c r="G179" i="16"/>
  <c r="I185" i="16"/>
  <c r="M231" i="16"/>
  <c r="N259" i="16"/>
  <c r="O259" i="16" s="1"/>
  <c r="N299" i="16"/>
  <c r="M303" i="16"/>
  <c r="N310" i="16"/>
  <c r="K317" i="16"/>
  <c r="N339" i="16"/>
  <c r="N337" i="14"/>
  <c r="O337" i="14" s="1"/>
  <c r="N339" i="14"/>
  <c r="O339" i="14" s="1"/>
  <c r="T339" i="14"/>
  <c r="I10" i="15"/>
  <c r="U10" i="15"/>
  <c r="N40" i="15"/>
  <c r="O40" i="15" s="1"/>
  <c r="N54" i="15"/>
  <c r="U58" i="15"/>
  <c r="G78" i="15"/>
  <c r="U84" i="15"/>
  <c r="N91" i="15"/>
  <c r="O91" i="15" s="1"/>
  <c r="K101" i="15"/>
  <c r="T102" i="15"/>
  <c r="N112" i="15"/>
  <c r="K121" i="15"/>
  <c r="N126" i="15"/>
  <c r="N132" i="15"/>
  <c r="O132" i="15" s="1"/>
  <c r="N150" i="15"/>
  <c r="K169" i="15"/>
  <c r="N170" i="15"/>
  <c r="M185" i="15"/>
  <c r="N191" i="15"/>
  <c r="O191" i="15" s="1"/>
  <c r="G205" i="15"/>
  <c r="U231" i="15"/>
  <c r="N259" i="15"/>
  <c r="O259" i="15" s="1"/>
  <c r="T260" i="15"/>
  <c r="M267" i="15"/>
  <c r="M285" i="15"/>
  <c r="M303" i="15"/>
  <c r="N19" i="16"/>
  <c r="I27" i="16"/>
  <c r="N40" i="16"/>
  <c r="O40" i="16" s="1"/>
  <c r="I47" i="16"/>
  <c r="K53" i="16"/>
  <c r="M54" i="16"/>
  <c r="M70" i="16"/>
  <c r="G85" i="16"/>
  <c r="T91" i="16"/>
  <c r="N102" i="16"/>
  <c r="I106" i="16"/>
  <c r="N121" i="16"/>
  <c r="O121" i="16" s="1"/>
  <c r="I126" i="16"/>
  <c r="K132" i="16"/>
  <c r="M137" i="16"/>
  <c r="M157" i="16"/>
  <c r="G170" i="16"/>
  <c r="M185" i="16"/>
  <c r="I191" i="16"/>
  <c r="I224" i="16"/>
  <c r="U224" i="16"/>
  <c r="U285" i="16"/>
  <c r="U292" i="16"/>
  <c r="N303" i="16"/>
  <c r="O303" i="16" s="1"/>
  <c r="I337" i="16"/>
  <c r="T337" i="16"/>
  <c r="T78" i="15"/>
  <c r="I84" i="15"/>
  <c r="N102" i="15"/>
  <c r="O102" i="15" s="1"/>
  <c r="U163" i="15"/>
  <c r="T205" i="15"/>
  <c r="T224" i="15"/>
  <c r="N230" i="15"/>
  <c r="O230" i="15" s="1"/>
  <c r="N240" i="15"/>
  <c r="O240" i="15" s="1"/>
  <c r="N267" i="15"/>
  <c r="O267" i="15" s="1"/>
  <c r="N285" i="15"/>
  <c r="O285" i="15" s="1"/>
  <c r="N303" i="15"/>
  <c r="O303" i="15" s="1"/>
  <c r="T317" i="15"/>
  <c r="T332" i="15"/>
  <c r="G35" i="16"/>
  <c r="T40" i="16"/>
  <c r="N54" i="16"/>
  <c r="N70" i="16"/>
  <c r="O70" i="16" s="1"/>
  <c r="G112" i="16"/>
  <c r="T121" i="16"/>
  <c r="N137" i="16"/>
  <c r="N157" i="16"/>
  <c r="O157" i="16" s="1"/>
  <c r="N185" i="16"/>
  <c r="O185" i="16" s="1"/>
  <c r="T204" i="16"/>
  <c r="T216" i="16"/>
  <c r="N231" i="16"/>
  <c r="O231" i="16" s="1"/>
  <c r="T247" i="16"/>
  <c r="N260" i="16"/>
  <c r="G275" i="16"/>
  <c r="T231" i="15"/>
  <c r="N260" i="15"/>
  <c r="T275" i="16"/>
  <c r="T292" i="16"/>
  <c r="N337" i="16"/>
  <c r="N185" i="15"/>
  <c r="O53" i="16"/>
  <c r="M84" i="16"/>
  <c r="M169" i="16"/>
  <c r="U205" i="16"/>
  <c r="U259" i="16"/>
  <c r="U310" i="16"/>
  <c r="O106" i="15"/>
  <c r="O144" i="15"/>
  <c r="U204" i="15"/>
  <c r="O231" i="15"/>
  <c r="U323" i="15"/>
  <c r="M27" i="16"/>
  <c r="G53" i="16"/>
  <c r="N84" i="16"/>
  <c r="O84" i="16" s="1"/>
  <c r="M96" i="16"/>
  <c r="M106" i="16"/>
  <c r="G132" i="16"/>
  <c r="N169" i="16"/>
  <c r="O169" i="16" s="1"/>
  <c r="N224" i="16"/>
  <c r="U231" i="16"/>
  <c r="N247" i="16"/>
  <c r="O247" i="16" s="1"/>
  <c r="G267" i="16"/>
  <c r="G285" i="16"/>
  <c r="U303" i="16"/>
  <c r="K332" i="16"/>
  <c r="N303" i="14"/>
  <c r="T303" i="14"/>
  <c r="N310" i="14"/>
  <c r="O310" i="14" s="1"/>
  <c r="G332" i="14"/>
  <c r="G35" i="15"/>
  <c r="U40" i="15"/>
  <c r="M70" i="15"/>
  <c r="U91" i="15"/>
  <c r="N101" i="15"/>
  <c r="O101" i="15" s="1"/>
  <c r="N121" i="15"/>
  <c r="O121" i="15" s="1"/>
  <c r="T121" i="15"/>
  <c r="U132" i="15"/>
  <c r="M169" i="15"/>
  <c r="U185" i="15"/>
  <c r="U191" i="15"/>
  <c r="M204" i="15"/>
  <c r="K224" i="15"/>
  <c r="U230" i="15"/>
  <c r="U240" i="15"/>
  <c r="U267" i="15"/>
  <c r="U285" i="15"/>
  <c r="O298" i="15"/>
  <c r="U303" i="15"/>
  <c r="K317" i="15"/>
  <c r="K332" i="15"/>
  <c r="G338" i="15"/>
  <c r="N27" i="16"/>
  <c r="O27" i="16" s="1"/>
  <c r="I35" i="16"/>
  <c r="K40" i="16"/>
  <c r="M47" i="16"/>
  <c r="M58" i="16"/>
  <c r="N96" i="16"/>
  <c r="N106" i="16"/>
  <c r="O106" i="16" s="1"/>
  <c r="I112" i="16"/>
  <c r="K121" i="16"/>
  <c r="M126" i="16"/>
  <c r="M144" i="16"/>
  <c r="N191" i="16"/>
  <c r="M198" i="16"/>
  <c r="M205" i="16"/>
  <c r="K247" i="16"/>
  <c r="M259" i="16"/>
  <c r="U260" i="16"/>
  <c r="N267" i="16"/>
  <c r="O267" i="16" s="1"/>
  <c r="T332" i="14"/>
  <c r="I337" i="14"/>
  <c r="I339" i="14"/>
  <c r="N19" i="15"/>
  <c r="O19" i="15" s="1"/>
  <c r="O35" i="15"/>
  <c r="T35" i="15"/>
  <c r="I40" i="15"/>
  <c r="O63" i="15"/>
  <c r="T63" i="15"/>
  <c r="N70" i="15"/>
  <c r="O70" i="15" s="1"/>
  <c r="O85" i="15"/>
  <c r="T85" i="15"/>
  <c r="I91" i="15"/>
  <c r="I132" i="15"/>
  <c r="I137" i="15"/>
  <c r="N157" i="15"/>
  <c r="O157" i="15" s="1"/>
  <c r="T163" i="15"/>
  <c r="I191" i="15"/>
  <c r="I198" i="15"/>
  <c r="N204" i="15"/>
  <c r="O204" i="15" s="1"/>
  <c r="N216" i="15"/>
  <c r="K231" i="15"/>
  <c r="N275" i="15"/>
  <c r="O275" i="15" s="1"/>
  <c r="T27" i="16"/>
  <c r="N47" i="16"/>
  <c r="N58" i="16"/>
  <c r="O58" i="16" s="1"/>
  <c r="I63" i="16"/>
  <c r="K70" i="16"/>
  <c r="M78" i="16"/>
  <c r="M91" i="16"/>
  <c r="T106" i="16"/>
  <c r="N126" i="16"/>
  <c r="O126" i="16" s="1"/>
  <c r="N144" i="16"/>
  <c r="O144" i="16" s="1"/>
  <c r="I150" i="16"/>
  <c r="K157" i="16"/>
  <c r="N179" i="16"/>
  <c r="U185" i="16"/>
  <c r="N198" i="16"/>
  <c r="O198" i="16" s="1"/>
  <c r="N205" i="16"/>
  <c r="O205" i="16" s="1"/>
  <c r="N230" i="16"/>
  <c r="O230" i="16" s="1"/>
  <c r="I231" i="16"/>
  <c r="T231" i="16"/>
  <c r="U240" i="16"/>
  <c r="K267" i="16"/>
  <c r="U275" i="16"/>
  <c r="K285" i="16"/>
  <c r="K298" i="16"/>
  <c r="M299" i="16"/>
  <c r="M310" i="16"/>
  <c r="U332" i="16"/>
  <c r="U337" i="16"/>
  <c r="K338" i="16"/>
  <c r="M339" i="16"/>
  <c r="O224" i="16"/>
  <c r="G231" i="16"/>
  <c r="G240" i="16"/>
  <c r="I240" i="16"/>
  <c r="G247" i="16"/>
  <c r="G254" i="16"/>
  <c r="I254" i="16"/>
  <c r="G259" i="16"/>
  <c r="G260" i="16"/>
  <c r="I260" i="16"/>
  <c r="N298" i="16"/>
  <c r="O298" i="16" s="1"/>
  <c r="U298" i="16"/>
  <c r="N338" i="16"/>
  <c r="O338" i="16" s="1"/>
  <c r="U338" i="16"/>
  <c r="K19" i="16"/>
  <c r="O19" i="16"/>
  <c r="K35" i="16"/>
  <c r="O35" i="16"/>
  <c r="K47" i="16"/>
  <c r="O47" i="16"/>
  <c r="K54" i="16"/>
  <c r="O54" i="16"/>
  <c r="K63" i="16"/>
  <c r="O63" i="16"/>
  <c r="K78" i="16"/>
  <c r="O78" i="16"/>
  <c r="K85" i="16"/>
  <c r="O85" i="16"/>
  <c r="K96" i="16"/>
  <c r="O96" i="16"/>
  <c r="K102" i="16"/>
  <c r="O102" i="16"/>
  <c r="K112" i="16"/>
  <c r="O112" i="16"/>
  <c r="K126" i="16"/>
  <c r="K137" i="16"/>
  <c r="O137" i="16"/>
  <c r="K150" i="16"/>
  <c r="O150" i="16"/>
  <c r="K163" i="16"/>
  <c r="O163" i="16"/>
  <c r="K170" i="16"/>
  <c r="O170" i="16"/>
  <c r="M179" i="16"/>
  <c r="G185" i="16"/>
  <c r="M191" i="16"/>
  <c r="G198" i="16"/>
  <c r="M204" i="16"/>
  <c r="G205" i="16"/>
  <c r="M216" i="16"/>
  <c r="O240" i="16"/>
  <c r="K240" i="16"/>
  <c r="O254" i="16"/>
  <c r="K254" i="16"/>
  <c r="O260" i="16"/>
  <c r="K260" i="16"/>
  <c r="I275" i="16"/>
  <c r="G317" i="16"/>
  <c r="I317" i="16"/>
  <c r="N204" i="16"/>
  <c r="O204" i="16" s="1"/>
  <c r="N216" i="16"/>
  <c r="O216" i="16" s="1"/>
  <c r="I230" i="16"/>
  <c r="O275" i="16"/>
  <c r="K275" i="16"/>
  <c r="G298" i="16"/>
  <c r="I298" i="16"/>
  <c r="G338" i="16"/>
  <c r="I338" i="16"/>
  <c r="K179" i="16"/>
  <c r="K191" i="16"/>
  <c r="K204" i="16"/>
  <c r="K216" i="16"/>
  <c r="M224" i="16"/>
  <c r="K230" i="16"/>
  <c r="M240" i="16"/>
  <c r="M254" i="16"/>
  <c r="M260" i="16"/>
  <c r="M267" i="16"/>
  <c r="G303" i="16"/>
  <c r="I303" i="16"/>
  <c r="N317" i="16"/>
  <c r="O317" i="16" s="1"/>
  <c r="U317" i="16"/>
  <c r="G332" i="16"/>
  <c r="I332" i="16"/>
  <c r="G292" i="16"/>
  <c r="K292" i="16"/>
  <c r="O292" i="16"/>
  <c r="G299" i="16"/>
  <c r="K299" i="16"/>
  <c r="O299" i="16"/>
  <c r="G310" i="16"/>
  <c r="K310" i="16"/>
  <c r="O310" i="16"/>
  <c r="G323" i="16"/>
  <c r="K323" i="16"/>
  <c r="O323" i="16"/>
  <c r="G337" i="16"/>
  <c r="K337" i="16"/>
  <c r="O337" i="16"/>
  <c r="G339" i="16"/>
  <c r="K339" i="16"/>
  <c r="O339" i="16"/>
  <c r="O47" i="15"/>
  <c r="O54" i="15"/>
  <c r="O96" i="15"/>
  <c r="O112" i="15"/>
  <c r="O126" i="15"/>
  <c r="O137" i="15"/>
  <c r="O150" i="15"/>
  <c r="O78" i="15"/>
  <c r="G169" i="15"/>
  <c r="G170" i="15"/>
  <c r="I170" i="15"/>
  <c r="U179" i="15"/>
  <c r="M19" i="15"/>
  <c r="M35" i="15"/>
  <c r="G40" i="15"/>
  <c r="M47" i="15"/>
  <c r="G53" i="15"/>
  <c r="M54" i="15"/>
  <c r="G58" i="15"/>
  <c r="M63" i="15"/>
  <c r="G70" i="15"/>
  <c r="M78" i="15"/>
  <c r="G84" i="15"/>
  <c r="M85" i="15"/>
  <c r="G91" i="15"/>
  <c r="M96" i="15"/>
  <c r="G101" i="15"/>
  <c r="M102" i="15"/>
  <c r="G106" i="15"/>
  <c r="M112" i="15"/>
  <c r="G121" i="15"/>
  <c r="M126" i="15"/>
  <c r="G132" i="15"/>
  <c r="M137" i="15"/>
  <c r="G144" i="15"/>
  <c r="M150" i="15"/>
  <c r="G157" i="15"/>
  <c r="U157" i="15"/>
  <c r="O170" i="15"/>
  <c r="K170" i="15"/>
  <c r="G179" i="15"/>
  <c r="I185" i="15"/>
  <c r="I163" i="15"/>
  <c r="O185" i="15"/>
  <c r="K185" i="15"/>
  <c r="O205" i="15"/>
  <c r="K205" i="15"/>
  <c r="K19" i="15"/>
  <c r="K35" i="15"/>
  <c r="K47" i="15"/>
  <c r="K54" i="15"/>
  <c r="K63" i="15"/>
  <c r="K78" i="15"/>
  <c r="K85" i="15"/>
  <c r="K96" i="15"/>
  <c r="K102" i="15"/>
  <c r="K112" i="15"/>
  <c r="K126" i="15"/>
  <c r="K137" i="15"/>
  <c r="K150" i="15"/>
  <c r="M157" i="15"/>
  <c r="O163" i="15"/>
  <c r="K163" i="15"/>
  <c r="U169" i="15"/>
  <c r="M170" i="15"/>
  <c r="M179" i="15"/>
  <c r="G191" i="15"/>
  <c r="O198" i="15"/>
  <c r="K198" i="15"/>
  <c r="O216" i="15"/>
  <c r="U259" i="15"/>
  <c r="U260" i="15"/>
  <c r="G275" i="15"/>
  <c r="I275" i="15"/>
  <c r="N310" i="15"/>
  <c r="N323" i="15"/>
  <c r="O339" i="15"/>
  <c r="I216" i="15"/>
  <c r="M216" i="15"/>
  <c r="G224" i="15"/>
  <c r="I230" i="15"/>
  <c r="M230" i="15"/>
  <c r="G231" i="15"/>
  <c r="I240" i="15"/>
  <c r="M240" i="15"/>
  <c r="G247" i="15"/>
  <c r="U247" i="15"/>
  <c r="G259" i="15"/>
  <c r="G260" i="15"/>
  <c r="I260" i="15"/>
  <c r="G292" i="15"/>
  <c r="I292" i="15"/>
  <c r="N299" i="15"/>
  <c r="O299" i="15" s="1"/>
  <c r="G337" i="15"/>
  <c r="I337" i="15"/>
  <c r="I254" i="15"/>
  <c r="O260" i="15"/>
  <c r="I267" i="15"/>
  <c r="G267" i="15"/>
  <c r="O292" i="15"/>
  <c r="G310" i="15"/>
  <c r="I310" i="15"/>
  <c r="G323" i="15"/>
  <c r="I323" i="15"/>
  <c r="N338" i="15"/>
  <c r="O338" i="15" s="1"/>
  <c r="K216" i="15"/>
  <c r="K230" i="15"/>
  <c r="K240" i="15"/>
  <c r="M247" i="15"/>
  <c r="O254" i="15"/>
  <c r="K254" i="15"/>
  <c r="M259" i="15"/>
  <c r="N292" i="15"/>
  <c r="U292" i="15"/>
  <c r="G299" i="15"/>
  <c r="I299" i="15"/>
  <c r="O310" i="15"/>
  <c r="O323" i="15"/>
  <c r="N332" i="15"/>
  <c r="O332" i="15" s="1"/>
  <c r="N337" i="15"/>
  <c r="O337" i="15" s="1"/>
  <c r="U337" i="15"/>
  <c r="G339" i="15"/>
  <c r="I339" i="15"/>
  <c r="M260" i="15"/>
  <c r="M275" i="15"/>
  <c r="G285" i="15"/>
  <c r="M292" i="15"/>
  <c r="G298" i="15"/>
  <c r="M299" i="15"/>
  <c r="G303" i="15"/>
  <c r="M310" i="15"/>
  <c r="G317" i="15"/>
  <c r="M323" i="15"/>
  <c r="M337" i="15"/>
  <c r="M339" i="15"/>
  <c r="K260" i="15"/>
  <c r="K275" i="15"/>
  <c r="K292" i="15"/>
  <c r="K299" i="15"/>
  <c r="K310" i="15"/>
  <c r="K323" i="15"/>
  <c r="K337" i="15"/>
  <c r="K339" i="15"/>
  <c r="O84" i="14"/>
  <c r="K84" i="14"/>
  <c r="M91" i="14"/>
  <c r="G96" i="14"/>
  <c r="I101" i="14"/>
  <c r="O121" i="14"/>
  <c r="K121" i="14"/>
  <c r="M132" i="14"/>
  <c r="M144" i="14"/>
  <c r="O157" i="14"/>
  <c r="G169" i="14"/>
  <c r="I169" i="14"/>
  <c r="I170" i="14"/>
  <c r="G170" i="14"/>
  <c r="K19" i="14"/>
  <c r="O19" i="14"/>
  <c r="K35" i="14"/>
  <c r="O35" i="14"/>
  <c r="K47" i="14"/>
  <c r="O47" i="14"/>
  <c r="K54" i="14"/>
  <c r="O54" i="14"/>
  <c r="K63" i="14"/>
  <c r="O63" i="14"/>
  <c r="K78" i="14"/>
  <c r="O78" i="14"/>
  <c r="G85" i="14"/>
  <c r="G91" i="14"/>
  <c r="I91" i="14"/>
  <c r="O101" i="14"/>
  <c r="K101" i="14"/>
  <c r="U102" i="14"/>
  <c r="M112" i="14"/>
  <c r="G126" i="14"/>
  <c r="G132" i="14"/>
  <c r="I132" i="14"/>
  <c r="G137" i="14"/>
  <c r="G144" i="14"/>
  <c r="I144" i="14"/>
  <c r="G150" i="14"/>
  <c r="I163" i="14"/>
  <c r="G163" i="14"/>
  <c r="O169" i="14"/>
  <c r="G179" i="14"/>
  <c r="I179" i="14"/>
  <c r="O191" i="14"/>
  <c r="O204" i="14"/>
  <c r="U78" i="14"/>
  <c r="O91" i="14"/>
  <c r="K91" i="14"/>
  <c r="M96" i="14"/>
  <c r="G102" i="14"/>
  <c r="G106" i="14"/>
  <c r="I106" i="14"/>
  <c r="U112" i="14"/>
  <c r="M121" i="14"/>
  <c r="O132" i="14"/>
  <c r="K132" i="14"/>
  <c r="O144" i="14"/>
  <c r="K144" i="14"/>
  <c r="U157" i="14"/>
  <c r="O179" i="14"/>
  <c r="O230" i="14"/>
  <c r="I84" i="14"/>
  <c r="O106" i="14"/>
  <c r="K106" i="14"/>
  <c r="I121" i="14"/>
  <c r="G157" i="14"/>
  <c r="I157" i="14"/>
  <c r="I185" i="14"/>
  <c r="G185" i="14"/>
  <c r="U247" i="14"/>
  <c r="I259" i="14"/>
  <c r="O298" i="14"/>
  <c r="K298" i="14"/>
  <c r="O338" i="14"/>
  <c r="K338" i="14"/>
  <c r="M157" i="14"/>
  <c r="M169" i="14"/>
  <c r="M179" i="14"/>
  <c r="I191" i="14"/>
  <c r="M191" i="14"/>
  <c r="G198" i="14"/>
  <c r="I204" i="14"/>
  <c r="M204" i="14"/>
  <c r="G205" i="14"/>
  <c r="I216" i="14"/>
  <c r="M216" i="14"/>
  <c r="G224" i="14"/>
  <c r="I230" i="14"/>
  <c r="M230" i="14"/>
  <c r="G231" i="14"/>
  <c r="U240" i="14"/>
  <c r="O259" i="14"/>
  <c r="K259" i="14"/>
  <c r="U260" i="14"/>
  <c r="G275" i="14"/>
  <c r="O285" i="14"/>
  <c r="K285" i="14"/>
  <c r="O332" i="14"/>
  <c r="K332" i="14"/>
  <c r="G247" i="14"/>
  <c r="I247" i="14"/>
  <c r="M254" i="14"/>
  <c r="G267" i="14"/>
  <c r="M292" i="14"/>
  <c r="U292" i="14"/>
  <c r="M298" i="14"/>
  <c r="O303" i="14"/>
  <c r="K303" i="14"/>
  <c r="M338" i="14"/>
  <c r="K157" i="14"/>
  <c r="K169" i="14"/>
  <c r="K179" i="14"/>
  <c r="K191" i="14"/>
  <c r="K204" i="14"/>
  <c r="K216" i="14"/>
  <c r="K230" i="14"/>
  <c r="O247" i="14"/>
  <c r="K247" i="14"/>
  <c r="U254" i="14"/>
  <c r="M259" i="14"/>
  <c r="O267" i="14"/>
  <c r="K267" i="14"/>
  <c r="M275" i="14"/>
  <c r="U275" i="14"/>
  <c r="M285" i="14"/>
  <c r="N292" i="14"/>
  <c r="O292" i="14" s="1"/>
  <c r="O317" i="14"/>
  <c r="K317" i="14"/>
  <c r="M332" i="14"/>
  <c r="M10" i="13"/>
  <c r="M27" i="13"/>
  <c r="M40" i="13"/>
  <c r="O53" i="13"/>
  <c r="U54" i="13"/>
  <c r="O63" i="13"/>
  <c r="K63" i="13"/>
  <c r="I78" i="13"/>
  <c r="U85" i="13"/>
  <c r="I102" i="13"/>
  <c r="N10" i="13"/>
  <c r="O10" i="13" s="1"/>
  <c r="N27" i="13"/>
  <c r="O27" i="13" s="1"/>
  <c r="N40" i="13"/>
  <c r="O40" i="13" s="1"/>
  <c r="K53" i="13"/>
  <c r="O78" i="13"/>
  <c r="K78" i="13"/>
  <c r="U84" i="13"/>
  <c r="G91" i="13"/>
  <c r="I96" i="13"/>
  <c r="O102" i="13"/>
  <c r="K102" i="13"/>
  <c r="G106" i="13"/>
  <c r="I112" i="13"/>
  <c r="O137" i="13"/>
  <c r="K137" i="13"/>
  <c r="I169" i="13"/>
  <c r="G169" i="13"/>
  <c r="K10" i="13"/>
  <c r="K27" i="13"/>
  <c r="K40" i="13"/>
  <c r="G53" i="13"/>
  <c r="G54" i="13"/>
  <c r="I54" i="13"/>
  <c r="M63" i="13"/>
  <c r="M70" i="13"/>
  <c r="G85" i="13"/>
  <c r="I85" i="13"/>
  <c r="O96" i="13"/>
  <c r="K96" i="13"/>
  <c r="M101" i="13"/>
  <c r="O112" i="13"/>
  <c r="K112" i="13"/>
  <c r="M121" i="13"/>
  <c r="M132" i="13"/>
  <c r="O198" i="13"/>
  <c r="K198" i="13"/>
  <c r="M198" i="13"/>
  <c r="O54" i="13"/>
  <c r="K54" i="13"/>
  <c r="G58" i="13"/>
  <c r="G63" i="13"/>
  <c r="I63" i="13"/>
  <c r="U70" i="13"/>
  <c r="M78" i="13"/>
  <c r="O85" i="13"/>
  <c r="K85" i="13"/>
  <c r="M91" i="13"/>
  <c r="U101" i="13"/>
  <c r="M102" i="13"/>
  <c r="M106" i="13"/>
  <c r="N121" i="13"/>
  <c r="O121" i="13" s="1"/>
  <c r="O132" i="13"/>
  <c r="G170" i="13"/>
  <c r="N170" i="13"/>
  <c r="O170" i="13"/>
  <c r="K170" i="13"/>
  <c r="K224" i="13"/>
  <c r="N259" i="13"/>
  <c r="O259" i="13" s="1"/>
  <c r="G259" i="13"/>
  <c r="N260" i="13"/>
  <c r="O260" i="13" s="1"/>
  <c r="G292" i="13"/>
  <c r="I292" i="13"/>
  <c r="K231" i="13"/>
  <c r="M247" i="13"/>
  <c r="K247" i="13"/>
  <c r="T137" i="13"/>
  <c r="G157" i="13"/>
  <c r="O163" i="13"/>
  <c r="K163" i="13"/>
  <c r="M169" i="13"/>
  <c r="U169" i="13"/>
  <c r="M170" i="13"/>
  <c r="G179" i="13"/>
  <c r="K185" i="13"/>
  <c r="O205" i="13"/>
  <c r="K205" i="13"/>
  <c r="M224" i="13"/>
  <c r="N247" i="13"/>
  <c r="O247" i="13"/>
  <c r="N144" i="13"/>
  <c r="O144" i="13" s="1"/>
  <c r="O157" i="13"/>
  <c r="N169" i="13"/>
  <c r="O169" i="13" s="1"/>
  <c r="M231" i="13"/>
  <c r="N185" i="13"/>
  <c r="O185" i="13" s="1"/>
  <c r="N198" i="13"/>
  <c r="N205" i="13"/>
  <c r="N224" i="13"/>
  <c r="O224" i="13" s="1"/>
  <c r="N231" i="13"/>
  <c r="O231" i="13" s="1"/>
  <c r="G260" i="13"/>
  <c r="I260" i="13"/>
  <c r="N275" i="13"/>
  <c r="O275" i="13" s="1"/>
  <c r="U275" i="13"/>
  <c r="G310" i="13"/>
  <c r="I310" i="13"/>
  <c r="G247" i="13"/>
  <c r="G254" i="13"/>
  <c r="I254" i="13"/>
  <c r="I267" i="13"/>
  <c r="G267" i="13"/>
  <c r="N292" i="13"/>
  <c r="O292" i="13" s="1"/>
  <c r="U292" i="13"/>
  <c r="G299" i="13"/>
  <c r="I299" i="13"/>
  <c r="O310" i="13"/>
  <c r="G323" i="13"/>
  <c r="I323" i="13"/>
  <c r="G337" i="13"/>
  <c r="I337" i="13"/>
  <c r="N339" i="13"/>
  <c r="O339" i="13" s="1"/>
  <c r="U339" i="13"/>
  <c r="O254" i="13"/>
  <c r="K254" i="13"/>
  <c r="M259" i="13"/>
  <c r="G275" i="13"/>
  <c r="I275" i="13"/>
  <c r="O299" i="13"/>
  <c r="N310" i="13"/>
  <c r="U310" i="13"/>
  <c r="O323" i="13"/>
  <c r="O337" i="13"/>
  <c r="G339" i="13"/>
  <c r="I339" i="13"/>
  <c r="M260" i="13"/>
  <c r="M275" i="13"/>
  <c r="G285" i="13"/>
  <c r="M292" i="13"/>
  <c r="G298" i="13"/>
  <c r="M299" i="13"/>
  <c r="G303" i="13"/>
  <c r="M310" i="13"/>
  <c r="G317" i="13"/>
  <c r="M323" i="13"/>
  <c r="G332" i="13"/>
  <c r="M337" i="13"/>
  <c r="G338" i="13"/>
  <c r="M339" i="13"/>
  <c r="K260" i="13"/>
  <c r="K275" i="13"/>
  <c r="K292" i="13"/>
  <c r="K299" i="13"/>
  <c r="K310" i="13"/>
  <c r="K323" i="13"/>
  <c r="K337" i="13"/>
  <c r="K339" i="13"/>
  <c r="O10" i="12"/>
  <c r="M27" i="12"/>
  <c r="I47" i="12"/>
  <c r="I63" i="12"/>
  <c r="I102" i="12"/>
  <c r="O224" i="12"/>
  <c r="K224" i="12"/>
  <c r="I10" i="12"/>
  <c r="M10" i="12"/>
  <c r="N27" i="12"/>
  <c r="O27" i="12" s="1"/>
  <c r="I35" i="12"/>
  <c r="M35" i="12"/>
  <c r="O47" i="12"/>
  <c r="K47" i="12"/>
  <c r="G53" i="12"/>
  <c r="O63" i="12"/>
  <c r="K63" i="12"/>
  <c r="G70" i="12"/>
  <c r="N84" i="12"/>
  <c r="O84" i="12" s="1"/>
  <c r="T84" i="12"/>
  <c r="O85" i="12"/>
  <c r="K85" i="12"/>
  <c r="G91" i="12"/>
  <c r="N101" i="12"/>
  <c r="O101" i="12" s="1"/>
  <c r="T101" i="12"/>
  <c r="O102" i="12"/>
  <c r="K102" i="12"/>
  <c r="G106" i="12"/>
  <c r="T132" i="12"/>
  <c r="O137" i="12"/>
  <c r="K137" i="12"/>
  <c r="T179" i="12"/>
  <c r="O185" i="12"/>
  <c r="K185" i="12"/>
  <c r="T230" i="12"/>
  <c r="O231" i="12"/>
  <c r="K231" i="12"/>
  <c r="T254" i="12"/>
  <c r="I85" i="12"/>
  <c r="K27" i="12"/>
  <c r="N35" i="12"/>
  <c r="O35" i="12" s="1"/>
  <c r="I54" i="12"/>
  <c r="I78" i="12"/>
  <c r="I96" i="12"/>
  <c r="O150" i="12"/>
  <c r="K150" i="12"/>
  <c r="O198" i="12"/>
  <c r="K198" i="12"/>
  <c r="M224" i="12"/>
  <c r="N54" i="12"/>
  <c r="O126" i="12"/>
  <c r="K126" i="12"/>
  <c r="O170" i="12"/>
  <c r="K170" i="12"/>
  <c r="K10" i="12"/>
  <c r="K35" i="12"/>
  <c r="M47" i="12"/>
  <c r="T53" i="12"/>
  <c r="O54" i="12"/>
  <c r="K54" i="12"/>
  <c r="M63" i="12"/>
  <c r="T70" i="12"/>
  <c r="O78" i="12"/>
  <c r="K78" i="12"/>
  <c r="M85" i="12"/>
  <c r="T91" i="12"/>
  <c r="O96" i="12"/>
  <c r="K96" i="12"/>
  <c r="M102" i="12"/>
  <c r="T106" i="12"/>
  <c r="O112" i="12"/>
  <c r="K112" i="12"/>
  <c r="M137" i="12"/>
  <c r="T157" i="12"/>
  <c r="O163" i="12"/>
  <c r="K163" i="12"/>
  <c r="M185" i="12"/>
  <c r="T204" i="12"/>
  <c r="O205" i="12"/>
  <c r="K205" i="12"/>
  <c r="M231" i="12"/>
  <c r="I247" i="12"/>
  <c r="N254" i="12"/>
  <c r="O254" i="12" s="1"/>
  <c r="N275" i="12"/>
  <c r="O275" i="12" s="1"/>
  <c r="O247" i="12"/>
  <c r="K247" i="12"/>
  <c r="U254" i="12"/>
  <c r="G267" i="12"/>
  <c r="I267" i="12"/>
  <c r="O338" i="12"/>
  <c r="M240" i="12"/>
  <c r="O240" i="12"/>
  <c r="G254" i="12"/>
  <c r="G259" i="12"/>
  <c r="I259" i="12"/>
  <c r="M260" i="12"/>
  <c r="O267" i="12"/>
  <c r="U275" i="12"/>
  <c r="U240" i="12"/>
  <c r="O259" i="12"/>
  <c r="K259" i="12"/>
  <c r="U260" i="12"/>
  <c r="I275" i="12"/>
  <c r="G275" i="12"/>
  <c r="O317" i="12"/>
  <c r="M267" i="12"/>
  <c r="I285" i="12"/>
  <c r="M285" i="12"/>
  <c r="G292" i="12"/>
  <c r="I298" i="12"/>
  <c r="M298" i="12"/>
  <c r="G299" i="12"/>
  <c r="I303" i="12"/>
  <c r="M303" i="12"/>
  <c r="G310" i="12"/>
  <c r="I317" i="12"/>
  <c r="M317" i="12"/>
  <c r="G323" i="12"/>
  <c r="I332" i="12"/>
  <c r="M332" i="12"/>
  <c r="G337" i="12"/>
  <c r="I338" i="12"/>
  <c r="M338" i="12"/>
  <c r="G339" i="12"/>
  <c r="K267" i="12"/>
  <c r="K285" i="12"/>
  <c r="K298" i="12"/>
  <c r="K303" i="12"/>
  <c r="K317" i="12"/>
  <c r="K332" i="12"/>
  <c r="K338" i="12"/>
  <c r="G54" i="11"/>
  <c r="K58" i="11"/>
  <c r="O70" i="11"/>
  <c r="K70" i="11"/>
  <c r="N78" i="11"/>
  <c r="O78" i="11" s="1"/>
  <c r="T78" i="11"/>
  <c r="I10" i="11"/>
  <c r="M10" i="11"/>
  <c r="M27" i="11"/>
  <c r="G35" i="11"/>
  <c r="M40" i="11"/>
  <c r="G47" i="11"/>
  <c r="M53" i="11"/>
  <c r="T54" i="11"/>
  <c r="N58" i="11"/>
  <c r="O58" i="11" s="1"/>
  <c r="T63" i="11"/>
  <c r="N70" i="11"/>
  <c r="N27" i="11"/>
  <c r="O27" i="11" s="1"/>
  <c r="N40" i="11"/>
  <c r="O40" i="11" s="1"/>
  <c r="N53" i="11"/>
  <c r="O53" i="11" s="1"/>
  <c r="O91" i="11"/>
  <c r="K91" i="11"/>
  <c r="K10" i="11"/>
  <c r="K27" i="11"/>
  <c r="K40" i="11"/>
  <c r="K53" i="11"/>
  <c r="U54" i="11"/>
  <c r="I58" i="11"/>
  <c r="I70" i="11"/>
  <c r="O84" i="11"/>
  <c r="K84" i="11"/>
  <c r="T85" i="11"/>
  <c r="T96" i="11"/>
  <c r="O106" i="11"/>
  <c r="O132" i="11"/>
  <c r="O157" i="11"/>
  <c r="N185" i="11"/>
  <c r="O185" i="11" s="1"/>
  <c r="T185" i="11"/>
  <c r="O191" i="11"/>
  <c r="K191" i="11"/>
  <c r="N205" i="11"/>
  <c r="O205" i="11" s="1"/>
  <c r="T205" i="11"/>
  <c r="O216" i="11"/>
  <c r="K216" i="11"/>
  <c r="M216" i="11"/>
  <c r="N230" i="11"/>
  <c r="G240" i="11"/>
  <c r="I240" i="11"/>
  <c r="N254" i="11"/>
  <c r="N260" i="11"/>
  <c r="G275" i="11"/>
  <c r="I275" i="11"/>
  <c r="G292" i="11"/>
  <c r="I292" i="11"/>
  <c r="G299" i="11"/>
  <c r="I299" i="11"/>
  <c r="O310" i="11"/>
  <c r="O323" i="11"/>
  <c r="O339" i="11"/>
  <c r="M101" i="11"/>
  <c r="M106" i="11"/>
  <c r="M121" i="11"/>
  <c r="M132" i="11"/>
  <c r="M144" i="11"/>
  <c r="M157" i="11"/>
  <c r="M169" i="11"/>
  <c r="I204" i="11"/>
  <c r="N169" i="11"/>
  <c r="O169" i="11"/>
  <c r="M191" i="11"/>
  <c r="O204" i="11"/>
  <c r="K204" i="11"/>
  <c r="G230" i="11"/>
  <c r="I230" i="11"/>
  <c r="N240" i="11"/>
  <c r="O240" i="11" s="1"/>
  <c r="U240" i="11"/>
  <c r="N247" i="11"/>
  <c r="O247" i="11" s="1"/>
  <c r="G254" i="11"/>
  <c r="I254" i="11"/>
  <c r="G260" i="11"/>
  <c r="I260" i="11"/>
  <c r="N275" i="11"/>
  <c r="O275" i="11" s="1"/>
  <c r="U275" i="11"/>
  <c r="N285" i="11"/>
  <c r="O285" i="11" s="1"/>
  <c r="N292" i="11"/>
  <c r="N298" i="11"/>
  <c r="O298" i="11" s="1"/>
  <c r="N299" i="11"/>
  <c r="O299" i="11" s="1"/>
  <c r="U299" i="11"/>
  <c r="N303" i="11"/>
  <c r="O303" i="11" s="1"/>
  <c r="K101" i="11"/>
  <c r="K106" i="11"/>
  <c r="K121" i="11"/>
  <c r="K132" i="11"/>
  <c r="K144" i="11"/>
  <c r="K157" i="11"/>
  <c r="T170" i="11"/>
  <c r="I191" i="11"/>
  <c r="N204" i="11"/>
  <c r="G216" i="11"/>
  <c r="I216" i="11"/>
  <c r="O230" i="11"/>
  <c r="O254" i="11"/>
  <c r="O260" i="11"/>
  <c r="G310" i="11"/>
  <c r="I310" i="11"/>
  <c r="G323" i="11"/>
  <c r="I323" i="11"/>
  <c r="G337" i="11"/>
  <c r="I337" i="11"/>
  <c r="G339" i="11"/>
  <c r="I339" i="11"/>
  <c r="M230" i="11"/>
  <c r="M240" i="11"/>
  <c r="M254" i="11"/>
  <c r="M260" i="11"/>
  <c r="M275" i="11"/>
  <c r="M292" i="11"/>
  <c r="M299" i="11"/>
  <c r="M310" i="11"/>
  <c r="M323" i="11"/>
  <c r="M337" i="11"/>
  <c r="M339" i="11"/>
  <c r="K230" i="11"/>
  <c r="K240" i="11"/>
  <c r="K254" i="11"/>
  <c r="K260" i="11"/>
  <c r="K275" i="11"/>
  <c r="K292" i="11"/>
  <c r="K299" i="11"/>
  <c r="K310" i="11"/>
  <c r="K323" i="11"/>
  <c r="K337" i="11"/>
  <c r="K339" i="11"/>
  <c r="N10" i="10"/>
  <c r="I19" i="10"/>
  <c r="M19" i="10"/>
  <c r="N40" i="10"/>
  <c r="I47" i="10"/>
  <c r="M47" i="10"/>
  <c r="N58" i="10"/>
  <c r="O58" i="10" s="1"/>
  <c r="I63" i="10"/>
  <c r="M63" i="10"/>
  <c r="N84" i="10"/>
  <c r="I85" i="10"/>
  <c r="M85" i="10"/>
  <c r="N101" i="10"/>
  <c r="I102" i="10"/>
  <c r="M102" i="10"/>
  <c r="N121" i="10"/>
  <c r="O121" i="10" s="1"/>
  <c r="I126" i="10"/>
  <c r="M126" i="10"/>
  <c r="N144" i="10"/>
  <c r="I150" i="10"/>
  <c r="M150" i="10"/>
  <c r="O191" i="10"/>
  <c r="K191" i="10"/>
  <c r="O230" i="10"/>
  <c r="K230" i="10"/>
  <c r="O240" i="10"/>
  <c r="K240" i="10"/>
  <c r="N259" i="10"/>
  <c r="K10" i="10"/>
  <c r="O10" i="10"/>
  <c r="N19" i="10"/>
  <c r="O19" i="10" s="1"/>
  <c r="K40" i="10"/>
  <c r="O40" i="10"/>
  <c r="N47" i="10"/>
  <c r="O47" i="10" s="1"/>
  <c r="K58" i="10"/>
  <c r="N63" i="10"/>
  <c r="O63" i="10" s="1"/>
  <c r="K84" i="10"/>
  <c r="O84" i="10"/>
  <c r="N85" i="10"/>
  <c r="O85" i="10" s="1"/>
  <c r="K101" i="10"/>
  <c r="O101" i="10"/>
  <c r="N102" i="10"/>
  <c r="O102" i="10" s="1"/>
  <c r="K121" i="10"/>
  <c r="N126" i="10"/>
  <c r="O126" i="10" s="1"/>
  <c r="K144" i="10"/>
  <c r="O144" i="10"/>
  <c r="N150" i="10"/>
  <c r="O150" i="10" s="1"/>
  <c r="O157" i="10"/>
  <c r="K157" i="10"/>
  <c r="O169" i="10"/>
  <c r="K169" i="10"/>
  <c r="O179" i="10"/>
  <c r="K179" i="10"/>
  <c r="N198" i="10"/>
  <c r="O198" i="10" s="1"/>
  <c r="N204" i="10"/>
  <c r="N205" i="10"/>
  <c r="O205" i="10" s="1"/>
  <c r="N216" i="10"/>
  <c r="I247" i="10"/>
  <c r="G260" i="10"/>
  <c r="G332" i="10"/>
  <c r="I332" i="10"/>
  <c r="O259" i="10"/>
  <c r="K259" i="10"/>
  <c r="M259" i="10"/>
  <c r="G298" i="10"/>
  <c r="I298" i="10"/>
  <c r="T27" i="10"/>
  <c r="T53" i="10"/>
  <c r="T70" i="10"/>
  <c r="T91" i="10"/>
  <c r="T106" i="10"/>
  <c r="T132" i="10"/>
  <c r="M185" i="10"/>
  <c r="U185" i="10"/>
  <c r="M191" i="10"/>
  <c r="G198" i="10"/>
  <c r="O204" i="10"/>
  <c r="K204" i="10"/>
  <c r="G205" i="10"/>
  <c r="O216" i="10"/>
  <c r="K216" i="10"/>
  <c r="M224" i="10"/>
  <c r="U224" i="10"/>
  <c r="M230" i="10"/>
  <c r="M231" i="10"/>
  <c r="U231" i="10"/>
  <c r="M240" i="10"/>
  <c r="I254" i="10"/>
  <c r="G254" i="10"/>
  <c r="U260" i="10"/>
  <c r="I267" i="10"/>
  <c r="N285" i="10"/>
  <c r="O285" i="10" s="1"/>
  <c r="U285" i="10"/>
  <c r="G303" i="10"/>
  <c r="I303" i="10"/>
  <c r="N317" i="10"/>
  <c r="O317" i="10" s="1"/>
  <c r="U317" i="10"/>
  <c r="O247" i="10"/>
  <c r="K247" i="10"/>
  <c r="O267" i="10"/>
  <c r="K267" i="10"/>
  <c r="N298" i="10"/>
  <c r="O298" i="10" s="1"/>
  <c r="U298" i="10"/>
  <c r="N332" i="10"/>
  <c r="O332" i="10" s="1"/>
  <c r="U332" i="10"/>
  <c r="G338" i="10"/>
  <c r="I338" i="10"/>
  <c r="G259" i="10"/>
  <c r="I259" i="10"/>
  <c r="M260" i="10"/>
  <c r="G285" i="10"/>
  <c r="I285" i="10"/>
  <c r="N303" i="10"/>
  <c r="O303" i="10" s="1"/>
  <c r="U303" i="10"/>
  <c r="G317" i="10"/>
  <c r="I317" i="10"/>
  <c r="O338" i="10"/>
  <c r="G275" i="10"/>
  <c r="M285" i="10"/>
  <c r="G292" i="10"/>
  <c r="M298" i="10"/>
  <c r="G299" i="10"/>
  <c r="M303" i="10"/>
  <c r="G310" i="10"/>
  <c r="M317" i="10"/>
  <c r="G323" i="10"/>
  <c r="M332" i="10"/>
  <c r="G337" i="10"/>
  <c r="M338" i="10"/>
  <c r="G339" i="10"/>
  <c r="K285" i="10"/>
  <c r="K298" i="10"/>
  <c r="K303" i="10"/>
  <c r="K317" i="10"/>
  <c r="K332" i="10"/>
  <c r="K338" i="10"/>
  <c r="N112" i="9"/>
  <c r="O112" i="9" s="1"/>
  <c r="G132" i="9"/>
  <c r="K132" i="9"/>
  <c r="O132" i="9"/>
  <c r="N137" i="9"/>
  <c r="O137" i="9"/>
  <c r="G157" i="9"/>
  <c r="K157" i="9"/>
  <c r="O157" i="9"/>
  <c r="G163" i="9"/>
  <c r="O169" i="9"/>
  <c r="K169" i="9"/>
  <c r="G170" i="9"/>
  <c r="O179" i="9"/>
  <c r="K179" i="9"/>
  <c r="N198" i="9"/>
  <c r="U198" i="9"/>
  <c r="N204" i="9"/>
  <c r="O204" i="9" s="1"/>
  <c r="N205" i="9"/>
  <c r="O205" i="9" s="1"/>
  <c r="U205" i="9"/>
  <c r="N216" i="9"/>
  <c r="O216" i="9" s="1"/>
  <c r="O231" i="9"/>
  <c r="N10" i="9"/>
  <c r="O10" i="9" s="1"/>
  <c r="G19" i="9"/>
  <c r="K19" i="9"/>
  <c r="O19" i="9"/>
  <c r="G35" i="9"/>
  <c r="K35" i="9"/>
  <c r="O35" i="9"/>
  <c r="G47" i="9"/>
  <c r="K47" i="9"/>
  <c r="O47" i="9"/>
  <c r="G54" i="9"/>
  <c r="K54" i="9"/>
  <c r="O54" i="9"/>
  <c r="G63" i="9"/>
  <c r="K63" i="9"/>
  <c r="O63" i="9"/>
  <c r="G78" i="9"/>
  <c r="K78" i="9"/>
  <c r="O78" i="9"/>
  <c r="G85" i="9"/>
  <c r="K85" i="9"/>
  <c r="O85" i="9"/>
  <c r="G96" i="9"/>
  <c r="K96" i="9"/>
  <c r="O96" i="9"/>
  <c r="G102" i="9"/>
  <c r="K102" i="9"/>
  <c r="O102" i="9"/>
  <c r="G112" i="9"/>
  <c r="K112" i="9"/>
  <c r="T121" i="9"/>
  <c r="K137" i="9"/>
  <c r="T144" i="9"/>
  <c r="M185" i="9"/>
  <c r="U185" i="9"/>
  <c r="N224" i="9"/>
  <c r="O224" i="9" s="1"/>
  <c r="N230" i="9"/>
  <c r="O230" i="9" s="1"/>
  <c r="N231" i="9"/>
  <c r="N240" i="9"/>
  <c r="O240" i="9" s="1"/>
  <c r="N27" i="9"/>
  <c r="O27" i="9" s="1"/>
  <c r="N40" i="9"/>
  <c r="O40" i="9" s="1"/>
  <c r="N53" i="9"/>
  <c r="O53" i="9" s="1"/>
  <c r="N58" i="9"/>
  <c r="O58" i="9" s="1"/>
  <c r="N70" i="9"/>
  <c r="O70" i="9" s="1"/>
  <c r="N84" i="9"/>
  <c r="O84" i="9" s="1"/>
  <c r="N91" i="9"/>
  <c r="O91" i="9" s="1"/>
  <c r="N101" i="9"/>
  <c r="O101" i="9" s="1"/>
  <c r="N106" i="9"/>
  <c r="O106" i="9" s="1"/>
  <c r="N185" i="9"/>
  <c r="O185" i="9" s="1"/>
  <c r="G198" i="9"/>
  <c r="I198" i="9"/>
  <c r="G205" i="9"/>
  <c r="I205" i="9"/>
  <c r="O191" i="9"/>
  <c r="K191" i="9"/>
  <c r="O198" i="9"/>
  <c r="G224" i="9"/>
  <c r="I224" i="9"/>
  <c r="G231" i="9"/>
  <c r="I231" i="9"/>
  <c r="O254" i="9"/>
  <c r="K254" i="9"/>
  <c r="O275" i="9"/>
  <c r="K275" i="9"/>
  <c r="O292" i="9"/>
  <c r="K292" i="9"/>
  <c r="O323" i="9"/>
  <c r="K323" i="9"/>
  <c r="I337" i="9"/>
  <c r="I339" i="9"/>
  <c r="M198" i="9"/>
  <c r="M205" i="9"/>
  <c r="M224" i="9"/>
  <c r="M231" i="9"/>
  <c r="O247" i="9"/>
  <c r="G259" i="9"/>
  <c r="I260" i="9"/>
  <c r="M299" i="9"/>
  <c r="I310" i="9"/>
  <c r="G332" i="9"/>
  <c r="K337" i="9"/>
  <c r="G338" i="9"/>
  <c r="K339" i="9"/>
  <c r="K247" i="9"/>
  <c r="U247" i="9"/>
  <c r="M254" i="9"/>
  <c r="O260" i="9"/>
  <c r="K260" i="9"/>
  <c r="U267" i="9"/>
  <c r="M275" i="9"/>
  <c r="M292" i="9"/>
  <c r="I299" i="9"/>
  <c r="G303" i="9"/>
  <c r="K310" i="9"/>
  <c r="M323" i="9"/>
  <c r="T332" i="9"/>
  <c r="N337" i="9"/>
  <c r="O337" i="9" s="1"/>
  <c r="N339" i="9"/>
  <c r="O339" i="9" s="1"/>
  <c r="K198" i="9"/>
  <c r="K205" i="9"/>
  <c r="K224" i="9"/>
  <c r="K231" i="9"/>
  <c r="G247" i="9"/>
  <c r="G254" i="9"/>
  <c r="I254" i="9"/>
  <c r="M259" i="9"/>
  <c r="G267" i="9"/>
  <c r="I275" i="9"/>
  <c r="I292" i="9"/>
  <c r="O299" i="9"/>
  <c r="K299" i="9"/>
  <c r="T303" i="9"/>
  <c r="N310" i="9"/>
  <c r="O310" i="9" s="1"/>
  <c r="I323" i="9"/>
  <c r="M337" i="9"/>
  <c r="M339" i="9"/>
  <c r="N216" i="8"/>
  <c r="O224" i="8"/>
  <c r="K224" i="8"/>
  <c r="M230" i="8"/>
  <c r="U240" i="8"/>
  <c r="U254" i="8"/>
  <c r="O267" i="8"/>
  <c r="K267" i="8"/>
  <c r="O285" i="8"/>
  <c r="M10" i="8"/>
  <c r="G19" i="8"/>
  <c r="M27" i="8"/>
  <c r="G35" i="8"/>
  <c r="M40" i="8"/>
  <c r="G47" i="8"/>
  <c r="M53" i="8"/>
  <c r="G54" i="8"/>
  <c r="M58" i="8"/>
  <c r="G63" i="8"/>
  <c r="M70" i="8"/>
  <c r="G78" i="8"/>
  <c r="M84" i="8"/>
  <c r="G85" i="8"/>
  <c r="M91" i="8"/>
  <c r="G96" i="8"/>
  <c r="M101" i="8"/>
  <c r="G102" i="8"/>
  <c r="M106" i="8"/>
  <c r="G112" i="8"/>
  <c r="M121" i="8"/>
  <c r="G126" i="8"/>
  <c r="M132" i="8"/>
  <c r="G137" i="8"/>
  <c r="O137" i="8"/>
  <c r="M144" i="8"/>
  <c r="G150" i="8"/>
  <c r="K150" i="8"/>
  <c r="O150" i="8"/>
  <c r="M157" i="8"/>
  <c r="G163" i="8"/>
  <c r="K163" i="8"/>
  <c r="O163" i="8"/>
  <c r="G170" i="8"/>
  <c r="K170" i="8"/>
  <c r="O170" i="8"/>
  <c r="M179" i="8"/>
  <c r="G185" i="8"/>
  <c r="K185" i="8"/>
  <c r="O185" i="8"/>
  <c r="M191" i="8"/>
  <c r="G198" i="8"/>
  <c r="K198" i="8"/>
  <c r="O198" i="8"/>
  <c r="M204" i="8"/>
  <c r="G205" i="8"/>
  <c r="K205" i="8"/>
  <c r="O205" i="8"/>
  <c r="O216" i="8"/>
  <c r="U230" i="8"/>
  <c r="G240" i="8"/>
  <c r="N254" i="8"/>
  <c r="O338" i="8"/>
  <c r="N10" i="8"/>
  <c r="O10" i="8" s="1"/>
  <c r="N27" i="8"/>
  <c r="O27" i="8" s="1"/>
  <c r="N40" i="8"/>
  <c r="O40" i="8" s="1"/>
  <c r="N53" i="8"/>
  <c r="O53" i="8" s="1"/>
  <c r="N58" i="8"/>
  <c r="O58" i="8" s="1"/>
  <c r="N70" i="8"/>
  <c r="O70" i="8" s="1"/>
  <c r="N84" i="8"/>
  <c r="O84" i="8" s="1"/>
  <c r="N91" i="8"/>
  <c r="O91" i="8" s="1"/>
  <c r="N101" i="8"/>
  <c r="O101" i="8" s="1"/>
  <c r="N106" i="8"/>
  <c r="O106" i="8" s="1"/>
  <c r="N121" i="8"/>
  <c r="O121" i="8" s="1"/>
  <c r="N144" i="8"/>
  <c r="O144" i="8" s="1"/>
  <c r="N157" i="8"/>
  <c r="O157" i="8" s="1"/>
  <c r="N179" i="8"/>
  <c r="O179" i="8" s="1"/>
  <c r="N191" i="8"/>
  <c r="O191" i="8" s="1"/>
  <c r="N204" i="8"/>
  <c r="O204" i="8" s="1"/>
  <c r="I231" i="8"/>
  <c r="O247" i="8"/>
  <c r="K247" i="8"/>
  <c r="O259" i="8"/>
  <c r="K259" i="8"/>
  <c r="K10" i="8"/>
  <c r="K27" i="8"/>
  <c r="K40" i="8"/>
  <c r="K53" i="8"/>
  <c r="K58" i="8"/>
  <c r="K70" i="8"/>
  <c r="K84" i="8"/>
  <c r="K91" i="8"/>
  <c r="K101" i="8"/>
  <c r="K106" i="8"/>
  <c r="K121" i="8"/>
  <c r="K132" i="8"/>
  <c r="K144" i="8"/>
  <c r="K157" i="8"/>
  <c r="K179" i="8"/>
  <c r="K191" i="8"/>
  <c r="K204" i="8"/>
  <c r="G224" i="8"/>
  <c r="I224" i="8"/>
  <c r="O231" i="8"/>
  <c r="K231" i="8"/>
  <c r="M240" i="8"/>
  <c r="M285" i="8"/>
  <c r="M298" i="8"/>
  <c r="M303" i="8"/>
  <c r="G310" i="8"/>
  <c r="M317" i="8"/>
  <c r="G323" i="8"/>
  <c r="I332" i="8"/>
  <c r="M332" i="8"/>
  <c r="G337" i="8"/>
  <c r="K337" i="8"/>
  <c r="O337" i="8"/>
  <c r="I338" i="8"/>
  <c r="M338" i="8"/>
  <c r="G339" i="8"/>
  <c r="K339" i="8"/>
  <c r="O339" i="8"/>
  <c r="K285" i="8"/>
  <c r="K298" i="8"/>
  <c r="K303" i="8"/>
  <c r="K317" i="8"/>
  <c r="K332" i="8"/>
  <c r="K338" i="8"/>
  <c r="M35" i="7"/>
  <c r="G85" i="7"/>
  <c r="I85" i="7"/>
  <c r="O96" i="7"/>
  <c r="K96" i="7"/>
  <c r="N112" i="7"/>
  <c r="U112" i="7"/>
  <c r="G121" i="7"/>
  <c r="M47" i="7"/>
  <c r="M78" i="7"/>
  <c r="I96" i="7"/>
  <c r="M112" i="7"/>
  <c r="K19" i="7"/>
  <c r="O19" i="7"/>
  <c r="K35" i="7"/>
  <c r="K47" i="7"/>
  <c r="K54" i="7"/>
  <c r="O54" i="7"/>
  <c r="K63" i="7"/>
  <c r="O63" i="7"/>
  <c r="K78" i="7"/>
  <c r="M84" i="7"/>
  <c r="O85" i="7"/>
  <c r="K85" i="7"/>
  <c r="M91" i="7"/>
  <c r="I102" i="7"/>
  <c r="G102" i="7"/>
  <c r="O137" i="7"/>
  <c r="U91" i="7"/>
  <c r="I112" i="7"/>
  <c r="G112" i="7"/>
  <c r="O185" i="7"/>
  <c r="I101" i="7"/>
  <c r="K102" i="7"/>
  <c r="O102" i="7"/>
  <c r="I106" i="7"/>
  <c r="K112" i="7"/>
  <c r="O112" i="7"/>
  <c r="I121" i="7"/>
  <c r="G126" i="7"/>
  <c r="K126" i="7"/>
  <c r="O126" i="7"/>
  <c r="I132" i="7"/>
  <c r="G144" i="7"/>
  <c r="K144" i="7"/>
  <c r="T150" i="7"/>
  <c r="I157" i="7"/>
  <c r="G169" i="7"/>
  <c r="K169" i="7"/>
  <c r="T170" i="7"/>
  <c r="I179" i="7"/>
  <c r="G191" i="7"/>
  <c r="K191" i="7"/>
  <c r="T198" i="7"/>
  <c r="I204" i="7"/>
  <c r="G216" i="7"/>
  <c r="K216" i="7"/>
  <c r="T224" i="7"/>
  <c r="G230" i="7"/>
  <c r="K231" i="7"/>
  <c r="M240" i="7"/>
  <c r="U240" i="7"/>
  <c r="M137" i="7"/>
  <c r="M163" i="7"/>
  <c r="M185" i="7"/>
  <c r="M205" i="7"/>
  <c r="K267" i="7"/>
  <c r="K285" i="7"/>
  <c r="T137" i="7"/>
  <c r="T163" i="7"/>
  <c r="T185" i="7"/>
  <c r="T205" i="7"/>
  <c r="G240" i="7"/>
  <c r="O247" i="7"/>
  <c r="K247" i="7"/>
  <c r="K137" i="7"/>
  <c r="N144" i="7"/>
  <c r="O144" i="7" s="1"/>
  <c r="K163" i="7"/>
  <c r="N169" i="7"/>
  <c r="O169" i="7" s="1"/>
  <c r="K185" i="7"/>
  <c r="N191" i="7"/>
  <c r="O191" i="7" s="1"/>
  <c r="K205" i="7"/>
  <c r="N216" i="7"/>
  <c r="O216" i="7" s="1"/>
  <c r="N230" i="7"/>
  <c r="O230" i="7" s="1"/>
  <c r="N231" i="7"/>
  <c r="O231" i="7" s="1"/>
  <c r="K259" i="7"/>
  <c r="M267" i="7"/>
  <c r="M285" i="7"/>
  <c r="N259" i="7"/>
  <c r="O259" i="7" s="1"/>
  <c r="N267" i="7"/>
  <c r="O267" i="7" s="1"/>
  <c r="N285" i="7"/>
  <c r="O285" i="7" s="1"/>
  <c r="N298" i="7"/>
  <c r="O298" i="7" s="1"/>
  <c r="N303" i="7"/>
  <c r="N317" i="7"/>
  <c r="N332" i="7"/>
  <c r="O332" i="7" s="1"/>
  <c r="N338" i="7"/>
  <c r="K298" i="7"/>
  <c r="K303" i="7"/>
  <c r="O303" i="7"/>
  <c r="K317" i="7"/>
  <c r="O317" i="7"/>
  <c r="K332" i="7"/>
  <c r="I337" i="7"/>
  <c r="K338" i="7"/>
  <c r="O338" i="7"/>
  <c r="I339" i="7"/>
  <c r="O91" i="6"/>
  <c r="M27" i="6"/>
  <c r="M53" i="6"/>
  <c r="M70" i="6"/>
  <c r="M91" i="6"/>
  <c r="N106" i="6"/>
  <c r="O106" i="6" s="1"/>
  <c r="T106" i="6"/>
  <c r="O112" i="6"/>
  <c r="K112" i="6"/>
  <c r="N132" i="6"/>
  <c r="O132" i="6" s="1"/>
  <c r="T132" i="6"/>
  <c r="O137" i="6"/>
  <c r="K137" i="6"/>
  <c r="U137" i="6"/>
  <c r="N157" i="6"/>
  <c r="O157" i="6" s="1"/>
  <c r="T157" i="6"/>
  <c r="O163" i="6"/>
  <c r="K163" i="6"/>
  <c r="U163" i="6"/>
  <c r="T191" i="6"/>
  <c r="O198" i="6"/>
  <c r="K198" i="6"/>
  <c r="T240" i="6"/>
  <c r="O247" i="6"/>
  <c r="K247" i="6"/>
  <c r="O267" i="6"/>
  <c r="I10" i="6"/>
  <c r="M10" i="6"/>
  <c r="N27" i="6"/>
  <c r="O27" i="6" s="1"/>
  <c r="I35" i="6"/>
  <c r="M35" i="6"/>
  <c r="N53" i="6"/>
  <c r="O53" i="6" s="1"/>
  <c r="I54" i="6"/>
  <c r="M54" i="6"/>
  <c r="N70" i="6"/>
  <c r="O70" i="6" s="1"/>
  <c r="I78" i="6"/>
  <c r="M78" i="6"/>
  <c r="N91" i="6"/>
  <c r="M96" i="6"/>
  <c r="I102" i="6"/>
  <c r="I126" i="6"/>
  <c r="I150" i="6"/>
  <c r="I170" i="6"/>
  <c r="O205" i="6"/>
  <c r="K205" i="6"/>
  <c r="K27" i="6"/>
  <c r="N35" i="6"/>
  <c r="O35" i="6"/>
  <c r="K53" i="6"/>
  <c r="N54" i="6"/>
  <c r="O54" i="6"/>
  <c r="K70" i="6"/>
  <c r="N78" i="6"/>
  <c r="O78" i="6" s="1"/>
  <c r="K91" i="6"/>
  <c r="N96" i="6"/>
  <c r="O96" i="6" s="1"/>
  <c r="K102" i="6"/>
  <c r="M112" i="6"/>
  <c r="K126" i="6"/>
  <c r="K150" i="6"/>
  <c r="K170" i="6"/>
  <c r="O224" i="6"/>
  <c r="K224" i="6"/>
  <c r="M247" i="6"/>
  <c r="K10" i="6"/>
  <c r="T40" i="6"/>
  <c r="T58" i="6"/>
  <c r="T84" i="6"/>
  <c r="O101" i="6"/>
  <c r="N102" i="6"/>
  <c r="O102" i="6" s="1"/>
  <c r="I112" i="6"/>
  <c r="N126" i="6"/>
  <c r="O126" i="6" s="1"/>
  <c r="I137" i="6"/>
  <c r="N150" i="6"/>
  <c r="O150" i="6" s="1"/>
  <c r="I163" i="6"/>
  <c r="N170" i="6"/>
  <c r="O170" i="6" s="1"/>
  <c r="T179" i="6"/>
  <c r="O185" i="6"/>
  <c r="K185" i="6"/>
  <c r="M205" i="6"/>
  <c r="T230" i="6"/>
  <c r="O231" i="6"/>
  <c r="K231" i="6"/>
  <c r="O285" i="6"/>
  <c r="O317" i="6"/>
  <c r="N310" i="6"/>
  <c r="O310" i="6" s="1"/>
  <c r="N323" i="6"/>
  <c r="O323" i="6" s="1"/>
  <c r="N337" i="6"/>
  <c r="O337" i="6" s="1"/>
  <c r="N339" i="6"/>
  <c r="O339" i="6" s="1"/>
  <c r="M259" i="6"/>
  <c r="M267" i="6"/>
  <c r="M285" i="6"/>
  <c r="M298" i="6"/>
  <c r="M303" i="6"/>
  <c r="I317" i="6"/>
  <c r="M317" i="6"/>
  <c r="I332" i="6"/>
  <c r="M332" i="6"/>
  <c r="I338" i="6"/>
  <c r="M338" i="6"/>
  <c r="K259" i="6"/>
  <c r="K267" i="6"/>
  <c r="K285" i="6"/>
  <c r="K298" i="6"/>
  <c r="K303" i="6"/>
  <c r="K317" i="6"/>
  <c r="K332" i="6"/>
  <c r="K338" i="6"/>
  <c r="M19" i="5"/>
  <c r="M35" i="5"/>
  <c r="M47" i="5"/>
  <c r="M54" i="5"/>
  <c r="M63" i="5"/>
  <c r="M78" i="5"/>
  <c r="M85" i="5"/>
  <c r="M96" i="5"/>
  <c r="M106" i="5"/>
  <c r="M132" i="5"/>
  <c r="N19" i="5"/>
  <c r="O19" i="5" s="1"/>
  <c r="N35" i="5"/>
  <c r="O35" i="5" s="1"/>
  <c r="N47" i="5"/>
  <c r="O47" i="5" s="1"/>
  <c r="N54" i="5"/>
  <c r="O54" i="5" s="1"/>
  <c r="N63" i="5"/>
  <c r="O63" i="5" s="1"/>
  <c r="N78" i="5"/>
  <c r="O78" i="5" s="1"/>
  <c r="N85" i="5"/>
  <c r="O85" i="5" s="1"/>
  <c r="N96" i="5"/>
  <c r="O96" i="5" s="1"/>
  <c r="N106" i="5"/>
  <c r="O106" i="5" s="1"/>
  <c r="I112" i="5"/>
  <c r="M112" i="5"/>
  <c r="N132" i="5"/>
  <c r="O132" i="5" s="1"/>
  <c r="U137" i="5"/>
  <c r="N144" i="5"/>
  <c r="K19" i="5"/>
  <c r="K35" i="5"/>
  <c r="K47" i="5"/>
  <c r="K54" i="5"/>
  <c r="K63" i="5"/>
  <c r="K78" i="5"/>
  <c r="K85" i="5"/>
  <c r="K96" i="5"/>
  <c r="K106" i="5"/>
  <c r="N112" i="5"/>
  <c r="O112" i="5" s="1"/>
  <c r="K132" i="5"/>
  <c r="I137" i="5"/>
  <c r="G137" i="5"/>
  <c r="T101" i="5"/>
  <c r="T121" i="5"/>
  <c r="M137" i="5"/>
  <c r="O144" i="5"/>
  <c r="M144" i="5"/>
  <c r="G150" i="5"/>
  <c r="K150" i="5"/>
  <c r="O150" i="5"/>
  <c r="M157" i="5"/>
  <c r="G163" i="5"/>
  <c r="K163" i="5"/>
  <c r="O163" i="5"/>
  <c r="M169" i="5"/>
  <c r="G170" i="5"/>
  <c r="K170" i="5"/>
  <c r="O170" i="5"/>
  <c r="M179" i="5"/>
  <c r="G185" i="5"/>
  <c r="K185" i="5"/>
  <c r="O185" i="5"/>
  <c r="M191" i="5"/>
  <c r="G198" i="5"/>
  <c r="K198" i="5"/>
  <c r="O198" i="5"/>
  <c r="G205" i="5"/>
  <c r="K205" i="5"/>
  <c r="O205" i="5"/>
  <c r="G224" i="5"/>
  <c r="K224" i="5"/>
  <c r="O224" i="5"/>
  <c r="G231" i="5"/>
  <c r="K231" i="5"/>
  <c r="O231" i="5"/>
  <c r="U247" i="5"/>
  <c r="G259" i="5"/>
  <c r="G260" i="5"/>
  <c r="I260" i="5"/>
  <c r="U260" i="5"/>
  <c r="O337" i="5"/>
  <c r="N157" i="5"/>
  <c r="O157" i="5" s="1"/>
  <c r="N169" i="5"/>
  <c r="O169" i="5" s="1"/>
  <c r="N179" i="5"/>
  <c r="O179" i="5" s="1"/>
  <c r="N191" i="5"/>
  <c r="O191" i="5" s="1"/>
  <c r="N204" i="5"/>
  <c r="O204" i="5" s="1"/>
  <c r="N216" i="5"/>
  <c r="O216" i="5" s="1"/>
  <c r="N230" i="5"/>
  <c r="O230" i="5" s="1"/>
  <c r="N240" i="5"/>
  <c r="O240" i="5" s="1"/>
  <c r="I254" i="5"/>
  <c r="O260" i="5"/>
  <c r="K260" i="5"/>
  <c r="M260" i="5"/>
  <c r="K144" i="5"/>
  <c r="K157" i="5"/>
  <c r="K179" i="5"/>
  <c r="K191" i="5"/>
  <c r="O254" i="5"/>
  <c r="K254" i="5"/>
  <c r="G275" i="5"/>
  <c r="I275" i="5"/>
  <c r="M247" i="5"/>
  <c r="U259" i="5"/>
  <c r="I267" i="5"/>
  <c r="G267" i="5"/>
  <c r="O275" i="5"/>
  <c r="O310" i="5"/>
  <c r="M275" i="5"/>
  <c r="G285" i="5"/>
  <c r="I292" i="5"/>
  <c r="M292" i="5"/>
  <c r="G298" i="5"/>
  <c r="I299" i="5"/>
  <c r="M299" i="5"/>
  <c r="G303" i="5"/>
  <c r="I310" i="5"/>
  <c r="M310" i="5"/>
  <c r="G317" i="5"/>
  <c r="I323" i="5"/>
  <c r="M323" i="5"/>
  <c r="G332" i="5"/>
  <c r="I337" i="5"/>
  <c r="M337" i="5"/>
  <c r="G338" i="5"/>
  <c r="I339" i="5"/>
  <c r="M339" i="5"/>
  <c r="K275" i="5"/>
  <c r="K292" i="5"/>
  <c r="K299" i="5"/>
  <c r="K310" i="5"/>
  <c r="K323" i="5"/>
  <c r="K337" i="5"/>
  <c r="K339" i="5"/>
  <c r="O10" i="4"/>
  <c r="O53" i="4"/>
  <c r="O58" i="4"/>
  <c r="O91" i="4"/>
  <c r="O40" i="4"/>
  <c r="O101" i="4"/>
  <c r="K101" i="4"/>
  <c r="U121" i="4"/>
  <c r="K132" i="4"/>
  <c r="I144" i="4"/>
  <c r="K157" i="4"/>
  <c r="K198" i="4"/>
  <c r="M198" i="4"/>
  <c r="I230" i="4"/>
  <c r="G230" i="4"/>
  <c r="I10" i="4"/>
  <c r="M10" i="4"/>
  <c r="G19" i="4"/>
  <c r="I27" i="4"/>
  <c r="M27" i="4"/>
  <c r="G35" i="4"/>
  <c r="I40" i="4"/>
  <c r="M40" i="4"/>
  <c r="G47" i="4"/>
  <c r="I53" i="4"/>
  <c r="M53" i="4"/>
  <c r="G54" i="4"/>
  <c r="I58" i="4"/>
  <c r="M58" i="4"/>
  <c r="G63" i="4"/>
  <c r="I70" i="4"/>
  <c r="M70" i="4"/>
  <c r="G78" i="4"/>
  <c r="I84" i="4"/>
  <c r="M84" i="4"/>
  <c r="G85" i="4"/>
  <c r="I91" i="4"/>
  <c r="M91" i="4"/>
  <c r="G102" i="4"/>
  <c r="I106" i="4"/>
  <c r="U112" i="4"/>
  <c r="N126" i="4"/>
  <c r="O126" i="4" s="1"/>
  <c r="T126" i="4"/>
  <c r="N132" i="4"/>
  <c r="O132" i="4" s="1"/>
  <c r="G137" i="4"/>
  <c r="O144" i="4"/>
  <c r="K144" i="4"/>
  <c r="N150" i="4"/>
  <c r="O150" i="4" s="1"/>
  <c r="T150" i="4"/>
  <c r="N157" i="4"/>
  <c r="O157" i="4" s="1"/>
  <c r="G191" i="4"/>
  <c r="G198" i="4"/>
  <c r="N198" i="4"/>
  <c r="O198" i="4" s="1"/>
  <c r="K205" i="4"/>
  <c r="M205" i="4"/>
  <c r="O247" i="4"/>
  <c r="K247" i="4"/>
  <c r="M247" i="4"/>
  <c r="I260" i="4"/>
  <c r="G260" i="4"/>
  <c r="M101" i="4"/>
  <c r="O106" i="4"/>
  <c r="K106" i="4"/>
  <c r="G121" i="4"/>
  <c r="I121" i="4"/>
  <c r="M132" i="4"/>
  <c r="M157" i="4"/>
  <c r="I169" i="4"/>
  <c r="I170" i="4"/>
  <c r="G205" i="4"/>
  <c r="N205" i="4"/>
  <c r="O205" i="4" s="1"/>
  <c r="O224" i="4"/>
  <c r="K224" i="4"/>
  <c r="M224" i="4"/>
  <c r="K10" i="4"/>
  <c r="K27" i="4"/>
  <c r="K40" i="4"/>
  <c r="K53" i="4"/>
  <c r="K58" i="4"/>
  <c r="K70" i="4"/>
  <c r="K84" i="4"/>
  <c r="K91" i="4"/>
  <c r="G96" i="4"/>
  <c r="G101" i="4"/>
  <c r="I101" i="4"/>
  <c r="M102" i="4"/>
  <c r="O121" i="4"/>
  <c r="K121" i="4"/>
  <c r="I132" i="4"/>
  <c r="M144" i="4"/>
  <c r="I157" i="4"/>
  <c r="M169" i="4"/>
  <c r="K169" i="4"/>
  <c r="O169" i="4"/>
  <c r="O170" i="4"/>
  <c r="K170" i="4"/>
  <c r="M170" i="4"/>
  <c r="O185" i="4"/>
  <c r="K185" i="4"/>
  <c r="M185" i="4"/>
  <c r="G216" i="4"/>
  <c r="G224" i="4"/>
  <c r="N224" i="4"/>
  <c r="G231" i="4"/>
  <c r="N231" i="4"/>
  <c r="O231" i="4" s="1"/>
  <c r="G254" i="4"/>
  <c r="N259" i="4"/>
  <c r="O259" i="4" s="1"/>
  <c r="G259" i="4"/>
  <c r="N275" i="4"/>
  <c r="O275" i="4" s="1"/>
  <c r="M179" i="4"/>
  <c r="U179" i="4"/>
  <c r="M191" i="4"/>
  <c r="U191" i="4"/>
  <c r="M204" i="4"/>
  <c r="U204" i="4"/>
  <c r="M216" i="4"/>
  <c r="U216" i="4"/>
  <c r="N230" i="4"/>
  <c r="O230" i="4" s="1"/>
  <c r="N260" i="4"/>
  <c r="O260" i="4" s="1"/>
  <c r="U169" i="4"/>
  <c r="N179" i="4"/>
  <c r="O179" i="4" s="1"/>
  <c r="G185" i="4"/>
  <c r="N191" i="4"/>
  <c r="O191" i="4" s="1"/>
  <c r="N204" i="4"/>
  <c r="O204" i="4" s="1"/>
  <c r="N216" i="4"/>
  <c r="O216" i="4" s="1"/>
  <c r="K231" i="4"/>
  <c r="M240" i="4"/>
  <c r="U240" i="4"/>
  <c r="N254" i="4"/>
  <c r="O254" i="4" s="1"/>
  <c r="U259" i="4"/>
  <c r="G267" i="4"/>
  <c r="I267" i="4"/>
  <c r="M254" i="4"/>
  <c r="U275" i="4"/>
  <c r="M259" i="4"/>
  <c r="I275" i="4"/>
  <c r="G275" i="4"/>
  <c r="K260" i="4"/>
  <c r="K275" i="4"/>
  <c r="I285" i="4"/>
  <c r="G292" i="4"/>
  <c r="K292" i="4"/>
  <c r="O292" i="4"/>
  <c r="I298" i="4"/>
  <c r="G299" i="4"/>
  <c r="K299" i="4"/>
  <c r="O299" i="4"/>
  <c r="I303" i="4"/>
  <c r="G310" i="4"/>
  <c r="K310" i="4"/>
  <c r="O310" i="4"/>
  <c r="I317" i="4"/>
  <c r="G323" i="4"/>
  <c r="K323" i="4"/>
  <c r="O323" i="4"/>
  <c r="I332" i="4"/>
  <c r="G337" i="4"/>
  <c r="K337" i="4"/>
  <c r="O337" i="4"/>
  <c r="I338" i="4"/>
  <c r="G339" i="4"/>
  <c r="K339" i="4"/>
  <c r="O339" i="4"/>
  <c r="O35" i="3"/>
  <c r="M47" i="3"/>
  <c r="T47" i="3"/>
  <c r="K85" i="3"/>
  <c r="O157" i="3"/>
  <c r="M19" i="3"/>
  <c r="M35" i="3"/>
  <c r="I53" i="3"/>
  <c r="G204" i="3"/>
  <c r="I204" i="3"/>
  <c r="K19" i="3"/>
  <c r="K35" i="3"/>
  <c r="K47" i="3"/>
  <c r="N53" i="3"/>
  <c r="O53" i="3" s="1"/>
  <c r="N54" i="3"/>
  <c r="O54" i="3" s="1"/>
  <c r="K78" i="3"/>
  <c r="K102" i="3"/>
  <c r="K96" i="3"/>
  <c r="K126" i="3"/>
  <c r="G53" i="3"/>
  <c r="K54" i="3"/>
  <c r="K63" i="3"/>
  <c r="M85" i="3"/>
  <c r="O112" i="3"/>
  <c r="K112" i="3"/>
  <c r="N63" i="3"/>
  <c r="O63" i="3" s="1"/>
  <c r="N78" i="3"/>
  <c r="O78" i="3" s="1"/>
  <c r="N85" i="3"/>
  <c r="O85" i="3" s="1"/>
  <c r="N96" i="3"/>
  <c r="O96" i="3" s="1"/>
  <c r="N102" i="3"/>
  <c r="O102" i="3" s="1"/>
  <c r="N112" i="3"/>
  <c r="N126" i="3"/>
  <c r="O126" i="3" s="1"/>
  <c r="I163" i="3"/>
  <c r="G163" i="3"/>
  <c r="N179" i="3"/>
  <c r="O179" i="3" s="1"/>
  <c r="U179" i="3"/>
  <c r="G191" i="3"/>
  <c r="I191" i="3"/>
  <c r="O204" i="3"/>
  <c r="N230" i="3"/>
  <c r="O230" i="3" s="1"/>
  <c r="U230" i="3"/>
  <c r="G137" i="3"/>
  <c r="G144" i="3"/>
  <c r="I144" i="3"/>
  <c r="G150" i="3"/>
  <c r="U157" i="3"/>
  <c r="G169" i="3"/>
  <c r="I169" i="3"/>
  <c r="O191" i="3"/>
  <c r="G216" i="3"/>
  <c r="I216" i="3"/>
  <c r="G323" i="3"/>
  <c r="I323" i="3"/>
  <c r="O144" i="3"/>
  <c r="K144" i="3"/>
  <c r="U150" i="3"/>
  <c r="G157" i="3"/>
  <c r="I157" i="3"/>
  <c r="O169" i="3"/>
  <c r="G179" i="3"/>
  <c r="I179" i="3"/>
  <c r="N191" i="3"/>
  <c r="U191" i="3"/>
  <c r="O216" i="3"/>
  <c r="G230" i="3"/>
  <c r="I230" i="3"/>
  <c r="N240" i="3"/>
  <c r="N338" i="3"/>
  <c r="O338" i="3" s="1"/>
  <c r="M157" i="3"/>
  <c r="M169" i="3"/>
  <c r="G170" i="3"/>
  <c r="M179" i="3"/>
  <c r="G185" i="3"/>
  <c r="M191" i="3"/>
  <c r="G198" i="3"/>
  <c r="M204" i="3"/>
  <c r="G205" i="3"/>
  <c r="M216" i="3"/>
  <c r="G224" i="3"/>
  <c r="M230" i="3"/>
  <c r="G231" i="3"/>
  <c r="U231" i="3"/>
  <c r="I247" i="3"/>
  <c r="G247" i="3"/>
  <c r="N254" i="3"/>
  <c r="O254" i="3" s="1"/>
  <c r="U254" i="3"/>
  <c r="G292" i="3"/>
  <c r="I292" i="3"/>
  <c r="G299" i="3"/>
  <c r="I299" i="3"/>
  <c r="G310" i="3"/>
  <c r="I310" i="3"/>
  <c r="O323" i="3"/>
  <c r="G337" i="3"/>
  <c r="I337" i="3"/>
  <c r="N339" i="3"/>
  <c r="O339" i="3" s="1"/>
  <c r="U339" i="3"/>
  <c r="G240" i="3"/>
  <c r="I240" i="3"/>
  <c r="G260" i="3"/>
  <c r="I260" i="3"/>
  <c r="G275" i="3"/>
  <c r="I275" i="3"/>
  <c r="K157" i="3"/>
  <c r="K169" i="3"/>
  <c r="K179" i="3"/>
  <c r="K191" i="3"/>
  <c r="K204" i="3"/>
  <c r="K216" i="3"/>
  <c r="K230" i="3"/>
  <c r="M231" i="3"/>
  <c r="O240" i="3"/>
  <c r="K240" i="3"/>
  <c r="U240" i="3"/>
  <c r="G254" i="3"/>
  <c r="I254" i="3"/>
  <c r="O260" i="3"/>
  <c r="O275" i="3"/>
  <c r="N292" i="3"/>
  <c r="O292" i="3" s="1"/>
  <c r="U292" i="3"/>
  <c r="N299" i="3"/>
  <c r="O299" i="3" s="1"/>
  <c r="U299" i="3"/>
  <c r="N310" i="3"/>
  <c r="O310" i="3" s="1"/>
  <c r="U310" i="3"/>
  <c r="N337" i="3"/>
  <c r="O337" i="3" s="1"/>
  <c r="U337" i="3"/>
  <c r="G339" i="3"/>
  <c r="I339" i="3"/>
  <c r="M254" i="3"/>
  <c r="G259" i="3"/>
  <c r="M260" i="3"/>
  <c r="G267" i="3"/>
  <c r="M275" i="3"/>
  <c r="G285" i="3"/>
  <c r="M292" i="3"/>
  <c r="G298" i="3"/>
  <c r="M299" i="3"/>
  <c r="G303" i="3"/>
  <c r="M310" i="3"/>
  <c r="G317" i="3"/>
  <c r="M323" i="3"/>
  <c r="G332" i="3"/>
  <c r="M337" i="3"/>
  <c r="G338" i="3"/>
  <c r="M339" i="3"/>
  <c r="K254" i="3"/>
  <c r="K260" i="3"/>
  <c r="K275" i="3"/>
  <c r="K292" i="3"/>
  <c r="K299" i="3"/>
  <c r="K310" i="3"/>
  <c r="K323" i="3"/>
  <c r="K337" i="3"/>
  <c r="K339" i="3"/>
  <c r="O35" i="2"/>
  <c r="K35" i="2"/>
  <c r="O78" i="2"/>
  <c r="K78" i="2"/>
  <c r="O112" i="2"/>
  <c r="K112" i="2"/>
  <c r="O163" i="2"/>
  <c r="K163" i="2"/>
  <c r="O205" i="2"/>
  <c r="K205" i="2"/>
  <c r="M205" i="2"/>
  <c r="O19" i="2"/>
  <c r="K19" i="2"/>
  <c r="O63" i="2"/>
  <c r="K63" i="2"/>
  <c r="O102" i="2"/>
  <c r="K102" i="2"/>
  <c r="O150" i="2"/>
  <c r="K150" i="2"/>
  <c r="O198" i="2"/>
  <c r="K198" i="2"/>
  <c r="O47" i="2"/>
  <c r="K47" i="2"/>
  <c r="T84" i="2"/>
  <c r="O85" i="2"/>
  <c r="K85" i="2"/>
  <c r="O126" i="2"/>
  <c r="K126" i="2"/>
  <c r="O170" i="2"/>
  <c r="K170" i="2"/>
  <c r="M19" i="2"/>
  <c r="T53" i="2"/>
  <c r="O54" i="2"/>
  <c r="K54" i="2"/>
  <c r="M63" i="2"/>
  <c r="T91" i="2"/>
  <c r="O96" i="2"/>
  <c r="K96" i="2"/>
  <c r="M102" i="2"/>
  <c r="T132" i="2"/>
  <c r="O137" i="2"/>
  <c r="K137" i="2"/>
  <c r="M150" i="2"/>
  <c r="T179" i="2"/>
  <c r="O185" i="2"/>
  <c r="K185" i="2"/>
  <c r="M198" i="2"/>
  <c r="O231" i="2"/>
  <c r="M247" i="2"/>
  <c r="U259" i="2"/>
  <c r="O275" i="2"/>
  <c r="K275" i="2"/>
  <c r="U285" i="2"/>
  <c r="G303" i="2"/>
  <c r="I303" i="2"/>
  <c r="N317" i="2"/>
  <c r="O317" i="2" s="1"/>
  <c r="U317" i="2"/>
  <c r="M224" i="2"/>
  <c r="M231" i="2"/>
  <c r="I275" i="2"/>
  <c r="I292" i="2"/>
  <c r="G292" i="2"/>
  <c r="M299" i="2"/>
  <c r="M317" i="2"/>
  <c r="G332" i="2"/>
  <c r="I332" i="2"/>
  <c r="K224" i="2"/>
  <c r="K231" i="2"/>
  <c r="K247" i="2"/>
  <c r="G260" i="2"/>
  <c r="I260" i="2"/>
  <c r="M267" i="2"/>
  <c r="U275" i="2"/>
  <c r="G285" i="2"/>
  <c r="I285" i="2"/>
  <c r="U298" i="2"/>
  <c r="U299" i="2"/>
  <c r="G338" i="2"/>
  <c r="I338" i="2"/>
  <c r="O260" i="2"/>
  <c r="K260" i="2"/>
  <c r="U267" i="2"/>
  <c r="G298" i="2"/>
  <c r="I298" i="2"/>
  <c r="I299" i="2"/>
  <c r="G299" i="2"/>
  <c r="N303" i="2"/>
  <c r="O303" i="2" s="1"/>
  <c r="U303" i="2"/>
  <c r="G317" i="2"/>
  <c r="I317" i="2"/>
  <c r="K292" i="2"/>
  <c r="O292" i="2"/>
  <c r="K299" i="2"/>
  <c r="O299" i="2"/>
  <c r="G310" i="2"/>
  <c r="K310" i="2"/>
  <c r="O310" i="2"/>
  <c r="G323" i="2"/>
  <c r="K323" i="2"/>
  <c r="O323" i="2"/>
  <c r="G337" i="2"/>
  <c r="K337" i="2"/>
  <c r="O337" i="2"/>
  <c r="G339" i="2"/>
  <c r="K339" i="2"/>
  <c r="O339" i="2"/>
  <c r="K40" i="1"/>
  <c r="M10" i="1"/>
  <c r="O54" i="1"/>
  <c r="K54" i="1"/>
  <c r="M58" i="1"/>
  <c r="N112" i="1"/>
  <c r="O112" i="1" s="1"/>
  <c r="G112" i="1"/>
  <c r="N137" i="1"/>
  <c r="O137" i="1" s="1"/>
  <c r="G137" i="1"/>
  <c r="I204" i="1"/>
  <c r="I230" i="1"/>
  <c r="G267" i="1"/>
  <c r="N267" i="1"/>
  <c r="O267" i="1" s="1"/>
  <c r="G338" i="1"/>
  <c r="N338" i="1"/>
  <c r="O338" i="1" s="1"/>
  <c r="K96" i="1"/>
  <c r="I157" i="1"/>
  <c r="G275" i="1"/>
  <c r="I275" i="1"/>
  <c r="O339" i="1"/>
  <c r="O35" i="1"/>
  <c r="K35" i="1"/>
  <c r="M40" i="1"/>
  <c r="I58" i="1"/>
  <c r="N78" i="1"/>
  <c r="M96" i="1"/>
  <c r="N163" i="1"/>
  <c r="O163" i="1" s="1"/>
  <c r="G163" i="1"/>
  <c r="I179" i="1"/>
  <c r="G259" i="1"/>
  <c r="N259" i="1"/>
  <c r="O259" i="1" s="1"/>
  <c r="G332" i="1"/>
  <c r="N332" i="1"/>
  <c r="O332" i="1" s="1"/>
  <c r="G101" i="1"/>
  <c r="I101" i="1"/>
  <c r="N185" i="1"/>
  <c r="O185" i="1" s="1"/>
  <c r="G185" i="1"/>
  <c r="I10" i="1"/>
  <c r="K10" i="1"/>
  <c r="I40" i="1"/>
  <c r="M54" i="1"/>
  <c r="K58" i="1"/>
  <c r="O78" i="1"/>
  <c r="K78" i="1"/>
  <c r="G84" i="1"/>
  <c r="I84" i="1"/>
  <c r="I106" i="1"/>
  <c r="I132" i="1"/>
  <c r="N205" i="1"/>
  <c r="O205" i="1" s="1"/>
  <c r="G205" i="1"/>
  <c r="N231" i="1"/>
  <c r="O231" i="1" s="1"/>
  <c r="G231" i="1"/>
  <c r="G310" i="1"/>
  <c r="I310" i="1"/>
  <c r="M84" i="1"/>
  <c r="N96" i="1"/>
  <c r="O96" i="1" s="1"/>
  <c r="M101" i="1"/>
  <c r="O106" i="1"/>
  <c r="K106" i="1"/>
  <c r="O132" i="1"/>
  <c r="K132" i="1"/>
  <c r="O157" i="1"/>
  <c r="K157" i="1"/>
  <c r="O179" i="1"/>
  <c r="K179" i="1"/>
  <c r="O204" i="1"/>
  <c r="K204" i="1"/>
  <c r="O230" i="1"/>
  <c r="K230" i="1"/>
  <c r="G240" i="1"/>
  <c r="I240" i="1"/>
  <c r="N254" i="1"/>
  <c r="O254" i="1" s="1"/>
  <c r="U254" i="1"/>
  <c r="N260" i="1"/>
  <c r="O260" i="1" s="1"/>
  <c r="U260" i="1"/>
  <c r="N323" i="1"/>
  <c r="O323" i="1" s="1"/>
  <c r="U323" i="1"/>
  <c r="N337" i="1"/>
  <c r="O337" i="1" s="1"/>
  <c r="U337" i="1"/>
  <c r="N339" i="1"/>
  <c r="U339" i="1"/>
  <c r="N40" i="1"/>
  <c r="O40" i="1" s="1"/>
  <c r="N58" i="1"/>
  <c r="O58" i="1" s="1"/>
  <c r="N84" i="1"/>
  <c r="O84" i="1" s="1"/>
  <c r="N101" i="1"/>
  <c r="O101" i="1" s="1"/>
  <c r="I121" i="1"/>
  <c r="I144" i="1"/>
  <c r="I169" i="1"/>
  <c r="I191" i="1"/>
  <c r="I216" i="1"/>
  <c r="N275" i="1"/>
  <c r="O275" i="1" s="1"/>
  <c r="U275" i="1"/>
  <c r="N285" i="1"/>
  <c r="O285" i="1" s="1"/>
  <c r="G292" i="1"/>
  <c r="I292" i="1"/>
  <c r="G299" i="1"/>
  <c r="I299" i="1"/>
  <c r="N310" i="1"/>
  <c r="O310" i="1" s="1"/>
  <c r="U310" i="1"/>
  <c r="N317" i="1"/>
  <c r="O317" i="1" s="1"/>
  <c r="N10" i="1"/>
  <c r="O10" i="1" s="1"/>
  <c r="T19" i="1"/>
  <c r="T47" i="1"/>
  <c r="T63" i="1"/>
  <c r="T85" i="1"/>
  <c r="K101" i="1"/>
  <c r="M106" i="1"/>
  <c r="T112" i="1"/>
  <c r="O121" i="1"/>
  <c r="K121" i="1"/>
  <c r="M132" i="1"/>
  <c r="T137" i="1"/>
  <c r="O144" i="1"/>
  <c r="K144" i="1"/>
  <c r="M157" i="1"/>
  <c r="T163" i="1"/>
  <c r="O169" i="1"/>
  <c r="K169" i="1"/>
  <c r="M179" i="1"/>
  <c r="T185" i="1"/>
  <c r="O191" i="1"/>
  <c r="K191" i="1"/>
  <c r="M204" i="1"/>
  <c r="T205" i="1"/>
  <c r="O216" i="1"/>
  <c r="K216" i="1"/>
  <c r="M230" i="1"/>
  <c r="T231" i="1"/>
  <c r="N240" i="1"/>
  <c r="O240" i="1" s="1"/>
  <c r="U240" i="1"/>
  <c r="N247" i="1"/>
  <c r="O247" i="1" s="1"/>
  <c r="G254" i="1"/>
  <c r="I254" i="1"/>
  <c r="G260" i="1"/>
  <c r="I260" i="1"/>
  <c r="O292" i="1"/>
  <c r="O299" i="1"/>
  <c r="G323" i="1"/>
  <c r="I323" i="1"/>
  <c r="G337" i="1"/>
  <c r="I337" i="1"/>
  <c r="G339" i="1"/>
  <c r="I339" i="1"/>
  <c r="M275" i="1"/>
  <c r="M292" i="1"/>
  <c r="M299" i="1"/>
  <c r="M310" i="1"/>
  <c r="M323" i="1"/>
  <c r="M337" i="1"/>
  <c r="M339" i="1"/>
  <c r="M240" i="1"/>
  <c r="M254" i="1"/>
  <c r="M260" i="1"/>
  <c r="K240" i="1"/>
  <c r="K254" i="1"/>
  <c r="K260" i="1"/>
  <c r="K275" i="1"/>
  <c r="K292" i="1"/>
  <c r="K299" i="1"/>
  <c r="K310" i="1"/>
  <c r="K323" i="1"/>
  <c r="K337" i="1"/>
  <c r="K339" i="1"/>
</calcChain>
</file>

<file path=xl/sharedStrings.xml><?xml version="1.0" encoding="utf-8"?>
<sst xmlns="http://schemas.openxmlformats.org/spreadsheetml/2006/main" count="16336" uniqueCount="619">
  <si>
    <t/>
  </si>
  <si>
    <t>Figures Finalised as at 2022/08/09</t>
  </si>
  <si>
    <t>STATEMENT OF OPERATING EXPENDITURE FOR THE 4th Quarter Ended 30 June 2022 (Preliminary results)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</si>
  <si>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</si>
  <si>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</si>
  <si>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</si>
  <si>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</si>
  <si>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</si>
  <si>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</si>
  <si>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30 June 2022</t>
  </si>
  <si>
    <t>Fourth Quarter 2020/21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</si>
  <si>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</si>
  <si>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</si>
  <si>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</si>
  <si>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</si>
  <si>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</si>
  <si>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</si>
  <si>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</si>
  <si>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</si>
  <si>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</si>
  <si>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adj budget</t>
  </si>
  <si>
    <t>Q4 of 2020/21 to Q4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</si>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</sst>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422138712</v>
      </c>
      <c r="E8" s="33">
        <v>413906162</v>
      </c>
      <c r="F8" s="33">
        <v>115301549</v>
      </c>
      <c r="G8" s="38">
        <f>IF(($D8       =0),0,($F8       /$D8       ))</f>
        <v>0.27313663902968466</v>
      </c>
      <c r="H8" s="33">
        <v>95866091</v>
      </c>
      <c r="I8" s="38">
        <f>IF(($D8       =0),0,($H8       /$D8       ))</f>
        <v>0.22709618491468747</v>
      </c>
      <c r="J8" s="33">
        <v>91527821</v>
      </c>
      <c r="K8" s="38">
        <f>IF(($E8       =0),0,($J8       /$E8       ))</f>
        <v>0.22113181537993146</v>
      </c>
      <c r="L8" s="33">
        <v>89808321</v>
      </c>
      <c r="M8" s="38">
        <f>IF(($E8       =0),0,($L8       /$E8       ))</f>
        <v>0.21697749211088091</v>
      </c>
      <c r="N8" s="33">
        <f>$F8       +$H8       +$J8       +$L8</f>
        <v>392503782</v>
      </c>
      <c r="O8" s="38">
        <f>IF(($E8       =0),0,($N8       /$E8       ))</f>
        <v>0.94829170965567799</v>
      </c>
      <c r="P8" s="33">
        <v>104515083</v>
      </c>
      <c r="Q8" s="33">
        <v>436340911</v>
      </c>
      <c r="R8" s="33">
        <v>459690672</v>
      </c>
      <c r="S8" s="33">
        <v>395789614</v>
      </c>
      <c r="T8" s="38">
        <f>IF(($R8       =0),0,($S8       /$R8       ))</f>
        <v>0.86099117973836115</v>
      </c>
      <c r="U8" s="38">
        <f>IF(($P8       =0),0,(($L8       /$P8       )-1))</f>
        <v>-0.14071425461146125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256749620</v>
      </c>
      <c r="E9" s="33">
        <v>253714150</v>
      </c>
      <c r="F9" s="33">
        <v>30898213</v>
      </c>
      <c r="G9" s="38">
        <f>IF(($D9       =0),0,($F9       /$D9       ))</f>
        <v>0.12034375357595466</v>
      </c>
      <c r="H9" s="33">
        <v>58783838</v>
      </c>
      <c r="I9" s="38">
        <f>IF(($D9       =0),0,($H9       /$D9       ))</f>
        <v>0.22895394353456103</v>
      </c>
      <c r="J9" s="33">
        <v>50286239</v>
      </c>
      <c r="K9" s="38">
        <f>IF(($E9       =0),0,($J9       /$E9       ))</f>
        <v>0.19820037234817214</v>
      </c>
      <c r="L9" s="33">
        <v>47396046</v>
      </c>
      <c r="M9" s="38">
        <f>IF(($E9       =0),0,($L9       /$E9       ))</f>
        <v>0.18680883979076454</v>
      </c>
      <c r="N9" s="33">
        <f>$F9       +$H9       +$J9       +$L9</f>
        <v>187364336</v>
      </c>
      <c r="O9" s="38">
        <f>IF(($E9       =0),0,($N9       /$E9       ))</f>
        <v>0.73848595358201341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678888332</v>
      </c>
      <c r="E10" s="34">
        <f>SUM(E8:E9)</f>
        <v>667620312</v>
      </c>
      <c r="F10" s="34">
        <f>SUM(F8:F9)</f>
        <v>146199762</v>
      </c>
      <c r="G10" s="39">
        <f t="shared" ref="G10:G54" si="0">IF(($D10      =0),0,($F10      /$D10      ))</f>
        <v>0.21535170823940453</v>
      </c>
      <c r="H10" s="34">
        <f>SUM(H8:H9)</f>
        <v>154649929</v>
      </c>
      <c r="I10" s="39">
        <f t="shared" ref="I10:I54" si="1">IF(($D10      =0),0,($H10      /$D10      ))</f>
        <v>0.22779877295048281</v>
      </c>
      <c r="J10" s="34">
        <f>SUM(J8:J9)</f>
        <v>141814060</v>
      </c>
      <c r="K10" s="39">
        <f t="shared" ref="K10:K54" si="2">IF(($E10      =0),0,($J10      /$E10      ))</f>
        <v>0.21241723394419432</v>
      </c>
      <c r="L10" s="34">
        <f>SUM(L8:L9)</f>
        <v>137204367</v>
      </c>
      <c r="M10" s="39">
        <f t="shared" ref="M10:M54" si="3">IF(($E10      =0),0,($L10      /$E10      ))</f>
        <v>0.20551257134309597</v>
      </c>
      <c r="N10" s="34">
        <f t="shared" ref="N10:N54" si="4">$F10      +$H10      +$J10      +$L10</f>
        <v>579868118</v>
      </c>
      <c r="O10" s="39">
        <f t="shared" ref="O10:O54" si="5">IF(($E10      =0),0,($N10      /$E10      ))</f>
        <v>0.86855973010000331</v>
      </c>
      <c r="P10" s="34">
        <f>SUM(P8:P9)</f>
        <v>104515083</v>
      </c>
      <c r="Q10" s="34">
        <f>SUM(Q8:Q9)</f>
        <v>436340911</v>
      </c>
      <c r="R10" s="34">
        <f>SUM(R8:R9)</f>
        <v>459690672</v>
      </c>
      <c r="S10" s="34">
        <f>SUM(S8:S9)</f>
        <v>395789614</v>
      </c>
      <c r="T10" s="39">
        <f t="shared" ref="T10:T54" si="6">IF(($R10      =0),0,($S10      /$R10      ))</f>
        <v>0.86099117973836115</v>
      </c>
      <c r="U10" s="39">
        <f t="shared" ref="U10:U54" si="7">IF(($P10      =0),0,(($L10      /$P10      )-1))</f>
        <v>0.31277097105687601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29445083</v>
      </c>
      <c r="E11" s="33">
        <v>30635824</v>
      </c>
      <c r="F11" s="33">
        <v>7265666</v>
      </c>
      <c r="G11" s="38">
        <f t="shared" si="0"/>
        <v>0.24675311664090063</v>
      </c>
      <c r="H11" s="33">
        <v>8315614</v>
      </c>
      <c r="I11" s="38">
        <f t="shared" si="1"/>
        <v>0.28241095465752297</v>
      </c>
      <c r="J11" s="33">
        <v>5943996</v>
      </c>
      <c r="K11" s="38">
        <f t="shared" si="2"/>
        <v>0.1940210911252134</v>
      </c>
      <c r="L11" s="33">
        <v>7908072</v>
      </c>
      <c r="M11" s="38">
        <f t="shared" si="3"/>
        <v>0.25813152601999539</v>
      </c>
      <c r="N11" s="33">
        <f t="shared" si="4"/>
        <v>29433348</v>
      </c>
      <c r="O11" s="38">
        <f t="shared" si="5"/>
        <v>0.96074935017253005</v>
      </c>
      <c r="P11" s="33">
        <v>11530342</v>
      </c>
      <c r="Q11" s="33">
        <v>30048164</v>
      </c>
      <c r="R11" s="33">
        <v>34851308</v>
      </c>
      <c r="S11" s="33">
        <v>34262431</v>
      </c>
      <c r="T11" s="38">
        <f t="shared" si="6"/>
        <v>0.98310315928458125</v>
      </c>
      <c r="U11" s="38">
        <f t="shared" si="7"/>
        <v>-0.31415113272442396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11186937</v>
      </c>
      <c r="E12" s="33">
        <v>10851407</v>
      </c>
      <c r="F12" s="33">
        <v>2380696</v>
      </c>
      <c r="G12" s="38">
        <f t="shared" si="0"/>
        <v>0.21281035193100667</v>
      </c>
      <c r="H12" s="33">
        <v>2579969</v>
      </c>
      <c r="I12" s="38">
        <f t="shared" si="1"/>
        <v>0.23062336008507064</v>
      </c>
      <c r="J12" s="33">
        <v>2570477</v>
      </c>
      <c r="K12" s="38">
        <f t="shared" si="2"/>
        <v>0.23687960464481703</v>
      </c>
      <c r="L12" s="33">
        <v>2596041</v>
      </c>
      <c r="M12" s="38">
        <f t="shared" si="3"/>
        <v>0.2392354281799586</v>
      </c>
      <c r="N12" s="33">
        <f t="shared" si="4"/>
        <v>10127183</v>
      </c>
      <c r="O12" s="38">
        <f t="shared" si="5"/>
        <v>0.93325989892370642</v>
      </c>
      <c r="P12" s="33">
        <v>2559006</v>
      </c>
      <c r="Q12" s="33">
        <v>11579158</v>
      </c>
      <c r="R12" s="33">
        <v>11182174</v>
      </c>
      <c r="S12" s="33">
        <v>10357816</v>
      </c>
      <c r="T12" s="38">
        <f t="shared" si="6"/>
        <v>0.9262792727067205</v>
      </c>
      <c r="U12" s="38">
        <f t="shared" si="7"/>
        <v>1.4472416242869324E-2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33643140</v>
      </c>
      <c r="E13" s="33">
        <v>32213140</v>
      </c>
      <c r="F13" s="33">
        <v>3539669</v>
      </c>
      <c r="G13" s="38">
        <f t="shared" si="0"/>
        <v>0.10521220670841069</v>
      </c>
      <c r="H13" s="33">
        <v>1000584</v>
      </c>
      <c r="I13" s="38">
        <f t="shared" si="1"/>
        <v>2.9741100265908593E-2</v>
      </c>
      <c r="J13" s="33">
        <v>7693292</v>
      </c>
      <c r="K13" s="38">
        <f t="shared" si="2"/>
        <v>0.2388246535420018</v>
      </c>
      <c r="L13" s="33">
        <v>23948192</v>
      </c>
      <c r="M13" s="38">
        <f t="shared" si="3"/>
        <v>0.74342929624370679</v>
      </c>
      <c r="N13" s="33">
        <f t="shared" si="4"/>
        <v>36181737</v>
      </c>
      <c r="O13" s="38">
        <f t="shared" si="5"/>
        <v>1.123198080038146</v>
      </c>
      <c r="P13" s="33">
        <v>9958053</v>
      </c>
      <c r="Q13" s="33">
        <v>32285124</v>
      </c>
      <c r="R13" s="33">
        <v>32285124</v>
      </c>
      <c r="S13" s="33">
        <v>31248603</v>
      </c>
      <c r="T13" s="38">
        <f t="shared" si="6"/>
        <v>0.96789478027093845</v>
      </c>
      <c r="U13" s="38">
        <f t="shared" si="7"/>
        <v>1.4049070636599343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35924440</v>
      </c>
      <c r="E14" s="33">
        <v>36296137</v>
      </c>
      <c r="F14" s="33">
        <v>8436891</v>
      </c>
      <c r="G14" s="38">
        <f t="shared" si="0"/>
        <v>0.23485100950773347</v>
      </c>
      <c r="H14" s="33">
        <v>9642982</v>
      </c>
      <c r="I14" s="38">
        <f t="shared" si="1"/>
        <v>0.26842400326908367</v>
      </c>
      <c r="J14" s="33">
        <v>8750953</v>
      </c>
      <c r="K14" s="38">
        <f t="shared" si="2"/>
        <v>0.24109874282213559</v>
      </c>
      <c r="L14" s="33">
        <v>9147749</v>
      </c>
      <c r="M14" s="38">
        <f t="shared" si="3"/>
        <v>0.25203092549490874</v>
      </c>
      <c r="N14" s="33">
        <f t="shared" si="4"/>
        <v>35978575</v>
      </c>
      <c r="O14" s="38">
        <f t="shared" si="5"/>
        <v>0.99125080445888769</v>
      </c>
      <c r="P14" s="33">
        <v>7464194</v>
      </c>
      <c r="Q14" s="33">
        <v>34371672</v>
      </c>
      <c r="R14" s="33">
        <v>34099142</v>
      </c>
      <c r="S14" s="33">
        <v>29177292</v>
      </c>
      <c r="T14" s="38">
        <f t="shared" si="6"/>
        <v>0.8556605911081282</v>
      </c>
      <c r="U14" s="38">
        <f t="shared" si="7"/>
        <v>0.22555080963865626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17843317</v>
      </c>
      <c r="E15" s="33">
        <v>16354074</v>
      </c>
      <c r="F15" s="33">
        <v>3776278</v>
      </c>
      <c r="G15" s="38">
        <f t="shared" si="0"/>
        <v>0.21163542630554621</v>
      </c>
      <c r="H15" s="33">
        <v>2728036</v>
      </c>
      <c r="I15" s="38">
        <f t="shared" si="1"/>
        <v>0.15288838952981668</v>
      </c>
      <c r="J15" s="33">
        <v>4313019</v>
      </c>
      <c r="K15" s="38">
        <f t="shared" si="2"/>
        <v>0.26372749689160024</v>
      </c>
      <c r="L15" s="33">
        <v>3678447</v>
      </c>
      <c r="M15" s="38">
        <f t="shared" si="3"/>
        <v>0.22492542225258366</v>
      </c>
      <c r="N15" s="33">
        <f t="shared" si="4"/>
        <v>14495780</v>
      </c>
      <c r="O15" s="38">
        <f t="shared" si="5"/>
        <v>0.88637118799878245</v>
      </c>
      <c r="P15" s="33">
        <v>4233967</v>
      </c>
      <c r="Q15" s="33">
        <v>15006612</v>
      </c>
      <c r="R15" s="33">
        <v>15619139</v>
      </c>
      <c r="S15" s="33">
        <v>20889570</v>
      </c>
      <c r="T15" s="38">
        <f t="shared" si="6"/>
        <v>1.3374341569019905</v>
      </c>
      <c r="U15" s="38">
        <f t="shared" si="7"/>
        <v>-0.13120555734137751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50592042</v>
      </c>
      <c r="E16" s="33">
        <v>50896889</v>
      </c>
      <c r="F16" s="33">
        <v>9389774</v>
      </c>
      <c r="G16" s="38">
        <f t="shared" si="0"/>
        <v>0.18559784560583659</v>
      </c>
      <c r="H16" s="33">
        <v>12997740</v>
      </c>
      <c r="I16" s="38">
        <f t="shared" si="1"/>
        <v>0.25691273738268955</v>
      </c>
      <c r="J16" s="33">
        <v>11230960</v>
      </c>
      <c r="K16" s="38">
        <f t="shared" si="2"/>
        <v>0.22066103097185369</v>
      </c>
      <c r="L16" s="33">
        <v>13348017</v>
      </c>
      <c r="M16" s="38">
        <f t="shared" si="3"/>
        <v>0.26225604869484265</v>
      </c>
      <c r="N16" s="33">
        <f t="shared" si="4"/>
        <v>46966491</v>
      </c>
      <c r="O16" s="38">
        <f t="shared" si="5"/>
        <v>0.92277724479388124</v>
      </c>
      <c r="P16" s="33">
        <v>19366566</v>
      </c>
      <c r="Q16" s="33">
        <v>41969286</v>
      </c>
      <c r="R16" s="33">
        <v>43931578</v>
      </c>
      <c r="S16" s="33">
        <v>52572861</v>
      </c>
      <c r="T16" s="38">
        <f t="shared" si="6"/>
        <v>1.1966986708285325</v>
      </c>
      <c r="U16" s="38">
        <f t="shared" si="7"/>
        <v>-0.31077006630912263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13813385</v>
      </c>
      <c r="E17" s="33">
        <v>14615340</v>
      </c>
      <c r="F17" s="33">
        <v>3000708</v>
      </c>
      <c r="G17" s="38">
        <f t="shared" si="0"/>
        <v>0.21723190948489454</v>
      </c>
      <c r="H17" s="33">
        <v>2822894</v>
      </c>
      <c r="I17" s="38">
        <f t="shared" si="1"/>
        <v>0.20435932249770783</v>
      </c>
      <c r="J17" s="33">
        <v>3295931</v>
      </c>
      <c r="K17" s="38">
        <f t="shared" si="2"/>
        <v>0.22551175682536295</v>
      </c>
      <c r="L17" s="33">
        <v>3608335</v>
      </c>
      <c r="M17" s="38">
        <f t="shared" si="3"/>
        <v>0.24688683260191005</v>
      </c>
      <c r="N17" s="33">
        <f t="shared" si="4"/>
        <v>12727868</v>
      </c>
      <c r="O17" s="38">
        <f t="shared" si="5"/>
        <v>0.87085678472071126</v>
      </c>
      <c r="P17" s="33">
        <v>2978374</v>
      </c>
      <c r="Q17" s="33">
        <v>12363943</v>
      </c>
      <c r="R17" s="33">
        <v>12380472</v>
      </c>
      <c r="S17" s="33">
        <v>12417512</v>
      </c>
      <c r="T17" s="38">
        <f t="shared" si="6"/>
        <v>1.0029918083898579</v>
      </c>
      <c r="U17" s="38">
        <f t="shared" si="7"/>
        <v>0.21151171746731601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28376607</v>
      </c>
      <c r="E18" s="33">
        <v>28149937</v>
      </c>
      <c r="F18" s="33">
        <v>4334468</v>
      </c>
      <c r="G18" s="38">
        <f t="shared" si="0"/>
        <v>0.15274793071631151</v>
      </c>
      <c r="H18" s="33">
        <v>5379702</v>
      </c>
      <c r="I18" s="38">
        <f t="shared" si="1"/>
        <v>0.18958228515481079</v>
      </c>
      <c r="J18" s="33">
        <v>6415772</v>
      </c>
      <c r="K18" s="38">
        <f t="shared" si="2"/>
        <v>0.22791425785428934</v>
      </c>
      <c r="L18" s="33">
        <v>5573046</v>
      </c>
      <c r="M18" s="38">
        <f t="shared" si="3"/>
        <v>0.19797721039304636</v>
      </c>
      <c r="N18" s="33">
        <f t="shared" si="4"/>
        <v>21702988</v>
      </c>
      <c r="O18" s="38">
        <f t="shared" si="5"/>
        <v>0.77097820858355737</v>
      </c>
      <c r="P18" s="33">
        <v>6912321</v>
      </c>
      <c r="Q18" s="33">
        <v>29483294</v>
      </c>
      <c r="R18" s="33">
        <v>29931278</v>
      </c>
      <c r="S18" s="33">
        <v>22537644</v>
      </c>
      <c r="T18" s="38">
        <f t="shared" si="6"/>
        <v>0.75297967564231638</v>
      </c>
      <c r="U18" s="38">
        <f t="shared" si="7"/>
        <v>-0.19375185267003658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220824951</v>
      </c>
      <c r="E19" s="34">
        <f>SUM(E11:E18)</f>
        <v>220012748</v>
      </c>
      <c r="F19" s="34">
        <f>SUM(F11:F18)</f>
        <v>42124150</v>
      </c>
      <c r="G19" s="39">
        <f t="shared" si="0"/>
        <v>0.19075810867042828</v>
      </c>
      <c r="H19" s="34">
        <f>SUM(H11:H18)</f>
        <v>45467521</v>
      </c>
      <c r="I19" s="39">
        <f t="shared" si="1"/>
        <v>0.20589847657206092</v>
      </c>
      <c r="J19" s="34">
        <f>SUM(J11:J18)</f>
        <v>50214400</v>
      </c>
      <c r="K19" s="39">
        <f t="shared" si="2"/>
        <v>0.2282340476016417</v>
      </c>
      <c r="L19" s="34">
        <f>SUM(L11:L18)</f>
        <v>69807899</v>
      </c>
      <c r="M19" s="39">
        <f t="shared" si="3"/>
        <v>0.31729024629063768</v>
      </c>
      <c r="N19" s="34">
        <f t="shared" si="4"/>
        <v>207613970</v>
      </c>
      <c r="O19" s="39">
        <f t="shared" si="5"/>
        <v>0.94364518368726524</v>
      </c>
      <c r="P19" s="34">
        <f>SUM(P11:P18)</f>
        <v>65002823</v>
      </c>
      <c r="Q19" s="34">
        <f>SUM(Q11:Q18)</f>
        <v>207107253</v>
      </c>
      <c r="R19" s="34">
        <f>SUM(R11:R18)</f>
        <v>214280215</v>
      </c>
      <c r="S19" s="34">
        <f>SUM(S11:S18)</f>
        <v>213463729</v>
      </c>
      <c r="T19" s="39">
        <f t="shared" si="6"/>
        <v>0.99618963421331275</v>
      </c>
      <c r="U19" s="39">
        <f t="shared" si="7"/>
        <v>7.3921035706403071E-2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58269715</v>
      </c>
      <c r="E20" s="33">
        <v>57149715</v>
      </c>
      <c r="F20" s="33">
        <v>4651851</v>
      </c>
      <c r="G20" s="38">
        <f t="shared" si="0"/>
        <v>7.9833083103289584E-2</v>
      </c>
      <c r="H20" s="33">
        <v>9457762</v>
      </c>
      <c r="I20" s="38">
        <f t="shared" si="1"/>
        <v>0.1623100782284588</v>
      </c>
      <c r="J20" s="33">
        <v>10407676</v>
      </c>
      <c r="K20" s="38">
        <f t="shared" si="2"/>
        <v>0.18211247422668686</v>
      </c>
      <c r="L20" s="33">
        <v>12381276</v>
      </c>
      <c r="M20" s="38">
        <f t="shared" si="3"/>
        <v>0.21664632973235298</v>
      </c>
      <c r="N20" s="33">
        <f t="shared" si="4"/>
        <v>36898565</v>
      </c>
      <c r="O20" s="38">
        <f t="shared" si="5"/>
        <v>0.6456474017411985</v>
      </c>
      <c r="P20" s="33">
        <v>12682861</v>
      </c>
      <c r="Q20" s="33">
        <v>58818401</v>
      </c>
      <c r="R20" s="33">
        <v>59952901</v>
      </c>
      <c r="S20" s="33">
        <v>31922539</v>
      </c>
      <c r="T20" s="38">
        <f t="shared" si="6"/>
        <v>0.53246028911928711</v>
      </c>
      <c r="U20" s="38">
        <f t="shared" si="7"/>
        <v>-2.3778940729540454E-2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48487334</v>
      </c>
      <c r="E21" s="33">
        <v>48817322</v>
      </c>
      <c r="F21" s="33">
        <v>10575032</v>
      </c>
      <c r="G21" s="38">
        <f t="shared" si="0"/>
        <v>0.21809885443485097</v>
      </c>
      <c r="H21" s="33">
        <v>9716182</v>
      </c>
      <c r="I21" s="38">
        <f t="shared" si="1"/>
        <v>0.2003859812131556</v>
      </c>
      <c r="J21" s="33">
        <v>8167166</v>
      </c>
      <c r="K21" s="38">
        <f t="shared" si="2"/>
        <v>0.16730057416914432</v>
      </c>
      <c r="L21" s="33">
        <v>8975174</v>
      </c>
      <c r="M21" s="38">
        <f t="shared" si="3"/>
        <v>0.18385223998973152</v>
      </c>
      <c r="N21" s="33">
        <f t="shared" si="4"/>
        <v>37433554</v>
      </c>
      <c r="O21" s="38">
        <f t="shared" si="5"/>
        <v>0.76680883887895368</v>
      </c>
      <c r="P21" s="33">
        <v>10710183</v>
      </c>
      <c r="Q21" s="33">
        <v>49143823</v>
      </c>
      <c r="R21" s="33">
        <v>49572154</v>
      </c>
      <c r="S21" s="33">
        <v>40437549</v>
      </c>
      <c r="T21" s="38">
        <f t="shared" si="6"/>
        <v>0.81573112598657704</v>
      </c>
      <c r="U21" s="38">
        <f t="shared" si="7"/>
        <v>-0.16199620492012134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5050694</v>
      </c>
      <c r="E22" s="33">
        <v>5050694</v>
      </c>
      <c r="F22" s="33">
        <v>1405542</v>
      </c>
      <c r="G22" s="38">
        <f t="shared" si="0"/>
        <v>0.27828690473032025</v>
      </c>
      <c r="H22" s="33">
        <v>1424516</v>
      </c>
      <c r="I22" s="38">
        <f t="shared" si="1"/>
        <v>0.28204361618423129</v>
      </c>
      <c r="J22" s="33">
        <v>1525438</v>
      </c>
      <c r="K22" s="38">
        <f t="shared" si="2"/>
        <v>0.30202542462481391</v>
      </c>
      <c r="L22" s="33">
        <v>6416972</v>
      </c>
      <c r="M22" s="38">
        <f t="shared" si="3"/>
        <v>1.2705129235705033</v>
      </c>
      <c r="N22" s="33">
        <f t="shared" si="4"/>
        <v>10772468</v>
      </c>
      <c r="O22" s="38">
        <f t="shared" si="5"/>
        <v>2.1328688691098687</v>
      </c>
      <c r="P22" s="33">
        <v>1603278</v>
      </c>
      <c r="Q22" s="33">
        <v>4548540</v>
      </c>
      <c r="R22" s="33">
        <v>5093424</v>
      </c>
      <c r="S22" s="33">
        <v>6193167</v>
      </c>
      <c r="T22" s="38">
        <f t="shared" si="6"/>
        <v>1.215914284771894</v>
      </c>
      <c r="U22" s="38">
        <f t="shared" si="7"/>
        <v>3.0024075674960926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70109332</v>
      </c>
      <c r="E23" s="33">
        <v>68025021</v>
      </c>
      <c r="F23" s="33">
        <v>8418237</v>
      </c>
      <c r="G23" s="38">
        <f t="shared" si="0"/>
        <v>0.12007298828635252</v>
      </c>
      <c r="H23" s="33">
        <v>7724809</v>
      </c>
      <c r="I23" s="38">
        <f t="shared" si="1"/>
        <v>0.11018232209087372</v>
      </c>
      <c r="J23" s="33">
        <v>7751593</v>
      </c>
      <c r="K23" s="38">
        <f t="shared" si="2"/>
        <v>0.11395208536576563</v>
      </c>
      <c r="L23" s="33">
        <v>7998218</v>
      </c>
      <c r="M23" s="38">
        <f t="shared" si="3"/>
        <v>0.1175775895754593</v>
      </c>
      <c r="N23" s="33">
        <f t="shared" si="4"/>
        <v>31892857</v>
      </c>
      <c r="O23" s="38">
        <f t="shared" si="5"/>
        <v>0.46884009047200442</v>
      </c>
      <c r="P23" s="33">
        <v>7613049</v>
      </c>
      <c r="Q23" s="33">
        <v>51121000</v>
      </c>
      <c r="R23" s="33">
        <v>54392000</v>
      </c>
      <c r="S23" s="33">
        <v>28571415</v>
      </c>
      <c r="T23" s="38">
        <f t="shared" si="6"/>
        <v>0.52528708265921464</v>
      </c>
      <c r="U23" s="38">
        <f t="shared" si="7"/>
        <v>5.0593264275587968E-2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23523361</v>
      </c>
      <c r="E24" s="33">
        <v>28246817</v>
      </c>
      <c r="F24" s="33">
        <v>5008350</v>
      </c>
      <c r="G24" s="38">
        <f t="shared" si="0"/>
        <v>0.2129096263072271</v>
      </c>
      <c r="H24" s="33">
        <v>5165991</v>
      </c>
      <c r="I24" s="38">
        <f t="shared" si="1"/>
        <v>0.21961109213942684</v>
      </c>
      <c r="J24" s="33">
        <v>5870205</v>
      </c>
      <c r="K24" s="38">
        <f t="shared" si="2"/>
        <v>0.2078182826758852</v>
      </c>
      <c r="L24" s="33">
        <v>6299393</v>
      </c>
      <c r="M24" s="38">
        <f t="shared" si="3"/>
        <v>0.2230124902214646</v>
      </c>
      <c r="N24" s="33">
        <f t="shared" si="4"/>
        <v>22343939</v>
      </c>
      <c r="O24" s="38">
        <f t="shared" si="5"/>
        <v>0.79102502062444768</v>
      </c>
      <c r="P24" s="33">
        <v>4699863</v>
      </c>
      <c r="Q24" s="33">
        <v>22426177</v>
      </c>
      <c r="R24" s="33">
        <v>22559176</v>
      </c>
      <c r="S24" s="33">
        <v>20420715</v>
      </c>
      <c r="T24" s="38">
        <f t="shared" si="6"/>
        <v>0.9052065997446006</v>
      </c>
      <c r="U24" s="38">
        <f t="shared" si="7"/>
        <v>0.34033545233127005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36767805</v>
      </c>
      <c r="E25" s="33">
        <v>36767805</v>
      </c>
      <c r="F25" s="33">
        <v>5654768</v>
      </c>
      <c r="G25" s="38">
        <f t="shared" si="0"/>
        <v>0.15379672515125664</v>
      </c>
      <c r="H25" s="33">
        <v>8258832</v>
      </c>
      <c r="I25" s="38">
        <f t="shared" si="1"/>
        <v>0.2246212957232557</v>
      </c>
      <c r="J25" s="33">
        <v>8315161</v>
      </c>
      <c r="K25" s="38">
        <f t="shared" si="2"/>
        <v>0.22615331538012673</v>
      </c>
      <c r="L25" s="33">
        <v>10211999</v>
      </c>
      <c r="M25" s="38">
        <f t="shared" si="3"/>
        <v>0.27774296017942873</v>
      </c>
      <c r="N25" s="33">
        <f t="shared" si="4"/>
        <v>32440760</v>
      </c>
      <c r="O25" s="38">
        <f t="shared" si="5"/>
        <v>0.88231429643406778</v>
      </c>
      <c r="P25" s="33">
        <v>11651041</v>
      </c>
      <c r="Q25" s="33">
        <v>44407464</v>
      </c>
      <c r="R25" s="33">
        <v>44407464</v>
      </c>
      <c r="S25" s="33">
        <v>22528526</v>
      </c>
      <c r="T25" s="38">
        <f t="shared" si="6"/>
        <v>0.50731395064577434</v>
      </c>
      <c r="U25" s="38">
        <f t="shared" si="7"/>
        <v>-0.12351188189965168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117257832</v>
      </c>
      <c r="E26" s="33">
        <v>109218941</v>
      </c>
      <c r="F26" s="33">
        <v>18818402</v>
      </c>
      <c r="G26" s="38">
        <f t="shared" si="0"/>
        <v>0.16048737793480611</v>
      </c>
      <c r="H26" s="33">
        <v>18014649</v>
      </c>
      <c r="I26" s="38">
        <f t="shared" si="1"/>
        <v>0.1536327995557687</v>
      </c>
      <c r="J26" s="33">
        <v>30103558</v>
      </c>
      <c r="K26" s="38">
        <f t="shared" si="2"/>
        <v>0.27562580010732751</v>
      </c>
      <c r="L26" s="33">
        <v>27332294</v>
      </c>
      <c r="M26" s="38">
        <f t="shared" si="3"/>
        <v>0.25025232573899431</v>
      </c>
      <c r="N26" s="33">
        <f t="shared" si="4"/>
        <v>94268903</v>
      </c>
      <c r="O26" s="38">
        <f t="shared" si="5"/>
        <v>0.86311863250898946</v>
      </c>
      <c r="P26" s="33">
        <v>21165333</v>
      </c>
      <c r="Q26" s="33">
        <v>81938040</v>
      </c>
      <c r="R26" s="33">
        <v>0</v>
      </c>
      <c r="S26" s="33">
        <v>84218230</v>
      </c>
      <c r="T26" s="38">
        <f t="shared" si="6"/>
        <v>0</v>
      </c>
      <c r="U26" s="38">
        <f t="shared" si="7"/>
        <v>0.29137084684658632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359466073</v>
      </c>
      <c r="E27" s="34">
        <f>SUM(E20:E26)</f>
        <v>353276315</v>
      </c>
      <c r="F27" s="34">
        <f>SUM(F20:F26)</f>
        <v>54532182</v>
      </c>
      <c r="G27" s="39">
        <f t="shared" si="0"/>
        <v>0.15170327910194739</v>
      </c>
      <c r="H27" s="34">
        <f>SUM(H20:H26)</f>
        <v>59762741</v>
      </c>
      <c r="I27" s="39">
        <f t="shared" si="1"/>
        <v>0.16625419055889595</v>
      </c>
      <c r="J27" s="34">
        <f>SUM(J20:J26)</f>
        <v>72140797</v>
      </c>
      <c r="K27" s="39">
        <f t="shared" si="2"/>
        <v>0.20420502008463262</v>
      </c>
      <c r="L27" s="34">
        <f>SUM(L20:L26)</f>
        <v>79615326</v>
      </c>
      <c r="M27" s="39">
        <f t="shared" si="3"/>
        <v>0.22536276172377986</v>
      </c>
      <c r="N27" s="34">
        <f t="shared" si="4"/>
        <v>266051046</v>
      </c>
      <c r="O27" s="39">
        <f t="shared" si="5"/>
        <v>0.75309618761167163</v>
      </c>
      <c r="P27" s="34">
        <f>SUM(P20:P26)</f>
        <v>70125608</v>
      </c>
      <c r="Q27" s="34">
        <f>SUM(Q20:Q26)</f>
        <v>312403445</v>
      </c>
      <c r="R27" s="34">
        <f>SUM(R20:R26)</f>
        <v>235977119</v>
      </c>
      <c r="S27" s="34">
        <f>SUM(S20:S26)</f>
        <v>234292141</v>
      </c>
      <c r="T27" s="39">
        <f t="shared" si="6"/>
        <v>0.99285957042301209</v>
      </c>
      <c r="U27" s="39">
        <f t="shared" si="7"/>
        <v>0.1353245735851587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34636663</v>
      </c>
      <c r="E28" s="33">
        <v>35738246</v>
      </c>
      <c r="F28" s="33">
        <v>6372048</v>
      </c>
      <c r="G28" s="38">
        <f t="shared" si="0"/>
        <v>0.18396829971755652</v>
      </c>
      <c r="H28" s="33">
        <v>4676976</v>
      </c>
      <c r="I28" s="38">
        <f t="shared" si="1"/>
        <v>0.1350296360824367</v>
      </c>
      <c r="J28" s="33">
        <v>7618093</v>
      </c>
      <c r="K28" s="38">
        <f t="shared" si="2"/>
        <v>0.21316359510200919</v>
      </c>
      <c r="L28" s="33">
        <v>7693467</v>
      </c>
      <c r="M28" s="38">
        <f t="shared" si="3"/>
        <v>0.21527265216093705</v>
      </c>
      <c r="N28" s="33">
        <f t="shared" si="4"/>
        <v>26360584</v>
      </c>
      <c r="O28" s="38">
        <f t="shared" si="5"/>
        <v>0.73760150400218294</v>
      </c>
      <c r="P28" s="33">
        <v>7419253</v>
      </c>
      <c r="Q28" s="33">
        <v>23588229</v>
      </c>
      <c r="R28" s="33">
        <v>31845576</v>
      </c>
      <c r="S28" s="33">
        <v>17140757</v>
      </c>
      <c r="T28" s="38">
        <f t="shared" si="6"/>
        <v>0.53824609735430751</v>
      </c>
      <c r="U28" s="38">
        <f t="shared" si="7"/>
        <v>3.6959785574100179E-2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27426701</v>
      </c>
      <c r="E29" s="33">
        <v>29643246</v>
      </c>
      <c r="F29" s="33">
        <v>3905091</v>
      </c>
      <c r="G29" s="38">
        <f t="shared" si="0"/>
        <v>0.14238281884503717</v>
      </c>
      <c r="H29" s="33">
        <v>8772856</v>
      </c>
      <c r="I29" s="38">
        <f t="shared" si="1"/>
        <v>0.31986552082950115</v>
      </c>
      <c r="J29" s="33">
        <v>6520576</v>
      </c>
      <c r="K29" s="38">
        <f t="shared" si="2"/>
        <v>0.21996835299346099</v>
      </c>
      <c r="L29" s="33">
        <v>10906716</v>
      </c>
      <c r="M29" s="38">
        <f t="shared" si="3"/>
        <v>0.367932580662725</v>
      </c>
      <c r="N29" s="33">
        <f t="shared" si="4"/>
        <v>30105239</v>
      </c>
      <c r="O29" s="38">
        <f t="shared" si="5"/>
        <v>1.0155851015776072</v>
      </c>
      <c r="P29" s="33">
        <v>11454542</v>
      </c>
      <c r="Q29" s="33">
        <v>26198555</v>
      </c>
      <c r="R29" s="33">
        <v>11605777</v>
      </c>
      <c r="S29" s="33">
        <v>45974855</v>
      </c>
      <c r="T29" s="38">
        <f t="shared" si="6"/>
        <v>3.9613767350518625</v>
      </c>
      <c r="U29" s="38">
        <f t="shared" si="7"/>
        <v>-4.7826093788821966E-2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25295738</v>
      </c>
      <c r="E30" s="33">
        <v>26922034</v>
      </c>
      <c r="F30" s="33">
        <v>4818786</v>
      </c>
      <c r="G30" s="38">
        <f t="shared" si="0"/>
        <v>0.19049794079935523</v>
      </c>
      <c r="H30" s="33">
        <v>7553232</v>
      </c>
      <c r="I30" s="38">
        <f t="shared" si="1"/>
        <v>0.29859702057318904</v>
      </c>
      <c r="J30" s="33">
        <v>7717061</v>
      </c>
      <c r="K30" s="38">
        <f t="shared" si="2"/>
        <v>0.28664479808620702</v>
      </c>
      <c r="L30" s="33">
        <v>7049687</v>
      </c>
      <c r="M30" s="38">
        <f t="shared" si="3"/>
        <v>0.26185566068299299</v>
      </c>
      <c r="N30" s="33">
        <f t="shared" si="4"/>
        <v>27138766</v>
      </c>
      <c r="O30" s="38">
        <f t="shared" si="5"/>
        <v>1.0080503575621367</v>
      </c>
      <c r="P30" s="33">
        <v>8599620</v>
      </c>
      <c r="Q30" s="33">
        <v>29252242</v>
      </c>
      <c r="R30" s="33">
        <v>29102264</v>
      </c>
      <c r="S30" s="33">
        <v>31233270</v>
      </c>
      <c r="T30" s="38">
        <f t="shared" si="6"/>
        <v>1.0732247497995344</v>
      </c>
      <c r="U30" s="38">
        <f t="shared" si="7"/>
        <v>-0.18023273121370476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47017912</v>
      </c>
      <c r="E31" s="33">
        <v>47653034</v>
      </c>
      <c r="F31" s="33">
        <v>9472806</v>
      </c>
      <c r="G31" s="38">
        <f t="shared" si="0"/>
        <v>0.20147228145733057</v>
      </c>
      <c r="H31" s="33">
        <v>8990977</v>
      </c>
      <c r="I31" s="38">
        <f t="shared" si="1"/>
        <v>0.19122450609886718</v>
      </c>
      <c r="J31" s="33">
        <v>10573800</v>
      </c>
      <c r="K31" s="38">
        <f t="shared" si="2"/>
        <v>0.22189143297780367</v>
      </c>
      <c r="L31" s="33">
        <v>13316096</v>
      </c>
      <c r="M31" s="38">
        <f t="shared" si="3"/>
        <v>0.27943857677561518</v>
      </c>
      <c r="N31" s="33">
        <f t="shared" si="4"/>
        <v>42353679</v>
      </c>
      <c r="O31" s="38">
        <f t="shared" si="5"/>
        <v>0.88879291505342561</v>
      </c>
      <c r="P31" s="33">
        <v>11000060</v>
      </c>
      <c r="Q31" s="33">
        <v>45875907</v>
      </c>
      <c r="R31" s="33">
        <v>46170406</v>
      </c>
      <c r="S31" s="33">
        <v>39333171</v>
      </c>
      <c r="T31" s="38">
        <f t="shared" si="6"/>
        <v>0.85191304144044133</v>
      </c>
      <c r="U31" s="38">
        <f t="shared" si="7"/>
        <v>0.21054757883138819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17774682</v>
      </c>
      <c r="E32" s="33">
        <v>14439714</v>
      </c>
      <c r="F32" s="33">
        <v>5654873</v>
      </c>
      <c r="G32" s="38">
        <f t="shared" si="0"/>
        <v>0.31814200670369236</v>
      </c>
      <c r="H32" s="33">
        <v>2217001</v>
      </c>
      <c r="I32" s="38">
        <f t="shared" si="1"/>
        <v>0.12472802607664092</v>
      </c>
      <c r="J32" s="33">
        <v>1410549</v>
      </c>
      <c r="K32" s="38">
        <f t="shared" si="2"/>
        <v>9.7685383519368868E-2</v>
      </c>
      <c r="L32" s="33">
        <v>2434040</v>
      </c>
      <c r="M32" s="38">
        <f t="shared" si="3"/>
        <v>0.16856566549725294</v>
      </c>
      <c r="N32" s="33">
        <f t="shared" si="4"/>
        <v>11716463</v>
      </c>
      <c r="O32" s="38">
        <f t="shared" si="5"/>
        <v>0.8114054752053953</v>
      </c>
      <c r="P32" s="33">
        <v>4832465</v>
      </c>
      <c r="Q32" s="33">
        <v>15921193</v>
      </c>
      <c r="R32" s="33">
        <v>17178359</v>
      </c>
      <c r="S32" s="33">
        <v>15312414</v>
      </c>
      <c r="T32" s="38">
        <f t="shared" si="6"/>
        <v>0.89137815783218877</v>
      </c>
      <c r="U32" s="38">
        <f t="shared" si="7"/>
        <v>-0.49631502763082613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83873742</v>
      </c>
      <c r="E33" s="33">
        <v>83683742</v>
      </c>
      <c r="F33" s="33">
        <v>15478728</v>
      </c>
      <c r="G33" s="38">
        <f t="shared" si="0"/>
        <v>0.18454796019474129</v>
      </c>
      <c r="H33" s="33">
        <v>24727925</v>
      </c>
      <c r="I33" s="38">
        <f t="shared" si="1"/>
        <v>0.29482319985198707</v>
      </c>
      <c r="J33" s="33">
        <v>17516702</v>
      </c>
      <c r="K33" s="38">
        <f t="shared" si="2"/>
        <v>0.20932025243326235</v>
      </c>
      <c r="L33" s="33">
        <v>10312932</v>
      </c>
      <c r="M33" s="38">
        <f t="shared" si="3"/>
        <v>0.12323698431171971</v>
      </c>
      <c r="N33" s="33">
        <f t="shared" si="4"/>
        <v>68036287</v>
      </c>
      <c r="O33" s="38">
        <f t="shared" si="5"/>
        <v>0.8130167864625365</v>
      </c>
      <c r="P33" s="33">
        <v>25006407</v>
      </c>
      <c r="Q33" s="33">
        <v>82938206</v>
      </c>
      <c r="R33" s="33">
        <v>86283115</v>
      </c>
      <c r="S33" s="33">
        <v>76104054</v>
      </c>
      <c r="T33" s="38">
        <f t="shared" si="6"/>
        <v>0.88202719616694414</v>
      </c>
      <c r="U33" s="38">
        <f t="shared" si="7"/>
        <v>-0.58758841284155694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52543059</v>
      </c>
      <c r="E34" s="33">
        <v>85644623</v>
      </c>
      <c r="F34" s="33">
        <v>25568892</v>
      </c>
      <c r="G34" s="38">
        <f t="shared" si="0"/>
        <v>0.48662739639882785</v>
      </c>
      <c r="H34" s="33">
        <v>16261326</v>
      </c>
      <c r="I34" s="38">
        <f t="shared" si="1"/>
        <v>0.30948571151900389</v>
      </c>
      <c r="J34" s="33">
        <v>19648108</v>
      </c>
      <c r="K34" s="38">
        <f t="shared" si="2"/>
        <v>0.22941437899726641</v>
      </c>
      <c r="L34" s="33">
        <v>19144948</v>
      </c>
      <c r="M34" s="38">
        <f t="shared" si="3"/>
        <v>0.22353940421922344</v>
      </c>
      <c r="N34" s="33">
        <f t="shared" si="4"/>
        <v>80623274</v>
      </c>
      <c r="O34" s="38">
        <f t="shared" si="5"/>
        <v>0.94136994449727451</v>
      </c>
      <c r="P34" s="33">
        <v>16783211</v>
      </c>
      <c r="Q34" s="33">
        <v>100925481</v>
      </c>
      <c r="R34" s="33">
        <v>79474193</v>
      </c>
      <c r="S34" s="33">
        <v>77470332</v>
      </c>
      <c r="T34" s="38">
        <f t="shared" si="6"/>
        <v>0.97478601638647655</v>
      </c>
      <c r="U34" s="38">
        <f t="shared" si="7"/>
        <v>0.14072021140650626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288568497</v>
      </c>
      <c r="E35" s="34">
        <f>SUM(E28:E34)</f>
        <v>323724639</v>
      </c>
      <c r="F35" s="34">
        <f>SUM(F28:F34)</f>
        <v>71271224</v>
      </c>
      <c r="G35" s="39">
        <f t="shared" si="0"/>
        <v>0.24698199817702207</v>
      </c>
      <c r="H35" s="34">
        <f>SUM(H28:H34)</f>
        <v>73200293</v>
      </c>
      <c r="I35" s="39">
        <f t="shared" si="1"/>
        <v>0.25366695866319738</v>
      </c>
      <c r="J35" s="34">
        <f>SUM(J28:J34)</f>
        <v>71004889</v>
      </c>
      <c r="K35" s="39">
        <f t="shared" si="2"/>
        <v>0.21933730228053477</v>
      </c>
      <c r="L35" s="34">
        <f>SUM(L28:L34)</f>
        <v>70857886</v>
      </c>
      <c r="M35" s="39">
        <f t="shared" si="3"/>
        <v>0.21888320338817335</v>
      </c>
      <c r="N35" s="34">
        <f t="shared" si="4"/>
        <v>286334292</v>
      </c>
      <c r="O35" s="39">
        <f t="shared" si="5"/>
        <v>0.88449953295028616</v>
      </c>
      <c r="P35" s="34">
        <f>SUM(P28:P34)</f>
        <v>85095558</v>
      </c>
      <c r="Q35" s="34">
        <f>SUM(Q28:Q34)</f>
        <v>324699813</v>
      </c>
      <c r="R35" s="34">
        <f>SUM(R28:R34)</f>
        <v>301659690</v>
      </c>
      <c r="S35" s="34">
        <f>SUM(S28:S34)</f>
        <v>302568853</v>
      </c>
      <c r="T35" s="39">
        <f t="shared" si="6"/>
        <v>1.003013869701981</v>
      </c>
      <c r="U35" s="39">
        <f t="shared" si="7"/>
        <v>-0.16731392724400496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50716832</v>
      </c>
      <c r="E36" s="33">
        <v>49669560</v>
      </c>
      <c r="F36" s="33">
        <v>1406960</v>
      </c>
      <c r="G36" s="38">
        <f t="shared" si="0"/>
        <v>2.7741480382686364E-2</v>
      </c>
      <c r="H36" s="33">
        <v>16899608</v>
      </c>
      <c r="I36" s="38">
        <f t="shared" si="1"/>
        <v>0.33321497683451523</v>
      </c>
      <c r="J36" s="33">
        <v>9117405</v>
      </c>
      <c r="K36" s="38">
        <f t="shared" si="2"/>
        <v>0.18356121938668271</v>
      </c>
      <c r="L36" s="33">
        <v>13674379</v>
      </c>
      <c r="M36" s="38">
        <f t="shared" si="3"/>
        <v>0.27530702909387561</v>
      </c>
      <c r="N36" s="33">
        <f t="shared" si="4"/>
        <v>41098352</v>
      </c>
      <c r="O36" s="38">
        <f t="shared" si="5"/>
        <v>0.82743539503873198</v>
      </c>
      <c r="P36" s="33">
        <v>16409563</v>
      </c>
      <c r="Q36" s="33">
        <v>57673875</v>
      </c>
      <c r="R36" s="33">
        <v>56012195</v>
      </c>
      <c r="S36" s="33">
        <v>39078551</v>
      </c>
      <c r="T36" s="38">
        <f t="shared" si="6"/>
        <v>0.6976793357232296</v>
      </c>
      <c r="U36" s="38">
        <f t="shared" si="7"/>
        <v>-0.16668231810926348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28531550</v>
      </c>
      <c r="E37" s="33">
        <v>29821399</v>
      </c>
      <c r="F37" s="33">
        <v>3194256</v>
      </c>
      <c r="G37" s="38">
        <f t="shared" si="0"/>
        <v>0.11195522150040919</v>
      </c>
      <c r="H37" s="33">
        <v>4883763</v>
      </c>
      <c r="I37" s="38">
        <f t="shared" si="1"/>
        <v>0.1711706163878233</v>
      </c>
      <c r="J37" s="33">
        <v>6110366</v>
      </c>
      <c r="K37" s="38">
        <f t="shared" si="2"/>
        <v>0.2048987037797925</v>
      </c>
      <c r="L37" s="33">
        <v>6020967</v>
      </c>
      <c r="M37" s="38">
        <f t="shared" si="3"/>
        <v>0.20190089002866698</v>
      </c>
      <c r="N37" s="33">
        <f t="shared" si="4"/>
        <v>20209352</v>
      </c>
      <c r="O37" s="38">
        <f t="shared" si="5"/>
        <v>0.6776795414594734</v>
      </c>
      <c r="P37" s="33">
        <v>1075605</v>
      </c>
      <c r="Q37" s="33">
        <v>28117831</v>
      </c>
      <c r="R37" s="33">
        <v>27896291</v>
      </c>
      <c r="S37" s="33">
        <v>5036337</v>
      </c>
      <c r="T37" s="38">
        <f t="shared" si="6"/>
        <v>0.18053787150413653</v>
      </c>
      <c r="U37" s="38">
        <f t="shared" si="7"/>
        <v>4.5977491737208362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28102735</v>
      </c>
      <c r="E38" s="33">
        <v>16544205</v>
      </c>
      <c r="F38" s="33">
        <v>3163927</v>
      </c>
      <c r="G38" s="38">
        <f t="shared" si="0"/>
        <v>0.11258430896494594</v>
      </c>
      <c r="H38" s="33">
        <v>2445507</v>
      </c>
      <c r="I38" s="38">
        <f t="shared" si="1"/>
        <v>8.7020249096751615E-2</v>
      </c>
      <c r="J38" s="33">
        <v>2480933</v>
      </c>
      <c r="K38" s="38">
        <f t="shared" si="2"/>
        <v>0.1499578251115723</v>
      </c>
      <c r="L38" s="33">
        <v>7497858</v>
      </c>
      <c r="M38" s="38">
        <f t="shared" si="3"/>
        <v>0.45320146842958003</v>
      </c>
      <c r="N38" s="33">
        <f t="shared" si="4"/>
        <v>15588225</v>
      </c>
      <c r="O38" s="38">
        <f t="shared" si="5"/>
        <v>0.94221662509621951</v>
      </c>
      <c r="P38" s="33">
        <v>101418</v>
      </c>
      <c r="Q38" s="33">
        <v>29461718</v>
      </c>
      <c r="R38" s="33">
        <v>24219154</v>
      </c>
      <c r="S38" s="33">
        <v>8910795</v>
      </c>
      <c r="T38" s="38">
        <f t="shared" si="6"/>
        <v>0.3679234625619045</v>
      </c>
      <c r="U38" s="38">
        <f t="shared" si="7"/>
        <v>72.930249068212746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25652808</v>
      </c>
      <c r="E39" s="33">
        <v>24812308</v>
      </c>
      <c r="F39" s="33">
        <v>7686612</v>
      </c>
      <c r="G39" s="38">
        <f t="shared" si="0"/>
        <v>0.29964017974172652</v>
      </c>
      <c r="H39" s="33">
        <v>5803573</v>
      </c>
      <c r="I39" s="38">
        <f t="shared" si="1"/>
        <v>0.22623538912387292</v>
      </c>
      <c r="J39" s="33">
        <v>5534387</v>
      </c>
      <c r="K39" s="38">
        <f t="shared" si="2"/>
        <v>0.22305006853856563</v>
      </c>
      <c r="L39" s="33">
        <v>4505765</v>
      </c>
      <c r="M39" s="38">
        <f t="shared" si="3"/>
        <v>0.18159394926098774</v>
      </c>
      <c r="N39" s="33">
        <f t="shared" si="4"/>
        <v>23530337</v>
      </c>
      <c r="O39" s="38">
        <f t="shared" si="5"/>
        <v>0.94833326266947837</v>
      </c>
      <c r="P39" s="33">
        <v>5100247</v>
      </c>
      <c r="Q39" s="33">
        <v>25171787</v>
      </c>
      <c r="R39" s="33">
        <v>21648633</v>
      </c>
      <c r="S39" s="33">
        <v>13184605</v>
      </c>
      <c r="T39" s="38">
        <f t="shared" si="6"/>
        <v>0.60902713811075282</v>
      </c>
      <c r="U39" s="38">
        <f t="shared" si="7"/>
        <v>-0.11655945290492797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133003925</v>
      </c>
      <c r="E40" s="34">
        <f>SUM(E36:E39)</f>
        <v>120847472</v>
      </c>
      <c r="F40" s="34">
        <f>SUM(F36:F39)</f>
        <v>15451755</v>
      </c>
      <c r="G40" s="39">
        <f t="shared" si="0"/>
        <v>0.11617518054448393</v>
      </c>
      <c r="H40" s="34">
        <f>SUM(H36:H39)</f>
        <v>30032451</v>
      </c>
      <c r="I40" s="39">
        <f t="shared" si="1"/>
        <v>0.2258012385724707</v>
      </c>
      <c r="J40" s="34">
        <f>SUM(J36:J39)</f>
        <v>23243091</v>
      </c>
      <c r="K40" s="39">
        <f t="shared" si="2"/>
        <v>0.19233411022449853</v>
      </c>
      <c r="L40" s="34">
        <f>SUM(L36:L39)</f>
        <v>31698969</v>
      </c>
      <c r="M40" s="39">
        <f t="shared" si="3"/>
        <v>0.26230560288427052</v>
      </c>
      <c r="N40" s="34">
        <f t="shared" si="4"/>
        <v>100426266</v>
      </c>
      <c r="O40" s="39">
        <f t="shared" si="5"/>
        <v>0.83101668854107269</v>
      </c>
      <c r="P40" s="34">
        <f>SUM(P36:P39)</f>
        <v>22686833</v>
      </c>
      <c r="Q40" s="34">
        <f>SUM(Q36:Q39)</f>
        <v>140425211</v>
      </c>
      <c r="R40" s="34">
        <f>SUM(R36:R39)</f>
        <v>129776273</v>
      </c>
      <c r="S40" s="34">
        <f>SUM(S36:S39)</f>
        <v>66210288</v>
      </c>
      <c r="T40" s="39">
        <f t="shared" si="6"/>
        <v>0.51018792934514312</v>
      </c>
      <c r="U40" s="39">
        <f t="shared" si="7"/>
        <v>0.39724081364728159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63817512</v>
      </c>
      <c r="E41" s="33">
        <v>82343843</v>
      </c>
      <c r="F41" s="33">
        <v>15304751</v>
      </c>
      <c r="G41" s="38">
        <f t="shared" si="0"/>
        <v>0.23982055270346483</v>
      </c>
      <c r="H41" s="33">
        <v>29352886</v>
      </c>
      <c r="I41" s="38">
        <f t="shared" si="1"/>
        <v>0.45995033463542107</v>
      </c>
      <c r="J41" s="33">
        <v>11838128</v>
      </c>
      <c r="K41" s="38">
        <f t="shared" si="2"/>
        <v>0.14376457994558256</v>
      </c>
      <c r="L41" s="33">
        <v>39085930</v>
      </c>
      <c r="M41" s="38">
        <f t="shared" si="3"/>
        <v>0.4746673045123726</v>
      </c>
      <c r="N41" s="33">
        <f t="shared" si="4"/>
        <v>95581695</v>
      </c>
      <c r="O41" s="38">
        <f t="shared" si="5"/>
        <v>1.160763106477797</v>
      </c>
      <c r="P41" s="33">
        <v>49282863</v>
      </c>
      <c r="Q41" s="33">
        <v>64201966</v>
      </c>
      <c r="R41" s="33">
        <v>75305760</v>
      </c>
      <c r="S41" s="33">
        <v>92926073</v>
      </c>
      <c r="T41" s="38">
        <f t="shared" si="6"/>
        <v>1.2339836023167419</v>
      </c>
      <c r="U41" s="38">
        <f t="shared" si="7"/>
        <v>-0.20690626273071844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60668375</v>
      </c>
      <c r="E42" s="33">
        <v>70973383</v>
      </c>
      <c r="F42" s="33">
        <v>10093753</v>
      </c>
      <c r="G42" s="38">
        <f t="shared" si="0"/>
        <v>0.1663758589215551</v>
      </c>
      <c r="H42" s="33">
        <v>8513066</v>
      </c>
      <c r="I42" s="38">
        <f t="shared" si="1"/>
        <v>0.14032131238062664</v>
      </c>
      <c r="J42" s="33">
        <v>16304493</v>
      </c>
      <c r="K42" s="38">
        <f t="shared" si="2"/>
        <v>0.22972686816971935</v>
      </c>
      <c r="L42" s="33">
        <v>18681616</v>
      </c>
      <c r="M42" s="38">
        <f t="shared" si="3"/>
        <v>0.26322002996531813</v>
      </c>
      <c r="N42" s="33">
        <f t="shared" si="4"/>
        <v>53592928</v>
      </c>
      <c r="O42" s="38">
        <f t="shared" si="5"/>
        <v>0.75511305414312857</v>
      </c>
      <c r="P42" s="33">
        <v>13224243</v>
      </c>
      <c r="Q42" s="33">
        <v>63743737</v>
      </c>
      <c r="R42" s="33">
        <v>67148589</v>
      </c>
      <c r="S42" s="33">
        <v>43020912</v>
      </c>
      <c r="T42" s="38">
        <f t="shared" si="6"/>
        <v>0.64068229341349225</v>
      </c>
      <c r="U42" s="38">
        <f t="shared" si="7"/>
        <v>0.41267942520414969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76080078</v>
      </c>
      <c r="E43" s="33">
        <v>73080908</v>
      </c>
      <c r="F43" s="33">
        <v>15845288</v>
      </c>
      <c r="G43" s="38">
        <f t="shared" si="0"/>
        <v>0.20827118500062528</v>
      </c>
      <c r="H43" s="33">
        <v>16955933</v>
      </c>
      <c r="I43" s="38">
        <f t="shared" si="1"/>
        <v>0.22286955331460095</v>
      </c>
      <c r="J43" s="33">
        <v>15352171</v>
      </c>
      <c r="K43" s="38">
        <f t="shared" si="2"/>
        <v>0.21007088472409238</v>
      </c>
      <c r="L43" s="33">
        <v>16995584</v>
      </c>
      <c r="M43" s="38">
        <f t="shared" si="3"/>
        <v>0.23255846793802837</v>
      </c>
      <c r="N43" s="33">
        <f t="shared" si="4"/>
        <v>65148976</v>
      </c>
      <c r="O43" s="38">
        <f t="shared" si="5"/>
        <v>0.89146369117362367</v>
      </c>
      <c r="P43" s="33">
        <v>18233768</v>
      </c>
      <c r="Q43" s="33">
        <v>73523384</v>
      </c>
      <c r="R43" s="33">
        <v>80389847</v>
      </c>
      <c r="S43" s="33">
        <v>65978743</v>
      </c>
      <c r="T43" s="38">
        <f t="shared" si="6"/>
        <v>0.82073477512651571</v>
      </c>
      <c r="U43" s="38">
        <f t="shared" si="7"/>
        <v>-6.7906095986304038E-2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42209960</v>
      </c>
      <c r="E44" s="33">
        <v>52877210</v>
      </c>
      <c r="F44" s="33">
        <v>10583405</v>
      </c>
      <c r="G44" s="38">
        <f t="shared" si="0"/>
        <v>0.25073241007572622</v>
      </c>
      <c r="H44" s="33">
        <v>13812730</v>
      </c>
      <c r="I44" s="38">
        <f t="shared" si="1"/>
        <v>0.32723864225410304</v>
      </c>
      <c r="J44" s="33">
        <v>9804338</v>
      </c>
      <c r="K44" s="38">
        <f t="shared" si="2"/>
        <v>0.18541708233093238</v>
      </c>
      <c r="L44" s="33">
        <v>16542027</v>
      </c>
      <c r="M44" s="38">
        <f t="shared" si="3"/>
        <v>0.31283849885423226</v>
      </c>
      <c r="N44" s="33">
        <f t="shared" si="4"/>
        <v>50742500</v>
      </c>
      <c r="O44" s="38">
        <f t="shared" si="5"/>
        <v>0.95962892142002199</v>
      </c>
      <c r="P44" s="33">
        <v>12227118</v>
      </c>
      <c r="Q44" s="33">
        <v>44749516</v>
      </c>
      <c r="R44" s="33">
        <v>47482789</v>
      </c>
      <c r="S44" s="33">
        <v>43152252</v>
      </c>
      <c r="T44" s="38">
        <f t="shared" si="6"/>
        <v>0.90879775406621544</v>
      </c>
      <c r="U44" s="38">
        <f t="shared" si="7"/>
        <v>0.35289665152491367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97409340</v>
      </c>
      <c r="E45" s="33">
        <v>85345630</v>
      </c>
      <c r="F45" s="33">
        <v>17412287</v>
      </c>
      <c r="G45" s="38">
        <f t="shared" si="0"/>
        <v>0.17875377248218702</v>
      </c>
      <c r="H45" s="33">
        <v>20228159</v>
      </c>
      <c r="I45" s="38">
        <f t="shared" si="1"/>
        <v>0.20766139058123173</v>
      </c>
      <c r="J45" s="33">
        <v>17040876</v>
      </c>
      <c r="K45" s="38">
        <f t="shared" si="2"/>
        <v>0.19966899301112428</v>
      </c>
      <c r="L45" s="33">
        <v>19553450</v>
      </c>
      <c r="M45" s="38">
        <f t="shared" si="3"/>
        <v>0.22910897722589896</v>
      </c>
      <c r="N45" s="33">
        <f t="shared" si="4"/>
        <v>74234772</v>
      </c>
      <c r="O45" s="38">
        <f t="shared" si="5"/>
        <v>0.86981339290599879</v>
      </c>
      <c r="P45" s="33">
        <v>19828717</v>
      </c>
      <c r="Q45" s="33">
        <v>85075269</v>
      </c>
      <c r="R45" s="33">
        <v>80953080</v>
      </c>
      <c r="S45" s="33">
        <v>71584355</v>
      </c>
      <c r="T45" s="38">
        <f t="shared" si="6"/>
        <v>0.8842696905417311</v>
      </c>
      <c r="U45" s="38">
        <f t="shared" si="7"/>
        <v>-1.3882239582117206E-2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215598141</v>
      </c>
      <c r="E46" s="33">
        <v>162759531</v>
      </c>
      <c r="F46" s="33">
        <v>30619385</v>
      </c>
      <c r="G46" s="38">
        <f t="shared" si="0"/>
        <v>0.14202063551188041</v>
      </c>
      <c r="H46" s="33">
        <v>42929741</v>
      </c>
      <c r="I46" s="38">
        <f t="shared" si="1"/>
        <v>0.19911925400135988</v>
      </c>
      <c r="J46" s="33">
        <v>46917746</v>
      </c>
      <c r="K46" s="38">
        <f t="shared" si="2"/>
        <v>0.28826420002402192</v>
      </c>
      <c r="L46" s="33">
        <v>34387959</v>
      </c>
      <c r="M46" s="38">
        <f t="shared" si="3"/>
        <v>0.21128076978791491</v>
      </c>
      <c r="N46" s="33">
        <f t="shared" si="4"/>
        <v>154854831</v>
      </c>
      <c r="O46" s="38">
        <f t="shared" si="5"/>
        <v>0.95143325892232999</v>
      </c>
      <c r="P46" s="33">
        <v>52780197</v>
      </c>
      <c r="Q46" s="33">
        <v>236949124</v>
      </c>
      <c r="R46" s="33">
        <v>217032464</v>
      </c>
      <c r="S46" s="33">
        <v>184789286</v>
      </c>
      <c r="T46" s="38">
        <f t="shared" si="6"/>
        <v>0.85143615196664768</v>
      </c>
      <c r="U46" s="38">
        <f t="shared" si="7"/>
        <v>-0.34846853640959319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555783406</v>
      </c>
      <c r="E47" s="34">
        <f>SUM(E41:E46)</f>
        <v>527380505</v>
      </c>
      <c r="F47" s="34">
        <f>SUM(F41:F46)</f>
        <v>99858869</v>
      </c>
      <c r="G47" s="39">
        <f t="shared" si="0"/>
        <v>0.17967227506608932</v>
      </c>
      <c r="H47" s="34">
        <f>SUM(H41:H46)</f>
        <v>131792515</v>
      </c>
      <c r="I47" s="39">
        <f t="shared" si="1"/>
        <v>0.23712927298156866</v>
      </c>
      <c r="J47" s="34">
        <f>SUM(J41:J46)</f>
        <v>117257752</v>
      </c>
      <c r="K47" s="39">
        <f t="shared" si="2"/>
        <v>0.22233994409785776</v>
      </c>
      <c r="L47" s="34">
        <f>SUM(L41:L46)</f>
        <v>145246566</v>
      </c>
      <c r="M47" s="39">
        <f t="shared" si="3"/>
        <v>0.27541132943471242</v>
      </c>
      <c r="N47" s="34">
        <f t="shared" si="4"/>
        <v>494155702</v>
      </c>
      <c r="O47" s="39">
        <f t="shared" si="5"/>
        <v>0.93700032010094869</v>
      </c>
      <c r="P47" s="34">
        <f>SUM(P41:P46)</f>
        <v>165576906</v>
      </c>
      <c r="Q47" s="34">
        <f>SUM(Q41:Q46)</f>
        <v>568242996</v>
      </c>
      <c r="R47" s="34">
        <f>SUM(R41:R46)</f>
        <v>568312529</v>
      </c>
      <c r="S47" s="34">
        <f>SUM(S41:S46)</f>
        <v>501451621</v>
      </c>
      <c r="T47" s="39">
        <f t="shared" si="6"/>
        <v>0.88235186699535173</v>
      </c>
      <c r="U47" s="39">
        <f t="shared" si="7"/>
        <v>-0.12278487677502559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28860312</v>
      </c>
      <c r="E48" s="33">
        <v>28660312</v>
      </c>
      <c r="F48" s="33">
        <v>7622269</v>
      </c>
      <c r="G48" s="38">
        <f t="shared" si="0"/>
        <v>0.26410902972913114</v>
      </c>
      <c r="H48" s="33">
        <v>6441364</v>
      </c>
      <c r="I48" s="38">
        <f t="shared" si="1"/>
        <v>0.22319107291702184</v>
      </c>
      <c r="J48" s="33">
        <v>6746988</v>
      </c>
      <c r="K48" s="38">
        <f t="shared" si="2"/>
        <v>0.23541223138115175</v>
      </c>
      <c r="L48" s="33">
        <v>7615535</v>
      </c>
      <c r="M48" s="38">
        <f t="shared" si="3"/>
        <v>0.26571710035815382</v>
      </c>
      <c r="N48" s="33">
        <f t="shared" si="4"/>
        <v>28426156</v>
      </c>
      <c r="O48" s="38">
        <f t="shared" si="5"/>
        <v>0.99182995635218485</v>
      </c>
      <c r="P48" s="33">
        <v>6242939</v>
      </c>
      <c r="Q48" s="33">
        <v>28963572</v>
      </c>
      <c r="R48" s="33">
        <v>28363572</v>
      </c>
      <c r="S48" s="33">
        <v>24462985</v>
      </c>
      <c r="T48" s="38">
        <f t="shared" si="6"/>
        <v>0.8624789924202777</v>
      </c>
      <c r="U48" s="38">
        <f t="shared" si="7"/>
        <v>0.21986375327389873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47799749</v>
      </c>
      <c r="E49" s="33">
        <v>47799749</v>
      </c>
      <c r="F49" s="33">
        <v>7279479</v>
      </c>
      <c r="G49" s="38">
        <f t="shared" si="0"/>
        <v>0.15229115533640145</v>
      </c>
      <c r="H49" s="33">
        <v>13295638</v>
      </c>
      <c r="I49" s="38">
        <f t="shared" si="1"/>
        <v>0.2781528831877339</v>
      </c>
      <c r="J49" s="33">
        <v>9715468</v>
      </c>
      <c r="K49" s="38">
        <f t="shared" si="2"/>
        <v>0.2032535359129187</v>
      </c>
      <c r="L49" s="33">
        <v>11033326</v>
      </c>
      <c r="M49" s="38">
        <f t="shared" si="3"/>
        <v>0.23082393173236118</v>
      </c>
      <c r="N49" s="33">
        <f t="shared" si="4"/>
        <v>41323911</v>
      </c>
      <c r="O49" s="38">
        <f t="shared" si="5"/>
        <v>0.86452150616941525</v>
      </c>
      <c r="P49" s="33">
        <v>11976547</v>
      </c>
      <c r="Q49" s="33">
        <v>47604194</v>
      </c>
      <c r="R49" s="33">
        <v>46189375</v>
      </c>
      <c r="S49" s="33">
        <v>34555732</v>
      </c>
      <c r="T49" s="38">
        <f t="shared" si="6"/>
        <v>0.74813162117911314</v>
      </c>
      <c r="U49" s="38">
        <f t="shared" si="7"/>
        <v>-7.875567139677242E-2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62138147</v>
      </c>
      <c r="E50" s="33">
        <v>60061610</v>
      </c>
      <c r="F50" s="33">
        <v>12017255</v>
      </c>
      <c r="G50" s="38">
        <f t="shared" si="0"/>
        <v>0.19339577345298051</v>
      </c>
      <c r="H50" s="33">
        <v>14202238</v>
      </c>
      <c r="I50" s="38">
        <f t="shared" si="1"/>
        <v>0.22855908464731012</v>
      </c>
      <c r="J50" s="33">
        <v>11970111</v>
      </c>
      <c r="K50" s="38">
        <f t="shared" si="2"/>
        <v>0.19929720498667952</v>
      </c>
      <c r="L50" s="33">
        <v>14637797</v>
      </c>
      <c r="M50" s="38">
        <f t="shared" si="3"/>
        <v>0.24371303066967404</v>
      </c>
      <c r="N50" s="33">
        <f t="shared" si="4"/>
        <v>52827401</v>
      </c>
      <c r="O50" s="38">
        <f t="shared" si="5"/>
        <v>0.87955352845186796</v>
      </c>
      <c r="P50" s="33">
        <v>14001901</v>
      </c>
      <c r="Q50" s="33">
        <v>63017664</v>
      </c>
      <c r="R50" s="33">
        <v>60829385</v>
      </c>
      <c r="S50" s="33">
        <v>51416223</v>
      </c>
      <c r="T50" s="38">
        <f t="shared" si="6"/>
        <v>0.84525304669774315</v>
      </c>
      <c r="U50" s="38">
        <f t="shared" si="7"/>
        <v>4.5414976152166719E-2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29383069</v>
      </c>
      <c r="E51" s="33">
        <v>25352188</v>
      </c>
      <c r="F51" s="33">
        <v>5924526</v>
      </c>
      <c r="G51" s="38">
        <f t="shared" si="0"/>
        <v>0.20163060570698044</v>
      </c>
      <c r="H51" s="33">
        <v>4585635</v>
      </c>
      <c r="I51" s="38">
        <f t="shared" si="1"/>
        <v>0.15606385432372635</v>
      </c>
      <c r="J51" s="33">
        <v>6860013</v>
      </c>
      <c r="K51" s="38">
        <f t="shared" si="2"/>
        <v>0.27058859771787747</v>
      </c>
      <c r="L51" s="33">
        <v>6128464</v>
      </c>
      <c r="M51" s="38">
        <f t="shared" si="3"/>
        <v>0.2417331395617609</v>
      </c>
      <c r="N51" s="33">
        <f t="shared" si="4"/>
        <v>23498638</v>
      </c>
      <c r="O51" s="38">
        <f t="shared" si="5"/>
        <v>0.92688796722397293</v>
      </c>
      <c r="P51" s="33">
        <v>5893107</v>
      </c>
      <c r="Q51" s="33">
        <v>32088263</v>
      </c>
      <c r="R51" s="33">
        <v>31095450</v>
      </c>
      <c r="S51" s="33">
        <v>17725180</v>
      </c>
      <c r="T51" s="38">
        <f t="shared" si="6"/>
        <v>0.57002487502190835</v>
      </c>
      <c r="U51" s="38">
        <f t="shared" si="7"/>
        <v>3.9937676339492967E-2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83578898</v>
      </c>
      <c r="E52" s="33">
        <v>72210195</v>
      </c>
      <c r="F52" s="33">
        <v>15647142</v>
      </c>
      <c r="G52" s="38">
        <f t="shared" si="0"/>
        <v>0.18721402620072833</v>
      </c>
      <c r="H52" s="33">
        <v>15505955</v>
      </c>
      <c r="I52" s="38">
        <f t="shared" si="1"/>
        <v>0.18552476008956231</v>
      </c>
      <c r="J52" s="33">
        <v>15631394</v>
      </c>
      <c r="K52" s="38">
        <f t="shared" si="2"/>
        <v>0.21647073519189361</v>
      </c>
      <c r="L52" s="33">
        <v>17775257</v>
      </c>
      <c r="M52" s="38">
        <f t="shared" si="3"/>
        <v>0.24615993628046565</v>
      </c>
      <c r="N52" s="33">
        <f t="shared" si="4"/>
        <v>64559748</v>
      </c>
      <c r="O52" s="38">
        <f t="shared" si="5"/>
        <v>0.89405309042580483</v>
      </c>
      <c r="P52" s="33">
        <v>21198719</v>
      </c>
      <c r="Q52" s="33">
        <v>88197162</v>
      </c>
      <c r="R52" s="33">
        <v>78017391</v>
      </c>
      <c r="S52" s="33">
        <v>66829587</v>
      </c>
      <c r="T52" s="38">
        <f t="shared" si="6"/>
        <v>0.85659858838396685</v>
      </c>
      <c r="U52" s="38">
        <f t="shared" si="7"/>
        <v>-0.16149381479135605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251760175</v>
      </c>
      <c r="E53" s="34">
        <f>SUM(E48:E52)</f>
        <v>234084054</v>
      </c>
      <c r="F53" s="34">
        <f>SUM(F48:F52)</f>
        <v>48490671</v>
      </c>
      <c r="G53" s="39">
        <f t="shared" si="0"/>
        <v>0.19260659872038935</v>
      </c>
      <c r="H53" s="34">
        <f>SUM(H48:H52)</f>
        <v>54030830</v>
      </c>
      <c r="I53" s="39">
        <f t="shared" si="1"/>
        <v>0.21461229918512728</v>
      </c>
      <c r="J53" s="34">
        <f>SUM(J48:J52)</f>
        <v>50923974</v>
      </c>
      <c r="K53" s="39">
        <f t="shared" si="2"/>
        <v>0.21754567699002683</v>
      </c>
      <c r="L53" s="34">
        <f>SUM(L48:L52)</f>
        <v>57190379</v>
      </c>
      <c r="M53" s="39">
        <f t="shared" si="3"/>
        <v>0.24431556965430887</v>
      </c>
      <c r="N53" s="34">
        <f t="shared" si="4"/>
        <v>210635854</v>
      </c>
      <c r="O53" s="39">
        <f t="shared" si="5"/>
        <v>0.89982999867218638</v>
      </c>
      <c r="P53" s="34">
        <f>SUM(P48:P52)</f>
        <v>59313213</v>
      </c>
      <c r="Q53" s="34">
        <f>SUM(Q48:Q52)</f>
        <v>259870855</v>
      </c>
      <c r="R53" s="34">
        <f>SUM(R48:R52)</f>
        <v>244495173</v>
      </c>
      <c r="S53" s="34">
        <f>SUM(S48:S52)</f>
        <v>194989707</v>
      </c>
      <c r="T53" s="39">
        <f t="shared" si="6"/>
        <v>0.79751965900774657</v>
      </c>
      <c r="U53" s="39">
        <f t="shared" si="7"/>
        <v>-3.5790237834527727E-2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2488295359</v>
      </c>
      <c r="E54" s="34">
        <f>SUM(E8:E9,E11:E18,E20:E26,E28:E34,E36:E39,E41:E46,E48:E52)</f>
        <v>2446946045</v>
      </c>
      <c r="F54" s="34">
        <f>SUM(F8:F9,F11:F18,F20:F26,F28:F34,F36:F39,F41:F46,F48:F52)</f>
        <v>477928613</v>
      </c>
      <c r="G54" s="39">
        <f t="shared" si="0"/>
        <v>0.19207069260140833</v>
      </c>
      <c r="H54" s="34">
        <f>SUM(H8:H9,H11:H18,H20:H26,H28:H34,H36:H39,H41:H46,H48:H52)</f>
        <v>548936280</v>
      </c>
      <c r="I54" s="39">
        <f t="shared" si="1"/>
        <v>0.22060736399902597</v>
      </c>
      <c r="J54" s="34">
        <f>SUM(J8:J9,J11:J18,J20:J26,J28:J34,J36:J39,J41:J46,J48:J52)</f>
        <v>526598963</v>
      </c>
      <c r="K54" s="39">
        <f t="shared" si="2"/>
        <v>0.2152066099193454</v>
      </c>
      <c r="L54" s="34">
        <f>SUM(L8:L9,L11:L18,L20:L26,L28:L34,L36:L39,L41:L46,L48:L52)</f>
        <v>591621392</v>
      </c>
      <c r="M54" s="39">
        <f t="shared" si="3"/>
        <v>0.24177950029135195</v>
      </c>
      <c r="N54" s="34">
        <f t="shared" si="4"/>
        <v>2145085248</v>
      </c>
      <c r="O54" s="39">
        <f t="shared" si="5"/>
        <v>0.87663773885950147</v>
      </c>
      <c r="P54" s="34">
        <f>SUM(P8:P9,P11:P18,P20:P26,P28:P34,P36:P39,P41:P46,P48:P52)</f>
        <v>572316024</v>
      </c>
      <c r="Q54" s="34">
        <f>SUM(Q8:Q9,Q11:Q18,Q20:Q26,Q28:Q34,Q36:Q39,Q41:Q46,Q48:Q52)</f>
        <v>2249090484</v>
      </c>
      <c r="R54" s="34">
        <f>SUM(R8:R9,R11:R18,R20:R26,R28:R34,R36:R39,R41:R46,R48:R52)</f>
        <v>2154191671</v>
      </c>
      <c r="S54" s="34">
        <f>SUM(S8:S9,S11:S18,S20:S26,S28:S34,S36:S39,S41:S46,S48:S52)</f>
        <v>1908765953</v>
      </c>
      <c r="T54" s="39">
        <f t="shared" si="6"/>
        <v>0.8860706216146168</v>
      </c>
      <c r="U54" s="39">
        <f t="shared" si="7"/>
        <v>3.3732006776731494E-2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158492314</v>
      </c>
      <c r="E57" s="33">
        <v>144866397</v>
      </c>
      <c r="F57" s="33">
        <v>36437020</v>
      </c>
      <c r="G57" s="38">
        <f t="shared" ref="G57:G85" si="8">IF(($D57      =0),0,($F57      /$D57      ))</f>
        <v>0.22989770974004456</v>
      </c>
      <c r="H57" s="33">
        <v>32066306</v>
      </c>
      <c r="I57" s="38">
        <f t="shared" ref="I57:I85" si="9">IF(($D57      =0),0,($H57      /$D57      ))</f>
        <v>0.20232088983191954</v>
      </c>
      <c r="J57" s="33">
        <v>20412999</v>
      </c>
      <c r="K57" s="38">
        <f t="shared" ref="K57:K85" si="10">IF(($E57      =0),0,($J57      /$E57      ))</f>
        <v>0.14090913712722489</v>
      </c>
      <c r="L57" s="33">
        <v>44579574</v>
      </c>
      <c r="M57" s="38">
        <f t="shared" ref="M57:M85" si="11">IF(($E57      =0),0,($L57      /$E57      ))</f>
        <v>0.30772887932044035</v>
      </c>
      <c r="N57" s="33">
        <f t="shared" ref="N57:N85" si="12">$F57      +$H57      +$J57      +$L57</f>
        <v>133495899</v>
      </c>
      <c r="O57" s="38">
        <f t="shared" ref="O57:O85" si="13">IF(($E57      =0),0,($N57      /$E57      ))</f>
        <v>0.92151045214439897</v>
      </c>
      <c r="P57" s="33">
        <v>30509881</v>
      </c>
      <c r="Q57" s="33">
        <v>148197033</v>
      </c>
      <c r="R57" s="33">
        <v>138999473</v>
      </c>
      <c r="S57" s="33">
        <v>126380192</v>
      </c>
      <c r="T57" s="38">
        <f t="shared" ref="T57:T85" si="14">IF(($R57      =0),0,($S57      /$R57      ))</f>
        <v>0.90921346155031824</v>
      </c>
      <c r="U57" s="38">
        <f t="shared" ref="U57:U85" si="15">IF(($P57      =0),0,(($L57      /$P57      )-1))</f>
        <v>0.46115201170401154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158492314</v>
      </c>
      <c r="E58" s="34">
        <f>E57</f>
        <v>144866397</v>
      </c>
      <c r="F58" s="34">
        <f>F57</f>
        <v>36437020</v>
      </c>
      <c r="G58" s="39">
        <f t="shared" si="8"/>
        <v>0.22989770974004456</v>
      </c>
      <c r="H58" s="34">
        <f>H57</f>
        <v>32066306</v>
      </c>
      <c r="I58" s="39">
        <f t="shared" si="9"/>
        <v>0.20232088983191954</v>
      </c>
      <c r="J58" s="34">
        <f>J57</f>
        <v>20412999</v>
      </c>
      <c r="K58" s="39">
        <f t="shared" si="10"/>
        <v>0.14090913712722489</v>
      </c>
      <c r="L58" s="34">
        <f>L57</f>
        <v>44579574</v>
      </c>
      <c r="M58" s="39">
        <f t="shared" si="11"/>
        <v>0.30772887932044035</v>
      </c>
      <c r="N58" s="34">
        <f t="shared" si="12"/>
        <v>133495899</v>
      </c>
      <c r="O58" s="39">
        <f t="shared" si="13"/>
        <v>0.92151045214439897</v>
      </c>
      <c r="P58" s="34">
        <f>P57</f>
        <v>30509881</v>
      </c>
      <c r="Q58" s="34">
        <f>Q57</f>
        <v>148197033</v>
      </c>
      <c r="R58" s="34">
        <f>R57</f>
        <v>138999473</v>
      </c>
      <c r="S58" s="34">
        <f>S57</f>
        <v>126380192</v>
      </c>
      <c r="T58" s="39">
        <f t="shared" si="14"/>
        <v>0.90921346155031824</v>
      </c>
      <c r="U58" s="39">
        <f t="shared" si="15"/>
        <v>0.46115201170401154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16201669</v>
      </c>
      <c r="E59" s="33">
        <v>19370792</v>
      </c>
      <c r="F59" s="33">
        <v>4115440</v>
      </c>
      <c r="G59" s="38">
        <f t="shared" si="8"/>
        <v>0.25401333652724295</v>
      </c>
      <c r="H59" s="33">
        <v>4036805</v>
      </c>
      <c r="I59" s="38">
        <f t="shared" si="9"/>
        <v>0.24915982421317212</v>
      </c>
      <c r="J59" s="33">
        <v>628610</v>
      </c>
      <c r="K59" s="38">
        <f t="shared" si="10"/>
        <v>3.2451435129756179E-2</v>
      </c>
      <c r="L59" s="33">
        <v>2712582</v>
      </c>
      <c r="M59" s="38">
        <f t="shared" si="11"/>
        <v>0.14003464597627191</v>
      </c>
      <c r="N59" s="33">
        <f t="shared" si="12"/>
        <v>11493437</v>
      </c>
      <c r="O59" s="38">
        <f t="shared" si="13"/>
        <v>0.59333851708283281</v>
      </c>
      <c r="P59" s="33">
        <v>1958399</v>
      </c>
      <c r="Q59" s="33">
        <v>10453104</v>
      </c>
      <c r="R59" s="33">
        <v>13699094</v>
      </c>
      <c r="S59" s="33">
        <v>12745198</v>
      </c>
      <c r="T59" s="38">
        <f t="shared" si="14"/>
        <v>0.9303679498804811</v>
      </c>
      <c r="U59" s="38">
        <f t="shared" si="15"/>
        <v>0.38510181020313028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36779208</v>
      </c>
      <c r="E60" s="33">
        <v>38364214</v>
      </c>
      <c r="F60" s="33">
        <v>6336567</v>
      </c>
      <c r="G60" s="38">
        <f t="shared" si="8"/>
        <v>0.17228666261655226</v>
      </c>
      <c r="H60" s="33">
        <v>322271466</v>
      </c>
      <c r="I60" s="38">
        <f t="shared" si="9"/>
        <v>8.7623275085205758</v>
      </c>
      <c r="J60" s="33">
        <v>-225820785</v>
      </c>
      <c r="K60" s="38">
        <f t="shared" si="10"/>
        <v>-5.8862351513313946</v>
      </c>
      <c r="L60" s="33">
        <v>18623119</v>
      </c>
      <c r="M60" s="38">
        <f t="shared" si="11"/>
        <v>0.48542944213584044</v>
      </c>
      <c r="N60" s="33">
        <f t="shared" si="12"/>
        <v>121410367</v>
      </c>
      <c r="O60" s="38">
        <f t="shared" si="13"/>
        <v>3.1646775560161351</v>
      </c>
      <c r="P60" s="33">
        <v>121442258</v>
      </c>
      <c r="Q60" s="33">
        <v>23346949</v>
      </c>
      <c r="R60" s="33">
        <v>22199759</v>
      </c>
      <c r="S60" s="33">
        <v>129711732</v>
      </c>
      <c r="T60" s="38">
        <f t="shared" si="14"/>
        <v>5.8429342408627045</v>
      </c>
      <c r="U60" s="38">
        <f t="shared" si="15"/>
        <v>-0.84665042212900887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12663932</v>
      </c>
      <c r="E61" s="33">
        <v>13929180</v>
      </c>
      <c r="F61" s="33">
        <v>1861150</v>
      </c>
      <c r="G61" s="38">
        <f t="shared" si="8"/>
        <v>0.14696462362558485</v>
      </c>
      <c r="H61" s="33">
        <v>2841005</v>
      </c>
      <c r="I61" s="38">
        <f t="shared" si="9"/>
        <v>0.22433830187970055</v>
      </c>
      <c r="J61" s="33">
        <v>1113910</v>
      </c>
      <c r="K61" s="38">
        <f t="shared" si="10"/>
        <v>7.9969531587645498E-2</v>
      </c>
      <c r="L61" s="33">
        <v>3528818</v>
      </c>
      <c r="M61" s="38">
        <f t="shared" si="11"/>
        <v>0.25333996688965177</v>
      </c>
      <c r="N61" s="33">
        <f t="shared" si="12"/>
        <v>9344883</v>
      </c>
      <c r="O61" s="38">
        <f t="shared" si="13"/>
        <v>0.67088536439330959</v>
      </c>
      <c r="P61" s="33">
        <v>3504518</v>
      </c>
      <c r="Q61" s="33">
        <v>12645636</v>
      </c>
      <c r="R61" s="33">
        <v>12281298</v>
      </c>
      <c r="S61" s="33">
        <v>9482498</v>
      </c>
      <c r="T61" s="38">
        <f t="shared" si="14"/>
        <v>0.77210877873006578</v>
      </c>
      <c r="U61" s="38">
        <f t="shared" si="15"/>
        <v>6.9339064601752209E-3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13776650</v>
      </c>
      <c r="E62" s="33">
        <v>14333558</v>
      </c>
      <c r="F62" s="33">
        <v>2967282</v>
      </c>
      <c r="G62" s="38">
        <f t="shared" si="8"/>
        <v>0.21538487222946071</v>
      </c>
      <c r="H62" s="33">
        <v>2926444</v>
      </c>
      <c r="I62" s="38">
        <f t="shared" si="9"/>
        <v>0.2124205812007999</v>
      </c>
      <c r="J62" s="33">
        <v>2887227</v>
      </c>
      <c r="K62" s="38">
        <f t="shared" si="10"/>
        <v>0.20143128454219114</v>
      </c>
      <c r="L62" s="33">
        <v>3557556</v>
      </c>
      <c r="M62" s="38">
        <f t="shared" si="11"/>
        <v>0.24819769104084274</v>
      </c>
      <c r="N62" s="33">
        <f t="shared" si="12"/>
        <v>12338509</v>
      </c>
      <c r="O62" s="38">
        <f t="shared" si="13"/>
        <v>0.86081271656346592</v>
      </c>
      <c r="P62" s="33">
        <v>2763393</v>
      </c>
      <c r="Q62" s="33">
        <v>16002895</v>
      </c>
      <c r="R62" s="33">
        <v>15536359</v>
      </c>
      <c r="S62" s="33">
        <v>9230616</v>
      </c>
      <c r="T62" s="38">
        <f t="shared" si="14"/>
        <v>0.59412993739395437</v>
      </c>
      <c r="U62" s="38">
        <f t="shared" si="15"/>
        <v>0.28738691890729973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79421459</v>
      </c>
      <c r="E63" s="34">
        <f>SUM(E59:E62)</f>
        <v>85997744</v>
      </c>
      <c r="F63" s="34">
        <f>SUM(F59:F62)</f>
        <v>15280439</v>
      </c>
      <c r="G63" s="39">
        <f t="shared" si="8"/>
        <v>0.19239685586737962</v>
      </c>
      <c r="H63" s="34">
        <f>SUM(H59:H62)</f>
        <v>332075720</v>
      </c>
      <c r="I63" s="39">
        <f t="shared" si="9"/>
        <v>4.1811838284159446</v>
      </c>
      <c r="J63" s="34">
        <f>SUM(J59:J62)</f>
        <v>-221191038</v>
      </c>
      <c r="K63" s="39">
        <f t="shared" si="10"/>
        <v>-2.5720562855695377</v>
      </c>
      <c r="L63" s="34">
        <f>SUM(L59:L62)</f>
        <v>28422075</v>
      </c>
      <c r="M63" s="39">
        <f t="shared" si="11"/>
        <v>0.33049791399179029</v>
      </c>
      <c r="N63" s="34">
        <f t="shared" si="12"/>
        <v>154587196</v>
      </c>
      <c r="O63" s="39">
        <f t="shared" si="13"/>
        <v>1.7975726898138165</v>
      </c>
      <c r="P63" s="34">
        <f>SUM(P59:P62)</f>
        <v>129668568</v>
      </c>
      <c r="Q63" s="34">
        <f>SUM(Q59:Q62)</f>
        <v>62448584</v>
      </c>
      <c r="R63" s="34">
        <f>SUM(R59:R62)</f>
        <v>63716510</v>
      </c>
      <c r="S63" s="34">
        <f>SUM(S59:S62)</f>
        <v>161170044</v>
      </c>
      <c r="T63" s="39">
        <f t="shared" si="14"/>
        <v>2.5294863764509388</v>
      </c>
      <c r="U63" s="39">
        <f t="shared" si="15"/>
        <v>-0.78080983357508815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23870983</v>
      </c>
      <c r="E64" s="33">
        <v>23870983</v>
      </c>
      <c r="F64" s="33">
        <v>0</v>
      </c>
      <c r="G64" s="38">
        <f t="shared" si="8"/>
        <v>0</v>
      </c>
      <c r="H64" s="33">
        <v>28719</v>
      </c>
      <c r="I64" s="38">
        <f t="shared" si="9"/>
        <v>1.20309247423954E-3</v>
      </c>
      <c r="J64" s="33">
        <v>27024</v>
      </c>
      <c r="K64" s="38">
        <f t="shared" si="10"/>
        <v>1.1320857628695055E-3</v>
      </c>
      <c r="L64" s="33">
        <v>0</v>
      </c>
      <c r="M64" s="38">
        <f t="shared" si="11"/>
        <v>0</v>
      </c>
      <c r="N64" s="33">
        <f t="shared" si="12"/>
        <v>55743</v>
      </c>
      <c r="O64" s="38">
        <f t="shared" si="13"/>
        <v>2.3351782371090458E-3</v>
      </c>
      <c r="P64" s="33">
        <v>0</v>
      </c>
      <c r="Q64" s="33">
        <v>24707656</v>
      </c>
      <c r="R64" s="33">
        <v>24707656</v>
      </c>
      <c r="S64" s="33">
        <v>25300</v>
      </c>
      <c r="T64" s="38">
        <f t="shared" si="14"/>
        <v>1.0239741074588378E-3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17176908</v>
      </c>
      <c r="E65" s="33">
        <v>23086889</v>
      </c>
      <c r="F65" s="33">
        <v>5395529</v>
      </c>
      <c r="G65" s="38">
        <f t="shared" si="8"/>
        <v>0.31411526451675703</v>
      </c>
      <c r="H65" s="33">
        <v>4968315</v>
      </c>
      <c r="I65" s="38">
        <f t="shared" si="9"/>
        <v>0.28924384994086244</v>
      </c>
      <c r="J65" s="33">
        <v>5041126</v>
      </c>
      <c r="K65" s="38">
        <f t="shared" si="10"/>
        <v>0.21835449548875988</v>
      </c>
      <c r="L65" s="33">
        <v>3726189</v>
      </c>
      <c r="M65" s="38">
        <f t="shared" si="11"/>
        <v>0.16139848898654124</v>
      </c>
      <c r="N65" s="33">
        <f t="shared" si="12"/>
        <v>19131159</v>
      </c>
      <c r="O65" s="38">
        <f t="shared" si="13"/>
        <v>0.82865902807433256</v>
      </c>
      <c r="P65" s="33">
        <v>2390993</v>
      </c>
      <c r="Q65" s="33">
        <v>14262363</v>
      </c>
      <c r="R65" s="33">
        <v>19708857</v>
      </c>
      <c r="S65" s="33">
        <v>23768095</v>
      </c>
      <c r="T65" s="38">
        <f t="shared" si="14"/>
        <v>1.2059600919525673</v>
      </c>
      <c r="U65" s="38">
        <f t="shared" si="15"/>
        <v>0.5584273981563308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38219551</v>
      </c>
      <c r="E66" s="33">
        <v>40844761</v>
      </c>
      <c r="F66" s="33">
        <v>2486100</v>
      </c>
      <c r="G66" s="38">
        <f t="shared" si="8"/>
        <v>6.5047859929071375E-2</v>
      </c>
      <c r="H66" s="33">
        <v>866201</v>
      </c>
      <c r="I66" s="38">
        <f t="shared" si="9"/>
        <v>2.2663819363027055E-2</v>
      </c>
      <c r="J66" s="33">
        <v>11421839</v>
      </c>
      <c r="K66" s="38">
        <f t="shared" si="10"/>
        <v>0.27964024566088169</v>
      </c>
      <c r="L66" s="33">
        <v>7085284</v>
      </c>
      <c r="M66" s="38">
        <f t="shared" si="11"/>
        <v>0.17346861204549588</v>
      </c>
      <c r="N66" s="33">
        <f t="shared" si="12"/>
        <v>21859424</v>
      </c>
      <c r="O66" s="38">
        <f t="shared" si="13"/>
        <v>0.5351830556677758</v>
      </c>
      <c r="P66" s="33">
        <v>1638820</v>
      </c>
      <c r="Q66" s="33">
        <v>16457205</v>
      </c>
      <c r="R66" s="33">
        <v>37152518</v>
      </c>
      <c r="S66" s="33">
        <v>7563170</v>
      </c>
      <c r="T66" s="38">
        <f t="shared" si="14"/>
        <v>0.20357085891190471</v>
      </c>
      <c r="U66" s="38">
        <f t="shared" si="15"/>
        <v>3.3234058651956895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187375732</v>
      </c>
      <c r="E67" s="33">
        <v>223191465</v>
      </c>
      <c r="F67" s="33">
        <v>42318700</v>
      </c>
      <c r="G67" s="38">
        <f t="shared" si="8"/>
        <v>0.22584941789580307</v>
      </c>
      <c r="H67" s="33">
        <v>57928489</v>
      </c>
      <c r="I67" s="38">
        <f t="shared" si="9"/>
        <v>0.30915683894433033</v>
      </c>
      <c r="J67" s="33">
        <v>58986426</v>
      </c>
      <c r="K67" s="38">
        <f t="shared" si="10"/>
        <v>0.26428620825621624</v>
      </c>
      <c r="L67" s="33">
        <v>61231555</v>
      </c>
      <c r="M67" s="38">
        <f t="shared" si="11"/>
        <v>0.27434541459728312</v>
      </c>
      <c r="N67" s="33">
        <f t="shared" si="12"/>
        <v>220465170</v>
      </c>
      <c r="O67" s="38">
        <f t="shared" si="13"/>
        <v>0.98778494957233243</v>
      </c>
      <c r="P67" s="33">
        <v>49574699</v>
      </c>
      <c r="Q67" s="33">
        <v>174315124</v>
      </c>
      <c r="R67" s="33">
        <v>181069624</v>
      </c>
      <c r="S67" s="33">
        <v>187977252</v>
      </c>
      <c r="T67" s="38">
        <f t="shared" si="14"/>
        <v>1.0381490160933895</v>
      </c>
      <c r="U67" s="38">
        <f t="shared" si="15"/>
        <v>0.23513720174075092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29169844</v>
      </c>
      <c r="E68" s="33">
        <v>32173229</v>
      </c>
      <c r="F68" s="33">
        <v>3678564</v>
      </c>
      <c r="G68" s="38">
        <f t="shared" si="8"/>
        <v>0.12610845639078494</v>
      </c>
      <c r="H68" s="33">
        <v>7807488</v>
      </c>
      <c r="I68" s="38">
        <f t="shared" si="9"/>
        <v>0.26765614516142083</v>
      </c>
      <c r="J68" s="33">
        <v>6013012</v>
      </c>
      <c r="K68" s="38">
        <f t="shared" si="10"/>
        <v>0.1868948870503486</v>
      </c>
      <c r="L68" s="33">
        <v>5939719</v>
      </c>
      <c r="M68" s="38">
        <f t="shared" si="11"/>
        <v>0.18461681294097027</v>
      </c>
      <c r="N68" s="33">
        <f t="shared" si="12"/>
        <v>23438783</v>
      </c>
      <c r="O68" s="38">
        <f t="shared" si="13"/>
        <v>0.72851820375256704</v>
      </c>
      <c r="P68" s="33">
        <v>5710894</v>
      </c>
      <c r="Q68" s="33">
        <v>28981399</v>
      </c>
      <c r="R68" s="33">
        <v>27139334</v>
      </c>
      <c r="S68" s="33">
        <v>25543387</v>
      </c>
      <c r="T68" s="38">
        <f t="shared" si="14"/>
        <v>0.94119431965427003</v>
      </c>
      <c r="U68" s="38">
        <f t="shared" si="15"/>
        <v>4.0068157454857367E-2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76388896</v>
      </c>
      <c r="E69" s="33">
        <v>71561421</v>
      </c>
      <c r="F69" s="33">
        <v>20446006</v>
      </c>
      <c r="G69" s="38">
        <f t="shared" si="8"/>
        <v>0.26765678090176875</v>
      </c>
      <c r="H69" s="33">
        <v>9427082</v>
      </c>
      <c r="I69" s="38">
        <f t="shared" si="9"/>
        <v>0.12340906196628369</v>
      </c>
      <c r="J69" s="33">
        <v>14308330</v>
      </c>
      <c r="K69" s="38">
        <f t="shared" si="10"/>
        <v>0.199944743970358</v>
      </c>
      <c r="L69" s="33">
        <v>16851323</v>
      </c>
      <c r="M69" s="38">
        <f t="shared" si="11"/>
        <v>0.23548055313211291</v>
      </c>
      <c r="N69" s="33">
        <f t="shared" si="12"/>
        <v>61032741</v>
      </c>
      <c r="O69" s="38">
        <f t="shared" si="13"/>
        <v>0.85287212225704689</v>
      </c>
      <c r="P69" s="33">
        <v>17826467</v>
      </c>
      <c r="Q69" s="33">
        <v>81784002</v>
      </c>
      <c r="R69" s="33">
        <v>91235950</v>
      </c>
      <c r="S69" s="33">
        <v>76646502</v>
      </c>
      <c r="T69" s="38">
        <f t="shared" si="14"/>
        <v>0.84009101675381248</v>
      </c>
      <c r="U69" s="38">
        <f t="shared" si="15"/>
        <v>-5.47020337793237E-2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372201914</v>
      </c>
      <c r="E70" s="34">
        <f>SUM(E64:E69)</f>
        <v>414728748</v>
      </c>
      <c r="F70" s="34">
        <f>SUM(F64:F69)</f>
        <v>74324899</v>
      </c>
      <c r="G70" s="39">
        <f t="shared" si="8"/>
        <v>0.19968972808667501</v>
      </c>
      <c r="H70" s="34">
        <f>SUM(H64:H69)</f>
        <v>81026294</v>
      </c>
      <c r="I70" s="39">
        <f t="shared" si="9"/>
        <v>0.21769445817519359</v>
      </c>
      <c r="J70" s="34">
        <f>SUM(J64:J69)</f>
        <v>95797757</v>
      </c>
      <c r="K70" s="39">
        <f t="shared" si="10"/>
        <v>0.23098894750358612</v>
      </c>
      <c r="L70" s="34">
        <f>SUM(L64:L69)</f>
        <v>94834070</v>
      </c>
      <c r="M70" s="39">
        <f t="shared" si="11"/>
        <v>0.22866529136774477</v>
      </c>
      <c r="N70" s="34">
        <f t="shared" si="12"/>
        <v>345983020</v>
      </c>
      <c r="O70" s="39">
        <f t="shared" si="13"/>
        <v>0.83423929898392291</v>
      </c>
      <c r="P70" s="34">
        <f>SUM(P64:P69)</f>
        <v>77141873</v>
      </c>
      <c r="Q70" s="34">
        <f>SUM(Q64:Q69)</f>
        <v>340507749</v>
      </c>
      <c r="R70" s="34">
        <f>SUM(R64:R69)</f>
        <v>381013939</v>
      </c>
      <c r="S70" s="34">
        <f>SUM(S64:S69)</f>
        <v>321523706</v>
      </c>
      <c r="T70" s="39">
        <f t="shared" si="14"/>
        <v>0.84386336847377119</v>
      </c>
      <c r="U70" s="39">
        <f t="shared" si="15"/>
        <v>0.2293462203076142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38977044</v>
      </c>
      <c r="E71" s="33">
        <v>44298230</v>
      </c>
      <c r="F71" s="33">
        <v>8936770</v>
      </c>
      <c r="G71" s="38">
        <f t="shared" si="8"/>
        <v>0.22928290816512406</v>
      </c>
      <c r="H71" s="33">
        <v>11285141</v>
      </c>
      <c r="I71" s="38">
        <f t="shared" si="9"/>
        <v>0.28953301332958958</v>
      </c>
      <c r="J71" s="33">
        <v>14504157</v>
      </c>
      <c r="K71" s="38">
        <f t="shared" si="10"/>
        <v>0.32742068926907464</v>
      </c>
      <c r="L71" s="33">
        <v>12983874</v>
      </c>
      <c r="M71" s="38">
        <f t="shared" si="11"/>
        <v>0.29310141737040057</v>
      </c>
      <c r="N71" s="33">
        <f t="shared" si="12"/>
        <v>47709942</v>
      </c>
      <c r="O71" s="38">
        <f t="shared" si="13"/>
        <v>1.0770168920970431</v>
      </c>
      <c r="P71" s="33">
        <v>15871628</v>
      </c>
      <c r="Q71" s="33">
        <v>49147764</v>
      </c>
      <c r="R71" s="33">
        <v>62025184</v>
      </c>
      <c r="S71" s="33">
        <v>61880189</v>
      </c>
      <c r="T71" s="38">
        <f t="shared" si="14"/>
        <v>0.99766232051806569</v>
      </c>
      <c r="U71" s="38">
        <f t="shared" si="15"/>
        <v>-0.18194441049147569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69528280</v>
      </c>
      <c r="E72" s="33">
        <v>42981450</v>
      </c>
      <c r="F72" s="33">
        <v>12480153</v>
      </c>
      <c r="G72" s="38">
        <f t="shared" si="8"/>
        <v>0.17949750806434447</v>
      </c>
      <c r="H72" s="33">
        <v>10430393</v>
      </c>
      <c r="I72" s="38">
        <f t="shared" si="9"/>
        <v>0.15001655441498049</v>
      </c>
      <c r="J72" s="33">
        <v>10362469</v>
      </c>
      <c r="K72" s="38">
        <f t="shared" si="10"/>
        <v>0.24109165698225629</v>
      </c>
      <c r="L72" s="33">
        <v>11187801</v>
      </c>
      <c r="M72" s="38">
        <f t="shared" si="11"/>
        <v>0.26029370809965696</v>
      </c>
      <c r="N72" s="33">
        <f t="shared" si="12"/>
        <v>44460816</v>
      </c>
      <c r="O72" s="38">
        <f t="shared" si="13"/>
        <v>1.0344187085358916</v>
      </c>
      <c r="P72" s="33">
        <v>13138980</v>
      </c>
      <c r="Q72" s="33">
        <v>59109442</v>
      </c>
      <c r="R72" s="33">
        <v>55896892</v>
      </c>
      <c r="S72" s="33">
        <v>52326430</v>
      </c>
      <c r="T72" s="38">
        <f t="shared" si="14"/>
        <v>0.93612414085563111</v>
      </c>
      <c r="U72" s="38">
        <f t="shared" si="15"/>
        <v>-0.14850308014777402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6153720</v>
      </c>
      <c r="E73" s="33">
        <v>34441560</v>
      </c>
      <c r="F73" s="33">
        <v>3511385</v>
      </c>
      <c r="G73" s="38">
        <f t="shared" si="8"/>
        <v>0.57061176004108083</v>
      </c>
      <c r="H73" s="33">
        <v>2752353</v>
      </c>
      <c r="I73" s="38">
        <f t="shared" si="9"/>
        <v>0.447266531463895</v>
      </c>
      <c r="J73" s="33">
        <v>9779586</v>
      </c>
      <c r="K73" s="38">
        <f t="shared" si="10"/>
        <v>0.28394724280781708</v>
      </c>
      <c r="L73" s="33">
        <v>13605552</v>
      </c>
      <c r="M73" s="38">
        <f t="shared" si="11"/>
        <v>0.39503297760031775</v>
      </c>
      <c r="N73" s="33">
        <f t="shared" si="12"/>
        <v>29648876</v>
      </c>
      <c r="O73" s="38">
        <f t="shared" si="13"/>
        <v>0.86084590825734952</v>
      </c>
      <c r="P73" s="33">
        <v>22567918</v>
      </c>
      <c r="Q73" s="33">
        <v>32893344</v>
      </c>
      <c r="R73" s="33">
        <v>32893344</v>
      </c>
      <c r="S73" s="33">
        <v>32291211</v>
      </c>
      <c r="T73" s="38">
        <f t="shared" si="14"/>
        <v>0.9816943816961875</v>
      </c>
      <c r="U73" s="38">
        <f t="shared" si="15"/>
        <v>-0.39712861416813017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133337487</v>
      </c>
      <c r="E74" s="33">
        <v>129805281</v>
      </c>
      <c r="F74" s="33">
        <v>21029692</v>
      </c>
      <c r="G74" s="38">
        <f t="shared" si="8"/>
        <v>0.15771777669696144</v>
      </c>
      <c r="H74" s="33">
        <v>21833662</v>
      </c>
      <c r="I74" s="38">
        <f t="shared" si="9"/>
        <v>0.16374736386024735</v>
      </c>
      <c r="J74" s="33">
        <v>24239507</v>
      </c>
      <c r="K74" s="38">
        <f t="shared" si="10"/>
        <v>0.18673744868669864</v>
      </c>
      <c r="L74" s="33">
        <v>21455649</v>
      </c>
      <c r="M74" s="38">
        <f t="shared" si="11"/>
        <v>0.16529103311289778</v>
      </c>
      <c r="N74" s="33">
        <f t="shared" si="12"/>
        <v>88558510</v>
      </c>
      <c r="O74" s="38">
        <f t="shared" si="13"/>
        <v>0.68224119479391598</v>
      </c>
      <c r="P74" s="33">
        <v>22366542</v>
      </c>
      <c r="Q74" s="33">
        <v>124485978</v>
      </c>
      <c r="R74" s="33">
        <v>129578396</v>
      </c>
      <c r="S74" s="33">
        <v>74356085</v>
      </c>
      <c r="T74" s="38">
        <f t="shared" si="14"/>
        <v>0.57383087995625448</v>
      </c>
      <c r="U74" s="38">
        <f t="shared" si="15"/>
        <v>-4.0725696444269266E-2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24035481</v>
      </c>
      <c r="E75" s="33">
        <v>23152422</v>
      </c>
      <c r="F75" s="33">
        <v>5386240</v>
      </c>
      <c r="G75" s="38">
        <f t="shared" si="8"/>
        <v>0.22409536967452409</v>
      </c>
      <c r="H75" s="33">
        <v>4328586</v>
      </c>
      <c r="I75" s="38">
        <f t="shared" si="9"/>
        <v>0.18009150721801656</v>
      </c>
      <c r="J75" s="33">
        <v>4934314</v>
      </c>
      <c r="K75" s="38">
        <f t="shared" si="10"/>
        <v>0.21312301581234136</v>
      </c>
      <c r="L75" s="33">
        <v>3494608</v>
      </c>
      <c r="M75" s="38">
        <f t="shared" si="11"/>
        <v>0.15093919763556488</v>
      </c>
      <c r="N75" s="33">
        <f t="shared" si="12"/>
        <v>18143748</v>
      </c>
      <c r="O75" s="38">
        <f t="shared" si="13"/>
        <v>0.78366522517600967</v>
      </c>
      <c r="P75" s="33">
        <v>4433284</v>
      </c>
      <c r="Q75" s="33">
        <v>23953528</v>
      </c>
      <c r="R75" s="33">
        <v>26647058</v>
      </c>
      <c r="S75" s="33">
        <v>20163294</v>
      </c>
      <c r="T75" s="38">
        <f t="shared" si="14"/>
        <v>0.75667993067001993</v>
      </c>
      <c r="U75" s="38">
        <f t="shared" si="15"/>
        <v>-0.21173378470677717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25103723</v>
      </c>
      <c r="E76" s="33">
        <v>25103723</v>
      </c>
      <c r="F76" s="33">
        <v>3429436</v>
      </c>
      <c r="G76" s="38">
        <f t="shared" si="8"/>
        <v>0.13661065332819358</v>
      </c>
      <c r="H76" s="33">
        <v>2475092</v>
      </c>
      <c r="I76" s="38">
        <f t="shared" si="9"/>
        <v>9.8594618814109761E-2</v>
      </c>
      <c r="J76" s="33">
        <v>2656322</v>
      </c>
      <c r="K76" s="38">
        <f t="shared" si="10"/>
        <v>0.10581386673203812</v>
      </c>
      <c r="L76" s="33">
        <v>2148849</v>
      </c>
      <c r="M76" s="38">
        <f t="shared" si="11"/>
        <v>8.5598817354700735E-2</v>
      </c>
      <c r="N76" s="33">
        <f t="shared" si="12"/>
        <v>10709699</v>
      </c>
      <c r="O76" s="38">
        <f t="shared" si="13"/>
        <v>0.42661795622904219</v>
      </c>
      <c r="P76" s="33">
        <v>9481945</v>
      </c>
      <c r="Q76" s="33">
        <v>26452632</v>
      </c>
      <c r="R76" s="33">
        <v>20247474</v>
      </c>
      <c r="S76" s="33">
        <v>14202980</v>
      </c>
      <c r="T76" s="38">
        <f t="shared" si="14"/>
        <v>0.70146923018644203</v>
      </c>
      <c r="U76" s="38">
        <f t="shared" si="15"/>
        <v>-0.77337466100045926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49656922</v>
      </c>
      <c r="E77" s="33">
        <v>51441553</v>
      </c>
      <c r="F77" s="33">
        <v>15243690</v>
      </c>
      <c r="G77" s="38">
        <f t="shared" si="8"/>
        <v>0.30698016280590246</v>
      </c>
      <c r="H77" s="33">
        <v>19274069</v>
      </c>
      <c r="I77" s="38">
        <f t="shared" si="9"/>
        <v>0.3881446578585761</v>
      </c>
      <c r="J77" s="33">
        <v>12341640</v>
      </c>
      <c r="K77" s="38">
        <f t="shared" si="10"/>
        <v>0.23991577392696523</v>
      </c>
      <c r="L77" s="33">
        <v>13714185</v>
      </c>
      <c r="M77" s="38">
        <f t="shared" si="11"/>
        <v>0.26659741396221065</v>
      </c>
      <c r="N77" s="33">
        <f t="shared" si="12"/>
        <v>60573584</v>
      </c>
      <c r="O77" s="38">
        <f t="shared" si="13"/>
        <v>1.1775224593238856</v>
      </c>
      <c r="P77" s="33">
        <v>16282572</v>
      </c>
      <c r="Q77" s="33">
        <v>46701259</v>
      </c>
      <c r="R77" s="33">
        <v>46098629</v>
      </c>
      <c r="S77" s="33">
        <v>63362794</v>
      </c>
      <c r="T77" s="38">
        <f t="shared" si="14"/>
        <v>1.3745049554510613</v>
      </c>
      <c r="U77" s="38">
        <f t="shared" si="15"/>
        <v>-0.15773840889510571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346792657</v>
      </c>
      <c r="E78" s="34">
        <f>SUM(E71:E77)</f>
        <v>351224219</v>
      </c>
      <c r="F78" s="34">
        <f>SUM(F71:F77)</f>
        <v>70017366</v>
      </c>
      <c r="G78" s="39">
        <f t="shared" si="8"/>
        <v>0.20189979397401139</v>
      </c>
      <c r="H78" s="34">
        <f>SUM(H71:H77)</f>
        <v>72379296</v>
      </c>
      <c r="I78" s="39">
        <f t="shared" si="9"/>
        <v>0.20871057832115517</v>
      </c>
      <c r="J78" s="34">
        <f>SUM(J71:J77)</f>
        <v>78817995</v>
      </c>
      <c r="K78" s="39">
        <f t="shared" si="10"/>
        <v>0.22440933949375513</v>
      </c>
      <c r="L78" s="34">
        <f>SUM(L71:L77)</f>
        <v>78590518</v>
      </c>
      <c r="M78" s="39">
        <f t="shared" si="11"/>
        <v>0.22376167060392838</v>
      </c>
      <c r="N78" s="34">
        <f t="shared" si="12"/>
        <v>299805175</v>
      </c>
      <c r="O78" s="39">
        <f t="shared" si="13"/>
        <v>0.85360051722401298</v>
      </c>
      <c r="P78" s="34">
        <f>SUM(P71:P77)</f>
        <v>104142869</v>
      </c>
      <c r="Q78" s="34">
        <f>SUM(Q71:Q77)</f>
        <v>362743947</v>
      </c>
      <c r="R78" s="34">
        <f>SUM(R71:R77)</f>
        <v>373386977</v>
      </c>
      <c r="S78" s="34">
        <f>SUM(S71:S77)</f>
        <v>318582983</v>
      </c>
      <c r="T78" s="39">
        <f t="shared" si="14"/>
        <v>0.85322467741021402</v>
      </c>
      <c r="U78" s="39">
        <f t="shared" si="15"/>
        <v>-0.24535862364229666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78867995</v>
      </c>
      <c r="E79" s="33">
        <v>88789181</v>
      </c>
      <c r="F79" s="33">
        <v>20317591</v>
      </c>
      <c r="G79" s="38">
        <f t="shared" si="8"/>
        <v>0.25761515808789104</v>
      </c>
      <c r="H79" s="33">
        <v>21617676</v>
      </c>
      <c r="I79" s="38">
        <f t="shared" si="9"/>
        <v>0.27409947469819668</v>
      </c>
      <c r="J79" s="33">
        <v>20826042</v>
      </c>
      <c r="K79" s="38">
        <f t="shared" si="10"/>
        <v>0.23455607727702771</v>
      </c>
      <c r="L79" s="33">
        <v>17817681</v>
      </c>
      <c r="M79" s="38">
        <f t="shared" si="11"/>
        <v>0.20067401004633661</v>
      </c>
      <c r="N79" s="33">
        <f t="shared" si="12"/>
        <v>80578990</v>
      </c>
      <c r="O79" s="38">
        <f t="shared" si="13"/>
        <v>0.90753162820591848</v>
      </c>
      <c r="P79" s="33">
        <v>10429169</v>
      </c>
      <c r="Q79" s="33">
        <v>74272123</v>
      </c>
      <c r="R79" s="33">
        <v>80316760</v>
      </c>
      <c r="S79" s="33">
        <v>62238059</v>
      </c>
      <c r="T79" s="38">
        <f t="shared" si="14"/>
        <v>0.77490749128824421</v>
      </c>
      <c r="U79" s="38">
        <f t="shared" si="15"/>
        <v>0.70844685707940869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64284950</v>
      </c>
      <c r="E80" s="33">
        <v>65355778</v>
      </c>
      <c r="F80" s="33">
        <v>15496737</v>
      </c>
      <c r="G80" s="38">
        <f t="shared" si="8"/>
        <v>0.24106321930716287</v>
      </c>
      <c r="H80" s="33">
        <v>16321791</v>
      </c>
      <c r="I80" s="38">
        <f t="shared" si="9"/>
        <v>0.25389754522637104</v>
      </c>
      <c r="J80" s="33">
        <v>17112188</v>
      </c>
      <c r="K80" s="38">
        <f t="shared" si="10"/>
        <v>0.26183129516107972</v>
      </c>
      <c r="L80" s="33">
        <v>16201677</v>
      </c>
      <c r="M80" s="38">
        <f t="shared" si="11"/>
        <v>0.24789968837950335</v>
      </c>
      <c r="N80" s="33">
        <f t="shared" si="12"/>
        <v>65132393</v>
      </c>
      <c r="O80" s="38">
        <f t="shared" si="13"/>
        <v>0.99658201605372976</v>
      </c>
      <c r="P80" s="33">
        <v>16528384</v>
      </c>
      <c r="Q80" s="33">
        <v>65709410</v>
      </c>
      <c r="R80" s="33">
        <v>59848768</v>
      </c>
      <c r="S80" s="33">
        <v>61064498</v>
      </c>
      <c r="T80" s="38">
        <f t="shared" si="14"/>
        <v>1.0203133671857707</v>
      </c>
      <c r="U80" s="38">
        <f t="shared" si="15"/>
        <v>-1.9766421206090068E-2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57547710</v>
      </c>
      <c r="E81" s="33">
        <v>59673200</v>
      </c>
      <c r="F81" s="33">
        <v>13262707</v>
      </c>
      <c r="G81" s="38">
        <f t="shared" si="8"/>
        <v>0.23046454845900904</v>
      </c>
      <c r="H81" s="33">
        <v>9336248</v>
      </c>
      <c r="I81" s="38">
        <f t="shared" si="9"/>
        <v>0.16223491777518168</v>
      </c>
      <c r="J81" s="33">
        <v>11087895</v>
      </c>
      <c r="K81" s="38">
        <f t="shared" si="10"/>
        <v>0.18581029674962965</v>
      </c>
      <c r="L81" s="33">
        <v>12288003</v>
      </c>
      <c r="M81" s="38">
        <f t="shared" si="11"/>
        <v>0.20592163651354378</v>
      </c>
      <c r="N81" s="33">
        <f t="shared" si="12"/>
        <v>45974853</v>
      </c>
      <c r="O81" s="38">
        <f t="shared" si="13"/>
        <v>0.77044390111473826</v>
      </c>
      <c r="P81" s="33">
        <v>12208296</v>
      </c>
      <c r="Q81" s="33">
        <v>58898360</v>
      </c>
      <c r="R81" s="33">
        <v>56510200</v>
      </c>
      <c r="S81" s="33">
        <v>48457054</v>
      </c>
      <c r="T81" s="38">
        <f t="shared" si="14"/>
        <v>0.85749216955523078</v>
      </c>
      <c r="U81" s="38">
        <f t="shared" si="15"/>
        <v>6.5289209894647815E-3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16783961</v>
      </c>
      <c r="E82" s="33">
        <v>19898968</v>
      </c>
      <c r="F82" s="33">
        <v>3921591</v>
      </c>
      <c r="G82" s="38">
        <f t="shared" si="8"/>
        <v>0.23365110297861155</v>
      </c>
      <c r="H82" s="33">
        <v>3960498</v>
      </c>
      <c r="I82" s="38">
        <f t="shared" si="9"/>
        <v>0.23596920893703222</v>
      </c>
      <c r="J82" s="33">
        <v>2905390</v>
      </c>
      <c r="K82" s="38">
        <f t="shared" si="10"/>
        <v>0.14600706931133314</v>
      </c>
      <c r="L82" s="33">
        <v>3303487</v>
      </c>
      <c r="M82" s="38">
        <f t="shared" si="11"/>
        <v>0.1660129811757072</v>
      </c>
      <c r="N82" s="33">
        <f t="shared" si="12"/>
        <v>14090966</v>
      </c>
      <c r="O82" s="38">
        <f t="shared" si="13"/>
        <v>0.70812546660711251</v>
      </c>
      <c r="P82" s="33">
        <v>14743538</v>
      </c>
      <c r="Q82" s="33">
        <v>15892756</v>
      </c>
      <c r="R82" s="33">
        <v>15892756</v>
      </c>
      <c r="S82" s="33">
        <v>14863504</v>
      </c>
      <c r="T82" s="38">
        <f t="shared" si="14"/>
        <v>0.93523766425407906</v>
      </c>
      <c r="U82" s="38">
        <f t="shared" si="15"/>
        <v>-0.77593661711320583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41494550</v>
      </c>
      <c r="E83" s="33">
        <v>37296850</v>
      </c>
      <c r="F83" s="33">
        <v>8639315</v>
      </c>
      <c r="G83" s="38">
        <f t="shared" si="8"/>
        <v>0.2082036074617028</v>
      </c>
      <c r="H83" s="33">
        <v>7527703</v>
      </c>
      <c r="I83" s="38">
        <f t="shared" si="9"/>
        <v>0.18141425801701669</v>
      </c>
      <c r="J83" s="33">
        <v>8039915</v>
      </c>
      <c r="K83" s="38">
        <f t="shared" si="10"/>
        <v>0.21556552363001166</v>
      </c>
      <c r="L83" s="33">
        <v>7549815</v>
      </c>
      <c r="M83" s="38">
        <f t="shared" si="11"/>
        <v>0.20242500372015332</v>
      </c>
      <c r="N83" s="33">
        <f t="shared" si="12"/>
        <v>31756748</v>
      </c>
      <c r="O83" s="38">
        <f t="shared" si="13"/>
        <v>0.85145925192073857</v>
      </c>
      <c r="P83" s="33">
        <v>10201722</v>
      </c>
      <c r="Q83" s="33">
        <v>42924160</v>
      </c>
      <c r="R83" s="33">
        <v>42546400</v>
      </c>
      <c r="S83" s="33">
        <v>36378532</v>
      </c>
      <c r="T83" s="38">
        <f t="shared" si="14"/>
        <v>0.85503196510163026</v>
      </c>
      <c r="U83" s="38">
        <f t="shared" si="15"/>
        <v>-0.25994699718341663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258979166</v>
      </c>
      <c r="E84" s="34">
        <f>SUM(E79:E83)</f>
        <v>271013977</v>
      </c>
      <c r="F84" s="34">
        <f>SUM(F79:F83)</f>
        <v>61637941</v>
      </c>
      <c r="G84" s="39">
        <f t="shared" si="8"/>
        <v>0.23800347322147142</v>
      </c>
      <c r="H84" s="34">
        <f>SUM(H79:H83)</f>
        <v>58763916</v>
      </c>
      <c r="I84" s="39">
        <f t="shared" si="9"/>
        <v>0.22690595891408499</v>
      </c>
      <c r="J84" s="34">
        <f>SUM(J79:J83)</f>
        <v>59971430</v>
      </c>
      <c r="K84" s="39">
        <f t="shared" si="10"/>
        <v>0.22128537673169529</v>
      </c>
      <c r="L84" s="34">
        <f>SUM(L79:L83)</f>
        <v>57160663</v>
      </c>
      <c r="M84" s="39">
        <f t="shared" si="11"/>
        <v>0.21091407768980122</v>
      </c>
      <c r="N84" s="34">
        <f t="shared" si="12"/>
        <v>237533950</v>
      </c>
      <c r="O84" s="39">
        <f t="shared" si="13"/>
        <v>0.87646383640206127</v>
      </c>
      <c r="P84" s="34">
        <f>SUM(P79:P83)</f>
        <v>64111109</v>
      </c>
      <c r="Q84" s="34">
        <f>SUM(Q79:Q83)</f>
        <v>257696809</v>
      </c>
      <c r="R84" s="34">
        <f>SUM(R79:R83)</f>
        <v>255114884</v>
      </c>
      <c r="S84" s="34">
        <f>SUM(S79:S83)</f>
        <v>223001647</v>
      </c>
      <c r="T84" s="39">
        <f t="shared" si="14"/>
        <v>0.87412244830058605</v>
      </c>
      <c r="U84" s="39">
        <f t="shared" si="15"/>
        <v>-0.10841250616956255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1215887510</v>
      </c>
      <c r="E85" s="34">
        <f>SUM(E57,E59:E62,E64:E69,E71:E77,E79:E83)</f>
        <v>1267831085</v>
      </c>
      <c r="F85" s="34">
        <f>SUM(F57,F59:F62,F64:F69,F71:F77,F79:F83)</f>
        <v>257697665</v>
      </c>
      <c r="G85" s="39">
        <f t="shared" si="8"/>
        <v>0.21194202825555794</v>
      </c>
      <c r="H85" s="34">
        <f>SUM(H57,H59:H62,H64:H69,H71:H77,H79:H83)</f>
        <v>576311532</v>
      </c>
      <c r="I85" s="39">
        <f t="shared" si="9"/>
        <v>0.47398425204647426</v>
      </c>
      <c r="J85" s="34">
        <f>SUM(J57,J59:J62,J64:J69,J71:J77,J79:J83)</f>
        <v>33809143</v>
      </c>
      <c r="K85" s="39">
        <f t="shared" si="10"/>
        <v>2.6666914386311958E-2</v>
      </c>
      <c r="L85" s="34">
        <f>SUM(L57,L59:L62,L64:L69,L71:L77,L79:L83)</f>
        <v>303586900</v>
      </c>
      <c r="M85" s="39">
        <f t="shared" si="11"/>
        <v>0.23945374395044117</v>
      </c>
      <c r="N85" s="34">
        <f t="shared" si="12"/>
        <v>1171405240</v>
      </c>
      <c r="O85" s="39">
        <f t="shared" si="13"/>
        <v>0.92394424924515872</v>
      </c>
      <c r="P85" s="34">
        <f>SUM(P57,P59:P62,P64:P69,P71:P77,P79:P83)</f>
        <v>405574300</v>
      </c>
      <c r="Q85" s="34">
        <f>SUM(Q57,Q59:Q62,Q64:Q69,Q71:Q77,Q79:Q83)</f>
        <v>1171594122</v>
      </c>
      <c r="R85" s="34">
        <f>SUM(R57,R59:R62,R64:R69,R71:R77,R79:R83)</f>
        <v>1212231783</v>
      </c>
      <c r="S85" s="34">
        <f>SUM(S57,S59:S62,S64:S69,S71:S77,S79:S83)</f>
        <v>1150658572</v>
      </c>
      <c r="T85" s="39">
        <f t="shared" si="14"/>
        <v>0.94920673433621727</v>
      </c>
      <c r="U85" s="39">
        <f t="shared" si="15"/>
        <v>-0.25146415835520153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444837872</v>
      </c>
      <c r="E88" s="33">
        <v>432971179</v>
      </c>
      <c r="F88" s="33">
        <v>93282628</v>
      </c>
      <c r="G88" s="38">
        <f t="shared" ref="G88:G99" si="16">IF(($D88      =0),0,($F88      /$D88      ))</f>
        <v>0.20970028379238356</v>
      </c>
      <c r="H88" s="33">
        <v>90161191</v>
      </c>
      <c r="I88" s="38">
        <f t="shared" ref="I88:I99" si="17">IF(($D88      =0),0,($H88      /$D88      ))</f>
        <v>0.20268326209419507</v>
      </c>
      <c r="J88" s="33">
        <v>87605898</v>
      </c>
      <c r="K88" s="38">
        <f t="shared" ref="K88:K99" si="18">IF(($E88      =0),0,($J88      /$E88      ))</f>
        <v>0.20233655783356425</v>
      </c>
      <c r="L88" s="33">
        <v>110190779</v>
      </c>
      <c r="M88" s="38">
        <f t="shared" ref="M88:M99" si="19">IF(($E88      =0),0,($L88      /$E88      ))</f>
        <v>0.25449910835751033</v>
      </c>
      <c r="N88" s="33">
        <f t="shared" ref="N88:N99" si="20">$F88      +$H88      +$J88      +$L88</f>
        <v>381240496</v>
      </c>
      <c r="O88" s="38">
        <f t="shared" ref="O88:O99" si="21">IF(($E88      =0),0,($N88      /$E88      ))</f>
        <v>0.88052164783928955</v>
      </c>
      <c r="P88" s="33">
        <v>119461228</v>
      </c>
      <c r="Q88" s="33">
        <v>492020704</v>
      </c>
      <c r="R88" s="33">
        <v>482040654</v>
      </c>
      <c r="S88" s="33">
        <v>424417135</v>
      </c>
      <c r="T88" s="38">
        <f t="shared" ref="T88:T99" si="22">IF(($R88      =0),0,($S88      /$R88      ))</f>
        <v>0.88045921330112542</v>
      </c>
      <c r="U88" s="38">
        <f t="shared" ref="U88:U99" si="23">IF(($P88      =0),0,(($L88      /$P88      )-1))</f>
        <v>-7.7602157245529102E-2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3021267979</v>
      </c>
      <c r="E89" s="33">
        <v>2896403252</v>
      </c>
      <c r="F89" s="33">
        <v>597579725</v>
      </c>
      <c r="G89" s="38">
        <f t="shared" si="16"/>
        <v>0.1977910364633696</v>
      </c>
      <c r="H89" s="33">
        <v>709601821</v>
      </c>
      <c r="I89" s="38">
        <f t="shared" si="17"/>
        <v>0.23486887821015762</v>
      </c>
      <c r="J89" s="33">
        <v>657127536</v>
      </c>
      <c r="K89" s="38">
        <f t="shared" si="18"/>
        <v>0.22687708817694699</v>
      </c>
      <c r="L89" s="33">
        <v>508265103</v>
      </c>
      <c r="M89" s="38">
        <f t="shared" si="19"/>
        <v>0.17548147090673133</v>
      </c>
      <c r="N89" s="33">
        <f t="shared" si="20"/>
        <v>2472574185</v>
      </c>
      <c r="O89" s="38">
        <f t="shared" si="21"/>
        <v>0.85367055961308524</v>
      </c>
      <c r="P89" s="33">
        <v>642670924</v>
      </c>
      <c r="Q89" s="33">
        <v>3016547002</v>
      </c>
      <c r="R89" s="33">
        <v>2984764291</v>
      </c>
      <c r="S89" s="33">
        <v>2338555687</v>
      </c>
      <c r="T89" s="38">
        <f t="shared" si="22"/>
        <v>0.78349760952698289</v>
      </c>
      <c r="U89" s="38">
        <f t="shared" si="23"/>
        <v>-0.20913630285847506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1107020936</v>
      </c>
      <c r="E90" s="33">
        <v>1187409070</v>
      </c>
      <c r="F90" s="33">
        <v>294777219</v>
      </c>
      <c r="G90" s="38">
        <f t="shared" si="16"/>
        <v>0.26627971469547707</v>
      </c>
      <c r="H90" s="33">
        <v>261172802</v>
      </c>
      <c r="I90" s="38">
        <f t="shared" si="17"/>
        <v>0.23592399520798224</v>
      </c>
      <c r="J90" s="33">
        <v>231703221</v>
      </c>
      <c r="K90" s="38">
        <f t="shared" si="18"/>
        <v>0.19513344377603584</v>
      </c>
      <c r="L90" s="33">
        <v>230922015</v>
      </c>
      <c r="M90" s="38">
        <f t="shared" si="19"/>
        <v>0.19447553571407367</v>
      </c>
      <c r="N90" s="33">
        <f t="shared" si="20"/>
        <v>1018575257</v>
      </c>
      <c r="O90" s="38">
        <f t="shared" si="21"/>
        <v>0.85781326986158191</v>
      </c>
      <c r="P90" s="33">
        <v>345585414</v>
      </c>
      <c r="Q90" s="33">
        <v>1230272110</v>
      </c>
      <c r="R90" s="33">
        <v>1223296148</v>
      </c>
      <c r="S90" s="33">
        <v>1254184132</v>
      </c>
      <c r="T90" s="38">
        <f t="shared" si="22"/>
        <v>1.0252498007538891</v>
      </c>
      <c r="U90" s="38">
        <f t="shared" si="23"/>
        <v>-0.33179467175081645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4573126787</v>
      </c>
      <c r="E91" s="34">
        <f>SUM(E88:E90)</f>
        <v>4516783501</v>
      </c>
      <c r="F91" s="34">
        <f>SUM(F88:F90)</f>
        <v>985639572</v>
      </c>
      <c r="G91" s="39">
        <f t="shared" si="16"/>
        <v>0.21552859081053069</v>
      </c>
      <c r="H91" s="34">
        <f>SUM(H88:H90)</f>
        <v>1060935814</v>
      </c>
      <c r="I91" s="39">
        <f t="shared" si="17"/>
        <v>0.23199352727676736</v>
      </c>
      <c r="J91" s="34">
        <f>SUM(J88:J90)</f>
        <v>976436655</v>
      </c>
      <c r="K91" s="39">
        <f t="shared" si="18"/>
        <v>0.21617964526832431</v>
      </c>
      <c r="L91" s="34">
        <f>SUM(L88:L90)</f>
        <v>849377897</v>
      </c>
      <c r="M91" s="39">
        <f t="shared" si="19"/>
        <v>0.18804928259500389</v>
      </c>
      <c r="N91" s="34">
        <f t="shared" si="20"/>
        <v>3872389938</v>
      </c>
      <c r="O91" s="39">
        <f t="shared" si="21"/>
        <v>0.85733352885801728</v>
      </c>
      <c r="P91" s="34">
        <f>SUM(P88:P90)</f>
        <v>1107717566</v>
      </c>
      <c r="Q91" s="34">
        <f>SUM(Q88:Q90)</f>
        <v>4738839816</v>
      </c>
      <c r="R91" s="34">
        <f>SUM(R88:R90)</f>
        <v>4690101093</v>
      </c>
      <c r="S91" s="34">
        <f>SUM(S88:S90)</f>
        <v>4017156954</v>
      </c>
      <c r="T91" s="39">
        <f t="shared" si="22"/>
        <v>0.85651820170691573</v>
      </c>
      <c r="U91" s="39">
        <f t="shared" si="23"/>
        <v>-0.23321799430596013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146933978</v>
      </c>
      <c r="E92" s="33">
        <v>151885047</v>
      </c>
      <c r="F92" s="33">
        <v>32760180</v>
      </c>
      <c r="G92" s="38">
        <f t="shared" si="16"/>
        <v>0.22295850453324009</v>
      </c>
      <c r="H92" s="33">
        <v>29772047</v>
      </c>
      <c r="I92" s="38">
        <f t="shared" si="17"/>
        <v>0.20262193541101842</v>
      </c>
      <c r="J92" s="33">
        <v>38309003</v>
      </c>
      <c r="K92" s="38">
        <f t="shared" si="18"/>
        <v>0.25222366359737836</v>
      </c>
      <c r="L92" s="33">
        <v>56883600</v>
      </c>
      <c r="M92" s="38">
        <f t="shared" si="19"/>
        <v>0.3745174467372025</v>
      </c>
      <c r="N92" s="33">
        <f t="shared" si="20"/>
        <v>157724830</v>
      </c>
      <c r="O92" s="38">
        <f t="shared" si="21"/>
        <v>1.0384487025901898</v>
      </c>
      <c r="P92" s="33">
        <v>57369892</v>
      </c>
      <c r="Q92" s="33">
        <v>157045346</v>
      </c>
      <c r="R92" s="33">
        <v>160750286</v>
      </c>
      <c r="S92" s="33">
        <v>155893800</v>
      </c>
      <c r="T92" s="38">
        <f t="shared" si="22"/>
        <v>0.96978863228896528</v>
      </c>
      <c r="U92" s="38">
        <f t="shared" si="23"/>
        <v>-8.4764322024520888E-3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38726521</v>
      </c>
      <c r="E93" s="33">
        <v>37090635</v>
      </c>
      <c r="F93" s="33">
        <v>5841929</v>
      </c>
      <c r="G93" s="38">
        <f t="shared" si="16"/>
        <v>0.1508508600604738</v>
      </c>
      <c r="H93" s="33">
        <v>5416557</v>
      </c>
      <c r="I93" s="38">
        <f t="shared" si="17"/>
        <v>0.13986686281476202</v>
      </c>
      <c r="J93" s="33">
        <v>5553793</v>
      </c>
      <c r="K93" s="38">
        <f t="shared" si="18"/>
        <v>0.14973572169902186</v>
      </c>
      <c r="L93" s="33">
        <v>10187930</v>
      </c>
      <c r="M93" s="38">
        <f t="shared" si="19"/>
        <v>0.27467661311271702</v>
      </c>
      <c r="N93" s="33">
        <f t="shared" si="20"/>
        <v>27000209</v>
      </c>
      <c r="O93" s="38">
        <f t="shared" si="21"/>
        <v>0.72795219062709493</v>
      </c>
      <c r="P93" s="33">
        <v>7954336</v>
      </c>
      <c r="Q93" s="33">
        <v>44731920</v>
      </c>
      <c r="R93" s="33">
        <v>39682119</v>
      </c>
      <c r="S93" s="33">
        <v>31190269</v>
      </c>
      <c r="T93" s="38">
        <f t="shared" si="22"/>
        <v>0.78600311137618428</v>
      </c>
      <c r="U93" s="38">
        <f t="shared" si="23"/>
        <v>0.28080206820531584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34739254</v>
      </c>
      <c r="E94" s="33">
        <v>32727113</v>
      </c>
      <c r="F94" s="33">
        <v>8150939</v>
      </c>
      <c r="G94" s="38">
        <f t="shared" si="16"/>
        <v>0.23463195266081419</v>
      </c>
      <c r="H94" s="33">
        <v>6035832</v>
      </c>
      <c r="I94" s="38">
        <f t="shared" si="17"/>
        <v>0.1737467361849509</v>
      </c>
      <c r="J94" s="33">
        <v>5928313</v>
      </c>
      <c r="K94" s="38">
        <f t="shared" si="18"/>
        <v>0.18114378130451042</v>
      </c>
      <c r="L94" s="33">
        <v>7261147</v>
      </c>
      <c r="M94" s="38">
        <f t="shared" si="19"/>
        <v>0.22186946340179778</v>
      </c>
      <c r="N94" s="33">
        <f t="shared" si="20"/>
        <v>27376231</v>
      </c>
      <c r="O94" s="38">
        <f t="shared" si="21"/>
        <v>0.83650002980708993</v>
      </c>
      <c r="P94" s="33">
        <v>9015210</v>
      </c>
      <c r="Q94" s="33">
        <v>36329257</v>
      </c>
      <c r="R94" s="33">
        <v>36637698</v>
      </c>
      <c r="S94" s="33">
        <v>28779902</v>
      </c>
      <c r="T94" s="38">
        <f t="shared" si="22"/>
        <v>0.7855270273803775</v>
      </c>
      <c r="U94" s="38">
        <f t="shared" si="23"/>
        <v>-0.19456707053967681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49247320</v>
      </c>
      <c r="E95" s="33">
        <v>47767555</v>
      </c>
      <c r="F95" s="33">
        <v>11010972</v>
      </c>
      <c r="G95" s="38">
        <f t="shared" si="16"/>
        <v>0.22358520219983544</v>
      </c>
      <c r="H95" s="33">
        <v>11516827</v>
      </c>
      <c r="I95" s="38">
        <f t="shared" si="17"/>
        <v>0.23385692866129568</v>
      </c>
      <c r="J95" s="33">
        <v>11426939</v>
      </c>
      <c r="K95" s="38">
        <f t="shared" si="18"/>
        <v>0.23921967536332978</v>
      </c>
      <c r="L95" s="33">
        <v>12318302</v>
      </c>
      <c r="M95" s="38">
        <f t="shared" si="19"/>
        <v>0.25788010292760433</v>
      </c>
      <c r="N95" s="33">
        <f t="shared" si="20"/>
        <v>46273040</v>
      </c>
      <c r="O95" s="38">
        <f t="shared" si="21"/>
        <v>0.96871275911023702</v>
      </c>
      <c r="P95" s="33">
        <v>12153305</v>
      </c>
      <c r="Q95" s="33">
        <v>48601418</v>
      </c>
      <c r="R95" s="33">
        <v>48384142</v>
      </c>
      <c r="S95" s="33">
        <v>46740307</v>
      </c>
      <c r="T95" s="38">
        <f t="shared" si="22"/>
        <v>0.96602533532577683</v>
      </c>
      <c r="U95" s="38">
        <f t="shared" si="23"/>
        <v>1.357630702101198E-2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269647073</v>
      </c>
      <c r="E96" s="34">
        <f>SUM(E92:E95)</f>
        <v>269470350</v>
      </c>
      <c r="F96" s="34">
        <f>SUM(F92:F95)</f>
        <v>57764020</v>
      </c>
      <c r="G96" s="39">
        <f t="shared" si="16"/>
        <v>0.21422083079685422</v>
      </c>
      <c r="H96" s="34">
        <f>SUM(H92:H95)</f>
        <v>52741263</v>
      </c>
      <c r="I96" s="39">
        <f t="shared" si="17"/>
        <v>0.19559367885295012</v>
      </c>
      <c r="J96" s="34">
        <f>SUM(J92:J95)</f>
        <v>61218048</v>
      </c>
      <c r="K96" s="39">
        <f t="shared" si="18"/>
        <v>0.22717916089840681</v>
      </c>
      <c r="L96" s="34">
        <f>SUM(L92:L95)</f>
        <v>86650979</v>
      </c>
      <c r="M96" s="39">
        <f t="shared" si="19"/>
        <v>0.32156034606404749</v>
      </c>
      <c r="N96" s="34">
        <f t="shared" si="20"/>
        <v>258374310</v>
      </c>
      <c r="O96" s="39">
        <f t="shared" si="21"/>
        <v>0.95882277957482154</v>
      </c>
      <c r="P96" s="34">
        <f>SUM(P92:P95)</f>
        <v>86492743</v>
      </c>
      <c r="Q96" s="34">
        <f>SUM(Q92:Q95)</f>
        <v>286707941</v>
      </c>
      <c r="R96" s="34">
        <f>SUM(R92:R95)</f>
        <v>285454245</v>
      </c>
      <c r="S96" s="34">
        <f>SUM(S92:S95)</f>
        <v>262604278</v>
      </c>
      <c r="T96" s="39">
        <f t="shared" si="22"/>
        <v>0.91995226065038904</v>
      </c>
      <c r="U96" s="39">
        <f t="shared" si="23"/>
        <v>1.829471404323435E-3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118821459</v>
      </c>
      <c r="E97" s="33">
        <v>119869860</v>
      </c>
      <c r="F97" s="33">
        <v>22637167</v>
      </c>
      <c r="G97" s="38">
        <f t="shared" si="16"/>
        <v>0.19051413095339959</v>
      </c>
      <c r="H97" s="33">
        <v>22903700</v>
      </c>
      <c r="I97" s="38">
        <f t="shared" si="17"/>
        <v>0.19275726954337433</v>
      </c>
      <c r="J97" s="33">
        <v>22812941</v>
      </c>
      <c r="K97" s="38">
        <f t="shared" si="18"/>
        <v>0.19031423745718898</v>
      </c>
      <c r="L97" s="33">
        <v>22412908</v>
      </c>
      <c r="M97" s="38">
        <f t="shared" si="19"/>
        <v>0.18697700990057051</v>
      </c>
      <c r="N97" s="33">
        <f t="shared" si="20"/>
        <v>90766716</v>
      </c>
      <c r="O97" s="38">
        <f t="shared" si="21"/>
        <v>0.75721049478159064</v>
      </c>
      <c r="P97" s="33">
        <v>21868195</v>
      </c>
      <c r="Q97" s="33">
        <v>80647467</v>
      </c>
      <c r="R97" s="33">
        <v>78894537</v>
      </c>
      <c r="S97" s="33">
        <v>76926049</v>
      </c>
      <c r="T97" s="38">
        <f t="shared" si="22"/>
        <v>0.97504912158873558</v>
      </c>
      <c r="U97" s="38">
        <f t="shared" si="23"/>
        <v>2.4908914521751813E-2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62509316</v>
      </c>
      <c r="E98" s="33">
        <v>52507147</v>
      </c>
      <c r="F98" s="33">
        <v>11270146</v>
      </c>
      <c r="G98" s="38">
        <f t="shared" si="16"/>
        <v>0.18029546187963408</v>
      </c>
      <c r="H98" s="33">
        <v>12095280</v>
      </c>
      <c r="I98" s="38">
        <f t="shared" si="17"/>
        <v>0.19349563831413544</v>
      </c>
      <c r="J98" s="33">
        <v>11787451</v>
      </c>
      <c r="K98" s="38">
        <f t="shared" si="18"/>
        <v>0.22449231530328623</v>
      </c>
      <c r="L98" s="33">
        <v>8156523</v>
      </c>
      <c r="M98" s="38">
        <f t="shared" si="19"/>
        <v>0.15534119574236246</v>
      </c>
      <c r="N98" s="33">
        <f t="shared" si="20"/>
        <v>43309400</v>
      </c>
      <c r="O98" s="38">
        <f t="shared" si="21"/>
        <v>0.82482866570526103</v>
      </c>
      <c r="P98" s="33">
        <v>13738316</v>
      </c>
      <c r="Q98" s="33">
        <v>66375500</v>
      </c>
      <c r="R98" s="33">
        <v>52898757</v>
      </c>
      <c r="S98" s="33">
        <v>165156170</v>
      </c>
      <c r="T98" s="38">
        <f t="shared" si="22"/>
        <v>3.1221181624362178</v>
      </c>
      <c r="U98" s="38">
        <f t="shared" si="23"/>
        <v>-0.40629382815186377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92836853</v>
      </c>
      <c r="E99" s="33">
        <v>93996853</v>
      </c>
      <c r="F99" s="33">
        <v>6269717</v>
      </c>
      <c r="G99" s="38">
        <f t="shared" si="16"/>
        <v>6.7534785997108285E-2</v>
      </c>
      <c r="H99" s="33">
        <v>36803017</v>
      </c>
      <c r="I99" s="38">
        <f t="shared" si="17"/>
        <v>0.3964268047733156</v>
      </c>
      <c r="J99" s="33">
        <v>30156414</v>
      </c>
      <c r="K99" s="38">
        <f t="shared" si="18"/>
        <v>0.32082365566004639</v>
      </c>
      <c r="L99" s="33">
        <v>20009087</v>
      </c>
      <c r="M99" s="38">
        <f t="shared" si="19"/>
        <v>0.2128697542671987</v>
      </c>
      <c r="N99" s="33">
        <f t="shared" si="20"/>
        <v>93238235</v>
      </c>
      <c r="O99" s="38">
        <f t="shared" si="21"/>
        <v>0.9919293255488032</v>
      </c>
      <c r="P99" s="33">
        <v>71426417</v>
      </c>
      <c r="Q99" s="33">
        <v>95506120</v>
      </c>
      <c r="R99" s="33">
        <v>93809696</v>
      </c>
      <c r="S99" s="33">
        <v>84879146</v>
      </c>
      <c r="T99" s="38">
        <f t="shared" si="22"/>
        <v>0.90480141839495998</v>
      </c>
      <c r="U99" s="38">
        <f t="shared" si="23"/>
        <v>-0.71986433254799831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34949071</v>
      </c>
      <c r="E100" s="33">
        <v>29895256</v>
      </c>
      <c r="F100" s="33">
        <v>5032106</v>
      </c>
      <c r="G100" s="38">
        <f>IF(($D100     =0),0,($F100     /$D100     ))</f>
        <v>0.14398397027491805</v>
      </c>
      <c r="H100" s="33">
        <v>4812086</v>
      </c>
      <c r="I100" s="38">
        <f>IF(($D100     =0),0,($H100     /$D100     ))</f>
        <v>0.13768852396677439</v>
      </c>
      <c r="J100" s="33">
        <v>5814818</v>
      </c>
      <c r="K100" s="38">
        <f>IF(($E100     =0),0,($J100     /$E100     ))</f>
        <v>0.19450637920611885</v>
      </c>
      <c r="L100" s="33">
        <v>5245383</v>
      </c>
      <c r="M100" s="38">
        <f>IF(($E100     =0),0,($L100     /$E100     ))</f>
        <v>0.17545870823116549</v>
      </c>
      <c r="N100" s="33">
        <f>$F100     +$H100     +$J100     +$L100</f>
        <v>20904393</v>
      </c>
      <c r="O100" s="38">
        <f>IF(($E100     =0),0,($N100     /$E100     ))</f>
        <v>0.6992545238615786</v>
      </c>
      <c r="P100" s="33">
        <v>4957640</v>
      </c>
      <c r="Q100" s="33">
        <v>30174934</v>
      </c>
      <c r="R100" s="33">
        <v>29448578</v>
      </c>
      <c r="S100" s="33">
        <v>21414901</v>
      </c>
      <c r="T100" s="38">
        <f>IF(($R100     =0),0,($S100     /$R100     ))</f>
        <v>0.72719643712507953</v>
      </c>
      <c r="U100" s="38">
        <f>IF(($P100     =0),0,(($L100     /$P100     )-1))</f>
        <v>5.8040317570456912E-2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309116699</v>
      </c>
      <c r="E101" s="34">
        <f>SUM(E97:E100)</f>
        <v>296269116</v>
      </c>
      <c r="F101" s="34">
        <f>SUM(F97:F100)</f>
        <v>45209136</v>
      </c>
      <c r="G101" s="39">
        <f>IF(($D101     =0),0,($F101     /$D101     ))</f>
        <v>0.14625264874480301</v>
      </c>
      <c r="H101" s="34">
        <f>SUM(H97:H100)</f>
        <v>76614083</v>
      </c>
      <c r="I101" s="39">
        <f>IF(($D101     =0),0,($H101     /$D101     ))</f>
        <v>0.24784841209759426</v>
      </c>
      <c r="J101" s="34">
        <f>SUM(J97:J100)</f>
        <v>70571624</v>
      </c>
      <c r="K101" s="39">
        <f>IF(($E101     =0),0,($J101     /$E101     ))</f>
        <v>0.2382010820189574</v>
      </c>
      <c r="L101" s="34">
        <f>SUM(L97:L100)</f>
        <v>55823901</v>
      </c>
      <c r="M101" s="39">
        <f>IF(($E101     =0),0,($L101     /$E101     ))</f>
        <v>0.18842295057173628</v>
      </c>
      <c r="N101" s="34">
        <f>$F101     +$H101     +$J101     +$L101</f>
        <v>248218744</v>
      </c>
      <c r="O101" s="39">
        <f>IF(($E101     =0),0,($N101     /$E101     ))</f>
        <v>0.83781511671300901</v>
      </c>
      <c r="P101" s="34">
        <f>SUM(P97:P100)</f>
        <v>111990568</v>
      </c>
      <c r="Q101" s="34">
        <f>SUM(Q97:Q100)</f>
        <v>272704021</v>
      </c>
      <c r="R101" s="34">
        <f>SUM(R97:R100)</f>
        <v>255051568</v>
      </c>
      <c r="S101" s="34">
        <f>SUM(S97:S100)</f>
        <v>348376266</v>
      </c>
      <c r="T101" s="39">
        <f>IF(($R101     =0),0,($S101     /$R101     ))</f>
        <v>1.3659052117648616</v>
      </c>
      <c r="U101" s="39">
        <f>IF(($P101     =0),0,(($L101     /$P101     )-1))</f>
        <v>-0.50153033423314719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5151890559</v>
      </c>
      <c r="E102" s="34">
        <f>SUM(E88:E90,E92:E95,E97:E100)</f>
        <v>5082522967</v>
      </c>
      <c r="F102" s="34">
        <f>SUM(F88:F90,F92:F95,F97:F100)</f>
        <v>1088612728</v>
      </c>
      <c r="G102" s="39">
        <f>IF(($D102     =0),0,($F102     /$D102     ))</f>
        <v>0.21130354294857218</v>
      </c>
      <c r="H102" s="34">
        <f>SUM(H88:H90,H92:H95,H97:H100)</f>
        <v>1190291160</v>
      </c>
      <c r="I102" s="39">
        <f>IF(($D102     =0),0,($H102     /$D102     ))</f>
        <v>0.23103968268903594</v>
      </c>
      <c r="J102" s="34">
        <f>SUM(J88:J90,J92:J95,J97:J100)</f>
        <v>1108226327</v>
      </c>
      <c r="K102" s="39">
        <f>IF(($E102     =0),0,($J102     /$E102     ))</f>
        <v>0.21804649663081394</v>
      </c>
      <c r="L102" s="34">
        <f>SUM(L88:L90,L92:L95,L97:L100)</f>
        <v>991852777</v>
      </c>
      <c r="M102" s="39">
        <f>IF(($E102     =0),0,($L102     /$E102     ))</f>
        <v>0.19514968912879288</v>
      </c>
      <c r="N102" s="34">
        <f>$F102     +$H102     +$J102     +$L102</f>
        <v>4378982992</v>
      </c>
      <c r="O102" s="39">
        <f>IF(($E102     =0),0,($N102     /$E102     ))</f>
        <v>0.86157662649672784</v>
      </c>
      <c r="P102" s="34">
        <f>SUM(P88:P90,P92:P95,P97:P100)</f>
        <v>1306200877</v>
      </c>
      <c r="Q102" s="34">
        <f>SUM(Q88:Q90,Q92:Q95,Q97:Q100)</f>
        <v>5298251778</v>
      </c>
      <c r="R102" s="34">
        <f>SUM(R88:R90,R92:R95,R97:R100)</f>
        <v>5230606906</v>
      </c>
      <c r="S102" s="34">
        <f>SUM(S88:S90,S92:S95,S97:S100)</f>
        <v>4628137498</v>
      </c>
      <c r="T102" s="39">
        <f>IF(($R102     =0),0,($S102     /$R102     ))</f>
        <v>0.88481845054941699</v>
      </c>
      <c r="U102" s="39">
        <f>IF(($P102     =0),0,(($L102     /$P102     )-1))</f>
        <v>-0.24065831338436627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808685000</v>
      </c>
      <c r="E105" s="33">
        <v>947258784</v>
      </c>
      <c r="F105" s="33">
        <v>215957445</v>
      </c>
      <c r="G105" s="38">
        <f t="shared" ref="G105:G136" si="24">IF(($D105     =0),0,($F105     /$D105     ))</f>
        <v>0.26704766998274976</v>
      </c>
      <c r="H105" s="33">
        <v>280238791</v>
      </c>
      <c r="I105" s="38">
        <f t="shared" ref="I105:I136" si="25">IF(($D105     =0),0,($H105     /$D105     ))</f>
        <v>0.34653640292573745</v>
      </c>
      <c r="J105" s="33">
        <v>228467995</v>
      </c>
      <c r="K105" s="38">
        <f t="shared" ref="K105:K136" si="26">IF(($E105     =0),0,($J105     /$E105     ))</f>
        <v>0.24118857366014143</v>
      </c>
      <c r="L105" s="33">
        <v>215358878</v>
      </c>
      <c r="M105" s="38">
        <f t="shared" ref="M105:M136" si="27">IF(($E105     =0),0,($L105     /$E105     ))</f>
        <v>0.22734957082224322</v>
      </c>
      <c r="N105" s="33">
        <f t="shared" ref="N105:N136" si="28">$F105     +$H105     +$J105     +$L105</f>
        <v>940023109</v>
      </c>
      <c r="O105" s="38">
        <f t="shared" ref="O105:O136" si="29">IF(($E105     =0),0,($N105     /$E105     ))</f>
        <v>0.99236145906248996</v>
      </c>
      <c r="P105" s="33">
        <v>340060681</v>
      </c>
      <c r="Q105" s="33">
        <v>863937220</v>
      </c>
      <c r="R105" s="33">
        <v>1012080715</v>
      </c>
      <c r="S105" s="33">
        <v>922759376</v>
      </c>
      <c r="T105" s="38">
        <f t="shared" ref="T105:T136" si="30">IF(($R105     =0),0,($S105     /$R105     ))</f>
        <v>0.91174484635842512</v>
      </c>
      <c r="U105" s="38">
        <f t="shared" ref="U105:U136" si="31">IF(($P105     =0),0,(($L105     /$P105     )-1))</f>
        <v>-0.36670456176613964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808685000</v>
      </c>
      <c r="E106" s="34">
        <f>E105</f>
        <v>947258784</v>
      </c>
      <c r="F106" s="34">
        <f>F105</f>
        <v>215957445</v>
      </c>
      <c r="G106" s="39">
        <f t="shared" si="24"/>
        <v>0.26704766998274976</v>
      </c>
      <c r="H106" s="34">
        <f>H105</f>
        <v>280238791</v>
      </c>
      <c r="I106" s="39">
        <f t="shared" si="25"/>
        <v>0.34653640292573745</v>
      </c>
      <c r="J106" s="34">
        <f>J105</f>
        <v>228467995</v>
      </c>
      <c r="K106" s="39">
        <f t="shared" si="26"/>
        <v>0.24118857366014143</v>
      </c>
      <c r="L106" s="34">
        <f>L105</f>
        <v>215358878</v>
      </c>
      <c r="M106" s="39">
        <f t="shared" si="27"/>
        <v>0.22734957082224322</v>
      </c>
      <c r="N106" s="34">
        <f t="shared" si="28"/>
        <v>940023109</v>
      </c>
      <c r="O106" s="39">
        <f t="shared" si="29"/>
        <v>0.99236145906248996</v>
      </c>
      <c r="P106" s="34">
        <f>P105</f>
        <v>340060681</v>
      </c>
      <c r="Q106" s="34">
        <f>Q105</f>
        <v>863937220</v>
      </c>
      <c r="R106" s="34">
        <f>R105</f>
        <v>1012080715</v>
      </c>
      <c r="S106" s="34">
        <f>S105</f>
        <v>922759376</v>
      </c>
      <c r="T106" s="39">
        <f t="shared" si="30"/>
        <v>0.91174484635842512</v>
      </c>
      <c r="U106" s="39">
        <f t="shared" si="31"/>
        <v>-0.36670456176613964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36872081</v>
      </c>
      <c r="E107" s="33">
        <v>37610240</v>
      </c>
      <c r="F107" s="33">
        <v>7867434</v>
      </c>
      <c r="G107" s="38">
        <f t="shared" si="24"/>
        <v>0.2133710326791699</v>
      </c>
      <c r="H107" s="33">
        <v>9092703</v>
      </c>
      <c r="I107" s="38">
        <f t="shared" si="25"/>
        <v>0.24660129706267461</v>
      </c>
      <c r="J107" s="33">
        <v>6413471</v>
      </c>
      <c r="K107" s="38">
        <f t="shared" si="26"/>
        <v>0.17052459649287002</v>
      </c>
      <c r="L107" s="33">
        <v>7806715</v>
      </c>
      <c r="M107" s="38">
        <f t="shared" si="27"/>
        <v>0.20756886954191198</v>
      </c>
      <c r="N107" s="33">
        <f t="shared" si="28"/>
        <v>31180323</v>
      </c>
      <c r="O107" s="38">
        <f t="shared" si="29"/>
        <v>0.82903812897764018</v>
      </c>
      <c r="P107" s="33">
        <v>8905303</v>
      </c>
      <c r="Q107" s="33">
        <v>33070167</v>
      </c>
      <c r="R107" s="33">
        <v>38970275</v>
      </c>
      <c r="S107" s="33">
        <v>33411212</v>
      </c>
      <c r="T107" s="38">
        <f t="shared" si="30"/>
        <v>0.85735119908699642</v>
      </c>
      <c r="U107" s="38">
        <f t="shared" si="31"/>
        <v>-0.12336334878218069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43036002</v>
      </c>
      <c r="E108" s="33">
        <v>43098077</v>
      </c>
      <c r="F108" s="33">
        <v>7776810</v>
      </c>
      <c r="G108" s="38">
        <f t="shared" si="24"/>
        <v>0.18070475040873918</v>
      </c>
      <c r="H108" s="33">
        <v>9228258</v>
      </c>
      <c r="I108" s="38">
        <f t="shared" si="25"/>
        <v>0.21443111746300225</v>
      </c>
      <c r="J108" s="33">
        <v>7940253</v>
      </c>
      <c r="K108" s="38">
        <f t="shared" si="26"/>
        <v>0.18423682801439145</v>
      </c>
      <c r="L108" s="33">
        <v>10879570</v>
      </c>
      <c r="M108" s="38">
        <f t="shared" si="27"/>
        <v>0.25243748114330022</v>
      </c>
      <c r="N108" s="33">
        <f t="shared" si="28"/>
        <v>35824891</v>
      </c>
      <c r="O108" s="38">
        <f t="shared" si="29"/>
        <v>0.83124105514034885</v>
      </c>
      <c r="P108" s="33">
        <v>9400170</v>
      </c>
      <c r="Q108" s="33">
        <v>44746465</v>
      </c>
      <c r="R108" s="33">
        <v>44088055</v>
      </c>
      <c r="S108" s="33">
        <v>34467163</v>
      </c>
      <c r="T108" s="38">
        <f t="shared" si="30"/>
        <v>0.78178007625875079</v>
      </c>
      <c r="U108" s="38">
        <f t="shared" si="31"/>
        <v>0.1573801324869657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32429112</v>
      </c>
      <c r="E109" s="33">
        <v>33052944</v>
      </c>
      <c r="F109" s="33">
        <v>4848862</v>
      </c>
      <c r="G109" s="38">
        <f t="shared" si="24"/>
        <v>0.14952188638406133</v>
      </c>
      <c r="H109" s="33">
        <v>6848889</v>
      </c>
      <c r="I109" s="38">
        <f t="shared" si="25"/>
        <v>0.2111956997157369</v>
      </c>
      <c r="J109" s="33">
        <v>6443829</v>
      </c>
      <c r="K109" s="38">
        <f t="shared" si="26"/>
        <v>0.19495476711544968</v>
      </c>
      <c r="L109" s="33">
        <v>7100659</v>
      </c>
      <c r="M109" s="38">
        <f t="shared" si="27"/>
        <v>0.21482682450313653</v>
      </c>
      <c r="N109" s="33">
        <f t="shared" si="28"/>
        <v>25242239</v>
      </c>
      <c r="O109" s="38">
        <f t="shared" si="29"/>
        <v>0.76369109511092259</v>
      </c>
      <c r="P109" s="33">
        <v>6882772</v>
      </c>
      <c r="Q109" s="33">
        <v>32593656</v>
      </c>
      <c r="R109" s="33">
        <v>31917066</v>
      </c>
      <c r="S109" s="33">
        <v>23725764</v>
      </c>
      <c r="T109" s="38">
        <f t="shared" si="30"/>
        <v>0.74335667319796872</v>
      </c>
      <c r="U109" s="38">
        <f t="shared" si="31"/>
        <v>3.1656867320318138E-2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55516216</v>
      </c>
      <c r="E110" s="33">
        <v>44101301</v>
      </c>
      <c r="F110" s="33">
        <v>13905356</v>
      </c>
      <c r="G110" s="38">
        <f t="shared" si="24"/>
        <v>0.25047377148327254</v>
      </c>
      <c r="H110" s="33">
        <v>9554739</v>
      </c>
      <c r="I110" s="38">
        <f t="shared" si="25"/>
        <v>0.17210717315459684</v>
      </c>
      <c r="J110" s="33">
        <v>5377432</v>
      </c>
      <c r="K110" s="38">
        <f t="shared" si="26"/>
        <v>0.12193363637957075</v>
      </c>
      <c r="L110" s="33">
        <v>11648153</v>
      </c>
      <c r="M110" s="38">
        <f t="shared" si="27"/>
        <v>0.26412266159676334</v>
      </c>
      <c r="N110" s="33">
        <f t="shared" si="28"/>
        <v>40485680</v>
      </c>
      <c r="O110" s="38">
        <f t="shared" si="29"/>
        <v>0.91801554788599093</v>
      </c>
      <c r="P110" s="33">
        <v>20289718</v>
      </c>
      <c r="Q110" s="33">
        <v>137307883</v>
      </c>
      <c r="R110" s="33">
        <v>145186919</v>
      </c>
      <c r="S110" s="33">
        <v>107466602</v>
      </c>
      <c r="T110" s="38">
        <f t="shared" si="30"/>
        <v>0.74019479675024991</v>
      </c>
      <c r="U110" s="38">
        <f t="shared" si="31"/>
        <v>-0.4259085808881129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62874886</v>
      </c>
      <c r="E111" s="33">
        <v>64224716</v>
      </c>
      <c r="F111" s="33">
        <v>23270129</v>
      </c>
      <c r="G111" s="38">
        <f t="shared" si="24"/>
        <v>0.37010212630842781</v>
      </c>
      <c r="H111" s="33">
        <v>17141332</v>
      </c>
      <c r="I111" s="38">
        <f t="shared" si="25"/>
        <v>0.27262605295220732</v>
      </c>
      <c r="J111" s="33">
        <v>15489764</v>
      </c>
      <c r="K111" s="38">
        <f t="shared" si="26"/>
        <v>0.24118073172951049</v>
      </c>
      <c r="L111" s="33">
        <v>15881862</v>
      </c>
      <c r="M111" s="38">
        <f t="shared" si="27"/>
        <v>0.24728582684585168</v>
      </c>
      <c r="N111" s="33">
        <f t="shared" si="28"/>
        <v>71783087</v>
      </c>
      <c r="O111" s="38">
        <f t="shared" si="29"/>
        <v>1.1176863281108165</v>
      </c>
      <c r="P111" s="33">
        <v>11549908</v>
      </c>
      <c r="Q111" s="33">
        <v>74617927</v>
      </c>
      <c r="R111" s="33">
        <v>66894447</v>
      </c>
      <c r="S111" s="33">
        <v>60112634</v>
      </c>
      <c r="T111" s="38">
        <f t="shared" si="30"/>
        <v>0.89861919330912476</v>
      </c>
      <c r="U111" s="38">
        <f t="shared" si="31"/>
        <v>0.37506393990324427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230728297</v>
      </c>
      <c r="E112" s="34">
        <f>SUM(E107:E111)</f>
        <v>222087278</v>
      </c>
      <c r="F112" s="34">
        <f>SUM(F107:F111)</f>
        <v>57668591</v>
      </c>
      <c r="G112" s="39">
        <f t="shared" si="24"/>
        <v>0.24994156221765898</v>
      </c>
      <c r="H112" s="34">
        <f>SUM(H107:H111)</f>
        <v>51865921</v>
      </c>
      <c r="I112" s="39">
        <f t="shared" si="25"/>
        <v>0.22479219789846583</v>
      </c>
      <c r="J112" s="34">
        <f>SUM(J107:J111)</f>
        <v>41664749</v>
      </c>
      <c r="K112" s="39">
        <f t="shared" si="26"/>
        <v>0.18760529362694967</v>
      </c>
      <c r="L112" s="34">
        <f>SUM(L107:L111)</f>
        <v>53316959</v>
      </c>
      <c r="M112" s="39">
        <f t="shared" si="27"/>
        <v>0.24007209904207119</v>
      </c>
      <c r="N112" s="34">
        <f t="shared" si="28"/>
        <v>204516220</v>
      </c>
      <c r="O112" s="39">
        <f t="shared" si="29"/>
        <v>0.92088219479190514</v>
      </c>
      <c r="P112" s="34">
        <f>SUM(P107:P111)</f>
        <v>57027871</v>
      </c>
      <c r="Q112" s="34">
        <f>SUM(Q107:Q111)</f>
        <v>322336098</v>
      </c>
      <c r="R112" s="34">
        <f>SUM(R107:R111)</f>
        <v>327056762</v>
      </c>
      <c r="S112" s="34">
        <f>SUM(S107:S111)</f>
        <v>259183375</v>
      </c>
      <c r="T112" s="39">
        <f t="shared" si="30"/>
        <v>0.79247214891707396</v>
      </c>
      <c r="U112" s="39">
        <f t="shared" si="31"/>
        <v>-6.5071901421675071E-2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35476000</v>
      </c>
      <c r="E113" s="33">
        <v>34002500</v>
      </c>
      <c r="F113" s="33">
        <v>7950448</v>
      </c>
      <c r="G113" s="38">
        <f t="shared" si="24"/>
        <v>0.22410779118277144</v>
      </c>
      <c r="H113" s="33">
        <v>6584844</v>
      </c>
      <c r="I113" s="38">
        <f t="shared" si="25"/>
        <v>0.18561404893449093</v>
      </c>
      <c r="J113" s="33">
        <v>6540537</v>
      </c>
      <c r="K113" s="38">
        <f t="shared" si="26"/>
        <v>0.19235459157414897</v>
      </c>
      <c r="L113" s="33">
        <v>8286213</v>
      </c>
      <c r="M113" s="38">
        <f t="shared" si="27"/>
        <v>0.24369422836556134</v>
      </c>
      <c r="N113" s="33">
        <f t="shared" si="28"/>
        <v>29362042</v>
      </c>
      <c r="O113" s="38">
        <f t="shared" si="29"/>
        <v>0.8635259760311742</v>
      </c>
      <c r="P113" s="33">
        <v>7117427</v>
      </c>
      <c r="Q113" s="33">
        <v>35622000</v>
      </c>
      <c r="R113" s="33">
        <v>35251000</v>
      </c>
      <c r="S113" s="33">
        <v>40851478</v>
      </c>
      <c r="T113" s="38">
        <f t="shared" si="30"/>
        <v>1.158874301438257</v>
      </c>
      <c r="U113" s="38">
        <f t="shared" si="31"/>
        <v>0.164214680389416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40083518</v>
      </c>
      <c r="E114" s="33">
        <v>45129541</v>
      </c>
      <c r="F114" s="33">
        <v>9850651</v>
      </c>
      <c r="G114" s="38">
        <f t="shared" si="24"/>
        <v>0.2457531547006428</v>
      </c>
      <c r="H114" s="33">
        <v>12138529</v>
      </c>
      <c r="I114" s="38">
        <f t="shared" si="25"/>
        <v>0.30283092916145732</v>
      </c>
      <c r="J114" s="33">
        <v>10080299</v>
      </c>
      <c r="K114" s="38">
        <f t="shared" si="26"/>
        <v>0.22336364998704508</v>
      </c>
      <c r="L114" s="33">
        <v>11148776</v>
      </c>
      <c r="M114" s="38">
        <f t="shared" si="27"/>
        <v>0.24703942812092861</v>
      </c>
      <c r="N114" s="33">
        <f t="shared" si="28"/>
        <v>43218255</v>
      </c>
      <c r="O114" s="38">
        <f t="shared" si="29"/>
        <v>0.9576488934376709</v>
      </c>
      <c r="P114" s="33">
        <v>10798885</v>
      </c>
      <c r="Q114" s="33">
        <v>46008249</v>
      </c>
      <c r="R114" s="33">
        <v>41674874</v>
      </c>
      <c r="S114" s="33">
        <v>37099962</v>
      </c>
      <c r="T114" s="38">
        <f t="shared" si="30"/>
        <v>0.89022373528951759</v>
      </c>
      <c r="U114" s="38">
        <f t="shared" si="31"/>
        <v>3.2400659882941607E-2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9862308</v>
      </c>
      <c r="E115" s="33">
        <v>9873484</v>
      </c>
      <c r="F115" s="33">
        <v>1314434</v>
      </c>
      <c r="G115" s="38">
        <f t="shared" si="24"/>
        <v>0.13327853885723301</v>
      </c>
      <c r="H115" s="33">
        <v>1828235</v>
      </c>
      <c r="I115" s="38">
        <f t="shared" si="25"/>
        <v>0.18537597892907015</v>
      </c>
      <c r="J115" s="33">
        <v>1672073</v>
      </c>
      <c r="K115" s="38">
        <f t="shared" si="26"/>
        <v>0.16934984651820978</v>
      </c>
      <c r="L115" s="33">
        <v>1735763</v>
      </c>
      <c r="M115" s="38">
        <f t="shared" si="27"/>
        <v>0.17580045706257286</v>
      </c>
      <c r="N115" s="33">
        <f t="shared" si="28"/>
        <v>6550505</v>
      </c>
      <c r="O115" s="38">
        <f t="shared" si="29"/>
        <v>0.66344412975196998</v>
      </c>
      <c r="P115" s="33">
        <v>1324256</v>
      </c>
      <c r="Q115" s="33">
        <v>9210669</v>
      </c>
      <c r="R115" s="33">
        <v>9865291</v>
      </c>
      <c r="S115" s="33">
        <v>7789429</v>
      </c>
      <c r="T115" s="38">
        <f t="shared" si="30"/>
        <v>0.7895792430248636</v>
      </c>
      <c r="U115" s="38">
        <f t="shared" si="31"/>
        <v>0.31074580745716851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9076910</v>
      </c>
      <c r="E116" s="33">
        <v>7511736</v>
      </c>
      <c r="F116" s="33">
        <v>1137910</v>
      </c>
      <c r="G116" s="38">
        <f t="shared" si="24"/>
        <v>0.12536314670961815</v>
      </c>
      <c r="H116" s="33">
        <v>2600614</v>
      </c>
      <c r="I116" s="38">
        <f t="shared" si="25"/>
        <v>0.28650873480071964</v>
      </c>
      <c r="J116" s="33">
        <v>2416366</v>
      </c>
      <c r="K116" s="38">
        <f t="shared" si="26"/>
        <v>0.32167877039342169</v>
      </c>
      <c r="L116" s="33">
        <v>2616036</v>
      </c>
      <c r="M116" s="38">
        <f t="shared" si="27"/>
        <v>0.34825984299767726</v>
      </c>
      <c r="N116" s="33">
        <f t="shared" si="28"/>
        <v>8770926</v>
      </c>
      <c r="O116" s="38">
        <f t="shared" si="29"/>
        <v>1.1676296930563055</v>
      </c>
      <c r="P116" s="33">
        <v>3624801</v>
      </c>
      <c r="Q116" s="33">
        <v>12167686</v>
      </c>
      <c r="R116" s="33">
        <v>10389990</v>
      </c>
      <c r="S116" s="33">
        <v>8250801</v>
      </c>
      <c r="T116" s="38">
        <f t="shared" si="30"/>
        <v>0.79411058143463087</v>
      </c>
      <c r="U116" s="38">
        <f t="shared" si="31"/>
        <v>-0.27829527745109317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131885842</v>
      </c>
      <c r="E117" s="33">
        <v>1717622267</v>
      </c>
      <c r="F117" s="33">
        <v>25538331</v>
      </c>
      <c r="G117" s="38">
        <f t="shared" si="24"/>
        <v>0.19363967058723408</v>
      </c>
      <c r="H117" s="33">
        <v>72327036</v>
      </c>
      <c r="I117" s="38">
        <f t="shared" si="25"/>
        <v>0.5484063710189605</v>
      </c>
      <c r="J117" s="33">
        <v>349432894</v>
      </c>
      <c r="K117" s="38">
        <f t="shared" si="26"/>
        <v>0.20343989520485181</v>
      </c>
      <c r="L117" s="33">
        <v>-350344173</v>
      </c>
      <c r="M117" s="38">
        <f t="shared" si="27"/>
        <v>-0.20397044200638556</v>
      </c>
      <c r="N117" s="33">
        <f t="shared" si="28"/>
        <v>96954088</v>
      </c>
      <c r="O117" s="38">
        <f t="shared" si="29"/>
        <v>5.6446687879367137E-2</v>
      </c>
      <c r="P117" s="33">
        <v>25601466</v>
      </c>
      <c r="Q117" s="33">
        <v>135291100</v>
      </c>
      <c r="R117" s="33">
        <v>126608564</v>
      </c>
      <c r="S117" s="33">
        <v>348112092</v>
      </c>
      <c r="T117" s="38">
        <f t="shared" si="30"/>
        <v>2.7495145747012817</v>
      </c>
      <c r="U117" s="38">
        <f t="shared" si="31"/>
        <v>-14.684535604328284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22480589</v>
      </c>
      <c r="E118" s="33">
        <v>16149702</v>
      </c>
      <c r="F118" s="33">
        <v>5467907</v>
      </c>
      <c r="G118" s="38">
        <f t="shared" si="24"/>
        <v>0.24322792432173374</v>
      </c>
      <c r="H118" s="33">
        <v>4687757</v>
      </c>
      <c r="I118" s="38">
        <f t="shared" si="25"/>
        <v>0.20852465208985405</v>
      </c>
      <c r="J118" s="33">
        <v>5938717</v>
      </c>
      <c r="K118" s="38">
        <f t="shared" si="26"/>
        <v>0.36772920020443722</v>
      </c>
      <c r="L118" s="33">
        <v>4178970</v>
      </c>
      <c r="M118" s="38">
        <f t="shared" si="27"/>
        <v>0.25876452704823905</v>
      </c>
      <c r="N118" s="33">
        <f t="shared" si="28"/>
        <v>20273351</v>
      </c>
      <c r="O118" s="38">
        <f t="shared" si="29"/>
        <v>1.2553390149242383</v>
      </c>
      <c r="P118" s="33">
        <v>4843048</v>
      </c>
      <c r="Q118" s="33">
        <v>19001756</v>
      </c>
      <c r="R118" s="33">
        <v>21401756</v>
      </c>
      <c r="S118" s="33">
        <v>17175294</v>
      </c>
      <c r="T118" s="38">
        <f t="shared" si="30"/>
        <v>0.80251798030030808</v>
      </c>
      <c r="U118" s="38">
        <f t="shared" si="31"/>
        <v>-0.13711984684025436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16322268</v>
      </c>
      <c r="E119" s="33">
        <v>16885859</v>
      </c>
      <c r="F119" s="33">
        <v>3922615</v>
      </c>
      <c r="G119" s="38">
        <f t="shared" si="24"/>
        <v>0.24032291345786014</v>
      </c>
      <c r="H119" s="33">
        <v>4062847</v>
      </c>
      <c r="I119" s="38">
        <f t="shared" si="25"/>
        <v>0.24891436655739263</v>
      </c>
      <c r="J119" s="33">
        <v>4735074</v>
      </c>
      <c r="K119" s="38">
        <f t="shared" si="26"/>
        <v>0.28041653077880135</v>
      </c>
      <c r="L119" s="33">
        <v>4414200</v>
      </c>
      <c r="M119" s="38">
        <f t="shared" si="27"/>
        <v>0.26141400327931202</v>
      </c>
      <c r="N119" s="33">
        <f t="shared" si="28"/>
        <v>17134736</v>
      </c>
      <c r="O119" s="38">
        <f t="shared" si="29"/>
        <v>1.0147387823148351</v>
      </c>
      <c r="P119" s="33">
        <v>5613265</v>
      </c>
      <c r="Q119" s="33">
        <v>14395416</v>
      </c>
      <c r="R119" s="33">
        <v>15482612</v>
      </c>
      <c r="S119" s="33">
        <v>16476130</v>
      </c>
      <c r="T119" s="38">
        <f t="shared" si="30"/>
        <v>1.0641699217160516</v>
      </c>
      <c r="U119" s="38">
        <f t="shared" si="31"/>
        <v>-0.21361275478709807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41354984</v>
      </c>
      <c r="E120" s="33">
        <v>47585630</v>
      </c>
      <c r="F120" s="33">
        <v>11603968</v>
      </c>
      <c r="G120" s="38">
        <f t="shared" si="24"/>
        <v>0.28059418424632931</v>
      </c>
      <c r="H120" s="33">
        <v>15418228</v>
      </c>
      <c r="I120" s="38">
        <f t="shared" si="25"/>
        <v>0.37282635631052352</v>
      </c>
      <c r="J120" s="33">
        <v>11390359</v>
      </c>
      <c r="K120" s="38">
        <f t="shared" si="26"/>
        <v>0.23936551853994578</v>
      </c>
      <c r="L120" s="33">
        <v>13123456</v>
      </c>
      <c r="M120" s="38">
        <f t="shared" si="27"/>
        <v>0.27578611442151757</v>
      </c>
      <c r="N120" s="33">
        <f t="shared" si="28"/>
        <v>51536011</v>
      </c>
      <c r="O120" s="38">
        <f t="shared" si="29"/>
        <v>1.0830162593203032</v>
      </c>
      <c r="P120" s="33">
        <v>19201764</v>
      </c>
      <c r="Q120" s="33">
        <v>42920616</v>
      </c>
      <c r="R120" s="33">
        <v>43493948</v>
      </c>
      <c r="S120" s="33">
        <v>55094486</v>
      </c>
      <c r="T120" s="38">
        <f t="shared" si="30"/>
        <v>1.2667161417491923</v>
      </c>
      <c r="U120" s="38">
        <f t="shared" si="31"/>
        <v>-0.31654945868514994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306542419</v>
      </c>
      <c r="E121" s="34">
        <f>SUM(E113:E120)</f>
        <v>1894760719</v>
      </c>
      <c r="F121" s="34">
        <f>SUM(F113:F120)</f>
        <v>66786264</v>
      </c>
      <c r="G121" s="39">
        <f t="shared" si="24"/>
        <v>0.21786956669119259</v>
      </c>
      <c r="H121" s="34">
        <f>SUM(H113:H120)</f>
        <v>119648090</v>
      </c>
      <c r="I121" s="39">
        <f t="shared" si="25"/>
        <v>0.3903149534420553</v>
      </c>
      <c r="J121" s="34">
        <f>SUM(J113:J120)</f>
        <v>392206319</v>
      </c>
      <c r="K121" s="39">
        <f t="shared" si="26"/>
        <v>0.20699517098232603</v>
      </c>
      <c r="L121" s="34">
        <f>SUM(L113:L120)</f>
        <v>-304840759</v>
      </c>
      <c r="M121" s="39">
        <f t="shared" si="27"/>
        <v>-0.16088615092299682</v>
      </c>
      <c r="N121" s="34">
        <f t="shared" si="28"/>
        <v>273799914</v>
      </c>
      <c r="O121" s="39">
        <f t="shared" si="29"/>
        <v>0.14450368917532957</v>
      </c>
      <c r="P121" s="34">
        <f>SUM(P113:P120)</f>
        <v>78124912</v>
      </c>
      <c r="Q121" s="34">
        <f>SUM(Q113:Q120)</f>
        <v>314617492</v>
      </c>
      <c r="R121" s="34">
        <f>SUM(R113:R120)</f>
        <v>304168035</v>
      </c>
      <c r="S121" s="34">
        <f>SUM(S113:S120)</f>
        <v>530849672</v>
      </c>
      <c r="T121" s="39">
        <f t="shared" si="30"/>
        <v>1.7452513443761439</v>
      </c>
      <c r="U121" s="39">
        <f t="shared" si="31"/>
        <v>-4.9019661103746266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29233937</v>
      </c>
      <c r="E122" s="33">
        <v>31093055</v>
      </c>
      <c r="F122" s="33">
        <v>4058069</v>
      </c>
      <c r="G122" s="38">
        <f t="shared" si="24"/>
        <v>0.13881363293626856</v>
      </c>
      <c r="H122" s="33">
        <v>10016052</v>
      </c>
      <c r="I122" s="38">
        <f t="shared" si="25"/>
        <v>0.34261728073095321</v>
      </c>
      <c r="J122" s="33">
        <v>6188781</v>
      </c>
      <c r="K122" s="38">
        <f t="shared" si="26"/>
        <v>0.19904062177228968</v>
      </c>
      <c r="L122" s="33">
        <v>9464266</v>
      </c>
      <c r="M122" s="38">
        <f t="shared" si="27"/>
        <v>0.30438520756484044</v>
      </c>
      <c r="N122" s="33">
        <f t="shared" si="28"/>
        <v>29727168</v>
      </c>
      <c r="O122" s="38">
        <f t="shared" si="29"/>
        <v>0.95607099398885054</v>
      </c>
      <c r="P122" s="33">
        <v>7515417</v>
      </c>
      <c r="Q122" s="33">
        <v>35859004</v>
      </c>
      <c r="R122" s="33">
        <v>36879186</v>
      </c>
      <c r="S122" s="33">
        <v>31384493</v>
      </c>
      <c r="T122" s="38">
        <f t="shared" si="30"/>
        <v>0.85100828960812747</v>
      </c>
      <c r="U122" s="38">
        <f t="shared" si="31"/>
        <v>0.25931348852631864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21873903</v>
      </c>
      <c r="E123" s="33">
        <v>19381765</v>
      </c>
      <c r="F123" s="33">
        <v>4143682</v>
      </c>
      <c r="G123" s="38">
        <f t="shared" si="24"/>
        <v>0.1894349627499034</v>
      </c>
      <c r="H123" s="33">
        <v>5204564</v>
      </c>
      <c r="I123" s="38">
        <f t="shared" si="25"/>
        <v>0.23793485780749782</v>
      </c>
      <c r="J123" s="33">
        <v>4528418</v>
      </c>
      <c r="K123" s="38">
        <f t="shared" si="26"/>
        <v>0.23364322083153932</v>
      </c>
      <c r="L123" s="33">
        <v>7830077</v>
      </c>
      <c r="M123" s="38">
        <f t="shared" si="27"/>
        <v>0.40399194810173378</v>
      </c>
      <c r="N123" s="33">
        <f t="shared" si="28"/>
        <v>21706741</v>
      </c>
      <c r="O123" s="38">
        <f t="shared" si="29"/>
        <v>1.1199568769923689</v>
      </c>
      <c r="P123" s="33">
        <v>4593119</v>
      </c>
      <c r="Q123" s="33">
        <v>19502749</v>
      </c>
      <c r="R123" s="33">
        <v>37632419</v>
      </c>
      <c r="S123" s="33">
        <v>14584244</v>
      </c>
      <c r="T123" s="38">
        <f t="shared" si="30"/>
        <v>0.3875446858731032</v>
      </c>
      <c r="U123" s="38">
        <f t="shared" si="31"/>
        <v>0.70474072193644455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246632900</v>
      </c>
      <c r="E124" s="33">
        <v>194348903</v>
      </c>
      <c r="F124" s="33">
        <v>29352511</v>
      </c>
      <c r="G124" s="38">
        <f t="shared" si="24"/>
        <v>0.11901295812521363</v>
      </c>
      <c r="H124" s="33">
        <v>22871386</v>
      </c>
      <c r="I124" s="38">
        <f t="shared" si="25"/>
        <v>9.2734529740354996E-2</v>
      </c>
      <c r="J124" s="33">
        <v>26722688</v>
      </c>
      <c r="K124" s="38">
        <f t="shared" si="26"/>
        <v>0.13749852758366227</v>
      </c>
      <c r="L124" s="33">
        <v>24651515</v>
      </c>
      <c r="M124" s="38">
        <f t="shared" si="27"/>
        <v>0.12684154435386755</v>
      </c>
      <c r="N124" s="33">
        <f t="shared" si="28"/>
        <v>103598100</v>
      </c>
      <c r="O124" s="38">
        <f t="shared" si="29"/>
        <v>0.53305214694214142</v>
      </c>
      <c r="P124" s="33">
        <v>21291624</v>
      </c>
      <c r="Q124" s="33">
        <v>221305884</v>
      </c>
      <c r="R124" s="33">
        <v>238026324</v>
      </c>
      <c r="S124" s="33">
        <v>94770335</v>
      </c>
      <c r="T124" s="38">
        <f t="shared" si="30"/>
        <v>0.39815064740486433</v>
      </c>
      <c r="U124" s="38">
        <f t="shared" si="31"/>
        <v>0.15780341602876313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65790816</v>
      </c>
      <c r="E125" s="33">
        <v>67340816</v>
      </c>
      <c r="F125" s="33">
        <v>11693422</v>
      </c>
      <c r="G125" s="38">
        <f t="shared" si="24"/>
        <v>0.17773638800892819</v>
      </c>
      <c r="H125" s="33">
        <v>11650386</v>
      </c>
      <c r="I125" s="38">
        <f t="shared" si="25"/>
        <v>0.17708225415535203</v>
      </c>
      <c r="J125" s="33">
        <v>17607084</v>
      </c>
      <c r="K125" s="38">
        <f t="shared" si="26"/>
        <v>0.2614622905668384</v>
      </c>
      <c r="L125" s="33">
        <v>19081175</v>
      </c>
      <c r="M125" s="38">
        <f t="shared" si="27"/>
        <v>0.28335229855248562</v>
      </c>
      <c r="N125" s="33">
        <f t="shared" si="28"/>
        <v>60032067</v>
      </c>
      <c r="O125" s="38">
        <f t="shared" si="29"/>
        <v>0.89146628398444117</v>
      </c>
      <c r="P125" s="33">
        <v>18472185</v>
      </c>
      <c r="Q125" s="33">
        <v>65113250</v>
      </c>
      <c r="R125" s="33">
        <v>61671567</v>
      </c>
      <c r="S125" s="33">
        <v>58223500</v>
      </c>
      <c r="T125" s="38">
        <f t="shared" si="30"/>
        <v>0.94408984289307907</v>
      </c>
      <c r="U125" s="38">
        <f t="shared" si="31"/>
        <v>3.2967946130898929E-2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363531556</v>
      </c>
      <c r="E126" s="34">
        <f>SUM(E122:E125)</f>
        <v>312164539</v>
      </c>
      <c r="F126" s="34">
        <f>SUM(F122:F125)</f>
        <v>49247684</v>
      </c>
      <c r="G126" s="39">
        <f t="shared" si="24"/>
        <v>0.13547017634969769</v>
      </c>
      <c r="H126" s="34">
        <f>SUM(H122:H125)</f>
        <v>49742388</v>
      </c>
      <c r="I126" s="39">
        <f t="shared" si="25"/>
        <v>0.13683100456896788</v>
      </c>
      <c r="J126" s="34">
        <f>SUM(J122:J125)</f>
        <v>55046971</v>
      </c>
      <c r="K126" s="39">
        <f t="shared" si="26"/>
        <v>0.17633960339101809</v>
      </c>
      <c r="L126" s="34">
        <f>SUM(L122:L125)</f>
        <v>61027033</v>
      </c>
      <c r="M126" s="39">
        <f t="shared" si="27"/>
        <v>0.19549636610069923</v>
      </c>
      <c r="N126" s="34">
        <f t="shared" si="28"/>
        <v>215064076</v>
      </c>
      <c r="O126" s="39">
        <f t="shared" si="29"/>
        <v>0.68894460815102387</v>
      </c>
      <c r="P126" s="34">
        <f>SUM(P122:P125)</f>
        <v>51872345</v>
      </c>
      <c r="Q126" s="34">
        <f>SUM(Q122:Q125)</f>
        <v>341780887</v>
      </c>
      <c r="R126" s="34">
        <f>SUM(R122:R125)</f>
        <v>374209496</v>
      </c>
      <c r="S126" s="34">
        <f>SUM(S122:S125)</f>
        <v>198962572</v>
      </c>
      <c r="T126" s="39">
        <f t="shared" si="30"/>
        <v>0.5316876619293488</v>
      </c>
      <c r="U126" s="39">
        <f t="shared" si="31"/>
        <v>0.17648494588012165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18893863</v>
      </c>
      <c r="E127" s="33">
        <v>18373863</v>
      </c>
      <c r="F127" s="33">
        <v>325775</v>
      </c>
      <c r="G127" s="38">
        <f t="shared" si="24"/>
        <v>1.7242371239804162E-2</v>
      </c>
      <c r="H127" s="33">
        <v>625195</v>
      </c>
      <c r="I127" s="38">
        <f t="shared" si="25"/>
        <v>3.3089845099437847E-2</v>
      </c>
      <c r="J127" s="33">
        <v>2467643</v>
      </c>
      <c r="K127" s="38">
        <f t="shared" si="26"/>
        <v>0.13430180686554591</v>
      </c>
      <c r="L127" s="33">
        <v>8582582</v>
      </c>
      <c r="M127" s="38">
        <f t="shared" si="27"/>
        <v>0.46710819602823861</v>
      </c>
      <c r="N127" s="33">
        <f t="shared" si="28"/>
        <v>12001195</v>
      </c>
      <c r="O127" s="38">
        <f t="shared" si="29"/>
        <v>0.65316667485764968</v>
      </c>
      <c r="P127" s="33">
        <v>4070545</v>
      </c>
      <c r="Q127" s="33">
        <v>18653130</v>
      </c>
      <c r="R127" s="33">
        <v>17933130</v>
      </c>
      <c r="S127" s="33">
        <v>6591990</v>
      </c>
      <c r="T127" s="38">
        <f t="shared" si="30"/>
        <v>0.36758725331272346</v>
      </c>
      <c r="U127" s="38">
        <f t="shared" si="31"/>
        <v>1.1084601693385037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38280956</v>
      </c>
      <c r="E128" s="33">
        <v>34437717</v>
      </c>
      <c r="F128" s="33">
        <v>960802</v>
      </c>
      <c r="G128" s="38">
        <f t="shared" si="24"/>
        <v>2.5098693982459581E-2</v>
      </c>
      <c r="H128" s="33">
        <v>3974749</v>
      </c>
      <c r="I128" s="38">
        <f t="shared" si="25"/>
        <v>0.10383097538107459</v>
      </c>
      <c r="J128" s="33">
        <v>3144609</v>
      </c>
      <c r="K128" s="38">
        <f t="shared" si="26"/>
        <v>9.1312934594357686E-2</v>
      </c>
      <c r="L128" s="33">
        <v>1342013</v>
      </c>
      <c r="M128" s="38">
        <f t="shared" si="27"/>
        <v>3.8969278944942835E-2</v>
      </c>
      <c r="N128" s="33">
        <f t="shared" si="28"/>
        <v>9422173</v>
      </c>
      <c r="O128" s="38">
        <f t="shared" si="29"/>
        <v>0.27360039575213418</v>
      </c>
      <c r="P128" s="33">
        <v>8893993</v>
      </c>
      <c r="Q128" s="33">
        <v>25660893</v>
      </c>
      <c r="R128" s="33">
        <v>36780998</v>
      </c>
      <c r="S128" s="33">
        <v>20931031</v>
      </c>
      <c r="T128" s="38">
        <f t="shared" si="30"/>
        <v>0.56907186150848865</v>
      </c>
      <c r="U128" s="38">
        <f t="shared" si="31"/>
        <v>-0.84911018032058272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34270697</v>
      </c>
      <c r="E129" s="33">
        <v>36866987</v>
      </c>
      <c r="F129" s="33">
        <v>2942255</v>
      </c>
      <c r="G129" s="38">
        <f t="shared" si="24"/>
        <v>8.5853374969292282E-2</v>
      </c>
      <c r="H129" s="33">
        <v>18184133</v>
      </c>
      <c r="I129" s="38">
        <f t="shared" si="25"/>
        <v>0.53060295213721509</v>
      </c>
      <c r="J129" s="33">
        <v>7866474</v>
      </c>
      <c r="K129" s="38">
        <f t="shared" si="26"/>
        <v>0.21337447510966925</v>
      </c>
      <c r="L129" s="33">
        <v>8427773</v>
      </c>
      <c r="M129" s="38">
        <f t="shared" si="27"/>
        <v>0.22859945131941484</v>
      </c>
      <c r="N129" s="33">
        <f t="shared" si="28"/>
        <v>37420635</v>
      </c>
      <c r="O129" s="38">
        <f t="shared" si="29"/>
        <v>1.0150174463673964</v>
      </c>
      <c r="P129" s="33">
        <v>9495981</v>
      </c>
      <c r="Q129" s="33">
        <v>38176776</v>
      </c>
      <c r="R129" s="33">
        <v>33916976</v>
      </c>
      <c r="S129" s="33">
        <v>25676635</v>
      </c>
      <c r="T129" s="38">
        <f t="shared" si="30"/>
        <v>0.75704375885397335</v>
      </c>
      <c r="U129" s="38">
        <f t="shared" si="31"/>
        <v>-0.11249053678603615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44183062</v>
      </c>
      <c r="E130" s="33">
        <v>49730048</v>
      </c>
      <c r="F130" s="33">
        <v>13521949</v>
      </c>
      <c r="G130" s="38">
        <f t="shared" si="24"/>
        <v>0.30604372779777012</v>
      </c>
      <c r="H130" s="33">
        <v>12827019</v>
      </c>
      <c r="I130" s="38">
        <f t="shared" si="25"/>
        <v>0.29031530227579067</v>
      </c>
      <c r="J130" s="33">
        <v>12005315</v>
      </c>
      <c r="K130" s="38">
        <f t="shared" si="26"/>
        <v>0.24140968052152292</v>
      </c>
      <c r="L130" s="33">
        <v>15041137</v>
      </c>
      <c r="M130" s="38">
        <f t="shared" si="27"/>
        <v>0.30245571047910513</v>
      </c>
      <c r="N130" s="33">
        <f t="shared" si="28"/>
        <v>53395420</v>
      </c>
      <c r="O130" s="38">
        <f t="shared" si="29"/>
        <v>1.073705378285579</v>
      </c>
      <c r="P130" s="33">
        <v>25299028</v>
      </c>
      <c r="Q130" s="33">
        <v>38268412</v>
      </c>
      <c r="R130" s="33">
        <v>42189832</v>
      </c>
      <c r="S130" s="33">
        <v>58739591</v>
      </c>
      <c r="T130" s="38">
        <f t="shared" si="30"/>
        <v>1.3922689002411766</v>
      </c>
      <c r="U130" s="38">
        <f t="shared" si="31"/>
        <v>-0.40546581473406806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23609128</v>
      </c>
      <c r="E131" s="33">
        <v>20131016</v>
      </c>
      <c r="F131" s="33">
        <v>4656229</v>
      </c>
      <c r="G131" s="38">
        <f t="shared" si="24"/>
        <v>0.19722155769582003</v>
      </c>
      <c r="H131" s="33">
        <v>7654907</v>
      </c>
      <c r="I131" s="38">
        <f t="shared" si="25"/>
        <v>0.32423505857564922</v>
      </c>
      <c r="J131" s="33">
        <v>5198368</v>
      </c>
      <c r="K131" s="38">
        <f t="shared" si="26"/>
        <v>0.25822680782728502</v>
      </c>
      <c r="L131" s="33">
        <v>5724968</v>
      </c>
      <c r="M131" s="38">
        <f t="shared" si="27"/>
        <v>0.28438544780849612</v>
      </c>
      <c r="N131" s="33">
        <f t="shared" si="28"/>
        <v>23234472</v>
      </c>
      <c r="O131" s="38">
        <f t="shared" si="29"/>
        <v>1.1541629096117156</v>
      </c>
      <c r="P131" s="33">
        <v>6237729</v>
      </c>
      <c r="Q131" s="33">
        <v>25447144</v>
      </c>
      <c r="R131" s="33">
        <v>22706167</v>
      </c>
      <c r="S131" s="33">
        <v>20867429</v>
      </c>
      <c r="T131" s="38">
        <f t="shared" si="30"/>
        <v>0.91902032606383988</v>
      </c>
      <c r="U131" s="38">
        <f t="shared" si="31"/>
        <v>-8.2203154385193766E-2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159237706</v>
      </c>
      <c r="E132" s="34">
        <f>SUM(E127:E131)</f>
        <v>159539631</v>
      </c>
      <c r="F132" s="34">
        <f>SUM(F127:F131)</f>
        <v>22407010</v>
      </c>
      <c r="G132" s="39">
        <f t="shared" si="24"/>
        <v>0.14071422254726529</v>
      </c>
      <c r="H132" s="34">
        <f>SUM(H127:H131)</f>
        <v>43266003</v>
      </c>
      <c r="I132" s="39">
        <f t="shared" si="25"/>
        <v>0.27170702270729774</v>
      </c>
      <c r="J132" s="34">
        <f>SUM(J127:J131)</f>
        <v>30682409</v>
      </c>
      <c r="K132" s="39">
        <f t="shared" si="26"/>
        <v>0.19231841522812598</v>
      </c>
      <c r="L132" s="34">
        <f>SUM(L127:L131)</f>
        <v>39118473</v>
      </c>
      <c r="M132" s="39">
        <f t="shared" si="27"/>
        <v>0.24519596011852379</v>
      </c>
      <c r="N132" s="34">
        <f t="shared" si="28"/>
        <v>135473895</v>
      </c>
      <c r="O132" s="39">
        <f t="shared" si="29"/>
        <v>0.84915512309289476</v>
      </c>
      <c r="P132" s="34">
        <f>SUM(P127:P131)</f>
        <v>53997276</v>
      </c>
      <c r="Q132" s="34">
        <f>SUM(Q127:Q131)</f>
        <v>146206355</v>
      </c>
      <c r="R132" s="34">
        <f>SUM(R127:R131)</f>
        <v>153527103</v>
      </c>
      <c r="S132" s="34">
        <f>SUM(S127:S131)</f>
        <v>132806676</v>
      </c>
      <c r="T132" s="39">
        <f t="shared" si="30"/>
        <v>0.86503733480856471</v>
      </c>
      <c r="U132" s="39">
        <f t="shared" si="31"/>
        <v>-0.27554728871878653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81428359</v>
      </c>
      <c r="E133" s="33">
        <v>271016657</v>
      </c>
      <c r="F133" s="33">
        <v>19655109</v>
      </c>
      <c r="G133" s="38">
        <f t="shared" si="24"/>
        <v>0.24137916128212777</v>
      </c>
      <c r="H133" s="33">
        <v>28409586</v>
      </c>
      <c r="I133" s="38">
        <f t="shared" si="25"/>
        <v>0.34889056280748576</v>
      </c>
      <c r="J133" s="33">
        <v>45676464</v>
      </c>
      <c r="K133" s="38">
        <f t="shared" si="26"/>
        <v>0.16853747849158954</v>
      </c>
      <c r="L133" s="33">
        <v>29834762</v>
      </c>
      <c r="M133" s="38">
        <f t="shared" si="27"/>
        <v>0.11008460634949091</v>
      </c>
      <c r="N133" s="33">
        <f t="shared" si="28"/>
        <v>123575921</v>
      </c>
      <c r="O133" s="38">
        <f t="shared" si="29"/>
        <v>0.45597168221287593</v>
      </c>
      <c r="P133" s="33">
        <v>23479084</v>
      </c>
      <c r="Q133" s="33">
        <v>70020467</v>
      </c>
      <c r="R133" s="33">
        <v>80202392</v>
      </c>
      <c r="S133" s="33">
        <v>77902727</v>
      </c>
      <c r="T133" s="38">
        <f t="shared" si="30"/>
        <v>0.97132672801080544</v>
      </c>
      <c r="U133" s="38">
        <f t="shared" si="31"/>
        <v>0.27069531332653352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10564314</v>
      </c>
      <c r="E134" s="33">
        <v>10792890</v>
      </c>
      <c r="F134" s="33">
        <v>599815</v>
      </c>
      <c r="G134" s="38">
        <f t="shared" si="24"/>
        <v>5.6777467992715852E-2</v>
      </c>
      <c r="H134" s="33">
        <v>2045178</v>
      </c>
      <c r="I134" s="38">
        <f t="shared" si="25"/>
        <v>0.19359307192118674</v>
      </c>
      <c r="J134" s="33">
        <v>3204226</v>
      </c>
      <c r="K134" s="38">
        <f t="shared" si="26"/>
        <v>0.29688304059431719</v>
      </c>
      <c r="L134" s="33">
        <v>2435802</v>
      </c>
      <c r="M134" s="38">
        <f t="shared" si="27"/>
        <v>0.22568579870637059</v>
      </c>
      <c r="N134" s="33">
        <f t="shared" si="28"/>
        <v>8285021</v>
      </c>
      <c r="O134" s="38">
        <f t="shared" si="29"/>
        <v>0.76763693505631947</v>
      </c>
      <c r="P134" s="33">
        <v>1981298</v>
      </c>
      <c r="Q134" s="33">
        <v>9652122</v>
      </c>
      <c r="R134" s="33">
        <v>8474241</v>
      </c>
      <c r="S134" s="33">
        <v>7314419</v>
      </c>
      <c r="T134" s="38">
        <f t="shared" si="30"/>
        <v>0.86313558937018664</v>
      </c>
      <c r="U134" s="38">
        <f t="shared" si="31"/>
        <v>0.22939709220924875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29200548</v>
      </c>
      <c r="E135" s="33">
        <v>32042111</v>
      </c>
      <c r="F135" s="33">
        <v>3374917</v>
      </c>
      <c r="G135" s="38">
        <f t="shared" si="24"/>
        <v>0.11557718026387724</v>
      </c>
      <c r="H135" s="33">
        <v>2184380</v>
      </c>
      <c r="I135" s="38">
        <f t="shared" si="25"/>
        <v>7.4806130350704381E-2</v>
      </c>
      <c r="J135" s="33">
        <v>9375235</v>
      </c>
      <c r="K135" s="38">
        <f t="shared" si="26"/>
        <v>0.29259105306763339</v>
      </c>
      <c r="L135" s="33">
        <v>6051046</v>
      </c>
      <c r="M135" s="38">
        <f t="shared" si="27"/>
        <v>0.18884667118218273</v>
      </c>
      <c r="N135" s="33">
        <f t="shared" si="28"/>
        <v>20985578</v>
      </c>
      <c r="O135" s="38">
        <f t="shared" si="29"/>
        <v>0.65493743530193749</v>
      </c>
      <c r="P135" s="33">
        <v>6898255</v>
      </c>
      <c r="Q135" s="33">
        <v>44834740</v>
      </c>
      <c r="R135" s="33">
        <v>37648544</v>
      </c>
      <c r="S135" s="33">
        <v>23740180</v>
      </c>
      <c r="T135" s="38">
        <f t="shared" si="30"/>
        <v>0.63057365511930552</v>
      </c>
      <c r="U135" s="38">
        <f t="shared" si="31"/>
        <v>-0.12281497277209963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23888217</v>
      </c>
      <c r="E136" s="33">
        <v>19575230</v>
      </c>
      <c r="F136" s="33">
        <v>5056372</v>
      </c>
      <c r="G136" s="38">
        <f t="shared" si="24"/>
        <v>0.21166803700753389</v>
      </c>
      <c r="H136" s="33">
        <v>5804385</v>
      </c>
      <c r="I136" s="38">
        <f t="shared" si="25"/>
        <v>0.24298108979837213</v>
      </c>
      <c r="J136" s="33">
        <v>5661805</v>
      </c>
      <c r="K136" s="38">
        <f t="shared" si="26"/>
        <v>0.28923312778445004</v>
      </c>
      <c r="L136" s="33">
        <v>7415869</v>
      </c>
      <c r="M136" s="38">
        <f t="shared" si="27"/>
        <v>0.37883943126083319</v>
      </c>
      <c r="N136" s="33">
        <f t="shared" si="28"/>
        <v>23938431</v>
      </c>
      <c r="O136" s="38">
        <f t="shared" si="29"/>
        <v>1.2228939838765625</v>
      </c>
      <c r="P136" s="33">
        <v>2116938</v>
      </c>
      <c r="Q136" s="33">
        <v>21710644</v>
      </c>
      <c r="R136" s="33">
        <v>23465840</v>
      </c>
      <c r="S136" s="33">
        <v>8148727</v>
      </c>
      <c r="T136" s="38">
        <f t="shared" si="30"/>
        <v>0.34725912219635008</v>
      </c>
      <c r="U136" s="38">
        <f t="shared" si="31"/>
        <v>2.5031110972546196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145081438</v>
      </c>
      <c r="E137" s="34">
        <f>SUM(E133:E136)</f>
        <v>333426888</v>
      </c>
      <c r="F137" s="34">
        <f>SUM(F133:F136)</f>
        <v>28686213</v>
      </c>
      <c r="G137" s="39">
        <f t="shared" ref="G137:G170" si="32">IF(($D137     =0),0,($F137     /$D137     ))</f>
        <v>0.19772490123788269</v>
      </c>
      <c r="H137" s="34">
        <f>SUM(H133:H136)</f>
        <v>38443529</v>
      </c>
      <c r="I137" s="39">
        <f t="shared" ref="I137:I170" si="33">IF(($D137     =0),0,($H137     /$D137     ))</f>
        <v>0.26497896305659724</v>
      </c>
      <c r="J137" s="34">
        <f>SUM(J133:J136)</f>
        <v>63917730</v>
      </c>
      <c r="K137" s="39">
        <f t="shared" ref="K137:K170" si="34">IF(($E137     =0),0,($J137     /$E137     ))</f>
        <v>0.19169938688327978</v>
      </c>
      <c r="L137" s="34">
        <f>SUM(L133:L136)</f>
        <v>45737479</v>
      </c>
      <c r="M137" s="39">
        <f t="shared" ref="M137:M170" si="35">IF(($E137     =0),0,($L137     /$E137     ))</f>
        <v>0.13717393721408574</v>
      </c>
      <c r="N137" s="34">
        <f t="shared" ref="N137:N170" si="36">$F137     +$H137     +$J137     +$L137</f>
        <v>176784951</v>
      </c>
      <c r="O137" s="39">
        <f t="shared" ref="O137:O170" si="37">IF(($E137     =0),0,($N137     /$E137     ))</f>
        <v>0.53020604325107701</v>
      </c>
      <c r="P137" s="34">
        <f>SUM(P133:P136)</f>
        <v>34475575</v>
      </c>
      <c r="Q137" s="34">
        <f>SUM(Q133:Q136)</f>
        <v>146217973</v>
      </c>
      <c r="R137" s="34">
        <f>SUM(R133:R136)</f>
        <v>149791017</v>
      </c>
      <c r="S137" s="34">
        <f>SUM(S133:S136)</f>
        <v>117106053</v>
      </c>
      <c r="T137" s="39">
        <f t="shared" ref="T137:T170" si="38">IF(($R137     =0),0,($S137     /$R137     ))</f>
        <v>0.78179623414934152</v>
      </c>
      <c r="U137" s="39">
        <f t="shared" ref="U137:U170" si="39">IF(($P137     =0),0,(($L137     /$P137     )-1))</f>
        <v>0.32666326812533231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18294104</v>
      </c>
      <c r="E138" s="33">
        <v>19664590</v>
      </c>
      <c r="F138" s="33">
        <v>3530857</v>
      </c>
      <c r="G138" s="38">
        <f t="shared" si="32"/>
        <v>0.19300518899422459</v>
      </c>
      <c r="H138" s="33">
        <v>6447671</v>
      </c>
      <c r="I138" s="38">
        <f t="shared" si="33"/>
        <v>0.35244530150260434</v>
      </c>
      <c r="J138" s="33">
        <v>4951814</v>
      </c>
      <c r="K138" s="38">
        <f t="shared" si="34"/>
        <v>0.25181374236635495</v>
      </c>
      <c r="L138" s="33">
        <v>5215161</v>
      </c>
      <c r="M138" s="38">
        <f t="shared" si="35"/>
        <v>0.26520568188810445</v>
      </c>
      <c r="N138" s="33">
        <f t="shared" si="36"/>
        <v>20145503</v>
      </c>
      <c r="O138" s="38">
        <f t="shared" si="37"/>
        <v>1.0244557857550043</v>
      </c>
      <c r="P138" s="33">
        <v>4250368</v>
      </c>
      <c r="Q138" s="33">
        <v>15969580</v>
      </c>
      <c r="R138" s="33">
        <v>16945180</v>
      </c>
      <c r="S138" s="33">
        <v>14934647</v>
      </c>
      <c r="T138" s="38">
        <f t="shared" si="38"/>
        <v>0.88135074398737578</v>
      </c>
      <c r="U138" s="38">
        <f t="shared" si="39"/>
        <v>0.22699046294344405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31288879</v>
      </c>
      <c r="E139" s="33">
        <v>33069648</v>
      </c>
      <c r="F139" s="33">
        <v>5821956</v>
      </c>
      <c r="G139" s="38">
        <f t="shared" si="32"/>
        <v>0.18607109573979944</v>
      </c>
      <c r="H139" s="33">
        <v>9685813</v>
      </c>
      <c r="I139" s="38">
        <f t="shared" si="33"/>
        <v>0.30956088263820508</v>
      </c>
      <c r="J139" s="33">
        <v>5872209</v>
      </c>
      <c r="K139" s="38">
        <f t="shared" si="34"/>
        <v>0.17757095569931677</v>
      </c>
      <c r="L139" s="33">
        <v>10736764</v>
      </c>
      <c r="M139" s="38">
        <f t="shared" si="35"/>
        <v>0.32467125141459019</v>
      </c>
      <c r="N139" s="33">
        <f t="shared" si="36"/>
        <v>32116742</v>
      </c>
      <c r="O139" s="38">
        <f t="shared" si="37"/>
        <v>0.97118487623454597</v>
      </c>
      <c r="P139" s="33">
        <v>6613405</v>
      </c>
      <c r="Q139" s="33">
        <v>30254570</v>
      </c>
      <c r="R139" s="33">
        <v>30176770</v>
      </c>
      <c r="S139" s="33">
        <v>23715480</v>
      </c>
      <c r="T139" s="38">
        <f t="shared" si="38"/>
        <v>0.78588530183979266</v>
      </c>
      <c r="U139" s="38">
        <f t="shared" si="39"/>
        <v>0.62348502775801573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31656053</v>
      </c>
      <c r="E140" s="33">
        <v>31304728</v>
      </c>
      <c r="F140" s="33">
        <v>6461252</v>
      </c>
      <c r="G140" s="38">
        <f t="shared" si="32"/>
        <v>0.2041079473805531</v>
      </c>
      <c r="H140" s="33">
        <v>6473958</v>
      </c>
      <c r="I140" s="38">
        <f t="shared" si="33"/>
        <v>0.20450932401458893</v>
      </c>
      <c r="J140" s="33">
        <v>6334410</v>
      </c>
      <c r="K140" s="38">
        <f t="shared" si="34"/>
        <v>0.20234675094445798</v>
      </c>
      <c r="L140" s="33">
        <v>8937275</v>
      </c>
      <c r="M140" s="38">
        <f t="shared" si="35"/>
        <v>0.28549281757055994</v>
      </c>
      <c r="N140" s="33">
        <f t="shared" si="36"/>
        <v>28206895</v>
      </c>
      <c r="O140" s="38">
        <f t="shared" si="37"/>
        <v>0.90104264761540176</v>
      </c>
      <c r="P140" s="33">
        <v>8429132</v>
      </c>
      <c r="Q140" s="33">
        <v>34476769</v>
      </c>
      <c r="R140" s="33">
        <v>31514050</v>
      </c>
      <c r="S140" s="33">
        <v>29490583</v>
      </c>
      <c r="T140" s="38">
        <f t="shared" si="38"/>
        <v>0.93579159136956369</v>
      </c>
      <c r="U140" s="38">
        <f t="shared" si="39"/>
        <v>6.0284143135971746E-2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27943358</v>
      </c>
      <c r="E141" s="33">
        <v>30661356</v>
      </c>
      <c r="F141" s="33">
        <v>8017658</v>
      </c>
      <c r="G141" s="38">
        <f t="shared" si="32"/>
        <v>0.28692535807614816</v>
      </c>
      <c r="H141" s="33">
        <v>9317893</v>
      </c>
      <c r="I141" s="38">
        <f t="shared" si="33"/>
        <v>0.33345645144008818</v>
      </c>
      <c r="J141" s="33">
        <v>3539682</v>
      </c>
      <c r="K141" s="38">
        <f t="shared" si="34"/>
        <v>0.11544440500283158</v>
      </c>
      <c r="L141" s="33">
        <v>9487444</v>
      </c>
      <c r="M141" s="38">
        <f t="shared" si="35"/>
        <v>0.3094267585556229</v>
      </c>
      <c r="N141" s="33">
        <f t="shared" si="36"/>
        <v>30362677</v>
      </c>
      <c r="O141" s="38">
        <f t="shared" si="37"/>
        <v>0.99025878046619986</v>
      </c>
      <c r="P141" s="33">
        <v>7774174</v>
      </c>
      <c r="Q141" s="33">
        <v>26106519</v>
      </c>
      <c r="R141" s="33">
        <v>28532427</v>
      </c>
      <c r="S141" s="33">
        <v>28168435</v>
      </c>
      <c r="T141" s="38">
        <f t="shared" si="38"/>
        <v>0.9872428658101885</v>
      </c>
      <c r="U141" s="38">
        <f t="shared" si="39"/>
        <v>0.22037968278044717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33293553</v>
      </c>
      <c r="E142" s="33">
        <v>39849333</v>
      </c>
      <c r="F142" s="33">
        <v>5757778</v>
      </c>
      <c r="G142" s="38">
        <f t="shared" si="32"/>
        <v>0.17293972800079344</v>
      </c>
      <c r="H142" s="33">
        <v>5494427</v>
      </c>
      <c r="I142" s="38">
        <f t="shared" si="33"/>
        <v>0.16502975816369012</v>
      </c>
      <c r="J142" s="33">
        <v>5100213</v>
      </c>
      <c r="K142" s="38">
        <f t="shared" si="34"/>
        <v>0.12798741198503874</v>
      </c>
      <c r="L142" s="33">
        <v>5521279</v>
      </c>
      <c r="M142" s="38">
        <f t="shared" si="35"/>
        <v>0.13855386236954079</v>
      </c>
      <c r="N142" s="33">
        <f t="shared" si="36"/>
        <v>21873697</v>
      </c>
      <c r="O142" s="38">
        <f t="shared" si="37"/>
        <v>0.548909990538612</v>
      </c>
      <c r="P142" s="33">
        <v>5737033</v>
      </c>
      <c r="Q142" s="33">
        <v>34550928</v>
      </c>
      <c r="R142" s="33">
        <v>31233191</v>
      </c>
      <c r="S142" s="33">
        <v>21311384</v>
      </c>
      <c r="T142" s="38">
        <f t="shared" si="38"/>
        <v>0.68233130582142565</v>
      </c>
      <c r="U142" s="38">
        <f t="shared" si="39"/>
        <v>-3.7607244023173614E-2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43475746</v>
      </c>
      <c r="E143" s="33">
        <v>52584600</v>
      </c>
      <c r="F143" s="33">
        <v>13832723</v>
      </c>
      <c r="G143" s="38">
        <f t="shared" si="32"/>
        <v>0.31817103264887048</v>
      </c>
      <c r="H143" s="33">
        <v>16168830</v>
      </c>
      <c r="I143" s="38">
        <f t="shared" si="33"/>
        <v>0.37190460170597189</v>
      </c>
      <c r="J143" s="33">
        <v>11589300</v>
      </c>
      <c r="K143" s="38">
        <f t="shared" si="34"/>
        <v>0.22039342316952112</v>
      </c>
      <c r="L143" s="33">
        <v>11071869</v>
      </c>
      <c r="M143" s="38">
        <f t="shared" si="35"/>
        <v>0.21055345101037184</v>
      </c>
      <c r="N143" s="33">
        <f t="shared" si="36"/>
        <v>52662722</v>
      </c>
      <c r="O143" s="38">
        <f t="shared" si="37"/>
        <v>1.001485644085911</v>
      </c>
      <c r="P143" s="33">
        <v>13776955</v>
      </c>
      <c r="Q143" s="33">
        <v>36873109</v>
      </c>
      <c r="R143" s="33">
        <v>41333409</v>
      </c>
      <c r="S143" s="33">
        <v>46781425</v>
      </c>
      <c r="T143" s="38">
        <f t="shared" si="38"/>
        <v>1.1318065974185676</v>
      </c>
      <c r="U143" s="38">
        <f t="shared" si="39"/>
        <v>-0.19634861259255043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185951693</v>
      </c>
      <c r="E144" s="34">
        <f>SUM(E138:E143)</f>
        <v>207134255</v>
      </c>
      <c r="F144" s="34">
        <f>SUM(F138:F143)</f>
        <v>43422224</v>
      </c>
      <c r="G144" s="39">
        <f t="shared" si="32"/>
        <v>0.2335134641662015</v>
      </c>
      <c r="H144" s="34">
        <f>SUM(H138:H143)</f>
        <v>53588592</v>
      </c>
      <c r="I144" s="39">
        <f t="shared" si="33"/>
        <v>0.28818555580453897</v>
      </c>
      <c r="J144" s="34">
        <f>SUM(J138:J143)</f>
        <v>37387628</v>
      </c>
      <c r="K144" s="39">
        <f t="shared" si="34"/>
        <v>0.18049949294963308</v>
      </c>
      <c r="L144" s="34">
        <f>SUM(L138:L143)</f>
        <v>50969792</v>
      </c>
      <c r="M144" s="39">
        <f t="shared" si="35"/>
        <v>0.24607128357402788</v>
      </c>
      <c r="N144" s="34">
        <f t="shared" si="36"/>
        <v>185368236</v>
      </c>
      <c r="O144" s="39">
        <f t="shared" si="37"/>
        <v>0.89491830310732523</v>
      </c>
      <c r="P144" s="34">
        <f>SUM(P138:P143)</f>
        <v>46581067</v>
      </c>
      <c r="Q144" s="34">
        <f>SUM(Q138:Q143)</f>
        <v>178231475</v>
      </c>
      <c r="R144" s="34">
        <f>SUM(R138:R143)</f>
        <v>179735027</v>
      </c>
      <c r="S144" s="34">
        <f>SUM(S138:S143)</f>
        <v>164401954</v>
      </c>
      <c r="T144" s="39">
        <f t="shared" si="38"/>
        <v>0.91469067963029826</v>
      </c>
      <c r="U144" s="39">
        <f t="shared" si="39"/>
        <v>9.4216927233547576E-2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39900756</v>
      </c>
      <c r="E145" s="33">
        <v>43858034</v>
      </c>
      <c r="F145" s="33">
        <v>10276713</v>
      </c>
      <c r="G145" s="38">
        <f t="shared" si="32"/>
        <v>0.25755684929879524</v>
      </c>
      <c r="H145" s="33">
        <v>17504479</v>
      </c>
      <c r="I145" s="38">
        <f t="shared" si="33"/>
        <v>0.43870043464840613</v>
      </c>
      <c r="J145" s="33">
        <v>8063197</v>
      </c>
      <c r="K145" s="38">
        <f t="shared" si="34"/>
        <v>0.18384766175337452</v>
      </c>
      <c r="L145" s="33">
        <v>7562790</v>
      </c>
      <c r="M145" s="38">
        <f t="shared" si="35"/>
        <v>0.17243796199346281</v>
      </c>
      <c r="N145" s="33">
        <f t="shared" si="36"/>
        <v>43407179</v>
      </c>
      <c r="O145" s="38">
        <f t="shared" si="37"/>
        <v>0.98972012744574911</v>
      </c>
      <c r="P145" s="33">
        <v>10487267</v>
      </c>
      <c r="Q145" s="33">
        <v>34056326</v>
      </c>
      <c r="R145" s="33">
        <v>39062616</v>
      </c>
      <c r="S145" s="33">
        <v>37774666</v>
      </c>
      <c r="T145" s="38">
        <f t="shared" si="38"/>
        <v>0.96702857791193508</v>
      </c>
      <c r="U145" s="38">
        <f t="shared" si="39"/>
        <v>-0.27885978301115055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41908094</v>
      </c>
      <c r="E146" s="33">
        <v>43128154</v>
      </c>
      <c r="F146" s="33">
        <v>11662326</v>
      </c>
      <c r="G146" s="38">
        <f t="shared" si="32"/>
        <v>0.27828337886232668</v>
      </c>
      <c r="H146" s="33">
        <v>13954377</v>
      </c>
      <c r="I146" s="38">
        <f t="shared" si="33"/>
        <v>0.3329757015434775</v>
      </c>
      <c r="J146" s="33">
        <v>11363740</v>
      </c>
      <c r="K146" s="38">
        <f t="shared" si="34"/>
        <v>0.26348774399201041</v>
      </c>
      <c r="L146" s="33">
        <v>10033864</v>
      </c>
      <c r="M146" s="38">
        <f t="shared" si="35"/>
        <v>0.2326522948327443</v>
      </c>
      <c r="N146" s="33">
        <f t="shared" si="36"/>
        <v>47014307</v>
      </c>
      <c r="O146" s="38">
        <f t="shared" si="37"/>
        <v>1.0901071026596687</v>
      </c>
      <c r="P146" s="33">
        <v>9969045</v>
      </c>
      <c r="Q146" s="33">
        <v>37569312</v>
      </c>
      <c r="R146" s="33">
        <v>40367506</v>
      </c>
      <c r="S146" s="33">
        <v>39183343</v>
      </c>
      <c r="T146" s="38">
        <f t="shared" si="38"/>
        <v>0.97066544066408267</v>
      </c>
      <c r="U146" s="38">
        <f t="shared" si="39"/>
        <v>6.502027024654744E-3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56131296</v>
      </c>
      <c r="E147" s="33">
        <v>60640878</v>
      </c>
      <c r="F147" s="33">
        <v>12576783</v>
      </c>
      <c r="G147" s="38">
        <f t="shared" si="32"/>
        <v>0.22406008583874493</v>
      </c>
      <c r="H147" s="33">
        <v>14484902</v>
      </c>
      <c r="I147" s="38">
        <f t="shared" si="33"/>
        <v>0.25805393839472368</v>
      </c>
      <c r="J147" s="33">
        <v>12624206</v>
      </c>
      <c r="K147" s="38">
        <f t="shared" si="34"/>
        <v>0.20817980240985298</v>
      </c>
      <c r="L147" s="33">
        <v>13115650</v>
      </c>
      <c r="M147" s="38">
        <f t="shared" si="35"/>
        <v>0.21628397266939309</v>
      </c>
      <c r="N147" s="33">
        <f t="shared" si="36"/>
        <v>52801541</v>
      </c>
      <c r="O147" s="38">
        <f t="shared" si="37"/>
        <v>0.87072520618847238</v>
      </c>
      <c r="P147" s="33">
        <v>15774104</v>
      </c>
      <c r="Q147" s="33">
        <v>54362344</v>
      </c>
      <c r="R147" s="33">
        <v>59949934</v>
      </c>
      <c r="S147" s="33">
        <v>43556121</v>
      </c>
      <c r="T147" s="38">
        <f t="shared" si="38"/>
        <v>0.7265416005295352</v>
      </c>
      <c r="U147" s="38">
        <f t="shared" si="39"/>
        <v>-0.16853280541322668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34605156</v>
      </c>
      <c r="E148" s="33">
        <v>35685156</v>
      </c>
      <c r="F148" s="33">
        <v>6742514</v>
      </c>
      <c r="G148" s="38">
        <f t="shared" si="32"/>
        <v>0.19484131208655728</v>
      </c>
      <c r="H148" s="33">
        <v>8503931</v>
      </c>
      <c r="I148" s="38">
        <f t="shared" si="33"/>
        <v>0.24574173282154832</v>
      </c>
      <c r="J148" s="33">
        <v>6049150</v>
      </c>
      <c r="K148" s="38">
        <f t="shared" si="34"/>
        <v>0.16951446141919627</v>
      </c>
      <c r="L148" s="33">
        <v>7110644</v>
      </c>
      <c r="M148" s="38">
        <f t="shared" si="35"/>
        <v>0.1992605552852284</v>
      </c>
      <c r="N148" s="33">
        <f t="shared" si="36"/>
        <v>28406239</v>
      </c>
      <c r="O148" s="38">
        <f t="shared" si="37"/>
        <v>0.79602395461014663</v>
      </c>
      <c r="P148" s="33">
        <v>7190902</v>
      </c>
      <c r="Q148" s="33">
        <v>20659135</v>
      </c>
      <c r="R148" s="33">
        <v>28277932</v>
      </c>
      <c r="S148" s="33">
        <v>29889571</v>
      </c>
      <c r="T148" s="38">
        <f t="shared" si="38"/>
        <v>1.0569928168721814</v>
      </c>
      <c r="U148" s="38">
        <f t="shared" si="39"/>
        <v>-1.1161047668289736E-2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41604171</v>
      </c>
      <c r="E149" s="33">
        <v>43252367</v>
      </c>
      <c r="F149" s="33">
        <v>3512213</v>
      </c>
      <c r="G149" s="38">
        <f t="shared" si="32"/>
        <v>8.4419732819577153E-2</v>
      </c>
      <c r="H149" s="33">
        <v>5459149</v>
      </c>
      <c r="I149" s="38">
        <f t="shared" si="33"/>
        <v>0.13121638693389662</v>
      </c>
      <c r="J149" s="33">
        <v>21284908</v>
      </c>
      <c r="K149" s="38">
        <f t="shared" si="34"/>
        <v>0.49210966881881862</v>
      </c>
      <c r="L149" s="33">
        <v>6403394</v>
      </c>
      <c r="M149" s="38">
        <f t="shared" si="35"/>
        <v>0.14804725022332305</v>
      </c>
      <c r="N149" s="33">
        <f t="shared" si="36"/>
        <v>36659664</v>
      </c>
      <c r="O149" s="38">
        <f t="shared" si="37"/>
        <v>0.84757590260898319</v>
      </c>
      <c r="P149" s="33">
        <v>7565243</v>
      </c>
      <c r="Q149" s="33">
        <v>51137420</v>
      </c>
      <c r="R149" s="33">
        <v>41189426</v>
      </c>
      <c r="S149" s="33">
        <v>33032504</v>
      </c>
      <c r="T149" s="38">
        <f t="shared" si="38"/>
        <v>0.801965630693664</v>
      </c>
      <c r="U149" s="38">
        <f t="shared" si="39"/>
        <v>-0.15357722151158926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214149473</v>
      </c>
      <c r="E150" s="34">
        <f>SUM(E145:E149)</f>
        <v>226564589</v>
      </c>
      <c r="F150" s="34">
        <f>SUM(F145:F149)</f>
        <v>44770549</v>
      </c>
      <c r="G150" s="39">
        <f t="shared" si="32"/>
        <v>0.20906214884778165</v>
      </c>
      <c r="H150" s="34">
        <f>SUM(H145:H149)</f>
        <v>59906838</v>
      </c>
      <c r="I150" s="39">
        <f t="shared" si="33"/>
        <v>0.27974310261319207</v>
      </c>
      <c r="J150" s="34">
        <f>SUM(J145:J149)</f>
        <v>59385201</v>
      </c>
      <c r="K150" s="39">
        <f t="shared" si="34"/>
        <v>0.26211157384351885</v>
      </c>
      <c r="L150" s="34">
        <f>SUM(L145:L149)</f>
        <v>44226342</v>
      </c>
      <c r="M150" s="39">
        <f t="shared" si="35"/>
        <v>0.19520412344755253</v>
      </c>
      <c r="N150" s="34">
        <f t="shared" si="36"/>
        <v>208288930</v>
      </c>
      <c r="O150" s="39">
        <f t="shared" si="37"/>
        <v>0.91933576610244239</v>
      </c>
      <c r="P150" s="34">
        <f>SUM(P145:P149)</f>
        <v>50986561</v>
      </c>
      <c r="Q150" s="34">
        <f>SUM(Q145:Q149)</f>
        <v>197784537</v>
      </c>
      <c r="R150" s="34">
        <f>SUM(R145:R149)</f>
        <v>208847414</v>
      </c>
      <c r="S150" s="34">
        <f>SUM(S145:S149)</f>
        <v>183436205</v>
      </c>
      <c r="T150" s="39">
        <f t="shared" si="38"/>
        <v>0.87832643692681778</v>
      </c>
      <c r="U150" s="39">
        <f t="shared" si="39"/>
        <v>-0.13258825202978486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39330594</v>
      </c>
      <c r="E151" s="33">
        <v>42974628</v>
      </c>
      <c r="F151" s="33">
        <v>8287270</v>
      </c>
      <c r="G151" s="38">
        <f t="shared" si="32"/>
        <v>0.21070797964556548</v>
      </c>
      <c r="H151" s="33">
        <v>13681344</v>
      </c>
      <c r="I151" s="38">
        <f t="shared" si="33"/>
        <v>0.34785500569861721</v>
      </c>
      <c r="J151" s="33">
        <v>10529125</v>
      </c>
      <c r="K151" s="38">
        <f t="shared" si="34"/>
        <v>0.24500793817226293</v>
      </c>
      <c r="L151" s="33">
        <v>11594767</v>
      </c>
      <c r="M151" s="38">
        <f t="shared" si="35"/>
        <v>0.26980494165068747</v>
      </c>
      <c r="N151" s="33">
        <f t="shared" si="36"/>
        <v>44092506</v>
      </c>
      <c r="O151" s="38">
        <f t="shared" si="37"/>
        <v>1.0260125113822975</v>
      </c>
      <c r="P151" s="33">
        <v>7141384</v>
      </c>
      <c r="Q151" s="33">
        <v>36628238</v>
      </c>
      <c r="R151" s="33">
        <v>34430202</v>
      </c>
      <c r="S151" s="33">
        <v>30988609</v>
      </c>
      <c r="T151" s="38">
        <f t="shared" si="38"/>
        <v>0.90004145197870167</v>
      </c>
      <c r="U151" s="38">
        <f t="shared" si="39"/>
        <v>0.62360223172427087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131568300</v>
      </c>
      <c r="E152" s="33">
        <v>133198202</v>
      </c>
      <c r="F152" s="33">
        <v>22537753</v>
      </c>
      <c r="G152" s="38">
        <f t="shared" si="32"/>
        <v>0.17130078445947847</v>
      </c>
      <c r="H152" s="33">
        <v>36788136</v>
      </c>
      <c r="I152" s="38">
        <f t="shared" si="33"/>
        <v>0.27961245984025029</v>
      </c>
      <c r="J152" s="33">
        <v>23876584</v>
      </c>
      <c r="K152" s="38">
        <f t="shared" si="34"/>
        <v>0.17925605332120023</v>
      </c>
      <c r="L152" s="33">
        <v>28078473</v>
      </c>
      <c r="M152" s="38">
        <f t="shared" si="35"/>
        <v>0.2108021923599239</v>
      </c>
      <c r="N152" s="33">
        <f t="shared" si="36"/>
        <v>111280946</v>
      </c>
      <c r="O152" s="38">
        <f t="shared" si="37"/>
        <v>0.83545381490960369</v>
      </c>
      <c r="P152" s="33">
        <v>25244621</v>
      </c>
      <c r="Q152" s="33">
        <v>137800300</v>
      </c>
      <c r="R152" s="33">
        <v>136107206</v>
      </c>
      <c r="S152" s="33">
        <v>108049155</v>
      </c>
      <c r="T152" s="38">
        <f t="shared" si="38"/>
        <v>0.79385330266789844</v>
      </c>
      <c r="U152" s="38">
        <f t="shared" si="39"/>
        <v>0.11225567616958876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86925300</v>
      </c>
      <c r="E153" s="33">
        <v>86748770</v>
      </c>
      <c r="F153" s="33">
        <v>17052354</v>
      </c>
      <c r="G153" s="38">
        <f t="shared" si="32"/>
        <v>0.19617250673854447</v>
      </c>
      <c r="H153" s="33">
        <v>16776944</v>
      </c>
      <c r="I153" s="38">
        <f t="shared" si="33"/>
        <v>0.19300415414154451</v>
      </c>
      <c r="J153" s="33">
        <v>22009424</v>
      </c>
      <c r="K153" s="38">
        <f t="shared" si="34"/>
        <v>0.2537145368170638</v>
      </c>
      <c r="L153" s="33">
        <v>18983372</v>
      </c>
      <c r="M153" s="38">
        <f t="shared" si="35"/>
        <v>0.21883159841920524</v>
      </c>
      <c r="N153" s="33">
        <f t="shared" si="36"/>
        <v>74822094</v>
      </c>
      <c r="O153" s="38">
        <f t="shared" si="37"/>
        <v>0.86251475381149501</v>
      </c>
      <c r="P153" s="33">
        <v>17360767</v>
      </c>
      <c r="Q153" s="33">
        <v>84773900</v>
      </c>
      <c r="R153" s="33">
        <v>92305020</v>
      </c>
      <c r="S153" s="33">
        <v>66300170</v>
      </c>
      <c r="T153" s="38">
        <f t="shared" si="38"/>
        <v>0.71827263565946897</v>
      </c>
      <c r="U153" s="38">
        <f t="shared" si="39"/>
        <v>9.3463900529279664E-2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17529796</v>
      </c>
      <c r="E154" s="33">
        <v>20267255</v>
      </c>
      <c r="F154" s="33">
        <v>4033908</v>
      </c>
      <c r="G154" s="38">
        <f t="shared" si="32"/>
        <v>0.23011722441036964</v>
      </c>
      <c r="H154" s="33">
        <v>4697147</v>
      </c>
      <c r="I154" s="38">
        <f t="shared" si="33"/>
        <v>0.26795217696771828</v>
      </c>
      <c r="J154" s="33">
        <v>7383899</v>
      </c>
      <c r="K154" s="38">
        <f t="shared" si="34"/>
        <v>0.36432654545472487</v>
      </c>
      <c r="L154" s="33">
        <v>4996696</v>
      </c>
      <c r="M154" s="38">
        <f t="shared" si="35"/>
        <v>0.24654034303116037</v>
      </c>
      <c r="N154" s="33">
        <f t="shared" si="36"/>
        <v>21111650</v>
      </c>
      <c r="O154" s="38">
        <f t="shared" si="37"/>
        <v>1.0416630175127317</v>
      </c>
      <c r="P154" s="33">
        <v>5318183</v>
      </c>
      <c r="Q154" s="33">
        <v>16677192</v>
      </c>
      <c r="R154" s="33">
        <v>17397989</v>
      </c>
      <c r="S154" s="33">
        <v>18222840</v>
      </c>
      <c r="T154" s="38">
        <f t="shared" si="38"/>
        <v>1.0474107093641685</v>
      </c>
      <c r="U154" s="38">
        <f t="shared" si="39"/>
        <v>-6.0450533575095111E-2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13201109</v>
      </c>
      <c r="E155" s="33">
        <v>13201109</v>
      </c>
      <c r="F155" s="33">
        <v>2862293</v>
      </c>
      <c r="G155" s="38">
        <f t="shared" si="32"/>
        <v>0.21682216244104946</v>
      </c>
      <c r="H155" s="33">
        <v>4682727</v>
      </c>
      <c r="I155" s="38">
        <f t="shared" si="33"/>
        <v>0.35472224341151942</v>
      </c>
      <c r="J155" s="33">
        <v>2935535</v>
      </c>
      <c r="K155" s="38">
        <f t="shared" si="34"/>
        <v>0.22237033267432305</v>
      </c>
      <c r="L155" s="33">
        <v>4488760</v>
      </c>
      <c r="M155" s="38">
        <f t="shared" si="35"/>
        <v>0.34002900816893489</v>
      </c>
      <c r="N155" s="33">
        <f t="shared" si="36"/>
        <v>14969315</v>
      </c>
      <c r="O155" s="38">
        <f t="shared" si="37"/>
        <v>1.1339437466958269</v>
      </c>
      <c r="P155" s="33">
        <v>2510376</v>
      </c>
      <c r="Q155" s="33">
        <v>11802655</v>
      </c>
      <c r="R155" s="33">
        <v>11802956</v>
      </c>
      <c r="S155" s="33">
        <v>9673119</v>
      </c>
      <c r="T155" s="38">
        <f t="shared" si="38"/>
        <v>0.81955054310123665</v>
      </c>
      <c r="U155" s="38">
        <f t="shared" si="39"/>
        <v>0.78808274139013434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41536239</v>
      </c>
      <c r="E156" s="33">
        <v>38018444</v>
      </c>
      <c r="F156" s="33">
        <v>9392126</v>
      </c>
      <c r="G156" s="38">
        <f t="shared" si="32"/>
        <v>0.22611883565096011</v>
      </c>
      <c r="H156" s="33">
        <v>7168142</v>
      </c>
      <c r="I156" s="38">
        <f t="shared" si="33"/>
        <v>0.17257561523565002</v>
      </c>
      <c r="J156" s="33">
        <v>7968158</v>
      </c>
      <c r="K156" s="38">
        <f t="shared" si="34"/>
        <v>0.20958664168370489</v>
      </c>
      <c r="L156" s="33">
        <v>9546007</v>
      </c>
      <c r="M156" s="38">
        <f t="shared" si="35"/>
        <v>0.25108883993253378</v>
      </c>
      <c r="N156" s="33">
        <f t="shared" si="36"/>
        <v>34074433</v>
      </c>
      <c r="O156" s="38">
        <f t="shared" si="37"/>
        <v>0.89626058867638037</v>
      </c>
      <c r="P156" s="33">
        <v>7526982</v>
      </c>
      <c r="Q156" s="33">
        <v>42586913</v>
      </c>
      <c r="R156" s="33">
        <v>37169673</v>
      </c>
      <c r="S156" s="33">
        <v>32665820</v>
      </c>
      <c r="T156" s="38">
        <f t="shared" si="38"/>
        <v>0.87882989984872883</v>
      </c>
      <c r="U156" s="38">
        <f t="shared" si="39"/>
        <v>0.26823831915633645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330091338</v>
      </c>
      <c r="E157" s="34">
        <f>SUM(E151:E156)</f>
        <v>334408408</v>
      </c>
      <c r="F157" s="34">
        <f>SUM(F151:F156)</f>
        <v>64165704</v>
      </c>
      <c r="G157" s="39">
        <f t="shared" si="32"/>
        <v>0.19438772428496745</v>
      </c>
      <c r="H157" s="34">
        <f>SUM(H151:H156)</f>
        <v>83794440</v>
      </c>
      <c r="I157" s="39">
        <f t="shared" si="33"/>
        <v>0.25385228375789731</v>
      </c>
      <c r="J157" s="34">
        <f>SUM(J151:J156)</f>
        <v>74702725</v>
      </c>
      <c r="K157" s="39">
        <f t="shared" si="34"/>
        <v>0.22338769962984903</v>
      </c>
      <c r="L157" s="34">
        <f>SUM(L151:L156)</f>
        <v>77688075</v>
      </c>
      <c r="M157" s="39">
        <f t="shared" si="35"/>
        <v>0.23231495722440088</v>
      </c>
      <c r="N157" s="34">
        <f t="shared" si="36"/>
        <v>300350944</v>
      </c>
      <c r="O157" s="39">
        <f t="shared" si="37"/>
        <v>0.89815607746321979</v>
      </c>
      <c r="P157" s="34">
        <f>SUM(P151:P156)</f>
        <v>65102313</v>
      </c>
      <c r="Q157" s="34">
        <f>SUM(Q151:Q156)</f>
        <v>330269198</v>
      </c>
      <c r="R157" s="34">
        <f>SUM(R151:R156)</f>
        <v>329213046</v>
      </c>
      <c r="S157" s="34">
        <f>SUM(S151:S156)</f>
        <v>265899713</v>
      </c>
      <c r="T157" s="39">
        <f t="shared" si="38"/>
        <v>0.80768279456337222</v>
      </c>
      <c r="U157" s="39">
        <f t="shared" si="39"/>
        <v>0.19332280866887164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47938967</v>
      </c>
      <c r="E158" s="33">
        <v>48437112</v>
      </c>
      <c r="F158" s="33">
        <v>11000143</v>
      </c>
      <c r="G158" s="38">
        <f t="shared" si="32"/>
        <v>0.22946141079760854</v>
      </c>
      <c r="H158" s="33">
        <v>10389070</v>
      </c>
      <c r="I158" s="38">
        <f t="shared" si="33"/>
        <v>0.21671451535449229</v>
      </c>
      <c r="J158" s="33">
        <v>10387632</v>
      </c>
      <c r="K158" s="38">
        <f t="shared" si="34"/>
        <v>0.21445605592670347</v>
      </c>
      <c r="L158" s="33">
        <v>12119976</v>
      </c>
      <c r="M158" s="38">
        <f t="shared" si="35"/>
        <v>0.25022086370467339</v>
      </c>
      <c r="N158" s="33">
        <f t="shared" si="36"/>
        <v>43896821</v>
      </c>
      <c r="O158" s="38">
        <f t="shared" si="37"/>
        <v>0.90626420914607786</v>
      </c>
      <c r="P158" s="33">
        <v>12100912</v>
      </c>
      <c r="Q158" s="33">
        <v>44637559</v>
      </c>
      <c r="R158" s="33">
        <v>47444136</v>
      </c>
      <c r="S158" s="33">
        <v>42446332</v>
      </c>
      <c r="T158" s="38">
        <f t="shared" si="38"/>
        <v>0.89465918401380518</v>
      </c>
      <c r="U158" s="38">
        <f t="shared" si="39"/>
        <v>1.5754184477996258E-3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91255074</v>
      </c>
      <c r="E159" s="33">
        <v>86332020</v>
      </c>
      <c r="F159" s="33">
        <v>17343464</v>
      </c>
      <c r="G159" s="38">
        <f t="shared" si="32"/>
        <v>0.19005479081634408</v>
      </c>
      <c r="H159" s="33">
        <v>19999847</v>
      </c>
      <c r="I159" s="38">
        <f t="shared" si="33"/>
        <v>0.21916421874798983</v>
      </c>
      <c r="J159" s="33">
        <v>18590758</v>
      </c>
      <c r="K159" s="38">
        <f t="shared" si="34"/>
        <v>0.21534024108320413</v>
      </c>
      <c r="L159" s="33">
        <v>17666989</v>
      </c>
      <c r="M159" s="38">
        <f t="shared" si="35"/>
        <v>0.20464005128108897</v>
      </c>
      <c r="N159" s="33">
        <f t="shared" si="36"/>
        <v>73601058</v>
      </c>
      <c r="O159" s="38">
        <f t="shared" si="37"/>
        <v>0.85253487639927805</v>
      </c>
      <c r="P159" s="33">
        <v>18114540</v>
      </c>
      <c r="Q159" s="33">
        <v>91218468</v>
      </c>
      <c r="R159" s="33">
        <v>92545219</v>
      </c>
      <c r="S159" s="33">
        <v>66162360</v>
      </c>
      <c r="T159" s="38">
        <f t="shared" si="38"/>
        <v>0.71491926557545882</v>
      </c>
      <c r="U159" s="38">
        <f t="shared" si="39"/>
        <v>-2.4706727303039466E-2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49438414</v>
      </c>
      <c r="E160" s="33">
        <v>47556479</v>
      </c>
      <c r="F160" s="33">
        <v>10194896</v>
      </c>
      <c r="G160" s="38">
        <f t="shared" si="32"/>
        <v>0.20621405856587552</v>
      </c>
      <c r="H160" s="33">
        <v>12721727</v>
      </c>
      <c r="I160" s="38">
        <f t="shared" si="33"/>
        <v>0.2573247394222638</v>
      </c>
      <c r="J160" s="33">
        <v>10955745</v>
      </c>
      <c r="K160" s="38">
        <f t="shared" si="34"/>
        <v>0.23037334197933368</v>
      </c>
      <c r="L160" s="33">
        <v>9719039</v>
      </c>
      <c r="M160" s="38">
        <f t="shared" si="35"/>
        <v>0.20436834695016004</v>
      </c>
      <c r="N160" s="33">
        <f t="shared" si="36"/>
        <v>43591407</v>
      </c>
      <c r="O160" s="38">
        <f t="shared" si="37"/>
        <v>0.9166239367721063</v>
      </c>
      <c r="P160" s="33">
        <v>14419688</v>
      </c>
      <c r="Q160" s="33">
        <v>42622342</v>
      </c>
      <c r="R160" s="33">
        <v>51906579</v>
      </c>
      <c r="S160" s="33">
        <v>47259221</v>
      </c>
      <c r="T160" s="38">
        <f t="shared" si="38"/>
        <v>0.91046687935261539</v>
      </c>
      <c r="U160" s="38">
        <f t="shared" si="39"/>
        <v>-0.32598825994015956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28152535</v>
      </c>
      <c r="E161" s="33">
        <v>27365731</v>
      </c>
      <c r="F161" s="33">
        <v>5966420</v>
      </c>
      <c r="G161" s="38">
        <f t="shared" si="32"/>
        <v>0.2119318917461607</v>
      </c>
      <c r="H161" s="33">
        <v>6949100</v>
      </c>
      <c r="I161" s="38">
        <f t="shared" si="33"/>
        <v>0.24683745176056082</v>
      </c>
      <c r="J161" s="33">
        <v>6721297</v>
      </c>
      <c r="K161" s="38">
        <f t="shared" si="34"/>
        <v>0.24560999302375661</v>
      </c>
      <c r="L161" s="33">
        <v>9062535</v>
      </c>
      <c r="M161" s="38">
        <f t="shared" si="35"/>
        <v>0.33116363673968729</v>
      </c>
      <c r="N161" s="33">
        <f t="shared" si="36"/>
        <v>28699352</v>
      </c>
      <c r="O161" s="38">
        <f t="shared" si="37"/>
        <v>1.0487332496252337</v>
      </c>
      <c r="P161" s="33">
        <v>6891987</v>
      </c>
      <c r="Q161" s="33">
        <v>25082338</v>
      </c>
      <c r="R161" s="33">
        <v>26901560</v>
      </c>
      <c r="S161" s="33">
        <v>26664427</v>
      </c>
      <c r="T161" s="38">
        <f t="shared" si="38"/>
        <v>0.99118515803544482</v>
      </c>
      <c r="U161" s="38">
        <f t="shared" si="39"/>
        <v>0.31493791268033444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19431247</v>
      </c>
      <c r="E162" s="33">
        <v>18656330</v>
      </c>
      <c r="F162" s="33">
        <v>5810849</v>
      </c>
      <c r="G162" s="38">
        <f t="shared" si="32"/>
        <v>0.29904663349706789</v>
      </c>
      <c r="H162" s="33">
        <v>1822444</v>
      </c>
      <c r="I162" s="38">
        <f t="shared" si="33"/>
        <v>9.378934867124071E-2</v>
      </c>
      <c r="J162" s="33">
        <v>3663118</v>
      </c>
      <c r="K162" s="38">
        <f t="shared" si="34"/>
        <v>0.19634719154303124</v>
      </c>
      <c r="L162" s="33">
        <v>4320885</v>
      </c>
      <c r="M162" s="38">
        <f t="shared" si="35"/>
        <v>0.23160423298687363</v>
      </c>
      <c r="N162" s="33">
        <f t="shared" si="36"/>
        <v>15617296</v>
      </c>
      <c r="O162" s="38">
        <f t="shared" si="37"/>
        <v>0.83710440370640959</v>
      </c>
      <c r="P162" s="33">
        <v>4519388</v>
      </c>
      <c r="Q162" s="33">
        <v>19067592</v>
      </c>
      <c r="R162" s="33">
        <v>19048506</v>
      </c>
      <c r="S162" s="33">
        <v>15536780</v>
      </c>
      <c r="T162" s="38">
        <f t="shared" si="38"/>
        <v>0.81564296958512128</v>
      </c>
      <c r="U162" s="38">
        <f t="shared" si="39"/>
        <v>-4.3922539954524775E-2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236216237</v>
      </c>
      <c r="E163" s="34">
        <f>SUM(E158:E162)</f>
        <v>228347672</v>
      </c>
      <c r="F163" s="34">
        <f>SUM(F158:F162)</f>
        <v>50315772</v>
      </c>
      <c r="G163" s="39">
        <f t="shared" si="32"/>
        <v>0.21300725402716494</v>
      </c>
      <c r="H163" s="34">
        <f>SUM(H158:H162)</f>
        <v>51882188</v>
      </c>
      <c r="I163" s="39">
        <f t="shared" si="33"/>
        <v>0.21963853399290245</v>
      </c>
      <c r="J163" s="34">
        <f>SUM(J158:J162)</f>
        <v>50318550</v>
      </c>
      <c r="K163" s="39">
        <f t="shared" si="34"/>
        <v>0.22035937375354542</v>
      </c>
      <c r="L163" s="34">
        <f>SUM(L158:L162)</f>
        <v>52889424</v>
      </c>
      <c r="M163" s="39">
        <f t="shared" si="35"/>
        <v>0.23161796893642078</v>
      </c>
      <c r="N163" s="34">
        <f t="shared" si="36"/>
        <v>205405934</v>
      </c>
      <c r="O163" s="39">
        <f t="shared" si="37"/>
        <v>0.89953154416218439</v>
      </c>
      <c r="P163" s="34">
        <f>SUM(P158:P162)</f>
        <v>56046515</v>
      </c>
      <c r="Q163" s="34">
        <f>SUM(Q158:Q162)</f>
        <v>222628299</v>
      </c>
      <c r="R163" s="34">
        <f>SUM(R158:R162)</f>
        <v>237846000</v>
      </c>
      <c r="S163" s="34">
        <f>SUM(S158:S162)</f>
        <v>198069120</v>
      </c>
      <c r="T163" s="39">
        <f t="shared" si="38"/>
        <v>0.83276203930274206</v>
      </c>
      <c r="U163" s="39">
        <f t="shared" si="39"/>
        <v>-5.6329836029947677E-2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19643200</v>
      </c>
      <c r="E164" s="33">
        <v>17895743</v>
      </c>
      <c r="F164" s="33">
        <v>5401940</v>
      </c>
      <c r="G164" s="38">
        <f t="shared" si="32"/>
        <v>0.2750030544921398</v>
      </c>
      <c r="H164" s="33">
        <v>3475270</v>
      </c>
      <c r="I164" s="38">
        <f t="shared" si="33"/>
        <v>0.17691974830984769</v>
      </c>
      <c r="J164" s="33">
        <v>3622140</v>
      </c>
      <c r="K164" s="38">
        <f t="shared" si="34"/>
        <v>0.20240232551395043</v>
      </c>
      <c r="L164" s="33">
        <v>4187442</v>
      </c>
      <c r="M164" s="38">
        <f t="shared" si="35"/>
        <v>0.23399095527914096</v>
      </c>
      <c r="N164" s="33">
        <f t="shared" si="36"/>
        <v>16686792</v>
      </c>
      <c r="O164" s="38">
        <f t="shared" si="37"/>
        <v>0.93244477192145636</v>
      </c>
      <c r="P164" s="33">
        <v>3572050</v>
      </c>
      <c r="Q164" s="33">
        <v>19625200</v>
      </c>
      <c r="R164" s="33">
        <v>18709629</v>
      </c>
      <c r="S164" s="33">
        <v>15466670</v>
      </c>
      <c r="T164" s="38">
        <f t="shared" si="38"/>
        <v>0.82666898418990564</v>
      </c>
      <c r="U164" s="38">
        <f t="shared" si="39"/>
        <v>0.17227978331770277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26343367</v>
      </c>
      <c r="E165" s="33">
        <v>25410482</v>
      </c>
      <c r="F165" s="33">
        <v>4823747</v>
      </c>
      <c r="G165" s="38">
        <f t="shared" si="32"/>
        <v>0.18311049608806648</v>
      </c>
      <c r="H165" s="33">
        <v>6921921</v>
      </c>
      <c r="I165" s="38">
        <f t="shared" si="33"/>
        <v>0.26275764217990816</v>
      </c>
      <c r="J165" s="33">
        <v>6562099</v>
      </c>
      <c r="K165" s="38">
        <f t="shared" si="34"/>
        <v>0.25824378301836226</v>
      </c>
      <c r="L165" s="33">
        <v>5881330</v>
      </c>
      <c r="M165" s="38">
        <f t="shared" si="35"/>
        <v>0.23145290986609385</v>
      </c>
      <c r="N165" s="33">
        <f t="shared" si="36"/>
        <v>24189097</v>
      </c>
      <c r="O165" s="38">
        <f t="shared" si="37"/>
        <v>0.95193381219608508</v>
      </c>
      <c r="P165" s="33">
        <v>5731646</v>
      </c>
      <c r="Q165" s="33">
        <v>26508675</v>
      </c>
      <c r="R165" s="33">
        <v>24899960</v>
      </c>
      <c r="S165" s="33">
        <v>20448644</v>
      </c>
      <c r="T165" s="38">
        <f t="shared" si="38"/>
        <v>0.82123200197911961</v>
      </c>
      <c r="U165" s="38">
        <f t="shared" si="39"/>
        <v>2.6115360229853612E-2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46990654</v>
      </c>
      <c r="E166" s="33">
        <v>47919346</v>
      </c>
      <c r="F166" s="33">
        <v>9521214</v>
      </c>
      <c r="G166" s="38">
        <f t="shared" si="32"/>
        <v>0.20261931234240749</v>
      </c>
      <c r="H166" s="33">
        <v>11489768</v>
      </c>
      <c r="I166" s="38">
        <f t="shared" si="33"/>
        <v>0.24451177036182556</v>
      </c>
      <c r="J166" s="33">
        <v>8520591</v>
      </c>
      <c r="K166" s="38">
        <f t="shared" si="34"/>
        <v>0.1778110869877064</v>
      </c>
      <c r="L166" s="33">
        <v>9079573</v>
      </c>
      <c r="M166" s="38">
        <f t="shared" si="35"/>
        <v>0.1894761460225271</v>
      </c>
      <c r="N166" s="33">
        <f t="shared" si="36"/>
        <v>38611146</v>
      </c>
      <c r="O166" s="38">
        <f t="shared" si="37"/>
        <v>0.80575277467267603</v>
      </c>
      <c r="P166" s="33">
        <v>10010245</v>
      </c>
      <c r="Q166" s="33">
        <v>43776378</v>
      </c>
      <c r="R166" s="33">
        <v>43472127</v>
      </c>
      <c r="S166" s="33">
        <v>38765150</v>
      </c>
      <c r="T166" s="38">
        <f t="shared" si="38"/>
        <v>0.89172425356596885</v>
      </c>
      <c r="U166" s="38">
        <f t="shared" si="39"/>
        <v>-9.2971950236982237E-2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23512599</v>
      </c>
      <c r="E167" s="33">
        <v>24801599</v>
      </c>
      <c r="F167" s="33">
        <v>4631515</v>
      </c>
      <c r="G167" s="38">
        <f t="shared" si="32"/>
        <v>0.19698013818038576</v>
      </c>
      <c r="H167" s="33">
        <v>5483170</v>
      </c>
      <c r="I167" s="38">
        <f t="shared" si="33"/>
        <v>0.23320135728083485</v>
      </c>
      <c r="J167" s="33">
        <v>5519722</v>
      </c>
      <c r="K167" s="38">
        <f t="shared" si="34"/>
        <v>0.22255508606521701</v>
      </c>
      <c r="L167" s="33">
        <v>6792143</v>
      </c>
      <c r="M167" s="38">
        <f t="shared" si="35"/>
        <v>0.27385907658615077</v>
      </c>
      <c r="N167" s="33">
        <f t="shared" si="36"/>
        <v>22426550</v>
      </c>
      <c r="O167" s="38">
        <f t="shared" si="37"/>
        <v>0.90423806948898733</v>
      </c>
      <c r="P167" s="33">
        <v>5806526</v>
      </c>
      <c r="Q167" s="33">
        <v>22265478</v>
      </c>
      <c r="R167" s="33">
        <v>22468045</v>
      </c>
      <c r="S167" s="33">
        <v>20351596</v>
      </c>
      <c r="T167" s="38">
        <f t="shared" si="38"/>
        <v>0.90580181764813095</v>
      </c>
      <c r="U167" s="38">
        <f t="shared" si="39"/>
        <v>0.16974297540388172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24744791</v>
      </c>
      <c r="E168" s="33">
        <v>41476455</v>
      </c>
      <c r="F168" s="33">
        <v>10532282</v>
      </c>
      <c r="G168" s="38">
        <f t="shared" si="32"/>
        <v>0.42563632887422648</v>
      </c>
      <c r="H168" s="33">
        <v>6156255</v>
      </c>
      <c r="I168" s="38">
        <f t="shared" si="33"/>
        <v>0.24878993724376172</v>
      </c>
      <c r="J168" s="33">
        <v>11113235</v>
      </c>
      <c r="K168" s="38">
        <f t="shared" si="34"/>
        <v>0.26794081123856894</v>
      </c>
      <c r="L168" s="33">
        <v>8982571</v>
      </c>
      <c r="M168" s="38">
        <f t="shared" si="35"/>
        <v>0.21657036504204613</v>
      </c>
      <c r="N168" s="33">
        <f t="shared" si="36"/>
        <v>36784343</v>
      </c>
      <c r="O168" s="38">
        <f t="shared" si="37"/>
        <v>0.88687287763623968</v>
      </c>
      <c r="P168" s="33">
        <v>6434333</v>
      </c>
      <c r="Q168" s="33">
        <v>24234445</v>
      </c>
      <c r="R168" s="33">
        <v>26529213</v>
      </c>
      <c r="S168" s="33">
        <v>27844416</v>
      </c>
      <c r="T168" s="38">
        <f t="shared" si="38"/>
        <v>1.049575650811805</v>
      </c>
      <c r="U168" s="38">
        <f t="shared" si="39"/>
        <v>0.39603763125097813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141234611</v>
      </c>
      <c r="E169" s="34">
        <f>SUM(E164:E168)</f>
        <v>157503625</v>
      </c>
      <c r="F169" s="34">
        <f>SUM(F164:F168)</f>
        <v>34910698</v>
      </c>
      <c r="G169" s="39">
        <f t="shared" si="32"/>
        <v>0.24718231425581652</v>
      </c>
      <c r="H169" s="34">
        <f>SUM(H164:H168)</f>
        <v>33526384</v>
      </c>
      <c r="I169" s="39">
        <f t="shared" si="33"/>
        <v>0.23738079329577366</v>
      </c>
      <c r="J169" s="34">
        <f>SUM(J164:J168)</f>
        <v>35337787</v>
      </c>
      <c r="K169" s="39">
        <f t="shared" si="34"/>
        <v>0.22436173770603693</v>
      </c>
      <c r="L169" s="34">
        <f>SUM(L164:L168)</f>
        <v>34923059</v>
      </c>
      <c r="M169" s="39">
        <f t="shared" si="35"/>
        <v>0.2217286046590991</v>
      </c>
      <c r="N169" s="34">
        <f t="shared" si="36"/>
        <v>138697928</v>
      </c>
      <c r="O169" s="39">
        <f t="shared" si="37"/>
        <v>0.88060149726712644</v>
      </c>
      <c r="P169" s="34">
        <f>SUM(P164:P168)</f>
        <v>31554800</v>
      </c>
      <c r="Q169" s="34">
        <f>SUM(Q164:Q168)</f>
        <v>136410176</v>
      </c>
      <c r="R169" s="34">
        <f>SUM(R164:R168)</f>
        <v>136078974</v>
      </c>
      <c r="S169" s="34">
        <f>SUM(S164:S168)</f>
        <v>122876476</v>
      </c>
      <c r="T169" s="39">
        <f t="shared" si="38"/>
        <v>0.90297914797623324</v>
      </c>
      <c r="U169" s="39">
        <f t="shared" si="39"/>
        <v>0.10674315793476752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3121449768</v>
      </c>
      <c r="E170" s="34">
        <f>SUM(E105,E107:E111,E113:E120,E122:E125,E127:E131,E133:E136,E138:E143,E145:E149,E151:E156,E158:E162,E164:E168)</f>
        <v>5023196388</v>
      </c>
      <c r="F170" s="34">
        <f>SUM(F105,F107:F111,F113:F120,F122:F125,F127:F131,F133:F136,F138:F143,F145:F149,F151:F156,F158:F162,F164:F168)</f>
        <v>678338154</v>
      </c>
      <c r="G170" s="39">
        <f t="shared" si="32"/>
        <v>0.21731509536180368</v>
      </c>
      <c r="H170" s="34">
        <f>SUM(H105,H107:H111,H113:H120,H122:H125,H127:H131,H133:H136,H138:H143,H145:H149,H151:H156,H158:H162,H164:H168)</f>
        <v>865903164</v>
      </c>
      <c r="I170" s="39">
        <f t="shared" si="33"/>
        <v>0.27740416420502206</v>
      </c>
      <c r="J170" s="34">
        <f>SUM(J105,J107:J111,J113:J120,J122:J125,J127:J131,J133:J136,J138:J143,J145:J149,J151:J156,J158:J162,J164:J168)</f>
        <v>1069118064</v>
      </c>
      <c r="K170" s="39">
        <f t="shared" si="34"/>
        <v>0.21283620655446292</v>
      </c>
      <c r="L170" s="34">
        <f>SUM(L105,L107:L111,L113:L120,L122:L125,L127:L131,L133:L136,L138:L143,L145:L149,L151:L156,L158:L162,L164:L168)</f>
        <v>370414755</v>
      </c>
      <c r="M170" s="39">
        <f t="shared" si="35"/>
        <v>7.3740846741507091E-2</v>
      </c>
      <c r="N170" s="34">
        <f t="shared" si="36"/>
        <v>2983774137</v>
      </c>
      <c r="O170" s="39">
        <f t="shared" si="37"/>
        <v>0.59399910067780526</v>
      </c>
      <c r="P170" s="34">
        <f>SUM(P105,P107:P111,P113:P120,P122:P125,P127:P131,P133:P136,P138:P143,P145:P149,P151:P156,P158:P162,P164:P168)</f>
        <v>865829916</v>
      </c>
      <c r="Q170" s="34">
        <f>SUM(Q105,Q107:Q111,Q113:Q120,Q122:Q125,Q127:Q131,Q133:Q136,Q138:Q143,Q145:Q149,Q151:Q156,Q158:Q162,Q164:Q168)</f>
        <v>3200419710</v>
      </c>
      <c r="R170" s="34">
        <f>SUM(R105,R107:R111,R113:R120,R122:R125,R127:R131,R133:R136,R138:R143,R145:R149,R151:R156,R158:R162,R164:R168)</f>
        <v>3412553589</v>
      </c>
      <c r="S170" s="34">
        <f>SUM(S105,S107:S111,S113:S120,S122:S125,S127:S131,S133:S136,S138:S143,S145:S149,S151:S156,S158:S162,S164:S168)</f>
        <v>3096351192</v>
      </c>
      <c r="T170" s="39">
        <f t="shared" si="38"/>
        <v>0.90734141200910534</v>
      </c>
      <c r="U170" s="39">
        <f t="shared" si="39"/>
        <v>-0.57218531243265569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42664962</v>
      </c>
      <c r="E173" s="33">
        <v>37951915</v>
      </c>
      <c r="F173" s="33">
        <v>8015487</v>
      </c>
      <c r="G173" s="38">
        <f t="shared" ref="G173:G205" si="40">IF(($D173     =0),0,($F173     /$D173     ))</f>
        <v>0.18787048257537414</v>
      </c>
      <c r="H173" s="33">
        <v>7507893</v>
      </c>
      <c r="I173" s="38">
        <f t="shared" ref="I173:I205" si="41">IF(($D173     =0),0,($H173     /$D173     ))</f>
        <v>0.17597327286966763</v>
      </c>
      <c r="J173" s="33">
        <v>8641399</v>
      </c>
      <c r="K173" s="38">
        <f t="shared" ref="K173:K205" si="42">IF(($E173     =0),0,($J173     /$E173     ))</f>
        <v>0.22769335881996997</v>
      </c>
      <c r="L173" s="33">
        <v>10353901</v>
      </c>
      <c r="M173" s="38">
        <f t="shared" ref="M173:M205" si="43">IF(($E173     =0),0,($L173     /$E173     ))</f>
        <v>0.27281629925657241</v>
      </c>
      <c r="N173" s="33">
        <f t="shared" ref="N173:N205" si="44">$F173     +$H173     +$J173     +$L173</f>
        <v>34518680</v>
      </c>
      <c r="O173" s="38">
        <f t="shared" ref="O173:O205" si="45">IF(($E173     =0),0,($N173     /$E173     ))</f>
        <v>0.90953723942520426</v>
      </c>
      <c r="P173" s="33">
        <v>8699953</v>
      </c>
      <c r="Q173" s="33">
        <v>37376197</v>
      </c>
      <c r="R173" s="33">
        <v>34912021</v>
      </c>
      <c r="S173" s="33">
        <v>32852108</v>
      </c>
      <c r="T173" s="38">
        <f t="shared" ref="T173:T205" si="46">IF(($R173     =0),0,($S173     /$R173     ))</f>
        <v>0.94099702792914797</v>
      </c>
      <c r="U173" s="38">
        <f t="shared" ref="U173:U205" si="47">IF(($P173     =0),0,(($L173     /$P173     )-1))</f>
        <v>0.19010999254823568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61698731</v>
      </c>
      <c r="E174" s="33">
        <v>54785913</v>
      </c>
      <c r="F174" s="33">
        <v>10581244</v>
      </c>
      <c r="G174" s="38">
        <f t="shared" si="40"/>
        <v>0.17149856777443284</v>
      </c>
      <c r="H174" s="33">
        <v>15243683</v>
      </c>
      <c r="I174" s="38">
        <f t="shared" si="41"/>
        <v>0.24706639428289051</v>
      </c>
      <c r="J174" s="33">
        <v>12924370</v>
      </c>
      <c r="K174" s="38">
        <f t="shared" si="42"/>
        <v>0.23590681057008214</v>
      </c>
      <c r="L174" s="33">
        <v>17235426</v>
      </c>
      <c r="M174" s="38">
        <f t="shared" si="43"/>
        <v>0.31459594366895011</v>
      </c>
      <c r="N174" s="33">
        <f t="shared" si="44"/>
        <v>55984723</v>
      </c>
      <c r="O174" s="38">
        <f t="shared" si="45"/>
        <v>1.0218817198501373</v>
      </c>
      <c r="P174" s="33">
        <v>18360883</v>
      </c>
      <c r="Q174" s="33">
        <v>62817203</v>
      </c>
      <c r="R174" s="33">
        <v>59382797</v>
      </c>
      <c r="S174" s="33">
        <v>52728682</v>
      </c>
      <c r="T174" s="38">
        <f t="shared" si="46"/>
        <v>0.88794540950976086</v>
      </c>
      <c r="U174" s="38">
        <f t="shared" si="47"/>
        <v>-6.1296452899351261E-2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47525794</v>
      </c>
      <c r="E175" s="33">
        <v>47500469</v>
      </c>
      <c r="F175" s="33">
        <v>9515133</v>
      </c>
      <c r="G175" s="38">
        <f t="shared" si="40"/>
        <v>0.20020986919229586</v>
      </c>
      <c r="H175" s="33">
        <v>7113546</v>
      </c>
      <c r="I175" s="38">
        <f t="shared" si="41"/>
        <v>0.14967758350339186</v>
      </c>
      <c r="J175" s="33">
        <v>9868653</v>
      </c>
      <c r="K175" s="38">
        <f t="shared" si="42"/>
        <v>0.20775906444207951</v>
      </c>
      <c r="L175" s="33">
        <v>9990750</v>
      </c>
      <c r="M175" s="38">
        <f t="shared" si="43"/>
        <v>0.21032950222028335</v>
      </c>
      <c r="N175" s="33">
        <f t="shared" si="44"/>
        <v>36488082</v>
      </c>
      <c r="O175" s="38">
        <f t="shared" si="45"/>
        <v>0.76816256277385386</v>
      </c>
      <c r="P175" s="33">
        <v>17377812</v>
      </c>
      <c r="Q175" s="33">
        <v>44674724</v>
      </c>
      <c r="R175" s="33">
        <v>44774387</v>
      </c>
      <c r="S175" s="33">
        <v>40428095</v>
      </c>
      <c r="T175" s="38">
        <f t="shared" si="46"/>
        <v>0.90292905629283093</v>
      </c>
      <c r="U175" s="38">
        <f t="shared" si="47"/>
        <v>-0.42508585085395101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41245369</v>
      </c>
      <c r="E176" s="33">
        <v>42918221</v>
      </c>
      <c r="F176" s="33">
        <v>5193031</v>
      </c>
      <c r="G176" s="38">
        <f t="shared" si="40"/>
        <v>0.12590579563005</v>
      </c>
      <c r="H176" s="33">
        <v>8143223</v>
      </c>
      <c r="I176" s="38">
        <f t="shared" si="41"/>
        <v>0.19743363188240601</v>
      </c>
      <c r="J176" s="33">
        <v>7899863</v>
      </c>
      <c r="K176" s="38">
        <f t="shared" si="42"/>
        <v>0.1840678111984185</v>
      </c>
      <c r="L176" s="33">
        <v>9593381</v>
      </c>
      <c r="M176" s="38">
        <f t="shared" si="43"/>
        <v>0.22352699567859535</v>
      </c>
      <c r="N176" s="33">
        <f t="shared" si="44"/>
        <v>30829498</v>
      </c>
      <c r="O176" s="38">
        <f t="shared" si="45"/>
        <v>0.71833121880797435</v>
      </c>
      <c r="P176" s="33">
        <v>7875071</v>
      </c>
      <c r="Q176" s="33">
        <v>38470166</v>
      </c>
      <c r="R176" s="33">
        <v>35933666</v>
      </c>
      <c r="S176" s="33">
        <v>24714390</v>
      </c>
      <c r="T176" s="38">
        <f t="shared" si="46"/>
        <v>0.68777814097787848</v>
      </c>
      <c r="U176" s="38">
        <f t="shared" si="47"/>
        <v>0.2181961280095126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45350848</v>
      </c>
      <c r="E177" s="33">
        <v>44579874</v>
      </c>
      <c r="F177" s="33">
        <v>249708</v>
      </c>
      <c r="G177" s="38">
        <f t="shared" si="40"/>
        <v>5.5061373935058498E-3</v>
      </c>
      <c r="H177" s="33">
        <v>10139988</v>
      </c>
      <c r="I177" s="38">
        <f t="shared" si="41"/>
        <v>0.22358982129727761</v>
      </c>
      <c r="J177" s="33">
        <v>12295006</v>
      </c>
      <c r="K177" s="38">
        <f t="shared" si="42"/>
        <v>0.27579723531744393</v>
      </c>
      <c r="L177" s="33">
        <v>10195191</v>
      </c>
      <c r="M177" s="38">
        <f t="shared" si="43"/>
        <v>0.22869492632482541</v>
      </c>
      <c r="N177" s="33">
        <f t="shared" si="44"/>
        <v>32879893</v>
      </c>
      <c r="O177" s="38">
        <f t="shared" si="45"/>
        <v>0.73755015548047531</v>
      </c>
      <c r="P177" s="33">
        <v>1486023</v>
      </c>
      <c r="Q177" s="33">
        <v>41942083</v>
      </c>
      <c r="R177" s="33">
        <v>37249224</v>
      </c>
      <c r="S177" s="33">
        <v>8817973</v>
      </c>
      <c r="T177" s="38">
        <f t="shared" si="46"/>
        <v>0.23672903897273134</v>
      </c>
      <c r="U177" s="38">
        <f t="shared" si="47"/>
        <v>5.860722209548574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94389024</v>
      </c>
      <c r="E178" s="33">
        <v>100308226</v>
      </c>
      <c r="F178" s="33">
        <v>26464158</v>
      </c>
      <c r="G178" s="38">
        <f t="shared" si="40"/>
        <v>0.28037325611079528</v>
      </c>
      <c r="H178" s="33">
        <v>24253762</v>
      </c>
      <c r="I178" s="38">
        <f t="shared" si="41"/>
        <v>0.25695532141533745</v>
      </c>
      <c r="J178" s="33">
        <v>25271421</v>
      </c>
      <c r="K178" s="38">
        <f t="shared" si="42"/>
        <v>0.25193767258928496</v>
      </c>
      <c r="L178" s="33">
        <v>44478845</v>
      </c>
      <c r="M178" s="38">
        <f t="shared" si="43"/>
        <v>0.44342170900320776</v>
      </c>
      <c r="N178" s="33">
        <f t="shared" si="44"/>
        <v>120468186</v>
      </c>
      <c r="O178" s="38">
        <f t="shared" si="45"/>
        <v>1.2009801269937721</v>
      </c>
      <c r="P178" s="33">
        <v>24533789</v>
      </c>
      <c r="Q178" s="33">
        <v>89028624</v>
      </c>
      <c r="R178" s="33">
        <v>87386530</v>
      </c>
      <c r="S178" s="33">
        <v>111739016</v>
      </c>
      <c r="T178" s="38">
        <f t="shared" si="46"/>
        <v>1.2786755121184008</v>
      </c>
      <c r="U178" s="38">
        <f t="shared" si="47"/>
        <v>0.81296272662979208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332874728</v>
      </c>
      <c r="E179" s="34">
        <f>SUM(E173:E178)</f>
        <v>328044618</v>
      </c>
      <c r="F179" s="34">
        <f>SUM(F173:F178)</f>
        <v>60018761</v>
      </c>
      <c r="G179" s="39">
        <f t="shared" si="40"/>
        <v>0.18030434860768402</v>
      </c>
      <c r="H179" s="34">
        <f>SUM(H173:H178)</f>
        <v>72402095</v>
      </c>
      <c r="I179" s="39">
        <f t="shared" si="41"/>
        <v>0.21750553259182837</v>
      </c>
      <c r="J179" s="34">
        <f>SUM(J173:J178)</f>
        <v>76900712</v>
      </c>
      <c r="K179" s="39">
        <f t="shared" si="42"/>
        <v>0.23442150177266435</v>
      </c>
      <c r="L179" s="34">
        <f>SUM(L173:L178)</f>
        <v>101847494</v>
      </c>
      <c r="M179" s="39">
        <f t="shared" si="43"/>
        <v>0.31046841926850327</v>
      </c>
      <c r="N179" s="34">
        <f t="shared" si="44"/>
        <v>311169062</v>
      </c>
      <c r="O179" s="39">
        <f t="shared" si="45"/>
        <v>0.94855713194477709</v>
      </c>
      <c r="P179" s="34">
        <f>SUM(P173:P178)</f>
        <v>78333531</v>
      </c>
      <c r="Q179" s="34">
        <f>SUM(Q173:Q178)</f>
        <v>314308997</v>
      </c>
      <c r="R179" s="34">
        <f>SUM(R173:R178)</f>
        <v>299638625</v>
      </c>
      <c r="S179" s="34">
        <f>SUM(S173:S178)</f>
        <v>271280264</v>
      </c>
      <c r="T179" s="39">
        <f t="shared" si="46"/>
        <v>0.90535812597591514</v>
      </c>
      <c r="U179" s="39">
        <f t="shared" si="47"/>
        <v>0.30017749359466506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152095404</v>
      </c>
      <c r="E180" s="33">
        <v>51871493</v>
      </c>
      <c r="F180" s="33">
        <v>7550457</v>
      </c>
      <c r="G180" s="38">
        <f t="shared" si="40"/>
        <v>4.9642900452139892E-2</v>
      </c>
      <c r="H180" s="33">
        <v>8335472</v>
      </c>
      <c r="I180" s="38">
        <f t="shared" si="41"/>
        <v>5.4804233269270912E-2</v>
      </c>
      <c r="J180" s="33">
        <v>11698465</v>
      </c>
      <c r="K180" s="38">
        <f t="shared" si="42"/>
        <v>0.22552782508110958</v>
      </c>
      <c r="L180" s="33">
        <v>12775729</v>
      </c>
      <c r="M180" s="38">
        <f t="shared" si="43"/>
        <v>0.24629576403362827</v>
      </c>
      <c r="N180" s="33">
        <f t="shared" si="44"/>
        <v>40360123</v>
      </c>
      <c r="O180" s="38">
        <f t="shared" si="45"/>
        <v>0.77807906936474724</v>
      </c>
      <c r="P180" s="33">
        <v>9954947</v>
      </c>
      <c r="Q180" s="33">
        <v>88028971</v>
      </c>
      <c r="R180" s="33">
        <v>90839023</v>
      </c>
      <c r="S180" s="33">
        <v>38577063</v>
      </c>
      <c r="T180" s="38">
        <f t="shared" si="46"/>
        <v>0.42467500998992469</v>
      </c>
      <c r="U180" s="38">
        <f t="shared" si="47"/>
        <v>0.28335479837311039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210077832</v>
      </c>
      <c r="E181" s="33">
        <v>129897177</v>
      </c>
      <c r="F181" s="33">
        <v>18869497</v>
      </c>
      <c r="G181" s="38">
        <f t="shared" si="40"/>
        <v>8.9821457220674292E-2</v>
      </c>
      <c r="H181" s="33">
        <v>36694841</v>
      </c>
      <c r="I181" s="38">
        <f t="shared" si="41"/>
        <v>0.17467259943924021</v>
      </c>
      <c r="J181" s="33">
        <v>31647915</v>
      </c>
      <c r="K181" s="38">
        <f t="shared" si="42"/>
        <v>0.24363820470093819</v>
      </c>
      <c r="L181" s="33">
        <v>218628559</v>
      </c>
      <c r="M181" s="38">
        <f t="shared" si="43"/>
        <v>1.6830893792249235</v>
      </c>
      <c r="N181" s="33">
        <f t="shared" si="44"/>
        <v>305840812</v>
      </c>
      <c r="O181" s="38">
        <f t="shared" si="45"/>
        <v>2.3544839007548255</v>
      </c>
      <c r="P181" s="33">
        <v>17064018</v>
      </c>
      <c r="Q181" s="33">
        <v>168514896</v>
      </c>
      <c r="R181" s="33">
        <v>207698592</v>
      </c>
      <c r="S181" s="33">
        <v>102026720</v>
      </c>
      <c r="T181" s="38">
        <f t="shared" si="46"/>
        <v>0.49122489958911231</v>
      </c>
      <c r="U181" s="38">
        <f t="shared" si="47"/>
        <v>11.812255530907199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91734610</v>
      </c>
      <c r="E182" s="33">
        <v>106562058</v>
      </c>
      <c r="F182" s="33">
        <v>23877694</v>
      </c>
      <c r="G182" s="38">
        <f t="shared" si="40"/>
        <v>0.26029100685117645</v>
      </c>
      <c r="H182" s="33">
        <v>23531958</v>
      </c>
      <c r="I182" s="38">
        <f t="shared" si="41"/>
        <v>0.25652213488453268</v>
      </c>
      <c r="J182" s="33">
        <v>23134957</v>
      </c>
      <c r="K182" s="38">
        <f t="shared" si="42"/>
        <v>0.21710313627764208</v>
      </c>
      <c r="L182" s="33">
        <v>21809916</v>
      </c>
      <c r="M182" s="38">
        <f t="shared" si="43"/>
        <v>0.20466868235596575</v>
      </c>
      <c r="N182" s="33">
        <f t="shared" si="44"/>
        <v>92354525</v>
      </c>
      <c r="O182" s="38">
        <f t="shared" si="45"/>
        <v>0.86667362411487958</v>
      </c>
      <c r="P182" s="33">
        <v>17615403</v>
      </c>
      <c r="Q182" s="33">
        <v>88012476</v>
      </c>
      <c r="R182" s="33">
        <v>96335211</v>
      </c>
      <c r="S182" s="33">
        <v>81898629</v>
      </c>
      <c r="T182" s="38">
        <f t="shared" si="46"/>
        <v>0.8501422081278257</v>
      </c>
      <c r="U182" s="38">
        <f t="shared" si="47"/>
        <v>0.23811621000098615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55056216</v>
      </c>
      <c r="E183" s="33">
        <v>54798445</v>
      </c>
      <c r="F183" s="33">
        <v>8660974</v>
      </c>
      <c r="G183" s="38">
        <f t="shared" si="40"/>
        <v>0.15731146506690544</v>
      </c>
      <c r="H183" s="33">
        <v>8968789</v>
      </c>
      <c r="I183" s="38">
        <f t="shared" si="41"/>
        <v>0.16290238689851116</v>
      </c>
      <c r="J183" s="33">
        <v>9840686</v>
      </c>
      <c r="K183" s="38">
        <f t="shared" si="42"/>
        <v>0.17957965778043519</v>
      </c>
      <c r="L183" s="33">
        <v>8881233</v>
      </c>
      <c r="M183" s="38">
        <f t="shared" si="43"/>
        <v>0.16207089452994514</v>
      </c>
      <c r="N183" s="33">
        <f t="shared" si="44"/>
        <v>36351682</v>
      </c>
      <c r="O183" s="38">
        <f t="shared" si="45"/>
        <v>0.66337068506232244</v>
      </c>
      <c r="P183" s="33">
        <v>8341213</v>
      </c>
      <c r="Q183" s="33">
        <v>54464376</v>
      </c>
      <c r="R183" s="33">
        <v>49333260</v>
      </c>
      <c r="S183" s="33">
        <v>36383132</v>
      </c>
      <c r="T183" s="38">
        <f t="shared" si="46"/>
        <v>0.73749701519826583</v>
      </c>
      <c r="U183" s="38">
        <f t="shared" si="47"/>
        <v>6.4741183326693541E-2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126966683</v>
      </c>
      <c r="E184" s="33">
        <v>129511329</v>
      </c>
      <c r="F184" s="33">
        <v>28609526</v>
      </c>
      <c r="G184" s="38">
        <f t="shared" si="40"/>
        <v>0.22533097127535417</v>
      </c>
      <c r="H184" s="33">
        <v>29531188</v>
      </c>
      <c r="I184" s="38">
        <f t="shared" si="41"/>
        <v>0.23259005671590238</v>
      </c>
      <c r="J184" s="33">
        <v>31703511</v>
      </c>
      <c r="K184" s="38">
        <f t="shared" si="42"/>
        <v>0.24479334159253358</v>
      </c>
      <c r="L184" s="33">
        <v>28909655</v>
      </c>
      <c r="M184" s="38">
        <f t="shared" si="43"/>
        <v>0.22322105118695831</v>
      </c>
      <c r="N184" s="33">
        <f t="shared" si="44"/>
        <v>118753880</v>
      </c>
      <c r="O184" s="38">
        <f t="shared" si="45"/>
        <v>0.91693816222054214</v>
      </c>
      <c r="P184" s="33">
        <v>28062803</v>
      </c>
      <c r="Q184" s="33">
        <v>87563664</v>
      </c>
      <c r="R184" s="33">
        <v>117708898</v>
      </c>
      <c r="S184" s="33">
        <v>111785375</v>
      </c>
      <c r="T184" s="38">
        <f t="shared" si="46"/>
        <v>0.94967650618902233</v>
      </c>
      <c r="U184" s="38">
        <f t="shared" si="47"/>
        <v>3.017702828901303E-2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635930745</v>
      </c>
      <c r="E185" s="34">
        <f>SUM(E180:E184)</f>
        <v>472640502</v>
      </c>
      <c r="F185" s="34">
        <f>SUM(F180:F184)</f>
        <v>87568148</v>
      </c>
      <c r="G185" s="39">
        <f t="shared" si="40"/>
        <v>0.1377007617393935</v>
      </c>
      <c r="H185" s="34">
        <f>SUM(H180:H184)</f>
        <v>107062248</v>
      </c>
      <c r="I185" s="39">
        <f t="shared" si="41"/>
        <v>0.16835520037641835</v>
      </c>
      <c r="J185" s="34">
        <f>SUM(J180:J184)</f>
        <v>108025534</v>
      </c>
      <c r="K185" s="39">
        <f t="shared" si="42"/>
        <v>0.22855750521355023</v>
      </c>
      <c r="L185" s="34">
        <f>SUM(L180:L184)</f>
        <v>291005092</v>
      </c>
      <c r="M185" s="39">
        <f t="shared" si="43"/>
        <v>0.61570070861172199</v>
      </c>
      <c r="N185" s="34">
        <f t="shared" si="44"/>
        <v>593661022</v>
      </c>
      <c r="O185" s="39">
        <f t="shared" si="45"/>
        <v>1.2560519453747534</v>
      </c>
      <c r="P185" s="34">
        <f>SUM(P180:P184)</f>
        <v>81038384</v>
      </c>
      <c r="Q185" s="34">
        <f>SUM(Q180:Q184)</f>
        <v>486584383</v>
      </c>
      <c r="R185" s="34">
        <f>SUM(R180:R184)</f>
        <v>561914984</v>
      </c>
      <c r="S185" s="34">
        <f>SUM(S180:S184)</f>
        <v>370670919</v>
      </c>
      <c r="T185" s="39">
        <f t="shared" si="46"/>
        <v>0.65965658427788076</v>
      </c>
      <c r="U185" s="39">
        <f t="shared" si="47"/>
        <v>2.5909537880222291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59563774</v>
      </c>
      <c r="E186" s="33">
        <v>60875774</v>
      </c>
      <c r="F186" s="33">
        <v>15067673</v>
      </c>
      <c r="G186" s="38">
        <f t="shared" si="40"/>
        <v>0.25296706350406878</v>
      </c>
      <c r="H186" s="33">
        <v>17190193</v>
      </c>
      <c r="I186" s="38">
        <f t="shared" si="41"/>
        <v>0.28860147444653189</v>
      </c>
      <c r="J186" s="33">
        <v>14573785</v>
      </c>
      <c r="K186" s="38">
        <f t="shared" si="42"/>
        <v>0.23940204850619229</v>
      </c>
      <c r="L186" s="33">
        <v>14123440</v>
      </c>
      <c r="M186" s="38">
        <f t="shared" si="43"/>
        <v>0.23200427808934307</v>
      </c>
      <c r="N186" s="33">
        <f t="shared" si="44"/>
        <v>60955091</v>
      </c>
      <c r="O186" s="38">
        <f t="shared" si="45"/>
        <v>1.0013029320990645</v>
      </c>
      <c r="P186" s="33">
        <v>17224228</v>
      </c>
      <c r="Q186" s="33">
        <v>60634395</v>
      </c>
      <c r="R186" s="33">
        <v>63034990</v>
      </c>
      <c r="S186" s="33">
        <v>63443514</v>
      </c>
      <c r="T186" s="38">
        <f t="shared" si="46"/>
        <v>1.0064809084605233</v>
      </c>
      <c r="U186" s="38">
        <f t="shared" si="47"/>
        <v>-0.18002478833884461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38116518</v>
      </c>
      <c r="E187" s="33">
        <v>33562986</v>
      </c>
      <c r="F187" s="33">
        <v>6448783</v>
      </c>
      <c r="G187" s="38">
        <f t="shared" si="40"/>
        <v>0.16918604684719626</v>
      </c>
      <c r="H187" s="33">
        <v>7007469</v>
      </c>
      <c r="I187" s="38">
        <f t="shared" si="41"/>
        <v>0.1838433668049112</v>
      </c>
      <c r="J187" s="33">
        <v>8010274</v>
      </c>
      <c r="K187" s="38">
        <f t="shared" si="42"/>
        <v>0.23866392579015466</v>
      </c>
      <c r="L187" s="33">
        <v>7576053</v>
      </c>
      <c r="M187" s="38">
        <f t="shared" si="43"/>
        <v>0.2257264297044369</v>
      </c>
      <c r="N187" s="33">
        <f t="shared" si="44"/>
        <v>29042579</v>
      </c>
      <c r="O187" s="38">
        <f t="shared" si="45"/>
        <v>0.86531570820307824</v>
      </c>
      <c r="P187" s="33">
        <v>14982805</v>
      </c>
      <c r="Q187" s="33">
        <v>37012361</v>
      </c>
      <c r="R187" s="33">
        <v>37024354</v>
      </c>
      <c r="S187" s="33">
        <v>36326797</v>
      </c>
      <c r="T187" s="38">
        <f t="shared" si="46"/>
        <v>0.98115950922465789</v>
      </c>
      <c r="U187" s="38">
        <f t="shared" si="47"/>
        <v>-0.49435015672966443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406067082</v>
      </c>
      <c r="E188" s="33">
        <v>414193042</v>
      </c>
      <c r="F188" s="33">
        <v>42981700</v>
      </c>
      <c r="G188" s="38">
        <f t="shared" si="40"/>
        <v>0.10584876712562483</v>
      </c>
      <c r="H188" s="33">
        <v>60142122</v>
      </c>
      <c r="I188" s="38">
        <f t="shared" si="41"/>
        <v>0.14810883389951812</v>
      </c>
      <c r="J188" s="33">
        <v>43551410</v>
      </c>
      <c r="K188" s="38">
        <f t="shared" si="42"/>
        <v>0.105147613754458</v>
      </c>
      <c r="L188" s="33">
        <v>13340959</v>
      </c>
      <c r="M188" s="38">
        <f t="shared" si="43"/>
        <v>3.2209519830610774E-2</v>
      </c>
      <c r="N188" s="33">
        <f t="shared" si="44"/>
        <v>160016191</v>
      </c>
      <c r="O188" s="38">
        <f t="shared" si="45"/>
        <v>0.3863323976359796</v>
      </c>
      <c r="P188" s="33">
        <v>90127056</v>
      </c>
      <c r="Q188" s="33">
        <v>383191111</v>
      </c>
      <c r="R188" s="33">
        <v>403428111</v>
      </c>
      <c r="S188" s="33">
        <v>176651731</v>
      </c>
      <c r="T188" s="38">
        <f t="shared" si="46"/>
        <v>0.43787660349727092</v>
      </c>
      <c r="U188" s="38">
        <f t="shared" si="47"/>
        <v>-0.85197609250656092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34003717</v>
      </c>
      <c r="E189" s="33">
        <v>31332199</v>
      </c>
      <c r="F189" s="33">
        <v>7035581</v>
      </c>
      <c r="G189" s="38">
        <f t="shared" si="40"/>
        <v>0.20690623322150339</v>
      </c>
      <c r="H189" s="33">
        <v>6786423</v>
      </c>
      <c r="I189" s="38">
        <f t="shared" si="41"/>
        <v>0.19957885780545698</v>
      </c>
      <c r="J189" s="33">
        <v>6004847</v>
      </c>
      <c r="K189" s="38">
        <f t="shared" si="42"/>
        <v>0.19165099136514485</v>
      </c>
      <c r="L189" s="33">
        <v>8761756</v>
      </c>
      <c r="M189" s="38">
        <f t="shared" si="43"/>
        <v>0.27964063422423685</v>
      </c>
      <c r="N189" s="33">
        <f t="shared" si="44"/>
        <v>28588607</v>
      </c>
      <c r="O189" s="38">
        <f t="shared" si="45"/>
        <v>0.91243538316605233</v>
      </c>
      <c r="P189" s="33">
        <v>7028121</v>
      </c>
      <c r="Q189" s="33">
        <v>33064912</v>
      </c>
      <c r="R189" s="33">
        <v>31765334</v>
      </c>
      <c r="S189" s="33">
        <v>27550400</v>
      </c>
      <c r="T189" s="38">
        <f t="shared" si="46"/>
        <v>0.86731025715013732</v>
      </c>
      <c r="U189" s="38">
        <f t="shared" si="47"/>
        <v>0.24667119419258721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56401000</v>
      </c>
      <c r="F190" s="33">
        <v>10422978</v>
      </c>
      <c r="G190" s="38">
        <f t="shared" si="40"/>
        <v>0.1847488877466012</v>
      </c>
      <c r="H190" s="33">
        <v>11425193</v>
      </c>
      <c r="I190" s="38">
        <f t="shared" si="41"/>
        <v>0.20251330272790116</v>
      </c>
      <c r="J190" s="33">
        <v>11749704</v>
      </c>
      <c r="K190" s="38">
        <f t="shared" si="42"/>
        <v>0.2083243914114998</v>
      </c>
      <c r="L190" s="33">
        <v>13282462</v>
      </c>
      <c r="M190" s="38">
        <f t="shared" si="43"/>
        <v>0.23550046984982537</v>
      </c>
      <c r="N190" s="33">
        <f t="shared" si="44"/>
        <v>46880337</v>
      </c>
      <c r="O190" s="38">
        <f t="shared" si="45"/>
        <v>0.83119691140228014</v>
      </c>
      <c r="P190" s="33">
        <v>11984873</v>
      </c>
      <c r="Q190" s="33">
        <v>54816000</v>
      </c>
      <c r="R190" s="33">
        <v>51091000</v>
      </c>
      <c r="S190" s="33">
        <v>46135258</v>
      </c>
      <c r="T190" s="38">
        <f t="shared" si="46"/>
        <v>0.9030016636981073</v>
      </c>
      <c r="U190" s="38">
        <f t="shared" si="47"/>
        <v>0.10826889863580536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594168091</v>
      </c>
      <c r="E191" s="34">
        <f>SUM(E186:E190)</f>
        <v>596365001</v>
      </c>
      <c r="F191" s="34">
        <f>SUM(F186:F190)</f>
        <v>81956715</v>
      </c>
      <c r="G191" s="39">
        <f t="shared" si="40"/>
        <v>0.13793523455974346</v>
      </c>
      <c r="H191" s="34">
        <f>SUM(H186:H190)</f>
        <v>102551400</v>
      </c>
      <c r="I191" s="39">
        <f t="shared" si="41"/>
        <v>0.17259661290023734</v>
      </c>
      <c r="J191" s="34">
        <f>SUM(J186:J190)</f>
        <v>83890020</v>
      </c>
      <c r="K191" s="39">
        <f t="shared" si="42"/>
        <v>0.14066891896628925</v>
      </c>
      <c r="L191" s="34">
        <f>SUM(L186:L190)</f>
        <v>57084670</v>
      </c>
      <c r="M191" s="39">
        <f t="shared" si="43"/>
        <v>9.5721026392023303E-2</v>
      </c>
      <c r="N191" s="34">
        <f t="shared" si="44"/>
        <v>325482805</v>
      </c>
      <c r="O191" s="39">
        <f t="shared" si="45"/>
        <v>0.54577784486719061</v>
      </c>
      <c r="P191" s="34">
        <f>SUM(P186:P190)</f>
        <v>141347083</v>
      </c>
      <c r="Q191" s="34">
        <f>SUM(Q186:Q190)</f>
        <v>568718779</v>
      </c>
      <c r="R191" s="34">
        <f>SUM(R186:R190)</f>
        <v>586343789</v>
      </c>
      <c r="S191" s="34">
        <f>SUM(S186:S190)</f>
        <v>350107700</v>
      </c>
      <c r="T191" s="39">
        <f t="shared" si="46"/>
        <v>0.59710311010048067</v>
      </c>
      <c r="U191" s="39">
        <f t="shared" si="47"/>
        <v>-0.59613832285452961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24936760</v>
      </c>
      <c r="E192" s="33">
        <v>25532260</v>
      </c>
      <c r="F192" s="33">
        <v>5537161</v>
      </c>
      <c r="G192" s="38">
        <f t="shared" si="40"/>
        <v>0.22204813295712836</v>
      </c>
      <c r="H192" s="33">
        <v>5630470</v>
      </c>
      <c r="I192" s="38">
        <f t="shared" si="41"/>
        <v>0.22578995827846118</v>
      </c>
      <c r="J192" s="33">
        <v>5676872</v>
      </c>
      <c r="K192" s="38">
        <f t="shared" si="42"/>
        <v>0.22234114802214924</v>
      </c>
      <c r="L192" s="33">
        <v>7146517</v>
      </c>
      <c r="M192" s="38">
        <f t="shared" si="43"/>
        <v>0.27990146583185349</v>
      </c>
      <c r="N192" s="33">
        <f t="shared" si="44"/>
        <v>23991020</v>
      </c>
      <c r="O192" s="38">
        <f t="shared" si="45"/>
        <v>0.93963558259237534</v>
      </c>
      <c r="P192" s="33">
        <v>6177328</v>
      </c>
      <c r="Q192" s="33">
        <v>39777468</v>
      </c>
      <c r="R192" s="33">
        <v>39718788</v>
      </c>
      <c r="S192" s="33">
        <v>26965912</v>
      </c>
      <c r="T192" s="38">
        <f t="shared" si="46"/>
        <v>0.67892081701989493</v>
      </c>
      <c r="U192" s="38">
        <f t="shared" si="47"/>
        <v>0.15689453433588119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77031757</v>
      </c>
      <c r="E193" s="33">
        <v>162433130</v>
      </c>
      <c r="F193" s="33">
        <v>19158046</v>
      </c>
      <c r="G193" s="38">
        <f t="shared" si="40"/>
        <v>0.2487032198941016</v>
      </c>
      <c r="H193" s="33">
        <v>24407372</v>
      </c>
      <c r="I193" s="38">
        <f t="shared" si="41"/>
        <v>0.316848179900661</v>
      </c>
      <c r="J193" s="33">
        <v>14505310</v>
      </c>
      <c r="K193" s="38">
        <f t="shared" si="42"/>
        <v>8.9300193870548453E-2</v>
      </c>
      <c r="L193" s="33">
        <v>9905413</v>
      </c>
      <c r="M193" s="38">
        <f t="shared" si="43"/>
        <v>6.0981482041255995E-2</v>
      </c>
      <c r="N193" s="33">
        <f t="shared" si="44"/>
        <v>67976141</v>
      </c>
      <c r="O193" s="38">
        <f t="shared" si="45"/>
        <v>0.41848692443468893</v>
      </c>
      <c r="P193" s="33">
        <v>44653528</v>
      </c>
      <c r="Q193" s="33">
        <v>73014646</v>
      </c>
      <c r="R193" s="33">
        <v>80920036</v>
      </c>
      <c r="S193" s="33">
        <v>120282908</v>
      </c>
      <c r="T193" s="38">
        <f t="shared" si="46"/>
        <v>1.4864416026705674</v>
      </c>
      <c r="U193" s="38">
        <f t="shared" si="47"/>
        <v>-0.7781717717802723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26215999</v>
      </c>
      <c r="E194" s="33">
        <v>27382799</v>
      </c>
      <c r="F194" s="33">
        <v>3493469</v>
      </c>
      <c r="G194" s="38">
        <f t="shared" si="40"/>
        <v>0.13325713813156614</v>
      </c>
      <c r="H194" s="33">
        <v>4217652</v>
      </c>
      <c r="I194" s="38">
        <f t="shared" si="41"/>
        <v>0.16088084226734981</v>
      </c>
      <c r="J194" s="33">
        <v>3373348</v>
      </c>
      <c r="K194" s="38">
        <f t="shared" si="42"/>
        <v>0.1231922273541138</v>
      </c>
      <c r="L194" s="33">
        <v>3915183</v>
      </c>
      <c r="M194" s="38">
        <f t="shared" si="43"/>
        <v>0.14297964937769875</v>
      </c>
      <c r="N194" s="33">
        <f t="shared" si="44"/>
        <v>14999652</v>
      </c>
      <c r="O194" s="38">
        <f t="shared" si="45"/>
        <v>0.54777643439591406</v>
      </c>
      <c r="P194" s="33">
        <v>2736258</v>
      </c>
      <c r="Q194" s="33">
        <v>10870908</v>
      </c>
      <c r="R194" s="33">
        <v>10592567</v>
      </c>
      <c r="S194" s="33">
        <v>11225683</v>
      </c>
      <c r="T194" s="38">
        <f t="shared" si="46"/>
        <v>1.0597698367166335</v>
      </c>
      <c r="U194" s="38">
        <f t="shared" si="47"/>
        <v>0.43085301166775936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190275158</v>
      </c>
      <c r="E195" s="33">
        <v>182982692</v>
      </c>
      <c r="F195" s="33">
        <v>18454669</v>
      </c>
      <c r="G195" s="38">
        <f t="shared" si="40"/>
        <v>9.6989376826584997E-2</v>
      </c>
      <c r="H195" s="33">
        <v>9758458</v>
      </c>
      <c r="I195" s="38">
        <f t="shared" si="41"/>
        <v>5.1286032830412893E-2</v>
      </c>
      <c r="J195" s="33">
        <v>9333233</v>
      </c>
      <c r="K195" s="38">
        <f t="shared" si="42"/>
        <v>5.1006097341709238E-2</v>
      </c>
      <c r="L195" s="33">
        <v>9677316</v>
      </c>
      <c r="M195" s="38">
        <f t="shared" si="43"/>
        <v>5.2886510162392847E-2</v>
      </c>
      <c r="N195" s="33">
        <f t="shared" si="44"/>
        <v>47223676</v>
      </c>
      <c r="O195" s="38">
        <f t="shared" si="45"/>
        <v>0.2580772830689364</v>
      </c>
      <c r="P195" s="33">
        <v>14535084</v>
      </c>
      <c r="Q195" s="33">
        <v>118486238</v>
      </c>
      <c r="R195" s="33">
        <v>123101931</v>
      </c>
      <c r="S195" s="33">
        <v>68469440</v>
      </c>
      <c r="T195" s="38">
        <f t="shared" si="46"/>
        <v>0.55620118582867717</v>
      </c>
      <c r="U195" s="38">
        <f t="shared" si="47"/>
        <v>-0.33420983325586562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30897358</v>
      </c>
      <c r="E196" s="33">
        <v>31310294</v>
      </c>
      <c r="F196" s="33">
        <v>4560270</v>
      </c>
      <c r="G196" s="38">
        <f t="shared" si="40"/>
        <v>0.14759417293867003</v>
      </c>
      <c r="H196" s="33">
        <v>6719676</v>
      </c>
      <c r="I196" s="38">
        <f t="shared" si="41"/>
        <v>0.21748383793850595</v>
      </c>
      <c r="J196" s="33">
        <v>4536199</v>
      </c>
      <c r="K196" s="38">
        <f t="shared" si="42"/>
        <v>0.14487883761168133</v>
      </c>
      <c r="L196" s="33">
        <v>7061777</v>
      </c>
      <c r="M196" s="38">
        <f t="shared" si="43"/>
        <v>0.2255417020357586</v>
      </c>
      <c r="N196" s="33">
        <f t="shared" si="44"/>
        <v>22877922</v>
      </c>
      <c r="O196" s="38">
        <f t="shared" si="45"/>
        <v>0.7306837169909679</v>
      </c>
      <c r="P196" s="33">
        <v>18628078</v>
      </c>
      <c r="Q196" s="33">
        <v>33581604</v>
      </c>
      <c r="R196" s="33">
        <v>35211440</v>
      </c>
      <c r="S196" s="33">
        <v>40189379</v>
      </c>
      <c r="T196" s="38">
        <f t="shared" si="46"/>
        <v>1.1413727754388914</v>
      </c>
      <c r="U196" s="38">
        <f t="shared" si="47"/>
        <v>-0.62090683751699993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40090689</v>
      </c>
      <c r="E197" s="33">
        <v>39289670</v>
      </c>
      <c r="F197" s="33">
        <v>7813073</v>
      </c>
      <c r="G197" s="38">
        <f t="shared" si="40"/>
        <v>0.19488497690822923</v>
      </c>
      <c r="H197" s="33">
        <v>9085840</v>
      </c>
      <c r="I197" s="38">
        <f t="shared" si="41"/>
        <v>0.2266321738695985</v>
      </c>
      <c r="J197" s="33">
        <v>8640735</v>
      </c>
      <c r="K197" s="38">
        <f t="shared" si="42"/>
        <v>0.21992383748705449</v>
      </c>
      <c r="L197" s="33">
        <v>8043163</v>
      </c>
      <c r="M197" s="38">
        <f t="shared" si="43"/>
        <v>0.20471444529821706</v>
      </c>
      <c r="N197" s="33">
        <f t="shared" si="44"/>
        <v>33582811</v>
      </c>
      <c r="O197" s="38">
        <f t="shared" si="45"/>
        <v>0.85474912362460664</v>
      </c>
      <c r="P197" s="33">
        <v>11892121</v>
      </c>
      <c r="Q197" s="33">
        <v>44388447</v>
      </c>
      <c r="R197" s="33">
        <v>43493217</v>
      </c>
      <c r="S197" s="33">
        <v>33735852</v>
      </c>
      <c r="T197" s="38">
        <f t="shared" si="46"/>
        <v>0.77565777670573322</v>
      </c>
      <c r="U197" s="38">
        <f t="shared" si="47"/>
        <v>-0.32365614174292379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389447721</v>
      </c>
      <c r="E198" s="34">
        <f>SUM(E192:E197)</f>
        <v>468930845</v>
      </c>
      <c r="F198" s="34">
        <f>SUM(F192:F197)</f>
        <v>59016688</v>
      </c>
      <c r="G198" s="39">
        <f t="shared" si="40"/>
        <v>0.15153943602099035</v>
      </c>
      <c r="H198" s="34">
        <f>SUM(H192:H197)</f>
        <v>59819468</v>
      </c>
      <c r="I198" s="39">
        <f t="shared" si="41"/>
        <v>0.1536007653258292</v>
      </c>
      <c r="J198" s="34">
        <f>SUM(J192:J197)</f>
        <v>46065697</v>
      </c>
      <c r="K198" s="39">
        <f t="shared" si="42"/>
        <v>9.8235587381759887E-2</v>
      </c>
      <c r="L198" s="34">
        <f>SUM(L192:L197)</f>
        <v>45749369</v>
      </c>
      <c r="M198" s="39">
        <f t="shared" si="43"/>
        <v>9.7561014567083978E-2</v>
      </c>
      <c r="N198" s="34">
        <f t="shared" si="44"/>
        <v>210651222</v>
      </c>
      <c r="O198" s="39">
        <f t="shared" si="45"/>
        <v>0.44921596488283894</v>
      </c>
      <c r="P198" s="34">
        <f>SUM(P192:P197)</f>
        <v>98622397</v>
      </c>
      <c r="Q198" s="34">
        <f>SUM(Q192:Q197)</f>
        <v>320119311</v>
      </c>
      <c r="R198" s="34">
        <f>SUM(R192:R197)</f>
        <v>333037979</v>
      </c>
      <c r="S198" s="34">
        <f>SUM(S192:S197)</f>
        <v>300869174</v>
      </c>
      <c r="T198" s="39">
        <f t="shared" si="46"/>
        <v>0.90340799840128749</v>
      </c>
      <c r="U198" s="39">
        <f t="shared" si="47"/>
        <v>-0.53611582772623145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44331417</v>
      </c>
      <c r="E199" s="33">
        <v>45564288</v>
      </c>
      <c r="F199" s="33">
        <v>8089447</v>
      </c>
      <c r="G199" s="38">
        <f t="shared" si="40"/>
        <v>0.18247661697797748</v>
      </c>
      <c r="H199" s="33">
        <v>10795413</v>
      </c>
      <c r="I199" s="38">
        <f t="shared" si="41"/>
        <v>0.24351608251096507</v>
      </c>
      <c r="J199" s="33">
        <v>8216424</v>
      </c>
      <c r="K199" s="38">
        <f t="shared" si="42"/>
        <v>0.18032596054172953</v>
      </c>
      <c r="L199" s="33">
        <v>12935857</v>
      </c>
      <c r="M199" s="38">
        <f t="shared" si="43"/>
        <v>0.28390341576280093</v>
      </c>
      <c r="N199" s="33">
        <f t="shared" si="44"/>
        <v>40037141</v>
      </c>
      <c r="O199" s="38">
        <f t="shared" si="45"/>
        <v>0.8786956354941835</v>
      </c>
      <c r="P199" s="33">
        <v>9453863</v>
      </c>
      <c r="Q199" s="33">
        <v>41137735</v>
      </c>
      <c r="R199" s="33">
        <v>41768125</v>
      </c>
      <c r="S199" s="33">
        <v>33266652</v>
      </c>
      <c r="T199" s="38">
        <f t="shared" si="46"/>
        <v>0.79646026724924812</v>
      </c>
      <c r="U199" s="38">
        <f t="shared" si="47"/>
        <v>0.36831441284901212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42576549</v>
      </c>
      <c r="E200" s="33">
        <v>38500440</v>
      </c>
      <c r="F200" s="33">
        <v>8598759</v>
      </c>
      <c r="G200" s="38">
        <f t="shared" si="40"/>
        <v>0.20195998036383833</v>
      </c>
      <c r="H200" s="33">
        <v>8904369</v>
      </c>
      <c r="I200" s="38">
        <f t="shared" si="41"/>
        <v>0.20913787540648257</v>
      </c>
      <c r="J200" s="33">
        <v>9869402</v>
      </c>
      <c r="K200" s="38">
        <f t="shared" si="42"/>
        <v>0.25634517423696979</v>
      </c>
      <c r="L200" s="33">
        <v>12660040</v>
      </c>
      <c r="M200" s="38">
        <f t="shared" si="43"/>
        <v>0.32882844975278203</v>
      </c>
      <c r="N200" s="33">
        <f t="shared" si="44"/>
        <v>40032570</v>
      </c>
      <c r="O200" s="38">
        <f t="shared" si="45"/>
        <v>1.039795129614103</v>
      </c>
      <c r="P200" s="33">
        <v>11534896</v>
      </c>
      <c r="Q200" s="33">
        <v>49314166</v>
      </c>
      <c r="R200" s="33">
        <v>45134326</v>
      </c>
      <c r="S200" s="33">
        <v>41851026</v>
      </c>
      <c r="T200" s="38">
        <f t="shared" si="46"/>
        <v>0.92725492344784322</v>
      </c>
      <c r="U200" s="38">
        <f t="shared" si="47"/>
        <v>9.7542621970757359E-2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59933193</v>
      </c>
      <c r="E201" s="33">
        <v>65827477</v>
      </c>
      <c r="F201" s="33">
        <v>14909972</v>
      </c>
      <c r="G201" s="38">
        <f t="shared" si="40"/>
        <v>0.24877653356463086</v>
      </c>
      <c r="H201" s="33">
        <v>14785469</v>
      </c>
      <c r="I201" s="38">
        <f t="shared" si="41"/>
        <v>0.24669917052475412</v>
      </c>
      <c r="J201" s="33">
        <v>14782781</v>
      </c>
      <c r="K201" s="38">
        <f t="shared" si="42"/>
        <v>0.22456854908779203</v>
      </c>
      <c r="L201" s="33">
        <v>17139432</v>
      </c>
      <c r="M201" s="38">
        <f t="shared" si="43"/>
        <v>0.26036896416370325</v>
      </c>
      <c r="N201" s="33">
        <f t="shared" si="44"/>
        <v>61617654</v>
      </c>
      <c r="O201" s="38">
        <f t="shared" si="45"/>
        <v>0.93604763251066114</v>
      </c>
      <c r="P201" s="33">
        <v>15157479</v>
      </c>
      <c r="Q201" s="33">
        <v>55223367</v>
      </c>
      <c r="R201" s="33">
        <v>53474029</v>
      </c>
      <c r="S201" s="33">
        <v>138591351</v>
      </c>
      <c r="T201" s="38">
        <f t="shared" si="46"/>
        <v>2.5917506795682068</v>
      </c>
      <c r="U201" s="38">
        <f t="shared" si="47"/>
        <v>0.13075743004493035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130373828</v>
      </c>
      <c r="E202" s="33">
        <v>144620944</v>
      </c>
      <c r="F202" s="33">
        <v>25302529</v>
      </c>
      <c r="G202" s="38">
        <f t="shared" si="40"/>
        <v>0.19407675135534105</v>
      </c>
      <c r="H202" s="33">
        <v>33180057</v>
      </c>
      <c r="I202" s="38">
        <f t="shared" si="41"/>
        <v>0.25449936930593153</v>
      </c>
      <c r="J202" s="33">
        <v>35932336</v>
      </c>
      <c r="K202" s="38">
        <f t="shared" si="42"/>
        <v>0.24845872946314054</v>
      </c>
      <c r="L202" s="33">
        <v>39763208</v>
      </c>
      <c r="M202" s="38">
        <f t="shared" si="43"/>
        <v>0.27494778349669741</v>
      </c>
      <c r="N202" s="33">
        <f t="shared" si="44"/>
        <v>134178130</v>
      </c>
      <c r="O202" s="38">
        <f t="shared" si="45"/>
        <v>0.92779182799415272</v>
      </c>
      <c r="P202" s="33">
        <v>25734541</v>
      </c>
      <c r="Q202" s="33">
        <v>100541904</v>
      </c>
      <c r="R202" s="33">
        <v>112086651</v>
      </c>
      <c r="S202" s="33">
        <v>95715757</v>
      </c>
      <c r="T202" s="38">
        <f t="shared" si="46"/>
        <v>0.85394430243080421</v>
      </c>
      <c r="U202" s="38">
        <f t="shared" si="47"/>
        <v>0.54512987039481287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154805971</v>
      </c>
      <c r="E203" s="33">
        <v>163349608</v>
      </c>
      <c r="F203" s="33">
        <v>26568439</v>
      </c>
      <c r="G203" s="38">
        <f t="shared" si="40"/>
        <v>0.17162412294807414</v>
      </c>
      <c r="H203" s="33">
        <v>37871478</v>
      </c>
      <c r="I203" s="38">
        <f t="shared" si="41"/>
        <v>0.24463835442109658</v>
      </c>
      <c r="J203" s="33">
        <v>38215101</v>
      </c>
      <c r="K203" s="38">
        <f t="shared" si="42"/>
        <v>0.2339466954827342</v>
      </c>
      <c r="L203" s="33">
        <v>51411811</v>
      </c>
      <c r="M203" s="38">
        <f t="shared" si="43"/>
        <v>0.31473482936059449</v>
      </c>
      <c r="N203" s="33">
        <f t="shared" si="44"/>
        <v>154066829</v>
      </c>
      <c r="O203" s="38">
        <f t="shared" si="45"/>
        <v>0.94317232153994512</v>
      </c>
      <c r="P203" s="33">
        <v>36414888</v>
      </c>
      <c r="Q203" s="33">
        <v>135483888</v>
      </c>
      <c r="R203" s="33">
        <v>158415868</v>
      </c>
      <c r="S203" s="33">
        <v>138934110</v>
      </c>
      <c r="T203" s="38">
        <f t="shared" si="46"/>
        <v>0.87702142313167775</v>
      </c>
      <c r="U203" s="38">
        <f t="shared" si="47"/>
        <v>0.41183493410717076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432020958</v>
      </c>
      <c r="E204" s="34">
        <f>SUM(E199:E203)</f>
        <v>457862757</v>
      </c>
      <c r="F204" s="34">
        <f>SUM(F199:F203)</f>
        <v>83469146</v>
      </c>
      <c r="G204" s="39">
        <f t="shared" si="40"/>
        <v>0.19320624255455682</v>
      </c>
      <c r="H204" s="34">
        <f>SUM(H199:H203)</f>
        <v>105536786</v>
      </c>
      <c r="I204" s="39">
        <f t="shared" si="41"/>
        <v>0.24428626446404944</v>
      </c>
      <c r="J204" s="34">
        <f>SUM(J199:J203)</f>
        <v>107016044</v>
      </c>
      <c r="K204" s="39">
        <f t="shared" si="42"/>
        <v>0.23372952345193693</v>
      </c>
      <c r="L204" s="34">
        <f>SUM(L199:L203)</f>
        <v>133910348</v>
      </c>
      <c r="M204" s="39">
        <f t="shared" si="43"/>
        <v>0.29246831272629586</v>
      </c>
      <c r="N204" s="34">
        <f t="shared" si="44"/>
        <v>429932324</v>
      </c>
      <c r="O204" s="39">
        <f t="shared" si="45"/>
        <v>0.93899824221780936</v>
      </c>
      <c r="P204" s="34">
        <f>SUM(P199:P203)</f>
        <v>98295667</v>
      </c>
      <c r="Q204" s="34">
        <f>SUM(Q199:Q203)</f>
        <v>381701060</v>
      </c>
      <c r="R204" s="34">
        <f>SUM(R199:R203)</f>
        <v>410878999</v>
      </c>
      <c r="S204" s="34">
        <f>SUM(S199:S203)</f>
        <v>448358896</v>
      </c>
      <c r="T204" s="39">
        <f t="shared" si="46"/>
        <v>1.0912188189009875</v>
      </c>
      <c r="U204" s="39">
        <f t="shared" si="47"/>
        <v>0.36232198312464781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2384442243</v>
      </c>
      <c r="E205" s="34">
        <f>SUM(E173:E178,E180:E184,E186:E190,E192:E197,E199:E203)</f>
        <v>2323843723</v>
      </c>
      <c r="F205" s="34">
        <f>SUM(F173:F178,F180:F184,F186:F190,F192:F197,F199:F203)</f>
        <v>372029458</v>
      </c>
      <c r="G205" s="39">
        <f t="shared" si="40"/>
        <v>0.15602368188710203</v>
      </c>
      <c r="H205" s="34">
        <f>SUM(H173:H178,H180:H184,H186:H190,H192:H197,H199:H203)</f>
        <v>447371997</v>
      </c>
      <c r="I205" s="39">
        <f t="shared" si="41"/>
        <v>0.18762123440538292</v>
      </c>
      <c r="J205" s="34">
        <f>SUM(J173:J178,J180:J184,J186:J190,J192:J197,J199:J203)</f>
        <v>421898007</v>
      </c>
      <c r="K205" s="39">
        <f t="shared" si="42"/>
        <v>0.18155179835214763</v>
      </c>
      <c r="L205" s="34">
        <f>SUM(L173:L178,L180:L184,L186:L190,L192:L197,L199:L203)</f>
        <v>629596973</v>
      </c>
      <c r="M205" s="39">
        <f t="shared" si="43"/>
        <v>0.27092913639959082</v>
      </c>
      <c r="N205" s="34">
        <f t="shared" si="44"/>
        <v>1870896435</v>
      </c>
      <c r="O205" s="39">
        <f t="shared" si="45"/>
        <v>0.80508702736031612</v>
      </c>
      <c r="P205" s="34">
        <f>SUM(P173:P178,P180:P184,P186:P190,P192:P197,P199:P203)</f>
        <v>497637062</v>
      </c>
      <c r="Q205" s="34">
        <f>SUM(Q173:Q178,Q180:Q184,Q186:Q190,Q192:Q197,Q199:Q203)</f>
        <v>2071432530</v>
      </c>
      <c r="R205" s="34">
        <f>SUM(R173:R178,R180:R184,R186:R190,R192:R197,R199:R203)</f>
        <v>2191814376</v>
      </c>
      <c r="S205" s="34">
        <f>SUM(S173:S178,S180:S184,S186:S190,S192:S197,S199:S203)</f>
        <v>1741286953</v>
      </c>
      <c r="T205" s="39">
        <f t="shared" si="46"/>
        <v>0.79445001003132398</v>
      </c>
      <c r="U205" s="39">
        <f t="shared" si="47"/>
        <v>0.26517299670095706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52064735</v>
      </c>
      <c r="E208" s="33">
        <v>49489927</v>
      </c>
      <c r="F208" s="33">
        <v>11398580</v>
      </c>
      <c r="G208" s="38">
        <f t="shared" ref="G208:G231" si="48">IF(($D208     =0),0,($F208     /$D208     ))</f>
        <v>0.21893091360207634</v>
      </c>
      <c r="H208" s="33">
        <v>13559884</v>
      </c>
      <c r="I208" s="38">
        <f t="shared" ref="I208:I231" si="49">IF(($D208     =0),0,($H208     /$D208     ))</f>
        <v>0.26044277378920683</v>
      </c>
      <c r="J208" s="33">
        <v>16765454</v>
      </c>
      <c r="K208" s="38">
        <f t="shared" ref="K208:K231" si="50">IF(($E208     =0),0,($J208     /$E208     ))</f>
        <v>0.33876497736600014</v>
      </c>
      <c r="L208" s="33">
        <v>23725595</v>
      </c>
      <c r="M208" s="38">
        <f t="shared" ref="M208:M231" si="51">IF(($E208     =0),0,($L208     /$E208     ))</f>
        <v>0.47940250548359065</v>
      </c>
      <c r="N208" s="33">
        <f t="shared" ref="N208:N231" si="52">$F208     +$H208     +$J208     +$L208</f>
        <v>65449513</v>
      </c>
      <c r="O208" s="38">
        <f t="shared" ref="O208:O231" si="53">IF(($E208     =0),0,($N208     /$E208     ))</f>
        <v>1.3224815021448708</v>
      </c>
      <c r="P208" s="33">
        <v>13061316</v>
      </c>
      <c r="Q208" s="33">
        <v>46026544</v>
      </c>
      <c r="R208" s="33">
        <v>52148053</v>
      </c>
      <c r="S208" s="33">
        <v>43223361</v>
      </c>
      <c r="T208" s="38">
        <f t="shared" ref="T208:T231" si="54">IF(($R208     =0),0,($S208     /$R208     ))</f>
        <v>0.82885857694437792</v>
      </c>
      <c r="U208" s="38">
        <f t="shared" ref="U208:U231" si="55">IF(($P208     =0),0,(($L208     /$P208     )-1))</f>
        <v>0.81647814048752831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74961757</v>
      </c>
      <c r="E209" s="33">
        <v>57587879</v>
      </c>
      <c r="F209" s="33">
        <v>9763983</v>
      </c>
      <c r="G209" s="38">
        <f t="shared" si="48"/>
        <v>0.13025285680003471</v>
      </c>
      <c r="H209" s="33">
        <v>14494056</v>
      </c>
      <c r="I209" s="38">
        <f t="shared" si="49"/>
        <v>0.19335267181637697</v>
      </c>
      <c r="J209" s="33">
        <v>9552312</v>
      </c>
      <c r="K209" s="38">
        <f t="shared" si="50"/>
        <v>0.16587365546142097</v>
      </c>
      <c r="L209" s="33">
        <v>13011366</v>
      </c>
      <c r="M209" s="38">
        <f t="shared" si="51"/>
        <v>0.22593931615366492</v>
      </c>
      <c r="N209" s="33">
        <f t="shared" si="52"/>
        <v>46821717</v>
      </c>
      <c r="O209" s="38">
        <f t="shared" si="53"/>
        <v>0.81304812424156137</v>
      </c>
      <c r="P209" s="33">
        <v>14838271</v>
      </c>
      <c r="Q209" s="33">
        <v>68506597</v>
      </c>
      <c r="R209" s="33">
        <v>67459200</v>
      </c>
      <c r="S209" s="33">
        <v>59506135</v>
      </c>
      <c r="T209" s="38">
        <f t="shared" si="54"/>
        <v>0.8821055541720032</v>
      </c>
      <c r="U209" s="38">
        <f t="shared" si="55"/>
        <v>-0.12312115070549656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59484570</v>
      </c>
      <c r="E210" s="33">
        <v>52793211</v>
      </c>
      <c r="F210" s="33">
        <v>11085486</v>
      </c>
      <c r="G210" s="38">
        <f t="shared" si="48"/>
        <v>0.18635901713671293</v>
      </c>
      <c r="H210" s="33">
        <v>13313079</v>
      </c>
      <c r="I210" s="38">
        <f t="shared" si="49"/>
        <v>0.22380726632133341</v>
      </c>
      <c r="J210" s="33">
        <v>9556349</v>
      </c>
      <c r="K210" s="38">
        <f t="shared" si="50"/>
        <v>0.18101473312543917</v>
      </c>
      <c r="L210" s="33">
        <v>14325786</v>
      </c>
      <c r="M210" s="38">
        <f t="shared" si="51"/>
        <v>0.27135659545315399</v>
      </c>
      <c r="N210" s="33">
        <f t="shared" si="52"/>
        <v>48280700</v>
      </c>
      <c r="O210" s="38">
        <f t="shared" si="53"/>
        <v>0.91452478615100719</v>
      </c>
      <c r="P210" s="33">
        <v>13029099</v>
      </c>
      <c r="Q210" s="33">
        <v>193992924</v>
      </c>
      <c r="R210" s="33">
        <v>55636253</v>
      </c>
      <c r="S210" s="33">
        <v>43854062</v>
      </c>
      <c r="T210" s="38">
        <f t="shared" si="54"/>
        <v>0.78822817201582573</v>
      </c>
      <c r="U210" s="38">
        <f t="shared" si="55"/>
        <v>9.9522384471865566E-2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27842181</v>
      </c>
      <c r="E211" s="33">
        <v>26842181</v>
      </c>
      <c r="F211" s="33">
        <v>4024443</v>
      </c>
      <c r="G211" s="38">
        <f t="shared" si="48"/>
        <v>0.14454481852553147</v>
      </c>
      <c r="H211" s="33">
        <v>5542374</v>
      </c>
      <c r="I211" s="38">
        <f t="shared" si="49"/>
        <v>0.19906393109074322</v>
      </c>
      <c r="J211" s="33">
        <v>4765258</v>
      </c>
      <c r="K211" s="38">
        <f t="shared" si="50"/>
        <v>0.17752871869837999</v>
      </c>
      <c r="L211" s="33">
        <v>7806665</v>
      </c>
      <c r="M211" s="38">
        <f t="shared" si="51"/>
        <v>0.29083571860274693</v>
      </c>
      <c r="N211" s="33">
        <f t="shared" si="52"/>
        <v>22138740</v>
      </c>
      <c r="O211" s="38">
        <f t="shared" si="53"/>
        <v>0.82477426107811436</v>
      </c>
      <c r="P211" s="33">
        <v>16703683</v>
      </c>
      <c r="Q211" s="33">
        <v>28356965</v>
      </c>
      <c r="R211" s="33">
        <v>28356965</v>
      </c>
      <c r="S211" s="33">
        <v>19708820</v>
      </c>
      <c r="T211" s="38">
        <f t="shared" si="54"/>
        <v>0.69502571943083469</v>
      </c>
      <c r="U211" s="38">
        <f t="shared" si="55"/>
        <v>-0.5326381014294872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57872430</v>
      </c>
      <c r="E212" s="33">
        <v>54489261</v>
      </c>
      <c r="F212" s="33">
        <v>20580891</v>
      </c>
      <c r="G212" s="38">
        <f t="shared" si="48"/>
        <v>0.3556251396390302</v>
      </c>
      <c r="H212" s="33">
        <v>12565430</v>
      </c>
      <c r="I212" s="38">
        <f t="shared" si="49"/>
        <v>0.2171229029090363</v>
      </c>
      <c r="J212" s="33">
        <v>11026521</v>
      </c>
      <c r="K212" s="38">
        <f t="shared" si="50"/>
        <v>0.20236136070922306</v>
      </c>
      <c r="L212" s="33">
        <v>15946054</v>
      </c>
      <c r="M212" s="38">
        <f t="shared" si="51"/>
        <v>0.29264581143796392</v>
      </c>
      <c r="N212" s="33">
        <f t="shared" si="52"/>
        <v>60118896</v>
      </c>
      <c r="O212" s="38">
        <f t="shared" si="53"/>
        <v>1.1033164131185409</v>
      </c>
      <c r="P212" s="33">
        <v>2163287</v>
      </c>
      <c r="Q212" s="33">
        <v>151123692</v>
      </c>
      <c r="R212" s="33">
        <v>65667580</v>
      </c>
      <c r="S212" s="33">
        <v>32851186</v>
      </c>
      <c r="T212" s="38">
        <f t="shared" si="54"/>
        <v>0.50026491002104845</v>
      </c>
      <c r="U212" s="38">
        <f t="shared" si="55"/>
        <v>6.3712151924363249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15841968</v>
      </c>
      <c r="E213" s="33">
        <v>15921960</v>
      </c>
      <c r="F213" s="33">
        <v>157535</v>
      </c>
      <c r="G213" s="38">
        <f t="shared" si="48"/>
        <v>9.9441559281018624E-3</v>
      </c>
      <c r="H213" s="33">
        <v>532324</v>
      </c>
      <c r="I213" s="38">
        <f t="shared" si="49"/>
        <v>3.3602138320188504E-2</v>
      </c>
      <c r="J213" s="33">
        <v>1254248</v>
      </c>
      <c r="K213" s="38">
        <f t="shared" si="50"/>
        <v>7.8774723714919517E-2</v>
      </c>
      <c r="L213" s="33">
        <v>196282</v>
      </c>
      <c r="M213" s="38">
        <f t="shared" si="51"/>
        <v>1.2327753618273127E-2</v>
      </c>
      <c r="N213" s="33">
        <f t="shared" si="52"/>
        <v>2140389</v>
      </c>
      <c r="O213" s="38">
        <f t="shared" si="53"/>
        <v>0.13442999479963522</v>
      </c>
      <c r="P213" s="33">
        <v>136204</v>
      </c>
      <c r="Q213" s="33">
        <v>15677280</v>
      </c>
      <c r="R213" s="33">
        <v>14967267</v>
      </c>
      <c r="S213" s="33">
        <v>519300</v>
      </c>
      <c r="T213" s="38">
        <f t="shared" si="54"/>
        <v>3.4695712984875594E-2</v>
      </c>
      <c r="U213" s="38">
        <f t="shared" si="55"/>
        <v>0.44108836744882685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65281198</v>
      </c>
      <c r="E214" s="33">
        <v>64973315</v>
      </c>
      <c r="F214" s="33">
        <v>7357275</v>
      </c>
      <c r="G214" s="38">
        <f t="shared" si="48"/>
        <v>0.11270128651744411</v>
      </c>
      <c r="H214" s="33">
        <v>11679984</v>
      </c>
      <c r="I214" s="38">
        <f t="shared" si="49"/>
        <v>0.17891804007640913</v>
      </c>
      <c r="J214" s="33">
        <v>11698352</v>
      </c>
      <c r="K214" s="38">
        <f t="shared" si="50"/>
        <v>0.18004856301390809</v>
      </c>
      <c r="L214" s="33">
        <v>11621845</v>
      </c>
      <c r="M214" s="38">
        <f t="shared" si="51"/>
        <v>0.17887104882981575</v>
      </c>
      <c r="N214" s="33">
        <f t="shared" si="52"/>
        <v>42357456</v>
      </c>
      <c r="O214" s="38">
        <f t="shared" si="53"/>
        <v>0.65192080779624684</v>
      </c>
      <c r="P214" s="33">
        <v>12603364</v>
      </c>
      <c r="Q214" s="33">
        <v>56605788</v>
      </c>
      <c r="R214" s="33">
        <v>58969272</v>
      </c>
      <c r="S214" s="33">
        <v>56170648</v>
      </c>
      <c r="T214" s="38">
        <f t="shared" si="54"/>
        <v>0.95254097761288281</v>
      </c>
      <c r="U214" s="38">
        <f t="shared" si="55"/>
        <v>-7.7877541265966799E-2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56153180</v>
      </c>
      <c r="E215" s="33">
        <v>56509680</v>
      </c>
      <c r="F215" s="33">
        <v>11152158</v>
      </c>
      <c r="G215" s="38">
        <f t="shared" si="48"/>
        <v>0.19860242999595037</v>
      </c>
      <c r="H215" s="33">
        <v>13759669</v>
      </c>
      <c r="I215" s="38">
        <f t="shared" si="49"/>
        <v>0.24503810826029798</v>
      </c>
      <c r="J215" s="33">
        <v>10749819</v>
      </c>
      <c r="K215" s="38">
        <f t="shared" si="50"/>
        <v>0.19022969162097539</v>
      </c>
      <c r="L215" s="33">
        <v>13538090</v>
      </c>
      <c r="M215" s="38">
        <f t="shared" si="51"/>
        <v>0.23957116727611977</v>
      </c>
      <c r="N215" s="33">
        <f t="shared" si="52"/>
        <v>49199736</v>
      </c>
      <c r="O215" s="38">
        <f t="shared" si="53"/>
        <v>0.87064262264447434</v>
      </c>
      <c r="P215" s="33">
        <v>9539960</v>
      </c>
      <c r="Q215" s="33">
        <v>59219882</v>
      </c>
      <c r="R215" s="33">
        <v>55135732</v>
      </c>
      <c r="S215" s="33">
        <v>43328124</v>
      </c>
      <c r="T215" s="38">
        <f t="shared" si="54"/>
        <v>0.7858447222574283</v>
      </c>
      <c r="U215" s="38">
        <f t="shared" si="55"/>
        <v>0.41909295217170728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409502019</v>
      </c>
      <c r="E216" s="34">
        <f>SUM(E208:E215)</f>
        <v>378607414</v>
      </c>
      <c r="F216" s="34">
        <f>SUM(F208:F215)</f>
        <v>75520351</v>
      </c>
      <c r="G216" s="39">
        <f t="shared" si="48"/>
        <v>0.18441997229810972</v>
      </c>
      <c r="H216" s="34">
        <f>SUM(H208:H215)</f>
        <v>85446800</v>
      </c>
      <c r="I216" s="39">
        <f t="shared" si="49"/>
        <v>0.20866026548210986</v>
      </c>
      <c r="J216" s="34">
        <f>SUM(J208:J215)</f>
        <v>75368313</v>
      </c>
      <c r="K216" s="39">
        <f t="shared" si="50"/>
        <v>0.19906718731081161</v>
      </c>
      <c r="L216" s="34">
        <f>SUM(L208:L215)</f>
        <v>100171683</v>
      </c>
      <c r="M216" s="39">
        <f t="shared" si="51"/>
        <v>0.26457929585076745</v>
      </c>
      <c r="N216" s="34">
        <f t="shared" si="52"/>
        <v>336507147</v>
      </c>
      <c r="O216" s="39">
        <f t="shared" si="53"/>
        <v>0.88880231753728944</v>
      </c>
      <c r="P216" s="34">
        <f>SUM(P208:P215)</f>
        <v>82075184</v>
      </c>
      <c r="Q216" s="34">
        <f>SUM(Q208:Q215)</f>
        <v>619509672</v>
      </c>
      <c r="R216" s="34">
        <f>SUM(R208:R215)</f>
        <v>398340322</v>
      </c>
      <c r="S216" s="34">
        <f>SUM(S208:S215)</f>
        <v>299161636</v>
      </c>
      <c r="T216" s="39">
        <f t="shared" si="54"/>
        <v>0.75102021933898022</v>
      </c>
      <c r="U216" s="39">
        <f t="shared" si="55"/>
        <v>0.22048685263989176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37156656</v>
      </c>
      <c r="E217" s="33">
        <v>35749339</v>
      </c>
      <c r="F217" s="33">
        <v>5645357</v>
      </c>
      <c r="G217" s="38">
        <f t="shared" si="48"/>
        <v>0.15193393614323097</v>
      </c>
      <c r="H217" s="33">
        <v>6707332</v>
      </c>
      <c r="I217" s="38">
        <f t="shared" si="49"/>
        <v>0.18051495269111409</v>
      </c>
      <c r="J217" s="33">
        <v>3631201</v>
      </c>
      <c r="K217" s="38">
        <f t="shared" si="50"/>
        <v>0.10157393399637403</v>
      </c>
      <c r="L217" s="33">
        <v>4397724</v>
      </c>
      <c r="M217" s="38">
        <f t="shared" si="51"/>
        <v>0.12301553323825093</v>
      </c>
      <c r="N217" s="33">
        <f t="shared" si="52"/>
        <v>20381614</v>
      </c>
      <c r="O217" s="38">
        <f t="shared" si="53"/>
        <v>0.57012561826667618</v>
      </c>
      <c r="P217" s="33">
        <v>7897345</v>
      </c>
      <c r="Q217" s="33">
        <v>35485416</v>
      </c>
      <c r="R217" s="33">
        <v>37367543</v>
      </c>
      <c r="S217" s="33">
        <v>29345693</v>
      </c>
      <c r="T217" s="38">
        <f t="shared" si="54"/>
        <v>0.78532573040726816</v>
      </c>
      <c r="U217" s="38">
        <f t="shared" si="55"/>
        <v>-0.44313892833604207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126067567</v>
      </c>
      <c r="E218" s="33">
        <v>148483475</v>
      </c>
      <c r="F218" s="33">
        <v>22615420</v>
      </c>
      <c r="G218" s="38">
        <f t="shared" si="48"/>
        <v>0.17939126246483364</v>
      </c>
      <c r="H218" s="33">
        <v>27959220</v>
      </c>
      <c r="I218" s="38">
        <f t="shared" si="49"/>
        <v>0.22177964297510397</v>
      </c>
      <c r="J218" s="33">
        <v>33386132</v>
      </c>
      <c r="K218" s="38">
        <f t="shared" si="50"/>
        <v>0.22484745861450239</v>
      </c>
      <c r="L218" s="33">
        <v>26002320</v>
      </c>
      <c r="M218" s="38">
        <f t="shared" si="51"/>
        <v>0.17511928515951017</v>
      </c>
      <c r="N218" s="33">
        <f t="shared" si="52"/>
        <v>109963092</v>
      </c>
      <c r="O218" s="38">
        <f t="shared" si="53"/>
        <v>0.74057461276414771</v>
      </c>
      <c r="P218" s="33">
        <v>22999309</v>
      </c>
      <c r="Q218" s="33">
        <v>174146332</v>
      </c>
      <c r="R218" s="33">
        <v>174146332</v>
      </c>
      <c r="S218" s="33">
        <v>108305372</v>
      </c>
      <c r="T218" s="38">
        <f t="shared" si="54"/>
        <v>0.62192163771787046</v>
      </c>
      <c r="U218" s="38">
        <f t="shared" si="55"/>
        <v>0.13056961841766634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172285378</v>
      </c>
      <c r="E219" s="33">
        <v>174276786</v>
      </c>
      <c r="F219" s="33">
        <v>24567317</v>
      </c>
      <c r="G219" s="38">
        <f t="shared" si="48"/>
        <v>0.14259664566542612</v>
      </c>
      <c r="H219" s="33">
        <v>23777384</v>
      </c>
      <c r="I219" s="38">
        <f t="shared" si="49"/>
        <v>0.13801161930294514</v>
      </c>
      <c r="J219" s="33">
        <v>16848519</v>
      </c>
      <c r="K219" s="38">
        <f t="shared" si="50"/>
        <v>9.6676782873422976E-2</v>
      </c>
      <c r="L219" s="33">
        <v>32237400</v>
      </c>
      <c r="M219" s="38">
        <f t="shared" si="51"/>
        <v>0.1849781645617449</v>
      </c>
      <c r="N219" s="33">
        <f t="shared" si="52"/>
        <v>97430620</v>
      </c>
      <c r="O219" s="38">
        <f t="shared" si="53"/>
        <v>0.55905678682874038</v>
      </c>
      <c r="P219" s="33">
        <v>23651707</v>
      </c>
      <c r="Q219" s="33">
        <v>79548164</v>
      </c>
      <c r="R219" s="33">
        <v>76716003</v>
      </c>
      <c r="S219" s="33">
        <v>71415166</v>
      </c>
      <c r="T219" s="38">
        <f t="shared" si="54"/>
        <v>0.93090311287463712</v>
      </c>
      <c r="U219" s="38">
        <f t="shared" si="55"/>
        <v>0.36300521564891697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156238188</v>
      </c>
      <c r="E220" s="33">
        <v>154480792</v>
      </c>
      <c r="F220" s="33">
        <v>3957032</v>
      </c>
      <c r="G220" s="38">
        <f t="shared" si="48"/>
        <v>2.5326919434063073E-2</v>
      </c>
      <c r="H220" s="33">
        <v>6168833</v>
      </c>
      <c r="I220" s="38">
        <f t="shared" si="49"/>
        <v>3.9483516027464423E-2</v>
      </c>
      <c r="J220" s="33">
        <v>17667203</v>
      </c>
      <c r="K220" s="38">
        <f t="shared" si="50"/>
        <v>0.11436504675610415</v>
      </c>
      <c r="L220" s="33">
        <v>16915968</v>
      </c>
      <c r="M220" s="38">
        <f t="shared" si="51"/>
        <v>0.10950207971486837</v>
      </c>
      <c r="N220" s="33">
        <f t="shared" si="52"/>
        <v>44709036</v>
      </c>
      <c r="O220" s="38">
        <f t="shared" si="53"/>
        <v>0.28941485489017948</v>
      </c>
      <c r="P220" s="33">
        <v>8193711</v>
      </c>
      <c r="Q220" s="33">
        <v>147109092</v>
      </c>
      <c r="R220" s="33">
        <v>146257492</v>
      </c>
      <c r="S220" s="33">
        <v>38597353</v>
      </c>
      <c r="T220" s="38">
        <f t="shared" si="54"/>
        <v>0.26390000588824536</v>
      </c>
      <c r="U220" s="38">
        <f t="shared" si="55"/>
        <v>1.0645063024556274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51393552</v>
      </c>
      <c r="E221" s="33">
        <v>51596131</v>
      </c>
      <c r="F221" s="33">
        <v>9020996</v>
      </c>
      <c r="G221" s="38">
        <f t="shared" si="48"/>
        <v>0.17552777827070601</v>
      </c>
      <c r="H221" s="33">
        <v>4841840</v>
      </c>
      <c r="I221" s="38">
        <f t="shared" si="49"/>
        <v>9.4211040326615286E-2</v>
      </c>
      <c r="J221" s="33">
        <v>20401842</v>
      </c>
      <c r="K221" s="38">
        <f t="shared" si="50"/>
        <v>0.3954141832844017</v>
      </c>
      <c r="L221" s="33">
        <v>10499468</v>
      </c>
      <c r="M221" s="38">
        <f t="shared" si="51"/>
        <v>0.2034933200708402</v>
      </c>
      <c r="N221" s="33">
        <f t="shared" si="52"/>
        <v>44764146</v>
      </c>
      <c r="O221" s="38">
        <f t="shared" si="53"/>
        <v>0.86758726153323396</v>
      </c>
      <c r="P221" s="33">
        <v>15591649</v>
      </c>
      <c r="Q221" s="33">
        <v>51210126</v>
      </c>
      <c r="R221" s="33">
        <v>52141998</v>
      </c>
      <c r="S221" s="33">
        <v>49139585</v>
      </c>
      <c r="T221" s="38">
        <f t="shared" si="54"/>
        <v>0.94241852795897851</v>
      </c>
      <c r="U221" s="38">
        <f t="shared" si="55"/>
        <v>-0.32659669288347881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53515002</v>
      </c>
      <c r="E222" s="33">
        <v>46666402</v>
      </c>
      <c r="F222" s="33">
        <v>1083656</v>
      </c>
      <c r="G222" s="38">
        <f t="shared" si="48"/>
        <v>2.0249574128764866E-2</v>
      </c>
      <c r="H222" s="33">
        <v>14731502</v>
      </c>
      <c r="I222" s="38">
        <f t="shared" si="49"/>
        <v>0.27527798653543917</v>
      </c>
      <c r="J222" s="33">
        <v>12639337</v>
      </c>
      <c r="K222" s="38">
        <f t="shared" si="50"/>
        <v>0.27084447178936144</v>
      </c>
      <c r="L222" s="33">
        <v>10561290</v>
      </c>
      <c r="M222" s="38">
        <f t="shared" si="51"/>
        <v>0.22631464067017637</v>
      </c>
      <c r="N222" s="33">
        <f t="shared" si="52"/>
        <v>39015785</v>
      </c>
      <c r="O222" s="38">
        <f t="shared" si="53"/>
        <v>0.83605727735341584</v>
      </c>
      <c r="P222" s="33">
        <v>29546250</v>
      </c>
      <c r="Q222" s="33">
        <v>56244704</v>
      </c>
      <c r="R222" s="33">
        <v>60594436</v>
      </c>
      <c r="S222" s="33">
        <v>42743334</v>
      </c>
      <c r="T222" s="38">
        <f t="shared" si="54"/>
        <v>0.70540031101205403</v>
      </c>
      <c r="U222" s="38">
        <f t="shared" si="55"/>
        <v>-0.64255057748445232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37304030</v>
      </c>
      <c r="E223" s="33">
        <v>36194345</v>
      </c>
      <c r="F223" s="33">
        <v>8789274</v>
      </c>
      <c r="G223" s="38">
        <f t="shared" si="48"/>
        <v>0.23561191646050039</v>
      </c>
      <c r="H223" s="33">
        <v>6834993</v>
      </c>
      <c r="I223" s="38">
        <f t="shared" si="49"/>
        <v>0.18322398411110005</v>
      </c>
      <c r="J223" s="33">
        <v>7643513</v>
      </c>
      <c r="K223" s="38">
        <f t="shared" si="50"/>
        <v>0.2111797575007919</v>
      </c>
      <c r="L223" s="33">
        <v>8359090</v>
      </c>
      <c r="M223" s="38">
        <f t="shared" si="51"/>
        <v>0.23095016638648938</v>
      </c>
      <c r="N223" s="33">
        <f t="shared" si="52"/>
        <v>31626870</v>
      </c>
      <c r="O223" s="38">
        <f t="shared" si="53"/>
        <v>0.87380694415108218</v>
      </c>
      <c r="P223" s="33">
        <v>7593688</v>
      </c>
      <c r="Q223" s="33">
        <v>36842106</v>
      </c>
      <c r="R223" s="33">
        <v>34753476</v>
      </c>
      <c r="S223" s="33">
        <v>27639402</v>
      </c>
      <c r="T223" s="38">
        <f t="shared" si="54"/>
        <v>0.79529892204163977</v>
      </c>
      <c r="U223" s="38">
        <f t="shared" si="55"/>
        <v>0.10079450196004891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633960373</v>
      </c>
      <c r="E224" s="34">
        <f>SUM(E217:E223)</f>
        <v>647447270</v>
      </c>
      <c r="F224" s="34">
        <f>SUM(F217:F223)</f>
        <v>75679052</v>
      </c>
      <c r="G224" s="39">
        <f t="shared" si="48"/>
        <v>0.11937505122264164</v>
      </c>
      <c r="H224" s="34">
        <f>SUM(H217:H223)</f>
        <v>91021104</v>
      </c>
      <c r="I224" s="39">
        <f t="shared" si="49"/>
        <v>0.14357538400905698</v>
      </c>
      <c r="J224" s="34">
        <f>SUM(J217:J223)</f>
        <v>112217747</v>
      </c>
      <c r="K224" s="39">
        <f t="shared" si="50"/>
        <v>0.17332337658941707</v>
      </c>
      <c r="L224" s="34">
        <f>SUM(L217:L223)</f>
        <v>108973260</v>
      </c>
      <c r="M224" s="39">
        <f t="shared" si="51"/>
        <v>0.1683121777623682</v>
      </c>
      <c r="N224" s="34">
        <f t="shared" si="52"/>
        <v>387891163</v>
      </c>
      <c r="O224" s="39">
        <f t="shared" si="53"/>
        <v>0.5991085003725477</v>
      </c>
      <c r="P224" s="34">
        <f>SUM(P217:P223)</f>
        <v>115473659</v>
      </c>
      <c r="Q224" s="34">
        <f>SUM(Q217:Q223)</f>
        <v>580585940</v>
      </c>
      <c r="R224" s="34">
        <f>SUM(R217:R223)</f>
        <v>581977280</v>
      </c>
      <c r="S224" s="34">
        <f>SUM(S217:S223)</f>
        <v>367185905</v>
      </c>
      <c r="T224" s="39">
        <f t="shared" si="54"/>
        <v>0.630928246889638</v>
      </c>
      <c r="U224" s="39">
        <f t="shared" si="55"/>
        <v>-5.6293349117827796E-2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145433014</v>
      </c>
      <c r="E225" s="33">
        <v>132332535</v>
      </c>
      <c r="F225" s="33">
        <v>27967164</v>
      </c>
      <c r="G225" s="38">
        <f t="shared" si="48"/>
        <v>0.19230271883109018</v>
      </c>
      <c r="H225" s="33">
        <v>30984348</v>
      </c>
      <c r="I225" s="38">
        <f t="shared" si="49"/>
        <v>0.21304892986677701</v>
      </c>
      <c r="J225" s="33">
        <v>20001616</v>
      </c>
      <c r="K225" s="38">
        <f t="shared" si="50"/>
        <v>0.15114662467548134</v>
      </c>
      <c r="L225" s="33">
        <v>42480179</v>
      </c>
      <c r="M225" s="38">
        <f t="shared" si="51"/>
        <v>0.32101084589666479</v>
      </c>
      <c r="N225" s="33">
        <f t="shared" si="52"/>
        <v>121433307</v>
      </c>
      <c r="O225" s="38">
        <f t="shared" si="53"/>
        <v>0.91763757869521656</v>
      </c>
      <c r="P225" s="33">
        <v>30266548</v>
      </c>
      <c r="Q225" s="33">
        <v>113263992</v>
      </c>
      <c r="R225" s="33">
        <v>112834245</v>
      </c>
      <c r="S225" s="33">
        <v>126244307</v>
      </c>
      <c r="T225" s="38">
        <f t="shared" si="54"/>
        <v>1.1188474474216581</v>
      </c>
      <c r="U225" s="38">
        <f t="shared" si="55"/>
        <v>0.40353564602081482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87659342</v>
      </c>
      <c r="E226" s="33">
        <v>70531632</v>
      </c>
      <c r="F226" s="33">
        <v>20181095</v>
      </c>
      <c r="G226" s="38">
        <f t="shared" si="48"/>
        <v>0.23022183990384049</v>
      </c>
      <c r="H226" s="33">
        <v>18259787</v>
      </c>
      <c r="I226" s="38">
        <f t="shared" si="49"/>
        <v>0.20830394779828487</v>
      </c>
      <c r="J226" s="33">
        <v>18166547</v>
      </c>
      <c r="K226" s="38">
        <f t="shared" si="50"/>
        <v>0.25756595281958028</v>
      </c>
      <c r="L226" s="33">
        <v>21599207</v>
      </c>
      <c r="M226" s="38">
        <f t="shared" si="51"/>
        <v>0.30623432901708553</v>
      </c>
      <c r="N226" s="33">
        <f t="shared" si="52"/>
        <v>78206636</v>
      </c>
      <c r="O226" s="38">
        <f t="shared" si="53"/>
        <v>1.1088164810931924</v>
      </c>
      <c r="P226" s="33">
        <v>20425047</v>
      </c>
      <c r="Q226" s="33">
        <v>96669439</v>
      </c>
      <c r="R226" s="33">
        <v>111830465</v>
      </c>
      <c r="S226" s="33">
        <v>106937390</v>
      </c>
      <c r="T226" s="38">
        <f t="shared" si="54"/>
        <v>0.95624559908608087</v>
      </c>
      <c r="U226" s="38">
        <f t="shared" si="55"/>
        <v>5.7486281426916586E-2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96420042</v>
      </c>
      <c r="E227" s="33">
        <v>60385109</v>
      </c>
      <c r="F227" s="33">
        <v>8719574</v>
      </c>
      <c r="G227" s="38">
        <f t="shared" si="48"/>
        <v>9.0433210970806255E-2</v>
      </c>
      <c r="H227" s="33">
        <v>13928600</v>
      </c>
      <c r="I227" s="38">
        <f t="shared" si="49"/>
        <v>0.14445751848977623</v>
      </c>
      <c r="J227" s="33">
        <v>9600239</v>
      </c>
      <c r="K227" s="38">
        <f t="shared" si="50"/>
        <v>0.15898355006695442</v>
      </c>
      <c r="L227" s="33">
        <v>12677860</v>
      </c>
      <c r="M227" s="38">
        <f t="shared" si="51"/>
        <v>0.20995010541423384</v>
      </c>
      <c r="N227" s="33">
        <f t="shared" si="52"/>
        <v>44926273</v>
      </c>
      <c r="O227" s="38">
        <f t="shared" si="53"/>
        <v>0.74399589143740719</v>
      </c>
      <c r="P227" s="33">
        <v>8674915</v>
      </c>
      <c r="Q227" s="33">
        <v>95350181</v>
      </c>
      <c r="R227" s="33">
        <v>100221765</v>
      </c>
      <c r="S227" s="33">
        <v>42075771</v>
      </c>
      <c r="T227" s="38">
        <f t="shared" si="54"/>
        <v>0.41982668136008183</v>
      </c>
      <c r="U227" s="38">
        <f t="shared" si="55"/>
        <v>0.46143910343790107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143960247</v>
      </c>
      <c r="E228" s="33">
        <v>141800777</v>
      </c>
      <c r="F228" s="33">
        <v>31458959</v>
      </c>
      <c r="G228" s="38">
        <f t="shared" si="48"/>
        <v>0.2185253197016257</v>
      </c>
      <c r="H228" s="33">
        <v>32867815</v>
      </c>
      <c r="I228" s="38">
        <f t="shared" si="49"/>
        <v>0.22831174358849218</v>
      </c>
      <c r="J228" s="33">
        <v>35393718</v>
      </c>
      <c r="K228" s="38">
        <f t="shared" si="50"/>
        <v>0.24960172115276913</v>
      </c>
      <c r="L228" s="33">
        <v>34003601</v>
      </c>
      <c r="M228" s="38">
        <f t="shared" si="51"/>
        <v>0.23979841097767751</v>
      </c>
      <c r="N228" s="33">
        <f t="shared" si="52"/>
        <v>133724093</v>
      </c>
      <c r="O228" s="38">
        <f t="shared" si="53"/>
        <v>0.94304203283737997</v>
      </c>
      <c r="P228" s="33">
        <v>33683644</v>
      </c>
      <c r="Q228" s="33">
        <v>138603136</v>
      </c>
      <c r="R228" s="33">
        <v>147301478</v>
      </c>
      <c r="S228" s="33">
        <v>139554308</v>
      </c>
      <c r="T228" s="38">
        <f t="shared" si="54"/>
        <v>0.94740602670667029</v>
      </c>
      <c r="U228" s="38">
        <f t="shared" si="55"/>
        <v>9.4988831968416676E-3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42510206</v>
      </c>
      <c r="E229" s="33">
        <v>45390985</v>
      </c>
      <c r="F229" s="33">
        <v>9371591</v>
      </c>
      <c r="G229" s="38">
        <f t="shared" si="48"/>
        <v>0.22045508318637647</v>
      </c>
      <c r="H229" s="33">
        <v>10607241</v>
      </c>
      <c r="I229" s="38">
        <f t="shared" si="49"/>
        <v>0.24952222061685611</v>
      </c>
      <c r="J229" s="33">
        <v>10504972</v>
      </c>
      <c r="K229" s="38">
        <f t="shared" si="50"/>
        <v>0.23143300371208073</v>
      </c>
      <c r="L229" s="33">
        <v>10932904</v>
      </c>
      <c r="M229" s="38">
        <f t="shared" si="51"/>
        <v>0.24086069072966801</v>
      </c>
      <c r="N229" s="33">
        <f t="shared" si="52"/>
        <v>41416708</v>
      </c>
      <c r="O229" s="38">
        <f t="shared" si="53"/>
        <v>0.91244347308171436</v>
      </c>
      <c r="P229" s="33">
        <v>10149411</v>
      </c>
      <c r="Q229" s="33">
        <v>46831328</v>
      </c>
      <c r="R229" s="33">
        <v>45387444</v>
      </c>
      <c r="S229" s="33">
        <v>38805063</v>
      </c>
      <c r="T229" s="38">
        <f t="shared" si="54"/>
        <v>0.85497352527716697</v>
      </c>
      <c r="U229" s="38">
        <f t="shared" si="55"/>
        <v>7.7195908215757614E-2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515982851</v>
      </c>
      <c r="E230" s="34">
        <f>SUM(E225:E229)</f>
        <v>450441038</v>
      </c>
      <c r="F230" s="34">
        <f>SUM(F225:F229)</f>
        <v>97698383</v>
      </c>
      <c r="G230" s="39">
        <f t="shared" si="48"/>
        <v>0.18934424431094127</v>
      </c>
      <c r="H230" s="34">
        <f>SUM(H225:H229)</f>
        <v>106647791</v>
      </c>
      <c r="I230" s="39">
        <f t="shared" si="49"/>
        <v>0.20668863469650467</v>
      </c>
      <c r="J230" s="34">
        <f>SUM(J225:J229)</f>
        <v>93667092</v>
      </c>
      <c r="K230" s="39">
        <f t="shared" si="50"/>
        <v>0.20794528938990678</v>
      </c>
      <c r="L230" s="34">
        <f>SUM(L225:L229)</f>
        <v>121693751</v>
      </c>
      <c r="M230" s="39">
        <f t="shared" si="51"/>
        <v>0.27016577250672263</v>
      </c>
      <c r="N230" s="34">
        <f t="shared" si="52"/>
        <v>419707017</v>
      </c>
      <c r="O230" s="39">
        <f t="shared" si="53"/>
        <v>0.93176904765058288</v>
      </c>
      <c r="P230" s="34">
        <f>SUM(P225:P229)</f>
        <v>103199565</v>
      </c>
      <c r="Q230" s="34">
        <f>SUM(Q225:Q229)</f>
        <v>490718076</v>
      </c>
      <c r="R230" s="34">
        <f>SUM(R225:R229)</f>
        <v>517575397</v>
      </c>
      <c r="S230" s="34">
        <f>SUM(S225:S229)</f>
        <v>453616839</v>
      </c>
      <c r="T230" s="39">
        <f t="shared" si="54"/>
        <v>0.87642658756440084</v>
      </c>
      <c r="U230" s="39">
        <f t="shared" si="55"/>
        <v>0.17920798406466143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1559445243</v>
      </c>
      <c r="E231" s="34">
        <f>SUM(E208:E215,E217:E223,E225:E229)</f>
        <v>1476495722</v>
      </c>
      <c r="F231" s="34">
        <f>SUM(F208:F215,F217:F223,F225:F229)</f>
        <v>248897786</v>
      </c>
      <c r="G231" s="39">
        <f t="shared" si="48"/>
        <v>0.15960662108352078</v>
      </c>
      <c r="H231" s="34">
        <f>SUM(H208:H215,H217:H223,H225:H229)</f>
        <v>283115695</v>
      </c>
      <c r="I231" s="39">
        <f t="shared" si="49"/>
        <v>0.1815489811334145</v>
      </c>
      <c r="J231" s="34">
        <f>SUM(J208:J215,J217:J223,J225:J229)</f>
        <v>281253152</v>
      </c>
      <c r="K231" s="39">
        <f t="shared" si="50"/>
        <v>0.19048693999534663</v>
      </c>
      <c r="L231" s="34">
        <f>SUM(L208:L215,L217:L223,L225:L229)</f>
        <v>330838694</v>
      </c>
      <c r="M231" s="39">
        <f t="shared" si="51"/>
        <v>0.22407020153899235</v>
      </c>
      <c r="N231" s="34">
        <f t="shared" si="52"/>
        <v>1144105327</v>
      </c>
      <c r="O231" s="39">
        <f t="shared" si="53"/>
        <v>0.77487886348240975</v>
      </c>
      <c r="P231" s="34">
        <f>SUM(P208:P215,P217:P223,P225:P229)</f>
        <v>300748408</v>
      </c>
      <c r="Q231" s="34">
        <f>SUM(Q208:Q215,Q217:Q223,Q225:Q229)</f>
        <v>1690813688</v>
      </c>
      <c r="R231" s="34">
        <f>SUM(R208:R215,R217:R223,R225:R229)</f>
        <v>1497892999</v>
      </c>
      <c r="S231" s="34">
        <f>SUM(S208:S215,S217:S223,S225:S229)</f>
        <v>1119964380</v>
      </c>
      <c r="T231" s="39">
        <f t="shared" si="54"/>
        <v>0.74769318018556274</v>
      </c>
      <c r="U231" s="39">
        <f t="shared" si="55"/>
        <v>0.10005135588282155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65637321</v>
      </c>
      <c r="E234" s="33">
        <v>60826408</v>
      </c>
      <c r="F234" s="33">
        <v>3313140</v>
      </c>
      <c r="G234" s="38">
        <f t="shared" ref="G234:G260" si="56">IF(($D234     =0),0,($F234     /$D234     ))</f>
        <v>5.0476465972765706E-2</v>
      </c>
      <c r="H234" s="33">
        <v>18089305</v>
      </c>
      <c r="I234" s="38">
        <f t="shared" ref="I234:I260" si="57">IF(($D234     =0),0,($H234     /$D234     ))</f>
        <v>0.27559480984911006</v>
      </c>
      <c r="J234" s="33">
        <v>23228691</v>
      </c>
      <c r="K234" s="38">
        <f t="shared" ref="K234:K260" si="58">IF(($E234     =0),0,($J234     /$E234     ))</f>
        <v>0.38188497009391054</v>
      </c>
      <c r="L234" s="33">
        <v>15649079</v>
      </c>
      <c r="M234" s="38">
        <f t="shared" ref="M234:M260" si="59">IF(($E234     =0),0,($L234     /$E234     ))</f>
        <v>0.25727442264879424</v>
      </c>
      <c r="N234" s="33">
        <f t="shared" ref="N234:N260" si="60">$F234     +$H234     +$J234     +$L234</f>
        <v>60280215</v>
      </c>
      <c r="O234" s="38">
        <f t="shared" ref="O234:O260" si="61">IF(($E234     =0),0,($N234     /$E234     ))</f>
        <v>0.99102046269113897</v>
      </c>
      <c r="P234" s="33">
        <v>10053386</v>
      </c>
      <c r="Q234" s="33">
        <v>61484940</v>
      </c>
      <c r="R234" s="33">
        <v>61852079</v>
      </c>
      <c r="S234" s="33">
        <v>51156512</v>
      </c>
      <c r="T234" s="38">
        <f t="shared" ref="T234:T260" si="62">IF(($R234     =0),0,($S234     /$R234     ))</f>
        <v>0.82707829432863522</v>
      </c>
      <c r="U234" s="38">
        <f t="shared" ref="U234:U260" si="63">IF(($P234     =0),0,(($L234     /$P234     )-1))</f>
        <v>0.55659784673541823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93461355</v>
      </c>
      <c r="E235" s="33">
        <v>96644101</v>
      </c>
      <c r="F235" s="33">
        <v>21291989</v>
      </c>
      <c r="G235" s="38">
        <f t="shared" si="56"/>
        <v>0.22781596735891535</v>
      </c>
      <c r="H235" s="33">
        <v>24281182</v>
      </c>
      <c r="I235" s="38">
        <f t="shared" si="57"/>
        <v>0.25979916512017187</v>
      </c>
      <c r="J235" s="33">
        <v>20688014</v>
      </c>
      <c r="K235" s="38">
        <f t="shared" si="58"/>
        <v>0.2140639085669595</v>
      </c>
      <c r="L235" s="33">
        <v>21669642</v>
      </c>
      <c r="M235" s="38">
        <f t="shared" si="59"/>
        <v>0.22422105204331094</v>
      </c>
      <c r="N235" s="33">
        <f t="shared" si="60"/>
        <v>87930827</v>
      </c>
      <c r="O235" s="38">
        <f t="shared" si="61"/>
        <v>0.90984163637675097</v>
      </c>
      <c r="P235" s="33">
        <v>21511255</v>
      </c>
      <c r="Q235" s="33">
        <v>90854522</v>
      </c>
      <c r="R235" s="33">
        <v>89138472</v>
      </c>
      <c r="S235" s="33">
        <v>82844153</v>
      </c>
      <c r="T235" s="38">
        <f t="shared" si="62"/>
        <v>0.92938717863595421</v>
      </c>
      <c r="U235" s="38">
        <f t="shared" si="63"/>
        <v>7.3629827734364994E-3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295801620</v>
      </c>
      <c r="E236" s="33">
        <v>292363982</v>
      </c>
      <c r="F236" s="33">
        <v>47658717</v>
      </c>
      <c r="G236" s="38">
        <f t="shared" si="56"/>
        <v>0.16111716021027878</v>
      </c>
      <c r="H236" s="33">
        <v>54414853</v>
      </c>
      <c r="I236" s="38">
        <f t="shared" si="57"/>
        <v>0.18395725148496483</v>
      </c>
      <c r="J236" s="33">
        <v>56951279</v>
      </c>
      <c r="K236" s="38">
        <f t="shared" si="58"/>
        <v>0.19479581106539998</v>
      </c>
      <c r="L236" s="33">
        <v>70762948</v>
      </c>
      <c r="M236" s="38">
        <f t="shared" si="59"/>
        <v>0.24203716037771028</v>
      </c>
      <c r="N236" s="33">
        <f t="shared" si="60"/>
        <v>229787797</v>
      </c>
      <c r="O236" s="38">
        <f t="shared" si="61"/>
        <v>0.7859647943911231</v>
      </c>
      <c r="P236" s="33">
        <v>82388749</v>
      </c>
      <c r="Q236" s="33">
        <v>266460175</v>
      </c>
      <c r="R236" s="33">
        <v>268633969</v>
      </c>
      <c r="S236" s="33">
        <v>228963875</v>
      </c>
      <c r="T236" s="38">
        <f t="shared" si="62"/>
        <v>0.85232659090853846</v>
      </c>
      <c r="U236" s="38">
        <f t="shared" si="63"/>
        <v>-0.14110908517375353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74720848</v>
      </c>
      <c r="E237" s="33">
        <v>74720848</v>
      </c>
      <c r="F237" s="33">
        <v>6303977</v>
      </c>
      <c r="G237" s="38">
        <f t="shared" si="56"/>
        <v>8.436704305068915E-2</v>
      </c>
      <c r="H237" s="33">
        <v>504875</v>
      </c>
      <c r="I237" s="38">
        <f t="shared" si="57"/>
        <v>6.7568157149394239E-3</v>
      </c>
      <c r="J237" s="33">
        <v>1962970</v>
      </c>
      <c r="K237" s="38">
        <f t="shared" si="58"/>
        <v>2.627071363001662E-2</v>
      </c>
      <c r="L237" s="33">
        <v>3194876</v>
      </c>
      <c r="M237" s="38">
        <f t="shared" si="59"/>
        <v>4.2757491189072155E-2</v>
      </c>
      <c r="N237" s="33">
        <f t="shared" si="60"/>
        <v>11966698</v>
      </c>
      <c r="O237" s="38">
        <f t="shared" si="61"/>
        <v>0.16015206358471734</v>
      </c>
      <c r="P237" s="33">
        <v>1807812</v>
      </c>
      <c r="Q237" s="33">
        <v>75670031</v>
      </c>
      <c r="R237" s="33">
        <v>75670031</v>
      </c>
      <c r="S237" s="33">
        <v>15538150</v>
      </c>
      <c r="T237" s="38">
        <f t="shared" si="62"/>
        <v>0.20534087002025941</v>
      </c>
      <c r="U237" s="38">
        <f t="shared" si="63"/>
        <v>0.76726119751390076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72228023</v>
      </c>
      <c r="E238" s="33">
        <v>72823023</v>
      </c>
      <c r="F238" s="33">
        <v>19287760</v>
      </c>
      <c r="G238" s="38">
        <f t="shared" si="56"/>
        <v>0.26703984407824649</v>
      </c>
      <c r="H238" s="33">
        <v>19719419</v>
      </c>
      <c r="I238" s="38">
        <f t="shared" si="57"/>
        <v>0.27301618099113689</v>
      </c>
      <c r="J238" s="33">
        <v>16519694</v>
      </c>
      <c r="K238" s="38">
        <f t="shared" si="58"/>
        <v>0.22684713322049266</v>
      </c>
      <c r="L238" s="33">
        <v>15987432</v>
      </c>
      <c r="M238" s="38">
        <f t="shared" si="59"/>
        <v>0.21953815347654546</v>
      </c>
      <c r="N238" s="33">
        <f t="shared" si="60"/>
        <v>71514305</v>
      </c>
      <c r="O238" s="38">
        <f t="shared" si="61"/>
        <v>0.9820287877914653</v>
      </c>
      <c r="P238" s="33">
        <v>15455561</v>
      </c>
      <c r="Q238" s="33">
        <v>75047222</v>
      </c>
      <c r="R238" s="33">
        <v>85905603</v>
      </c>
      <c r="S238" s="33">
        <v>73564879</v>
      </c>
      <c r="T238" s="38">
        <f t="shared" si="62"/>
        <v>0.85634552847501688</v>
      </c>
      <c r="U238" s="38">
        <f t="shared" si="63"/>
        <v>3.4412921019172371E-2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67890520</v>
      </c>
      <c r="E239" s="33">
        <v>72589210</v>
      </c>
      <c r="F239" s="33">
        <v>14071997</v>
      </c>
      <c r="G239" s="38">
        <f t="shared" si="56"/>
        <v>0.20727484485315475</v>
      </c>
      <c r="H239" s="33">
        <v>12284213</v>
      </c>
      <c r="I239" s="38">
        <f t="shared" si="57"/>
        <v>0.180941507002745</v>
      </c>
      <c r="J239" s="33">
        <v>15783138</v>
      </c>
      <c r="K239" s="38">
        <f t="shared" si="58"/>
        <v>0.21743091018623842</v>
      </c>
      <c r="L239" s="33">
        <v>16250568</v>
      </c>
      <c r="M239" s="38">
        <f t="shared" si="59"/>
        <v>0.22387029697664432</v>
      </c>
      <c r="N239" s="33">
        <f t="shared" si="60"/>
        <v>58389916</v>
      </c>
      <c r="O239" s="38">
        <f t="shared" si="61"/>
        <v>0.80438836570889805</v>
      </c>
      <c r="P239" s="33">
        <v>11859133</v>
      </c>
      <c r="Q239" s="33">
        <v>48233127</v>
      </c>
      <c r="R239" s="33">
        <v>51928131</v>
      </c>
      <c r="S239" s="33">
        <v>48140978</v>
      </c>
      <c r="T239" s="38">
        <f t="shared" si="62"/>
        <v>0.92706933742714526</v>
      </c>
      <c r="U239" s="38">
        <f t="shared" si="63"/>
        <v>0.37029983557819945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669739687</v>
      </c>
      <c r="E240" s="34">
        <f>SUM(E234:E239)</f>
        <v>669967572</v>
      </c>
      <c r="F240" s="34">
        <f>SUM(F234:F239)</f>
        <v>111927580</v>
      </c>
      <c r="G240" s="39">
        <f t="shared" si="56"/>
        <v>0.16712102055854428</v>
      </c>
      <c r="H240" s="34">
        <f>SUM(H234:H239)</f>
        <v>129293847</v>
      </c>
      <c r="I240" s="39">
        <f t="shared" si="57"/>
        <v>0.19305089650451013</v>
      </c>
      <c r="J240" s="34">
        <f>SUM(J234:J239)</f>
        <v>135133786</v>
      </c>
      <c r="K240" s="39">
        <f t="shared" si="58"/>
        <v>0.20170198028629363</v>
      </c>
      <c r="L240" s="34">
        <f>SUM(L234:L239)</f>
        <v>143514545</v>
      </c>
      <c r="M240" s="39">
        <f t="shared" si="59"/>
        <v>0.21421118125400851</v>
      </c>
      <c r="N240" s="34">
        <f t="shared" si="60"/>
        <v>519869758</v>
      </c>
      <c r="O240" s="39">
        <f t="shared" si="61"/>
        <v>0.77596256852861534</v>
      </c>
      <c r="P240" s="34">
        <f>SUM(P234:P239)</f>
        <v>143075896</v>
      </c>
      <c r="Q240" s="34">
        <f>SUM(Q234:Q239)</f>
        <v>617750017</v>
      </c>
      <c r="R240" s="34">
        <f>SUM(R234:R239)</f>
        <v>633128285</v>
      </c>
      <c r="S240" s="34">
        <f>SUM(S234:S239)</f>
        <v>500208547</v>
      </c>
      <c r="T240" s="39">
        <f t="shared" si="62"/>
        <v>0.79005875878693366</v>
      </c>
      <c r="U240" s="39">
        <f t="shared" si="63"/>
        <v>3.0658483522618685E-3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52654936</v>
      </c>
      <c r="E241" s="33">
        <v>54673431</v>
      </c>
      <c r="F241" s="33">
        <v>9691864</v>
      </c>
      <c r="G241" s="38">
        <f t="shared" si="56"/>
        <v>0.1840637314609973</v>
      </c>
      <c r="H241" s="33">
        <v>12695506</v>
      </c>
      <c r="I241" s="38">
        <f t="shared" si="57"/>
        <v>0.24110761429849614</v>
      </c>
      <c r="J241" s="33">
        <v>9642707</v>
      </c>
      <c r="K241" s="38">
        <f t="shared" si="58"/>
        <v>0.17636915817483634</v>
      </c>
      <c r="L241" s="33">
        <v>11741551</v>
      </c>
      <c r="M241" s="38">
        <f t="shared" si="59"/>
        <v>0.21475789584158345</v>
      </c>
      <c r="N241" s="33">
        <f t="shared" si="60"/>
        <v>43771628</v>
      </c>
      <c r="O241" s="38">
        <f t="shared" si="61"/>
        <v>0.80060144752942253</v>
      </c>
      <c r="P241" s="33">
        <v>11202172</v>
      </c>
      <c r="Q241" s="33">
        <v>51298835</v>
      </c>
      <c r="R241" s="33">
        <v>52098835</v>
      </c>
      <c r="S241" s="33">
        <v>42802559</v>
      </c>
      <c r="T241" s="38">
        <f t="shared" si="62"/>
        <v>0.82156460888232918</v>
      </c>
      <c r="U241" s="38">
        <f t="shared" si="63"/>
        <v>4.8149501721630461E-2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24332714</v>
      </c>
      <c r="E242" s="33">
        <v>28636749</v>
      </c>
      <c r="F242" s="33">
        <v>1744410</v>
      </c>
      <c r="G242" s="38">
        <f t="shared" si="56"/>
        <v>7.1689906847218113E-2</v>
      </c>
      <c r="H242" s="33">
        <v>2061540</v>
      </c>
      <c r="I242" s="38">
        <f t="shared" si="57"/>
        <v>8.4722978291694048E-2</v>
      </c>
      <c r="J242" s="33">
        <v>14694026</v>
      </c>
      <c r="K242" s="38">
        <f t="shared" si="58"/>
        <v>0.51311781236061393</v>
      </c>
      <c r="L242" s="33">
        <v>2169912</v>
      </c>
      <c r="M242" s="38">
        <f t="shared" si="59"/>
        <v>7.5773685064600041E-2</v>
      </c>
      <c r="N242" s="33">
        <f t="shared" si="60"/>
        <v>20669888</v>
      </c>
      <c r="O242" s="38">
        <f t="shared" si="61"/>
        <v>0.72179589938788091</v>
      </c>
      <c r="P242" s="33">
        <v>5598532</v>
      </c>
      <c r="Q242" s="33">
        <v>28917188</v>
      </c>
      <c r="R242" s="33">
        <v>28917188</v>
      </c>
      <c r="S242" s="33">
        <v>25206699</v>
      </c>
      <c r="T242" s="38">
        <f t="shared" si="62"/>
        <v>0.87168569087699677</v>
      </c>
      <c r="U242" s="38">
        <f t="shared" si="63"/>
        <v>-0.612414111413492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76732452</v>
      </c>
      <c r="E243" s="33">
        <v>66238737</v>
      </c>
      <c r="F243" s="33">
        <v>12382691</v>
      </c>
      <c r="G243" s="38">
        <f t="shared" si="56"/>
        <v>0.16137488998787633</v>
      </c>
      <c r="H243" s="33">
        <v>15412230</v>
      </c>
      <c r="I243" s="38">
        <f t="shared" si="57"/>
        <v>0.20085673790275854</v>
      </c>
      <c r="J243" s="33">
        <v>11836634</v>
      </c>
      <c r="K243" s="38">
        <f t="shared" si="58"/>
        <v>0.17869655334762799</v>
      </c>
      <c r="L243" s="33">
        <v>10842151</v>
      </c>
      <c r="M243" s="38">
        <f t="shared" si="59"/>
        <v>0.16368293676855583</v>
      </c>
      <c r="N243" s="33">
        <f t="shared" si="60"/>
        <v>50473706</v>
      </c>
      <c r="O243" s="38">
        <f t="shared" si="61"/>
        <v>0.76199680558522731</v>
      </c>
      <c r="P243" s="33">
        <v>19905919</v>
      </c>
      <c r="Q243" s="33">
        <v>57912648</v>
      </c>
      <c r="R243" s="33">
        <v>57536632</v>
      </c>
      <c r="S243" s="33">
        <v>61620172</v>
      </c>
      <c r="T243" s="38">
        <f t="shared" si="62"/>
        <v>1.070972871682861</v>
      </c>
      <c r="U243" s="38">
        <f t="shared" si="63"/>
        <v>-0.45533029648116219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36614412</v>
      </c>
      <c r="E244" s="33">
        <v>34670037</v>
      </c>
      <c r="F244" s="33">
        <v>12006325</v>
      </c>
      <c r="G244" s="38">
        <f t="shared" si="56"/>
        <v>0.3279125443827966</v>
      </c>
      <c r="H244" s="33">
        <v>12238300</v>
      </c>
      <c r="I244" s="38">
        <f t="shared" si="57"/>
        <v>0.33424816435670196</v>
      </c>
      <c r="J244" s="33">
        <v>6685133</v>
      </c>
      <c r="K244" s="38">
        <f t="shared" si="58"/>
        <v>0.19282162865877531</v>
      </c>
      <c r="L244" s="33">
        <v>3998942</v>
      </c>
      <c r="M244" s="38">
        <f t="shared" si="59"/>
        <v>0.11534288238573268</v>
      </c>
      <c r="N244" s="33">
        <f t="shared" si="60"/>
        <v>34928700</v>
      </c>
      <c r="O244" s="38">
        <f t="shared" si="61"/>
        <v>1.0074607073537303</v>
      </c>
      <c r="P244" s="33">
        <v>9252747</v>
      </c>
      <c r="Q244" s="33">
        <v>44676785</v>
      </c>
      <c r="R244" s="33">
        <v>41442506</v>
      </c>
      <c r="S244" s="33">
        <v>25925463</v>
      </c>
      <c r="T244" s="38">
        <f t="shared" si="62"/>
        <v>0.62557662415491955</v>
      </c>
      <c r="U244" s="38">
        <f t="shared" si="63"/>
        <v>-0.56781029460764465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36238470</v>
      </c>
      <c r="E245" s="33">
        <v>45156590</v>
      </c>
      <c r="F245" s="33">
        <v>9505955</v>
      </c>
      <c r="G245" s="38">
        <f t="shared" si="56"/>
        <v>0.26231667617313864</v>
      </c>
      <c r="H245" s="33">
        <v>7833542</v>
      </c>
      <c r="I245" s="38">
        <f t="shared" si="57"/>
        <v>0.21616646618910787</v>
      </c>
      <c r="J245" s="33">
        <v>9097584</v>
      </c>
      <c r="K245" s="38">
        <f t="shared" si="58"/>
        <v>0.20146747130374548</v>
      </c>
      <c r="L245" s="33">
        <v>11088973</v>
      </c>
      <c r="M245" s="38">
        <f t="shared" si="59"/>
        <v>0.24556710327329853</v>
      </c>
      <c r="N245" s="33">
        <f t="shared" si="60"/>
        <v>37526054</v>
      </c>
      <c r="O245" s="38">
        <f t="shared" si="61"/>
        <v>0.83102054428822014</v>
      </c>
      <c r="P245" s="33">
        <v>8085486</v>
      </c>
      <c r="Q245" s="33">
        <v>38404143</v>
      </c>
      <c r="R245" s="33">
        <v>37276443</v>
      </c>
      <c r="S245" s="33">
        <v>36091777</v>
      </c>
      <c r="T245" s="38">
        <f t="shared" si="62"/>
        <v>0.96821944625993417</v>
      </c>
      <c r="U245" s="38">
        <f t="shared" si="63"/>
        <v>0.37146647709240987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51548020</v>
      </c>
      <c r="E246" s="33">
        <v>53504193</v>
      </c>
      <c r="F246" s="33">
        <v>3531758</v>
      </c>
      <c r="G246" s="38">
        <f t="shared" si="56"/>
        <v>6.8513940981632271E-2</v>
      </c>
      <c r="H246" s="33">
        <v>12865567</v>
      </c>
      <c r="I246" s="38">
        <f t="shared" si="57"/>
        <v>0.24958411593694579</v>
      </c>
      <c r="J246" s="33">
        <v>5700037</v>
      </c>
      <c r="K246" s="38">
        <f t="shared" si="58"/>
        <v>0.10653439815455211</v>
      </c>
      <c r="L246" s="33">
        <v>14700473</v>
      </c>
      <c r="M246" s="38">
        <f t="shared" si="59"/>
        <v>0.27475366276433699</v>
      </c>
      <c r="N246" s="33">
        <f t="shared" si="60"/>
        <v>36797835</v>
      </c>
      <c r="O246" s="38">
        <f t="shared" si="61"/>
        <v>0.68775609791927894</v>
      </c>
      <c r="P246" s="33">
        <v>11718788</v>
      </c>
      <c r="Q246" s="33">
        <v>46670940</v>
      </c>
      <c r="R246" s="33">
        <v>49730940</v>
      </c>
      <c r="S246" s="33">
        <v>45319592</v>
      </c>
      <c r="T246" s="38">
        <f t="shared" si="62"/>
        <v>0.91129570444475816</v>
      </c>
      <c r="U246" s="38">
        <f t="shared" si="63"/>
        <v>0.25443629494790754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278121004</v>
      </c>
      <c r="E247" s="34">
        <f>SUM(E241:E246)</f>
        <v>282879737</v>
      </c>
      <c r="F247" s="34">
        <f>SUM(F241:F246)</f>
        <v>48863003</v>
      </c>
      <c r="G247" s="39">
        <f t="shared" si="56"/>
        <v>0.17568972604456728</v>
      </c>
      <c r="H247" s="34">
        <f>SUM(H241:H246)</f>
        <v>63106685</v>
      </c>
      <c r="I247" s="39">
        <f t="shared" si="57"/>
        <v>0.22690370052022393</v>
      </c>
      <c r="J247" s="34">
        <f>SUM(J241:J246)</f>
        <v>57656121</v>
      </c>
      <c r="K247" s="39">
        <f t="shared" si="58"/>
        <v>0.20381849054108814</v>
      </c>
      <c r="L247" s="34">
        <f>SUM(L241:L246)</f>
        <v>54542002</v>
      </c>
      <c r="M247" s="39">
        <f t="shared" si="59"/>
        <v>0.19280985827556818</v>
      </c>
      <c r="N247" s="34">
        <f t="shared" si="60"/>
        <v>224167811</v>
      </c>
      <c r="O247" s="39">
        <f t="shared" si="61"/>
        <v>0.79244916365289186</v>
      </c>
      <c r="P247" s="34">
        <f>SUM(P241:P246)</f>
        <v>65763644</v>
      </c>
      <c r="Q247" s="34">
        <f>SUM(Q241:Q246)</f>
        <v>267880539</v>
      </c>
      <c r="R247" s="34">
        <f>SUM(R241:R246)</f>
        <v>267002544</v>
      </c>
      <c r="S247" s="34">
        <f>SUM(S241:S246)</f>
        <v>236966262</v>
      </c>
      <c r="T247" s="39">
        <f t="shared" si="62"/>
        <v>0.88750563365418722</v>
      </c>
      <c r="U247" s="39">
        <f t="shared" si="63"/>
        <v>-0.17063595198587234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46808044</v>
      </c>
      <c r="E248" s="33">
        <v>49218785</v>
      </c>
      <c r="F248" s="33">
        <v>6908417</v>
      </c>
      <c r="G248" s="38">
        <f t="shared" si="56"/>
        <v>0.14759037997827895</v>
      </c>
      <c r="H248" s="33">
        <v>2368786</v>
      </c>
      <c r="I248" s="38">
        <f t="shared" si="57"/>
        <v>5.0606387226947575E-2</v>
      </c>
      <c r="J248" s="33">
        <v>5800421</v>
      </c>
      <c r="K248" s="38">
        <f t="shared" si="58"/>
        <v>0.11784973968780416</v>
      </c>
      <c r="L248" s="33">
        <v>7772620</v>
      </c>
      <c r="M248" s="38">
        <f t="shared" si="59"/>
        <v>0.15791978611418384</v>
      </c>
      <c r="N248" s="33">
        <f t="shared" si="60"/>
        <v>22850244</v>
      </c>
      <c r="O248" s="38">
        <f t="shared" si="61"/>
        <v>0.46425859557483995</v>
      </c>
      <c r="P248" s="33">
        <v>9651092</v>
      </c>
      <c r="Q248" s="33">
        <v>33610270</v>
      </c>
      <c r="R248" s="33">
        <v>35172570</v>
      </c>
      <c r="S248" s="33">
        <v>26060807</v>
      </c>
      <c r="T248" s="38">
        <f t="shared" si="62"/>
        <v>0.74094122209437641</v>
      </c>
      <c r="U248" s="38">
        <f t="shared" si="63"/>
        <v>-0.19463828549142415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13211694</v>
      </c>
      <c r="E249" s="33">
        <v>13211694</v>
      </c>
      <c r="F249" s="33">
        <v>2262335</v>
      </c>
      <c r="G249" s="38">
        <f t="shared" si="56"/>
        <v>0.171237314457934</v>
      </c>
      <c r="H249" s="33">
        <v>2239526</v>
      </c>
      <c r="I249" s="38">
        <f t="shared" si="57"/>
        <v>0.16951088936816128</v>
      </c>
      <c r="J249" s="33">
        <v>1870470</v>
      </c>
      <c r="K249" s="38">
        <f t="shared" si="58"/>
        <v>0.14157684851011534</v>
      </c>
      <c r="L249" s="33">
        <v>2021616</v>
      </c>
      <c r="M249" s="38">
        <f t="shared" si="59"/>
        <v>0.15301716797255521</v>
      </c>
      <c r="N249" s="33">
        <f t="shared" si="60"/>
        <v>8393947</v>
      </c>
      <c r="O249" s="38">
        <f t="shared" si="61"/>
        <v>0.63534222030876586</v>
      </c>
      <c r="P249" s="33">
        <v>1560382</v>
      </c>
      <c r="Q249" s="33">
        <v>12521622</v>
      </c>
      <c r="R249" s="33">
        <v>12042861</v>
      </c>
      <c r="S249" s="33">
        <v>1560382</v>
      </c>
      <c r="T249" s="38">
        <f t="shared" si="62"/>
        <v>0.12956904509650988</v>
      </c>
      <c r="U249" s="38">
        <f t="shared" si="63"/>
        <v>0.29559043875153646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114359295</v>
      </c>
      <c r="E250" s="33">
        <v>122966695</v>
      </c>
      <c r="F250" s="33">
        <v>17071489</v>
      </c>
      <c r="G250" s="38">
        <f t="shared" si="56"/>
        <v>0.14927941799571254</v>
      </c>
      <c r="H250" s="33">
        <v>29218425</v>
      </c>
      <c r="I250" s="38">
        <f t="shared" si="57"/>
        <v>0.25549672197611922</v>
      </c>
      <c r="J250" s="33">
        <v>24053737</v>
      </c>
      <c r="K250" s="38">
        <f t="shared" si="58"/>
        <v>0.19561180366765163</v>
      </c>
      <c r="L250" s="33">
        <v>30161006</v>
      </c>
      <c r="M250" s="38">
        <f t="shared" si="59"/>
        <v>0.24527784535479302</v>
      </c>
      <c r="N250" s="33">
        <f t="shared" si="60"/>
        <v>100504657</v>
      </c>
      <c r="O250" s="38">
        <f t="shared" si="61"/>
        <v>0.81733234352602546</v>
      </c>
      <c r="P250" s="33">
        <v>19778553</v>
      </c>
      <c r="Q250" s="33">
        <v>97379141</v>
      </c>
      <c r="R250" s="33">
        <v>101440657</v>
      </c>
      <c r="S250" s="33">
        <v>81151157</v>
      </c>
      <c r="T250" s="38">
        <f t="shared" si="62"/>
        <v>0.79998650836813878</v>
      </c>
      <c r="U250" s="38">
        <f t="shared" si="63"/>
        <v>0.52493491308489548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26924075</v>
      </c>
      <c r="E251" s="33">
        <v>28980741</v>
      </c>
      <c r="F251" s="33">
        <v>7751699</v>
      </c>
      <c r="G251" s="38">
        <f t="shared" si="56"/>
        <v>0.28790957535217088</v>
      </c>
      <c r="H251" s="33">
        <v>8910815</v>
      </c>
      <c r="I251" s="38">
        <f t="shared" si="57"/>
        <v>0.33096085937957015</v>
      </c>
      <c r="J251" s="33">
        <v>8595846</v>
      </c>
      <c r="K251" s="38">
        <f t="shared" si="58"/>
        <v>0.29660545946703021</v>
      </c>
      <c r="L251" s="33">
        <v>7002528</v>
      </c>
      <c r="M251" s="38">
        <f t="shared" si="59"/>
        <v>0.24162694804801574</v>
      </c>
      <c r="N251" s="33">
        <f t="shared" si="60"/>
        <v>32260888</v>
      </c>
      <c r="O251" s="38">
        <f t="shared" si="61"/>
        <v>1.113183682915492</v>
      </c>
      <c r="P251" s="33">
        <v>8762996</v>
      </c>
      <c r="Q251" s="33">
        <v>24078593</v>
      </c>
      <c r="R251" s="33">
        <v>22677650</v>
      </c>
      <c r="S251" s="33">
        <v>29274356</v>
      </c>
      <c r="T251" s="38">
        <f t="shared" si="62"/>
        <v>1.2908901936488129</v>
      </c>
      <c r="U251" s="38">
        <f t="shared" si="63"/>
        <v>-0.20089795773043828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39850914</v>
      </c>
      <c r="E252" s="33">
        <v>57048595</v>
      </c>
      <c r="F252" s="33">
        <v>10027199</v>
      </c>
      <c r="G252" s="38">
        <f t="shared" si="56"/>
        <v>0.25161779225440101</v>
      </c>
      <c r="H252" s="33">
        <v>8407841</v>
      </c>
      <c r="I252" s="38">
        <f t="shared" si="57"/>
        <v>0.21098238800746202</v>
      </c>
      <c r="J252" s="33">
        <v>8998386</v>
      </c>
      <c r="K252" s="38">
        <f t="shared" si="58"/>
        <v>0.15773194764919277</v>
      </c>
      <c r="L252" s="33">
        <v>10138262</v>
      </c>
      <c r="M252" s="38">
        <f t="shared" si="59"/>
        <v>0.17771273771071838</v>
      </c>
      <c r="N252" s="33">
        <f t="shared" si="60"/>
        <v>37571688</v>
      </c>
      <c r="O252" s="38">
        <f t="shared" si="61"/>
        <v>0.65859094338782576</v>
      </c>
      <c r="P252" s="33">
        <v>9878463</v>
      </c>
      <c r="Q252" s="33">
        <v>50214337</v>
      </c>
      <c r="R252" s="33">
        <v>46314073</v>
      </c>
      <c r="S252" s="33">
        <v>35624227</v>
      </c>
      <c r="T252" s="38">
        <f t="shared" si="62"/>
        <v>0.76918795287125796</v>
      </c>
      <c r="U252" s="38">
        <f t="shared" si="63"/>
        <v>2.6299536678934698E-2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38794760</v>
      </c>
      <c r="E253" s="33">
        <v>50296538</v>
      </c>
      <c r="F253" s="33">
        <v>1305348</v>
      </c>
      <c r="G253" s="38">
        <f t="shared" si="56"/>
        <v>3.3647533842199311E-2</v>
      </c>
      <c r="H253" s="33">
        <v>7536775</v>
      </c>
      <c r="I253" s="38">
        <f t="shared" si="57"/>
        <v>0.19427301522164334</v>
      </c>
      <c r="J253" s="33">
        <v>8317358</v>
      </c>
      <c r="K253" s="38">
        <f t="shared" si="58"/>
        <v>0.16536641150132442</v>
      </c>
      <c r="L253" s="33">
        <v>6855801</v>
      </c>
      <c r="M253" s="38">
        <f t="shared" si="59"/>
        <v>0.13630761226548038</v>
      </c>
      <c r="N253" s="33">
        <f t="shared" si="60"/>
        <v>24015282</v>
      </c>
      <c r="O253" s="38">
        <f t="shared" si="61"/>
        <v>0.47747385714698692</v>
      </c>
      <c r="P253" s="33">
        <v>552517</v>
      </c>
      <c r="Q253" s="33">
        <v>46850490</v>
      </c>
      <c r="R253" s="33">
        <v>45487797</v>
      </c>
      <c r="S253" s="33">
        <v>23445098</v>
      </c>
      <c r="T253" s="38">
        <f t="shared" si="62"/>
        <v>0.51541511232122317</v>
      </c>
      <c r="U253" s="38">
        <f t="shared" si="63"/>
        <v>11.408307798674068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279948782</v>
      </c>
      <c r="E254" s="34">
        <f>SUM(E248:E253)</f>
        <v>321723048</v>
      </c>
      <c r="F254" s="34">
        <f>SUM(F248:F253)</f>
        <v>45326487</v>
      </c>
      <c r="G254" s="39">
        <f t="shared" si="56"/>
        <v>0.16190992750952565</v>
      </c>
      <c r="H254" s="34">
        <f>SUM(H248:H253)</f>
        <v>58682168</v>
      </c>
      <c r="I254" s="39">
        <f t="shared" si="57"/>
        <v>0.20961751496386222</v>
      </c>
      <c r="J254" s="34">
        <f>SUM(J248:J253)</f>
        <v>57636218</v>
      </c>
      <c r="K254" s="39">
        <f t="shared" si="58"/>
        <v>0.17914855139629288</v>
      </c>
      <c r="L254" s="34">
        <f>SUM(L248:L253)</f>
        <v>63951833</v>
      </c>
      <c r="M254" s="39">
        <f t="shared" si="59"/>
        <v>0.19877914683936476</v>
      </c>
      <c r="N254" s="34">
        <f t="shared" si="60"/>
        <v>225596706</v>
      </c>
      <c r="O254" s="39">
        <f t="shared" si="61"/>
        <v>0.70121400192627792</v>
      </c>
      <c r="P254" s="34">
        <f>SUM(P248:P253)</f>
        <v>50184003</v>
      </c>
      <c r="Q254" s="34">
        <f>SUM(Q248:Q253)</f>
        <v>264654453</v>
      </c>
      <c r="R254" s="34">
        <f>SUM(R248:R253)</f>
        <v>263135608</v>
      </c>
      <c r="S254" s="34">
        <f>SUM(S248:S253)</f>
        <v>197116027</v>
      </c>
      <c r="T254" s="39">
        <f t="shared" si="62"/>
        <v>0.74910434394724712</v>
      </c>
      <c r="U254" s="39">
        <f t="shared" si="63"/>
        <v>0.2743469866283883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325590010</v>
      </c>
      <c r="E255" s="33">
        <v>336620928</v>
      </c>
      <c r="F255" s="33">
        <v>43360678</v>
      </c>
      <c r="G255" s="38">
        <f t="shared" si="56"/>
        <v>0.13317570155177672</v>
      </c>
      <c r="H255" s="33">
        <v>84056786</v>
      </c>
      <c r="I255" s="38">
        <f t="shared" si="57"/>
        <v>0.25816758321301075</v>
      </c>
      <c r="J255" s="33">
        <v>89892841</v>
      </c>
      <c r="K255" s="38">
        <f t="shared" si="58"/>
        <v>0.2670447186218915</v>
      </c>
      <c r="L255" s="33">
        <v>62271638</v>
      </c>
      <c r="M255" s="38">
        <f t="shared" si="59"/>
        <v>0.18499039370481446</v>
      </c>
      <c r="N255" s="33">
        <f t="shared" si="60"/>
        <v>279581943</v>
      </c>
      <c r="O255" s="38">
        <f t="shared" si="61"/>
        <v>0.83055425181407616</v>
      </c>
      <c r="P255" s="33">
        <v>75032348</v>
      </c>
      <c r="Q255" s="33">
        <v>258876100</v>
      </c>
      <c r="R255" s="33">
        <v>303370170</v>
      </c>
      <c r="S255" s="33">
        <v>273315614</v>
      </c>
      <c r="T255" s="38">
        <f t="shared" si="62"/>
        <v>0.90093107704030362</v>
      </c>
      <c r="U255" s="38">
        <f t="shared" si="63"/>
        <v>-0.17006944791331868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214264987</v>
      </c>
      <c r="E256" s="33">
        <v>213870748</v>
      </c>
      <c r="F256" s="33">
        <v>6871735</v>
      </c>
      <c r="G256" s="38">
        <f t="shared" si="56"/>
        <v>3.2071198828206124E-2</v>
      </c>
      <c r="H256" s="33">
        <v>3827478</v>
      </c>
      <c r="I256" s="38">
        <f t="shared" si="57"/>
        <v>1.7863291868587004E-2</v>
      </c>
      <c r="J256" s="33">
        <v>3605595</v>
      </c>
      <c r="K256" s="38">
        <f t="shared" si="58"/>
        <v>1.6858757140551076E-2</v>
      </c>
      <c r="L256" s="33">
        <v>5340305</v>
      </c>
      <c r="M256" s="38">
        <f t="shared" si="59"/>
        <v>2.4969777540591948E-2</v>
      </c>
      <c r="N256" s="33">
        <f t="shared" si="60"/>
        <v>19645113</v>
      </c>
      <c r="O256" s="38">
        <f t="shared" si="61"/>
        <v>9.1855072204638288E-2</v>
      </c>
      <c r="P256" s="33">
        <v>3422197</v>
      </c>
      <c r="Q256" s="33">
        <v>27275920</v>
      </c>
      <c r="R256" s="33">
        <v>204243988</v>
      </c>
      <c r="S256" s="33">
        <v>20079056</v>
      </c>
      <c r="T256" s="38">
        <f t="shared" si="62"/>
        <v>9.8309165408579854E-2</v>
      </c>
      <c r="U256" s="38">
        <f t="shared" si="63"/>
        <v>0.56049023478192517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96778121</v>
      </c>
      <c r="E257" s="33">
        <v>96778121</v>
      </c>
      <c r="F257" s="33">
        <v>23926797</v>
      </c>
      <c r="G257" s="38">
        <f t="shared" si="56"/>
        <v>0.24723353535661227</v>
      </c>
      <c r="H257" s="33">
        <v>23401764</v>
      </c>
      <c r="I257" s="38">
        <f t="shared" si="57"/>
        <v>0.24180841452790761</v>
      </c>
      <c r="J257" s="33">
        <v>15787164</v>
      </c>
      <c r="K257" s="38">
        <f t="shared" si="58"/>
        <v>0.16312740769166204</v>
      </c>
      <c r="L257" s="33">
        <v>24694282</v>
      </c>
      <c r="M257" s="38">
        <f t="shared" si="59"/>
        <v>0.25516389184700122</v>
      </c>
      <c r="N257" s="33">
        <f t="shared" si="60"/>
        <v>87810007</v>
      </c>
      <c r="O257" s="38">
        <f t="shared" si="61"/>
        <v>0.90733324942318316</v>
      </c>
      <c r="P257" s="33">
        <v>28598549</v>
      </c>
      <c r="Q257" s="33">
        <v>89665031</v>
      </c>
      <c r="R257" s="33">
        <v>92743034</v>
      </c>
      <c r="S257" s="33">
        <v>86728043</v>
      </c>
      <c r="T257" s="38">
        <f t="shared" si="62"/>
        <v>0.93514347395622188</v>
      </c>
      <c r="U257" s="38">
        <f t="shared" si="63"/>
        <v>-0.13651975839753272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61600972</v>
      </c>
      <c r="E258" s="33">
        <v>61502511</v>
      </c>
      <c r="F258" s="33">
        <v>10978324</v>
      </c>
      <c r="G258" s="38">
        <f t="shared" si="56"/>
        <v>0.17821673333336363</v>
      </c>
      <c r="H258" s="33">
        <v>15821897</v>
      </c>
      <c r="I258" s="38">
        <f t="shared" si="57"/>
        <v>0.25684492445995821</v>
      </c>
      <c r="J258" s="33">
        <v>11359387</v>
      </c>
      <c r="K258" s="38">
        <f t="shared" si="58"/>
        <v>0.18469793859310882</v>
      </c>
      <c r="L258" s="33">
        <v>15785123</v>
      </c>
      <c r="M258" s="38">
        <f t="shared" si="59"/>
        <v>0.25665818750066971</v>
      </c>
      <c r="N258" s="33">
        <f t="shared" si="60"/>
        <v>53944731</v>
      </c>
      <c r="O258" s="38">
        <f t="shared" si="61"/>
        <v>0.87711428562648441</v>
      </c>
      <c r="P258" s="33">
        <v>15805071</v>
      </c>
      <c r="Q258" s="33">
        <v>60927317</v>
      </c>
      <c r="R258" s="33">
        <v>61948249</v>
      </c>
      <c r="S258" s="33">
        <v>52409102</v>
      </c>
      <c r="T258" s="38">
        <f t="shared" si="62"/>
        <v>0.8460142594183736</v>
      </c>
      <c r="U258" s="38">
        <f t="shared" si="63"/>
        <v>-1.2621265668467663E-3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698234090</v>
      </c>
      <c r="E259" s="34">
        <f>SUM(E255:E258)</f>
        <v>708772308</v>
      </c>
      <c r="F259" s="34">
        <f>SUM(F255:F258)</f>
        <v>85137534</v>
      </c>
      <c r="G259" s="39">
        <f t="shared" si="56"/>
        <v>0.12193265155529716</v>
      </c>
      <c r="H259" s="34">
        <f>SUM(H255:H258)</f>
        <v>127107925</v>
      </c>
      <c r="I259" s="39">
        <f t="shared" si="57"/>
        <v>0.18204199253576978</v>
      </c>
      <c r="J259" s="34">
        <f>SUM(J255:J258)</f>
        <v>120644987</v>
      </c>
      <c r="K259" s="39">
        <f t="shared" si="58"/>
        <v>0.17021684628231837</v>
      </c>
      <c r="L259" s="34">
        <f>SUM(L255:L258)</f>
        <v>108091348</v>
      </c>
      <c r="M259" s="39">
        <f t="shared" si="59"/>
        <v>0.15250503833171766</v>
      </c>
      <c r="N259" s="34">
        <f t="shared" si="60"/>
        <v>440981794</v>
      </c>
      <c r="O259" s="39">
        <f t="shared" si="61"/>
        <v>0.6221769516424166</v>
      </c>
      <c r="P259" s="34">
        <f>SUM(P255:P258)</f>
        <v>122858165</v>
      </c>
      <c r="Q259" s="34">
        <f>SUM(Q255:Q258)</f>
        <v>436744368</v>
      </c>
      <c r="R259" s="34">
        <f>SUM(R255:R258)</f>
        <v>662305441</v>
      </c>
      <c r="S259" s="34">
        <f>SUM(S255:S258)</f>
        <v>432531815</v>
      </c>
      <c r="T259" s="39">
        <f t="shared" si="62"/>
        <v>0.6530700009755771</v>
      </c>
      <c r="U259" s="39">
        <f t="shared" si="63"/>
        <v>-0.12019402210671137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1926043563</v>
      </c>
      <c r="E260" s="34">
        <f>SUM(E234:E239,E241:E246,E248:E253,E255:E258)</f>
        <v>1983342665</v>
      </c>
      <c r="F260" s="34">
        <f>SUM(F234:F239,F241:F246,F248:F253,F255:F258)</f>
        <v>291254604</v>
      </c>
      <c r="G260" s="39">
        <f t="shared" si="56"/>
        <v>0.15121911549411823</v>
      </c>
      <c r="H260" s="34">
        <f>SUM(H234:H239,H241:H246,H248:H253,H255:H258)</f>
        <v>378190625</v>
      </c>
      <c r="I260" s="39">
        <f t="shared" si="57"/>
        <v>0.19635621554215074</v>
      </c>
      <c r="J260" s="34">
        <f>SUM(J234:J239,J241:J246,J248:J253,J255:J258)</f>
        <v>371071112</v>
      </c>
      <c r="K260" s="39">
        <f t="shared" si="58"/>
        <v>0.18709379803514689</v>
      </c>
      <c r="L260" s="34">
        <f>SUM(L234:L239,L241:L246,L248:L253,L255:L258)</f>
        <v>370099728</v>
      </c>
      <c r="M260" s="39">
        <f t="shared" si="59"/>
        <v>0.18660402689416253</v>
      </c>
      <c r="N260" s="34">
        <f t="shared" si="60"/>
        <v>1410616069</v>
      </c>
      <c r="O260" s="39">
        <f t="shared" si="61"/>
        <v>0.71123164639832925</v>
      </c>
      <c r="P260" s="34">
        <f>SUM(P234:P239,P241:P246,P248:P253,P255:P258)</f>
        <v>381881708</v>
      </c>
      <c r="Q260" s="34">
        <f>SUM(Q234:Q239,Q241:Q246,Q248:Q253,Q255:Q258)</f>
        <v>1587029377</v>
      </c>
      <c r="R260" s="34">
        <f>SUM(R234:R239,R241:R246,R248:R253,R255:R258)</f>
        <v>1825571878</v>
      </c>
      <c r="S260" s="34">
        <f>SUM(S234:S239,S241:S246,S248:S253,S255:S258)</f>
        <v>1366822651</v>
      </c>
      <c r="T260" s="39">
        <f t="shared" si="62"/>
        <v>0.74870930444952877</v>
      </c>
      <c r="U260" s="39">
        <f t="shared" si="63"/>
        <v>-3.0852433497547849E-2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26107408</v>
      </c>
      <c r="E263" s="33">
        <v>30488742</v>
      </c>
      <c r="F263" s="33">
        <v>5352226</v>
      </c>
      <c r="G263" s="38">
        <f t="shared" ref="G263:G299" si="64">IF(($D263     =0),0,($F263     /$D263     ))</f>
        <v>0.20500794257323438</v>
      </c>
      <c r="H263" s="33">
        <v>5073100</v>
      </c>
      <c r="I263" s="38">
        <f t="shared" ref="I263:I299" si="65">IF(($D263     =0),0,($H263     /$D263     ))</f>
        <v>0.19431649438350984</v>
      </c>
      <c r="J263" s="33">
        <v>5729893</v>
      </c>
      <c r="K263" s="38">
        <f t="shared" ref="K263:K299" si="66">IF(($E263     =0),0,($J263     /$E263     ))</f>
        <v>0.18793471373794302</v>
      </c>
      <c r="L263" s="33">
        <v>5505322</v>
      </c>
      <c r="M263" s="38">
        <f t="shared" ref="M263:M299" si="67">IF(($E263     =0),0,($L263     /$E263     ))</f>
        <v>0.18056901134195696</v>
      </c>
      <c r="N263" s="33">
        <f t="shared" ref="N263:N299" si="68">$F263     +$H263     +$J263     +$L263</f>
        <v>21660541</v>
      </c>
      <c r="O263" s="38">
        <f t="shared" ref="O263:O299" si="69">IF(($E263     =0),0,($N263     /$E263     ))</f>
        <v>0.71044390745935004</v>
      </c>
      <c r="P263" s="33">
        <v>8248771</v>
      </c>
      <c r="Q263" s="33">
        <v>30226779</v>
      </c>
      <c r="R263" s="33">
        <v>25184491</v>
      </c>
      <c r="S263" s="33">
        <v>24589293</v>
      </c>
      <c r="T263" s="38">
        <f t="shared" ref="T263:T299" si="70">IF(($R263     =0),0,($S263     /$R263     ))</f>
        <v>0.97636648681920946</v>
      </c>
      <c r="U263" s="38">
        <f t="shared" ref="U263:U299" si="71">IF(($P263     =0),0,(($L263     /$P263     )-1))</f>
        <v>-0.33258881838276266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17573998</v>
      </c>
      <c r="E264" s="33">
        <v>17704998</v>
      </c>
      <c r="F264" s="33">
        <v>3850504</v>
      </c>
      <c r="G264" s="38">
        <f t="shared" si="64"/>
        <v>0.21910233516585129</v>
      </c>
      <c r="H264" s="33">
        <v>4806510</v>
      </c>
      <c r="I264" s="38">
        <f t="shared" si="65"/>
        <v>0.27350122607274679</v>
      </c>
      <c r="J264" s="33">
        <v>3867257</v>
      </c>
      <c r="K264" s="38">
        <f t="shared" si="66"/>
        <v>0.21842741806579136</v>
      </c>
      <c r="L264" s="33">
        <v>4982402</v>
      </c>
      <c r="M264" s="38">
        <f t="shared" si="67"/>
        <v>0.28141217525130474</v>
      </c>
      <c r="N264" s="33">
        <f t="shared" si="68"/>
        <v>17506673</v>
      </c>
      <c r="O264" s="38">
        <f t="shared" si="69"/>
        <v>0.98879836077925565</v>
      </c>
      <c r="P264" s="33">
        <v>4126804</v>
      </c>
      <c r="Q264" s="33">
        <v>17583156</v>
      </c>
      <c r="R264" s="33">
        <v>16268156</v>
      </c>
      <c r="S264" s="33">
        <v>14608827</v>
      </c>
      <c r="T264" s="38">
        <f t="shared" si="70"/>
        <v>0.89800140839564113</v>
      </c>
      <c r="U264" s="38">
        <f t="shared" si="71"/>
        <v>0.20732702595034791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22841178</v>
      </c>
      <c r="E265" s="33">
        <v>18893489</v>
      </c>
      <c r="F265" s="33">
        <v>5207177</v>
      </c>
      <c r="G265" s="38">
        <f t="shared" si="64"/>
        <v>0.22797322449831617</v>
      </c>
      <c r="H265" s="33">
        <v>4203276</v>
      </c>
      <c r="I265" s="38">
        <f t="shared" si="65"/>
        <v>0.18402185736655088</v>
      </c>
      <c r="J265" s="33">
        <v>3612319</v>
      </c>
      <c r="K265" s="38">
        <f t="shared" si="66"/>
        <v>0.19119385519530036</v>
      </c>
      <c r="L265" s="33">
        <v>5299989</v>
      </c>
      <c r="M265" s="38">
        <f t="shared" si="67"/>
        <v>0.28051933658203626</v>
      </c>
      <c r="N265" s="33">
        <f t="shared" si="68"/>
        <v>18322761</v>
      </c>
      <c r="O265" s="38">
        <f t="shared" si="69"/>
        <v>0.96979234486547194</v>
      </c>
      <c r="P265" s="33">
        <v>7298637</v>
      </c>
      <c r="Q265" s="33">
        <v>56293135</v>
      </c>
      <c r="R265" s="33">
        <v>41989726</v>
      </c>
      <c r="S265" s="33">
        <v>21449744</v>
      </c>
      <c r="T265" s="38">
        <f t="shared" si="70"/>
        <v>0.51083314999483442</v>
      </c>
      <c r="U265" s="38">
        <f t="shared" si="71"/>
        <v>-0.27383852628922356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14176747</v>
      </c>
      <c r="E266" s="33">
        <v>14530471</v>
      </c>
      <c r="F266" s="33">
        <v>3359421</v>
      </c>
      <c r="G266" s="38">
        <f t="shared" si="64"/>
        <v>0.23696698544454523</v>
      </c>
      <c r="H266" s="33">
        <v>3850000</v>
      </c>
      <c r="I266" s="38">
        <f t="shared" si="65"/>
        <v>0.27157146840526958</v>
      </c>
      <c r="J266" s="33">
        <v>3828176</v>
      </c>
      <c r="K266" s="38">
        <f t="shared" si="66"/>
        <v>0.26345849353403616</v>
      </c>
      <c r="L266" s="33">
        <v>4332361</v>
      </c>
      <c r="M266" s="38">
        <f t="shared" si="67"/>
        <v>0.29815695582063373</v>
      </c>
      <c r="N266" s="33">
        <f t="shared" si="68"/>
        <v>15369958</v>
      </c>
      <c r="O266" s="38">
        <f t="shared" si="69"/>
        <v>1.0577742455836427</v>
      </c>
      <c r="P266" s="33">
        <v>3649167</v>
      </c>
      <c r="Q266" s="33">
        <v>15391911</v>
      </c>
      <c r="R266" s="33">
        <v>15529136</v>
      </c>
      <c r="S266" s="33">
        <v>13896900</v>
      </c>
      <c r="T266" s="38">
        <f t="shared" si="70"/>
        <v>0.89489202747660912</v>
      </c>
      <c r="U266" s="38">
        <f t="shared" si="71"/>
        <v>0.18721916536020422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80699331</v>
      </c>
      <c r="E267" s="34">
        <f>SUM(E263:E266)</f>
        <v>81617700</v>
      </c>
      <c r="F267" s="34">
        <f>SUM(F263:F266)</f>
        <v>17769328</v>
      </c>
      <c r="G267" s="39">
        <f t="shared" si="64"/>
        <v>0.22019176342366456</v>
      </c>
      <c r="H267" s="34">
        <f>SUM(H263:H266)</f>
        <v>17932886</v>
      </c>
      <c r="I267" s="39">
        <f t="shared" si="65"/>
        <v>0.22221852124152058</v>
      </c>
      <c r="J267" s="34">
        <f>SUM(J263:J266)</f>
        <v>17037645</v>
      </c>
      <c r="K267" s="39">
        <f t="shared" si="66"/>
        <v>0.2087493889193153</v>
      </c>
      <c r="L267" s="34">
        <f>SUM(L263:L266)</f>
        <v>20120074</v>
      </c>
      <c r="M267" s="39">
        <f t="shared" si="67"/>
        <v>0.24651606207967144</v>
      </c>
      <c r="N267" s="34">
        <f t="shared" si="68"/>
        <v>72859933</v>
      </c>
      <c r="O267" s="39">
        <f t="shared" si="69"/>
        <v>0.89269769915104202</v>
      </c>
      <c r="P267" s="34">
        <f>SUM(P263:P266)</f>
        <v>23323379</v>
      </c>
      <c r="Q267" s="34">
        <f>SUM(Q263:Q266)</f>
        <v>119494981</v>
      </c>
      <c r="R267" s="34">
        <f>SUM(R263:R266)</f>
        <v>98971509</v>
      </c>
      <c r="S267" s="34">
        <f>SUM(S263:S266)</f>
        <v>74544764</v>
      </c>
      <c r="T267" s="39">
        <f t="shared" si="70"/>
        <v>0.7531941742951499</v>
      </c>
      <c r="U267" s="39">
        <f t="shared" si="71"/>
        <v>-0.13734309252531551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7402897</v>
      </c>
      <c r="E268" s="33">
        <v>7671674</v>
      </c>
      <c r="F268" s="33">
        <v>559721</v>
      </c>
      <c r="G268" s="38">
        <f t="shared" si="64"/>
        <v>7.5608373316554317E-2</v>
      </c>
      <c r="H268" s="33">
        <v>1364301</v>
      </c>
      <c r="I268" s="38">
        <f t="shared" si="65"/>
        <v>0.184292851838949</v>
      </c>
      <c r="J268" s="33">
        <v>1845781</v>
      </c>
      <c r="K268" s="38">
        <f t="shared" si="66"/>
        <v>0.24059690231884201</v>
      </c>
      <c r="L268" s="33">
        <v>1823944</v>
      </c>
      <c r="M268" s="38">
        <f t="shared" si="67"/>
        <v>0.2377504570710382</v>
      </c>
      <c r="N268" s="33">
        <f t="shared" si="68"/>
        <v>5593747</v>
      </c>
      <c r="O268" s="38">
        <f t="shared" si="69"/>
        <v>0.72914294846209571</v>
      </c>
      <c r="P268" s="33">
        <v>1316775</v>
      </c>
      <c r="Q268" s="33">
        <v>6093198</v>
      </c>
      <c r="R268" s="33">
        <v>5655546</v>
      </c>
      <c r="S268" s="33">
        <v>4105041</v>
      </c>
      <c r="T268" s="38">
        <f t="shared" si="70"/>
        <v>0.72584344641525322</v>
      </c>
      <c r="U268" s="38">
        <f t="shared" si="71"/>
        <v>0.38515995519356006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21501371</v>
      </c>
      <c r="E269" s="33">
        <v>22011370</v>
      </c>
      <c r="F269" s="33">
        <v>4443061</v>
      </c>
      <c r="G269" s="38">
        <f t="shared" si="64"/>
        <v>0.20664082304333059</v>
      </c>
      <c r="H269" s="33">
        <v>5139400</v>
      </c>
      <c r="I269" s="38">
        <f t="shared" si="65"/>
        <v>0.23902661834912758</v>
      </c>
      <c r="J269" s="33">
        <v>4956577</v>
      </c>
      <c r="K269" s="38">
        <f t="shared" si="66"/>
        <v>0.22518257609589953</v>
      </c>
      <c r="L269" s="33">
        <v>5205687</v>
      </c>
      <c r="M269" s="38">
        <f t="shared" si="67"/>
        <v>0.23649990891071296</v>
      </c>
      <c r="N269" s="33">
        <f t="shared" si="68"/>
        <v>19744725</v>
      </c>
      <c r="O269" s="38">
        <f t="shared" si="69"/>
        <v>0.89702390173805624</v>
      </c>
      <c r="P269" s="33">
        <v>5927443</v>
      </c>
      <c r="Q269" s="33">
        <v>19937704</v>
      </c>
      <c r="R269" s="33">
        <v>19922833</v>
      </c>
      <c r="S269" s="33">
        <v>20219851</v>
      </c>
      <c r="T269" s="38">
        <f t="shared" si="70"/>
        <v>1.0149084219096751</v>
      </c>
      <c r="U269" s="38">
        <f t="shared" si="71"/>
        <v>-0.12176515235996366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8839652</v>
      </c>
      <c r="E270" s="33">
        <v>8879901</v>
      </c>
      <c r="F270" s="33">
        <v>1488272</v>
      </c>
      <c r="G270" s="38">
        <f t="shared" si="64"/>
        <v>0.16836318895811736</v>
      </c>
      <c r="H270" s="33">
        <v>1700296</v>
      </c>
      <c r="I270" s="38">
        <f t="shared" si="65"/>
        <v>0.1923487485706451</v>
      </c>
      <c r="J270" s="33">
        <v>2083330</v>
      </c>
      <c r="K270" s="38">
        <f t="shared" si="66"/>
        <v>0.2346118498393169</v>
      </c>
      <c r="L270" s="33">
        <v>1987865</v>
      </c>
      <c r="M270" s="38">
        <f t="shared" si="67"/>
        <v>0.22386116692066724</v>
      </c>
      <c r="N270" s="33">
        <f t="shared" si="68"/>
        <v>7259763</v>
      </c>
      <c r="O270" s="38">
        <f t="shared" si="69"/>
        <v>0.8175499929560025</v>
      </c>
      <c r="P270" s="33">
        <v>1637059</v>
      </c>
      <c r="Q270" s="33">
        <v>7335402</v>
      </c>
      <c r="R270" s="33">
        <v>7335402</v>
      </c>
      <c r="S270" s="33">
        <v>5994927</v>
      </c>
      <c r="T270" s="38">
        <f t="shared" si="70"/>
        <v>0.8172595039781051</v>
      </c>
      <c r="U270" s="38">
        <f t="shared" si="71"/>
        <v>0.21429038293671754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13005572</v>
      </c>
      <c r="E271" s="33">
        <v>13329657</v>
      </c>
      <c r="F271" s="33">
        <v>2373270</v>
      </c>
      <c r="G271" s="38">
        <f t="shared" si="64"/>
        <v>0.18248101659811655</v>
      </c>
      <c r="H271" s="33">
        <v>3269974</v>
      </c>
      <c r="I271" s="38">
        <f t="shared" si="65"/>
        <v>0.25142869533150869</v>
      </c>
      <c r="J271" s="33">
        <v>1744790</v>
      </c>
      <c r="K271" s="38">
        <f t="shared" si="66"/>
        <v>0.13089534111792975</v>
      </c>
      <c r="L271" s="33">
        <v>3339905</v>
      </c>
      <c r="M271" s="38">
        <f t="shared" si="67"/>
        <v>0.25056196119675095</v>
      </c>
      <c r="N271" s="33">
        <f t="shared" si="68"/>
        <v>10727939</v>
      </c>
      <c r="O271" s="38">
        <f t="shared" si="69"/>
        <v>0.8048173332592129</v>
      </c>
      <c r="P271" s="33">
        <v>2867322</v>
      </c>
      <c r="Q271" s="33">
        <v>13213780</v>
      </c>
      <c r="R271" s="33">
        <v>13044622</v>
      </c>
      <c r="S271" s="33">
        <v>10117695</v>
      </c>
      <c r="T271" s="38">
        <f t="shared" si="70"/>
        <v>0.77562193829763715</v>
      </c>
      <c r="U271" s="38">
        <f t="shared" si="71"/>
        <v>0.16481685698362436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13150500</v>
      </c>
      <c r="E272" s="33">
        <v>11997779</v>
      </c>
      <c r="F272" s="33">
        <v>2267216</v>
      </c>
      <c r="G272" s="38">
        <f t="shared" si="64"/>
        <v>0.17240530778297403</v>
      </c>
      <c r="H272" s="33">
        <v>2947792</v>
      </c>
      <c r="I272" s="38">
        <f t="shared" si="65"/>
        <v>0.22415816889091669</v>
      </c>
      <c r="J272" s="33">
        <v>2829212</v>
      </c>
      <c r="K272" s="38">
        <f t="shared" si="66"/>
        <v>0.23581131141022019</v>
      </c>
      <c r="L272" s="33">
        <v>3912487</v>
      </c>
      <c r="M272" s="38">
        <f t="shared" si="67"/>
        <v>0.32610093918216032</v>
      </c>
      <c r="N272" s="33">
        <f t="shared" si="68"/>
        <v>11956707</v>
      </c>
      <c r="O272" s="38">
        <f t="shared" si="69"/>
        <v>0.99657669973750973</v>
      </c>
      <c r="P272" s="33">
        <v>1987555</v>
      </c>
      <c r="Q272" s="33">
        <v>13446206</v>
      </c>
      <c r="R272" s="33">
        <v>13179713</v>
      </c>
      <c r="S272" s="33">
        <v>9609716</v>
      </c>
      <c r="T272" s="38">
        <f t="shared" si="70"/>
        <v>0.72912938240764424</v>
      </c>
      <c r="U272" s="38">
        <f t="shared" si="71"/>
        <v>0.96849244423424752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10211304</v>
      </c>
      <c r="E273" s="33">
        <v>9571864</v>
      </c>
      <c r="F273" s="33">
        <v>1775996</v>
      </c>
      <c r="G273" s="38">
        <f t="shared" si="64"/>
        <v>0.17392450562631373</v>
      </c>
      <c r="H273" s="33">
        <v>2005198</v>
      </c>
      <c r="I273" s="38">
        <f t="shared" si="65"/>
        <v>0.19637041459151544</v>
      </c>
      <c r="J273" s="33">
        <v>2383744</v>
      </c>
      <c r="K273" s="38">
        <f t="shared" si="66"/>
        <v>0.24903655129241284</v>
      </c>
      <c r="L273" s="33">
        <v>2477757</v>
      </c>
      <c r="M273" s="38">
        <f t="shared" si="67"/>
        <v>0.25885835820483866</v>
      </c>
      <c r="N273" s="33">
        <f t="shared" si="68"/>
        <v>8642695</v>
      </c>
      <c r="O273" s="38">
        <f t="shared" si="69"/>
        <v>0.902927057885486</v>
      </c>
      <c r="P273" s="33">
        <v>1697189</v>
      </c>
      <c r="Q273" s="33">
        <v>8826450</v>
      </c>
      <c r="R273" s="33">
        <v>7991230</v>
      </c>
      <c r="S273" s="33">
        <v>6790531</v>
      </c>
      <c r="T273" s="38">
        <f t="shared" si="70"/>
        <v>0.84974791114759551</v>
      </c>
      <c r="U273" s="38">
        <f t="shared" si="71"/>
        <v>0.45991813522241776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17330897</v>
      </c>
      <c r="E274" s="33">
        <v>17937817</v>
      </c>
      <c r="F274" s="33">
        <v>4229014</v>
      </c>
      <c r="G274" s="38">
        <f t="shared" si="64"/>
        <v>0.24401587523138588</v>
      </c>
      <c r="H274" s="33">
        <v>5477180</v>
      </c>
      <c r="I274" s="38">
        <f t="shared" si="65"/>
        <v>0.31603557507727387</v>
      </c>
      <c r="J274" s="33">
        <v>3845942</v>
      </c>
      <c r="K274" s="38">
        <f t="shared" si="66"/>
        <v>0.21440412732496936</v>
      </c>
      <c r="L274" s="33">
        <v>3495041</v>
      </c>
      <c r="M274" s="38">
        <f t="shared" si="67"/>
        <v>0.19484204794819793</v>
      </c>
      <c r="N274" s="33">
        <f t="shared" si="68"/>
        <v>17047177</v>
      </c>
      <c r="O274" s="38">
        <f t="shared" si="69"/>
        <v>0.95034847328412375</v>
      </c>
      <c r="P274" s="33">
        <v>5244256</v>
      </c>
      <c r="Q274" s="33">
        <v>20300518</v>
      </c>
      <c r="R274" s="33">
        <v>20655069</v>
      </c>
      <c r="S274" s="33">
        <v>19285769</v>
      </c>
      <c r="T274" s="38">
        <f t="shared" si="70"/>
        <v>0.93370634588536117</v>
      </c>
      <c r="U274" s="38">
        <f t="shared" si="71"/>
        <v>-0.33354874361587228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91442193</v>
      </c>
      <c r="E275" s="34">
        <f>SUM(E268:E274)</f>
        <v>91400062</v>
      </c>
      <c r="F275" s="34">
        <f>SUM(F268:F274)</f>
        <v>17136550</v>
      </c>
      <c r="G275" s="39">
        <f t="shared" si="64"/>
        <v>0.18740309519917134</v>
      </c>
      <c r="H275" s="34">
        <f>SUM(H268:H274)</f>
        <v>21904141</v>
      </c>
      <c r="I275" s="39">
        <f t="shared" si="65"/>
        <v>0.2395408539688019</v>
      </c>
      <c r="J275" s="34">
        <f>SUM(J268:J274)</f>
        <v>19689376</v>
      </c>
      <c r="K275" s="39">
        <f t="shared" si="66"/>
        <v>0.21541972258180744</v>
      </c>
      <c r="L275" s="34">
        <f>SUM(L268:L274)</f>
        <v>22242686</v>
      </c>
      <c r="M275" s="39">
        <f t="shared" si="67"/>
        <v>0.24335526161896914</v>
      </c>
      <c r="N275" s="34">
        <f t="shared" si="68"/>
        <v>80972753</v>
      </c>
      <c r="O275" s="39">
        <f t="shared" si="69"/>
        <v>0.88591573384271882</v>
      </c>
      <c r="P275" s="34">
        <f>SUM(P268:P274)</f>
        <v>20677599</v>
      </c>
      <c r="Q275" s="34">
        <f>SUM(Q268:Q274)</f>
        <v>89153258</v>
      </c>
      <c r="R275" s="34">
        <f>SUM(R268:R274)</f>
        <v>87784415</v>
      </c>
      <c r="S275" s="34">
        <f>SUM(S268:S274)</f>
        <v>76123530</v>
      </c>
      <c r="T275" s="39">
        <f t="shared" si="70"/>
        <v>0.86716451889552382</v>
      </c>
      <c r="U275" s="39">
        <f t="shared" si="71"/>
        <v>7.5689977351819149E-2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5408905</v>
      </c>
      <c r="E276" s="33">
        <v>5458905</v>
      </c>
      <c r="F276" s="33">
        <v>955649</v>
      </c>
      <c r="G276" s="38">
        <f t="shared" si="64"/>
        <v>0.17668067751236155</v>
      </c>
      <c r="H276" s="33">
        <v>1124510</v>
      </c>
      <c r="I276" s="38">
        <f t="shared" si="65"/>
        <v>0.20789975050402992</v>
      </c>
      <c r="J276" s="33">
        <v>1357224</v>
      </c>
      <c r="K276" s="38">
        <f t="shared" si="66"/>
        <v>0.24862568592052803</v>
      </c>
      <c r="L276" s="33">
        <v>1758462</v>
      </c>
      <c r="M276" s="38">
        <f t="shared" si="67"/>
        <v>0.32212723980358698</v>
      </c>
      <c r="N276" s="33">
        <f t="shared" si="68"/>
        <v>5195845</v>
      </c>
      <c r="O276" s="38">
        <f t="shared" si="69"/>
        <v>0.95181084851265962</v>
      </c>
      <c r="P276" s="33">
        <v>1278351</v>
      </c>
      <c r="Q276" s="33">
        <v>5314613</v>
      </c>
      <c r="R276" s="33">
        <v>5394365</v>
      </c>
      <c r="S276" s="33">
        <v>4743876</v>
      </c>
      <c r="T276" s="38">
        <f t="shared" si="70"/>
        <v>0.87941323955646311</v>
      </c>
      <c r="U276" s="38">
        <f t="shared" si="71"/>
        <v>0.37557055925954619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21492864</v>
      </c>
      <c r="E277" s="33">
        <v>22468220</v>
      </c>
      <c r="F277" s="33">
        <v>4867983</v>
      </c>
      <c r="G277" s="38">
        <f t="shared" si="64"/>
        <v>0.22649298855657393</v>
      </c>
      <c r="H277" s="33">
        <v>3489558</v>
      </c>
      <c r="I277" s="38">
        <f t="shared" si="65"/>
        <v>0.16235891131121474</v>
      </c>
      <c r="J277" s="33">
        <v>498647</v>
      </c>
      <c r="K277" s="38">
        <f t="shared" si="66"/>
        <v>2.2193435884106529E-2</v>
      </c>
      <c r="L277" s="33">
        <v>6521251</v>
      </c>
      <c r="M277" s="38">
        <f t="shared" si="67"/>
        <v>0.29024333035727795</v>
      </c>
      <c r="N277" s="33">
        <f t="shared" si="68"/>
        <v>15377439</v>
      </c>
      <c r="O277" s="38">
        <f t="shared" si="69"/>
        <v>0.68440842220701059</v>
      </c>
      <c r="P277" s="33">
        <v>3703984</v>
      </c>
      <c r="Q277" s="33">
        <v>29850184</v>
      </c>
      <c r="R277" s="33">
        <v>29347783</v>
      </c>
      <c r="S277" s="33">
        <v>15404602</v>
      </c>
      <c r="T277" s="38">
        <f t="shared" si="70"/>
        <v>0.52489832025812644</v>
      </c>
      <c r="U277" s="38">
        <f t="shared" si="71"/>
        <v>0.76060452744936269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17383233</v>
      </c>
      <c r="E278" s="33">
        <v>17390733</v>
      </c>
      <c r="F278" s="33">
        <v>5407151</v>
      </c>
      <c r="G278" s="38">
        <f t="shared" si="64"/>
        <v>0.31105554415568148</v>
      </c>
      <c r="H278" s="33">
        <v>6371474</v>
      </c>
      <c r="I278" s="38">
        <f t="shared" si="65"/>
        <v>0.3665298624254763</v>
      </c>
      <c r="J278" s="33">
        <v>3828654</v>
      </c>
      <c r="K278" s="38">
        <f t="shared" si="66"/>
        <v>0.22015483763680346</v>
      </c>
      <c r="L278" s="33">
        <v>2062157</v>
      </c>
      <c r="M278" s="38">
        <f t="shared" si="67"/>
        <v>0.11857792308121802</v>
      </c>
      <c r="N278" s="33">
        <f t="shared" si="68"/>
        <v>17669436</v>
      </c>
      <c r="O278" s="38">
        <f t="shared" si="69"/>
        <v>1.0160259489924892</v>
      </c>
      <c r="P278" s="33">
        <v>25996997</v>
      </c>
      <c r="Q278" s="33">
        <v>18243656</v>
      </c>
      <c r="R278" s="33">
        <v>25128656</v>
      </c>
      <c r="S278" s="33">
        <v>35724814</v>
      </c>
      <c r="T278" s="38">
        <f t="shared" si="70"/>
        <v>1.4216762726983887</v>
      </c>
      <c r="U278" s="38">
        <f t="shared" si="71"/>
        <v>-0.92067710743667819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13701982</v>
      </c>
      <c r="E279" s="33">
        <v>11721643</v>
      </c>
      <c r="F279" s="33">
        <v>1478407</v>
      </c>
      <c r="G279" s="38">
        <f t="shared" si="64"/>
        <v>0.10789731003879585</v>
      </c>
      <c r="H279" s="33">
        <v>1663664</v>
      </c>
      <c r="I279" s="38">
        <f t="shared" si="65"/>
        <v>0.12141776277329805</v>
      </c>
      <c r="J279" s="33">
        <v>3865033</v>
      </c>
      <c r="K279" s="38">
        <f t="shared" si="66"/>
        <v>0.32973474793593355</v>
      </c>
      <c r="L279" s="33">
        <v>2260109</v>
      </c>
      <c r="M279" s="38">
        <f t="shared" si="67"/>
        <v>0.19281503454763124</v>
      </c>
      <c r="N279" s="33">
        <f t="shared" si="68"/>
        <v>9267213</v>
      </c>
      <c r="O279" s="38">
        <f t="shared" si="69"/>
        <v>0.79060699937713508</v>
      </c>
      <c r="P279" s="33">
        <v>2355947</v>
      </c>
      <c r="Q279" s="33">
        <v>12102445</v>
      </c>
      <c r="R279" s="33">
        <v>11782445</v>
      </c>
      <c r="S279" s="33">
        <v>9260866</v>
      </c>
      <c r="T279" s="38">
        <f t="shared" si="70"/>
        <v>0.78598847692478091</v>
      </c>
      <c r="U279" s="38">
        <f t="shared" si="71"/>
        <v>-4.0679183360236904E-2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5711337</v>
      </c>
      <c r="E280" s="33">
        <v>5711337</v>
      </c>
      <c r="F280" s="33">
        <v>471797</v>
      </c>
      <c r="G280" s="38">
        <f t="shared" si="64"/>
        <v>8.2607102329979823E-2</v>
      </c>
      <c r="H280" s="33">
        <v>462891</v>
      </c>
      <c r="I280" s="38">
        <f t="shared" si="65"/>
        <v>8.1047747663988312E-2</v>
      </c>
      <c r="J280" s="33">
        <v>462891</v>
      </c>
      <c r="K280" s="38">
        <f t="shared" si="66"/>
        <v>8.1047747663988312E-2</v>
      </c>
      <c r="L280" s="33">
        <v>462891</v>
      </c>
      <c r="M280" s="38">
        <f t="shared" si="67"/>
        <v>8.1047747663988312E-2</v>
      </c>
      <c r="N280" s="33">
        <f t="shared" si="68"/>
        <v>1860470</v>
      </c>
      <c r="O280" s="38">
        <f t="shared" si="69"/>
        <v>0.32575034532194475</v>
      </c>
      <c r="P280" s="33">
        <v>572385</v>
      </c>
      <c r="Q280" s="33">
        <v>6368689</v>
      </c>
      <c r="R280" s="33">
        <v>5376555</v>
      </c>
      <c r="S280" s="33">
        <v>4389135</v>
      </c>
      <c r="T280" s="38">
        <f t="shared" si="70"/>
        <v>0.81634708470386708</v>
      </c>
      <c r="U280" s="38">
        <f t="shared" si="71"/>
        <v>-0.19129432113000866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7616749</v>
      </c>
      <c r="E281" s="33">
        <v>7606749</v>
      </c>
      <c r="F281" s="33">
        <v>1752040</v>
      </c>
      <c r="G281" s="38">
        <f t="shared" si="64"/>
        <v>0.23002464699834535</v>
      </c>
      <c r="H281" s="33">
        <v>1691569</v>
      </c>
      <c r="I281" s="38">
        <f t="shared" si="65"/>
        <v>0.22208543303711334</v>
      </c>
      <c r="J281" s="33">
        <v>3596469</v>
      </c>
      <c r="K281" s="38">
        <f t="shared" si="66"/>
        <v>0.47279974664603763</v>
      </c>
      <c r="L281" s="33">
        <v>1646987</v>
      </c>
      <c r="M281" s="38">
        <f t="shared" si="67"/>
        <v>0.21651654340112972</v>
      </c>
      <c r="N281" s="33">
        <f t="shared" si="68"/>
        <v>8687065</v>
      </c>
      <c r="O281" s="38">
        <f t="shared" si="69"/>
        <v>1.1420207239649949</v>
      </c>
      <c r="P281" s="33">
        <v>1454590</v>
      </c>
      <c r="Q281" s="33">
        <v>6877815</v>
      </c>
      <c r="R281" s="33">
        <v>6888262</v>
      </c>
      <c r="S281" s="33">
        <v>5557971</v>
      </c>
      <c r="T281" s="38">
        <f t="shared" si="70"/>
        <v>0.80687566762123741</v>
      </c>
      <c r="U281" s="38">
        <f t="shared" si="71"/>
        <v>0.13226888676534276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17389262</v>
      </c>
      <c r="E282" s="33">
        <v>18765929</v>
      </c>
      <c r="F282" s="33">
        <v>3306567</v>
      </c>
      <c r="G282" s="38">
        <f t="shared" si="64"/>
        <v>0.19014993275735337</v>
      </c>
      <c r="H282" s="33">
        <v>3096513</v>
      </c>
      <c r="I282" s="38">
        <f t="shared" si="65"/>
        <v>0.17807040919850423</v>
      </c>
      <c r="J282" s="33">
        <v>2194800</v>
      </c>
      <c r="K282" s="38">
        <f t="shared" si="66"/>
        <v>0.11695663987644843</v>
      </c>
      <c r="L282" s="33">
        <v>1838945</v>
      </c>
      <c r="M282" s="38">
        <f t="shared" si="67"/>
        <v>9.799381634663544E-2</v>
      </c>
      <c r="N282" s="33">
        <f t="shared" si="68"/>
        <v>10436825</v>
      </c>
      <c r="O282" s="38">
        <f t="shared" si="69"/>
        <v>0.55615818433502551</v>
      </c>
      <c r="P282" s="33">
        <v>21811415</v>
      </c>
      <c r="Q282" s="33">
        <v>18733400</v>
      </c>
      <c r="R282" s="33">
        <v>18733300</v>
      </c>
      <c r="S282" s="33">
        <v>35142566</v>
      </c>
      <c r="T282" s="38">
        <f t="shared" si="70"/>
        <v>1.8759410248060939</v>
      </c>
      <c r="U282" s="38">
        <f t="shared" si="71"/>
        <v>-0.91568887208830785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12866414</v>
      </c>
      <c r="E283" s="33">
        <v>8206098</v>
      </c>
      <c r="F283" s="33">
        <v>1493066</v>
      </c>
      <c r="G283" s="38">
        <f t="shared" si="64"/>
        <v>0.11604367774890502</v>
      </c>
      <c r="H283" s="33">
        <v>2343930</v>
      </c>
      <c r="I283" s="38">
        <f t="shared" si="65"/>
        <v>0.18217430280107574</v>
      </c>
      <c r="J283" s="33">
        <v>595474</v>
      </c>
      <c r="K283" s="38">
        <f t="shared" si="66"/>
        <v>7.2564817042155727E-2</v>
      </c>
      <c r="L283" s="33">
        <v>227873</v>
      </c>
      <c r="M283" s="38">
        <f t="shared" si="67"/>
        <v>2.7768739783512214E-2</v>
      </c>
      <c r="N283" s="33">
        <f t="shared" si="68"/>
        <v>4660343</v>
      </c>
      <c r="O283" s="38">
        <f t="shared" si="69"/>
        <v>0.56791217945483952</v>
      </c>
      <c r="P283" s="33">
        <v>2035657</v>
      </c>
      <c r="Q283" s="33">
        <v>12418425</v>
      </c>
      <c r="R283" s="33">
        <v>12673227</v>
      </c>
      <c r="S283" s="33">
        <v>8361704</v>
      </c>
      <c r="T283" s="38">
        <f t="shared" si="70"/>
        <v>0.65979280573132637</v>
      </c>
      <c r="U283" s="38">
        <f t="shared" si="71"/>
        <v>-0.88805923591253344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12367484</v>
      </c>
      <c r="E284" s="33">
        <v>12347659</v>
      </c>
      <c r="F284" s="33">
        <v>3082365</v>
      </c>
      <c r="G284" s="38">
        <f t="shared" si="64"/>
        <v>0.24923137155463471</v>
      </c>
      <c r="H284" s="33">
        <v>2737779</v>
      </c>
      <c r="I284" s="38">
        <f t="shared" si="65"/>
        <v>0.22136911598187634</v>
      </c>
      <c r="J284" s="33">
        <v>3378116</v>
      </c>
      <c r="K284" s="38">
        <f t="shared" si="66"/>
        <v>0.2735835189488145</v>
      </c>
      <c r="L284" s="33">
        <v>3983048</v>
      </c>
      <c r="M284" s="38">
        <f t="shared" si="67"/>
        <v>0.32257515371942164</v>
      </c>
      <c r="N284" s="33">
        <f t="shared" si="68"/>
        <v>13181308</v>
      </c>
      <c r="O284" s="38">
        <f t="shared" si="69"/>
        <v>1.0675147410533445</v>
      </c>
      <c r="P284" s="33">
        <v>4251741</v>
      </c>
      <c r="Q284" s="33">
        <v>12366245</v>
      </c>
      <c r="R284" s="33">
        <v>11143960</v>
      </c>
      <c r="S284" s="33">
        <v>12697437</v>
      </c>
      <c r="T284" s="38">
        <f t="shared" si="70"/>
        <v>1.1394008054587417</v>
      </c>
      <c r="U284" s="38">
        <f t="shared" si="71"/>
        <v>-6.3195994299746872E-2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113938230</v>
      </c>
      <c r="E285" s="34">
        <f>SUM(E276:E284)</f>
        <v>109677273</v>
      </c>
      <c r="F285" s="34">
        <f>SUM(F276:F284)</f>
        <v>22815025</v>
      </c>
      <c r="G285" s="39">
        <f t="shared" si="64"/>
        <v>0.20024029686962838</v>
      </c>
      <c r="H285" s="34">
        <f>SUM(H276:H284)</f>
        <v>22981888</v>
      </c>
      <c r="I285" s="39">
        <f t="shared" si="65"/>
        <v>0.2017048009259052</v>
      </c>
      <c r="J285" s="34">
        <f>SUM(J276:J284)</f>
        <v>19777308</v>
      </c>
      <c r="K285" s="39">
        <f t="shared" si="66"/>
        <v>0.18032275474245243</v>
      </c>
      <c r="L285" s="34">
        <f>SUM(L276:L284)</f>
        <v>20761723</v>
      </c>
      <c r="M285" s="39">
        <f t="shared" si="67"/>
        <v>0.18929831524895774</v>
      </c>
      <c r="N285" s="34">
        <f t="shared" si="68"/>
        <v>86335944</v>
      </c>
      <c r="O285" s="39">
        <f t="shared" si="69"/>
        <v>0.78718171630689615</v>
      </c>
      <c r="P285" s="34">
        <f>SUM(P276:P284)</f>
        <v>63461067</v>
      </c>
      <c r="Q285" s="34">
        <f>SUM(Q276:Q284)</f>
        <v>122275472</v>
      </c>
      <c r="R285" s="34">
        <f>SUM(R276:R284)</f>
        <v>126468553</v>
      </c>
      <c r="S285" s="34">
        <f>SUM(S276:S284)</f>
        <v>131282971</v>
      </c>
      <c r="T285" s="39">
        <f t="shared" si="70"/>
        <v>1.038068103775964</v>
      </c>
      <c r="U285" s="39">
        <f t="shared" si="71"/>
        <v>-0.67284314649169075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17646244</v>
      </c>
      <c r="E286" s="33">
        <v>21654671</v>
      </c>
      <c r="F286" s="33">
        <v>6052080</v>
      </c>
      <c r="G286" s="38">
        <f t="shared" si="64"/>
        <v>0.34296703593127242</v>
      </c>
      <c r="H286" s="33">
        <v>4367961</v>
      </c>
      <c r="I286" s="38">
        <f t="shared" si="65"/>
        <v>0.24752921924915014</v>
      </c>
      <c r="J286" s="33">
        <v>5012015</v>
      </c>
      <c r="K286" s="38">
        <f t="shared" si="66"/>
        <v>0.23145191169147755</v>
      </c>
      <c r="L286" s="33">
        <v>3983111</v>
      </c>
      <c r="M286" s="38">
        <f t="shared" si="67"/>
        <v>0.18393772872374742</v>
      </c>
      <c r="N286" s="33">
        <f t="shared" si="68"/>
        <v>19415167</v>
      </c>
      <c r="O286" s="38">
        <f t="shared" si="69"/>
        <v>0.89658101940223422</v>
      </c>
      <c r="P286" s="33">
        <v>3887902</v>
      </c>
      <c r="Q286" s="33">
        <v>19348356</v>
      </c>
      <c r="R286" s="33">
        <v>19830356</v>
      </c>
      <c r="S286" s="33">
        <v>13652399</v>
      </c>
      <c r="T286" s="38">
        <f t="shared" si="70"/>
        <v>0.68845960203639311</v>
      </c>
      <c r="U286" s="38">
        <f t="shared" si="71"/>
        <v>2.4488528774645024E-2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7740895</v>
      </c>
      <c r="E287" s="33">
        <v>9946569</v>
      </c>
      <c r="F287" s="33">
        <v>1445760</v>
      </c>
      <c r="G287" s="38">
        <f t="shared" si="64"/>
        <v>0.18676910098896832</v>
      </c>
      <c r="H287" s="33">
        <v>1377436</v>
      </c>
      <c r="I287" s="38">
        <f t="shared" si="65"/>
        <v>0.17794273142834258</v>
      </c>
      <c r="J287" s="33">
        <v>1389476</v>
      </c>
      <c r="K287" s="38">
        <f t="shared" si="66"/>
        <v>0.13969399900608945</v>
      </c>
      <c r="L287" s="33">
        <v>1446135</v>
      </c>
      <c r="M287" s="38">
        <f t="shared" si="67"/>
        <v>0.14539033509946997</v>
      </c>
      <c r="N287" s="33">
        <f t="shared" si="68"/>
        <v>5658807</v>
      </c>
      <c r="O287" s="38">
        <f t="shared" si="69"/>
        <v>0.5689204991188419</v>
      </c>
      <c r="P287" s="33">
        <v>1324128</v>
      </c>
      <c r="Q287" s="33">
        <v>8584950</v>
      </c>
      <c r="R287" s="33">
        <v>8539327</v>
      </c>
      <c r="S287" s="33">
        <v>5101561</v>
      </c>
      <c r="T287" s="38">
        <f t="shared" si="70"/>
        <v>0.5974195624549804</v>
      </c>
      <c r="U287" s="38">
        <f t="shared" si="71"/>
        <v>9.2141394185456305E-2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14315421</v>
      </c>
      <c r="E288" s="33">
        <v>15427265</v>
      </c>
      <c r="F288" s="33">
        <v>4950224</v>
      </c>
      <c r="G288" s="38">
        <f t="shared" si="64"/>
        <v>0.34579660633103282</v>
      </c>
      <c r="H288" s="33">
        <v>2861477</v>
      </c>
      <c r="I288" s="38">
        <f t="shared" si="65"/>
        <v>0.19988772946321312</v>
      </c>
      <c r="J288" s="33">
        <v>3893754</v>
      </c>
      <c r="K288" s="38">
        <f t="shared" si="66"/>
        <v>0.25239431616686431</v>
      </c>
      <c r="L288" s="33">
        <v>3356473</v>
      </c>
      <c r="M288" s="38">
        <f t="shared" si="67"/>
        <v>0.21756759866379427</v>
      </c>
      <c r="N288" s="33">
        <f t="shared" si="68"/>
        <v>15061928</v>
      </c>
      <c r="O288" s="38">
        <f t="shared" si="69"/>
        <v>0.97631874476778613</v>
      </c>
      <c r="P288" s="33">
        <v>4233222</v>
      </c>
      <c r="Q288" s="33">
        <v>17542290</v>
      </c>
      <c r="R288" s="33">
        <v>13942182</v>
      </c>
      <c r="S288" s="33">
        <v>15168477</v>
      </c>
      <c r="T288" s="38">
        <f t="shared" si="70"/>
        <v>1.0879557446603407</v>
      </c>
      <c r="U288" s="38">
        <f t="shared" si="71"/>
        <v>-0.20711150986175542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7343724</v>
      </c>
      <c r="E289" s="33">
        <v>9886162</v>
      </c>
      <c r="F289" s="33">
        <v>1537668</v>
      </c>
      <c r="G289" s="38">
        <f t="shared" si="64"/>
        <v>0.20938532003653731</v>
      </c>
      <c r="H289" s="33">
        <v>383554</v>
      </c>
      <c r="I289" s="38">
        <f t="shared" si="65"/>
        <v>5.2228814699463104E-2</v>
      </c>
      <c r="J289" s="33">
        <v>1863813</v>
      </c>
      <c r="K289" s="38">
        <f t="shared" si="66"/>
        <v>0.18852745888647182</v>
      </c>
      <c r="L289" s="33">
        <v>411044</v>
      </c>
      <c r="M289" s="38">
        <f t="shared" si="67"/>
        <v>4.1577712361986381E-2</v>
      </c>
      <c r="N289" s="33">
        <f t="shared" si="68"/>
        <v>4196079</v>
      </c>
      <c r="O289" s="38">
        <f t="shared" si="69"/>
        <v>0.42443963592747114</v>
      </c>
      <c r="P289" s="33">
        <v>2022315</v>
      </c>
      <c r="Q289" s="33">
        <v>8961543</v>
      </c>
      <c r="R289" s="33">
        <v>8303912</v>
      </c>
      <c r="S289" s="33">
        <v>8619760</v>
      </c>
      <c r="T289" s="38">
        <f t="shared" si="70"/>
        <v>1.0380360485515743</v>
      </c>
      <c r="U289" s="38">
        <f t="shared" si="71"/>
        <v>-0.79674580864009814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55025411</v>
      </c>
      <c r="E290" s="33">
        <v>55025411</v>
      </c>
      <c r="F290" s="33">
        <v>8384589</v>
      </c>
      <c r="G290" s="38">
        <f t="shared" si="64"/>
        <v>0.15237667193435411</v>
      </c>
      <c r="H290" s="33">
        <v>8085015</v>
      </c>
      <c r="I290" s="38">
        <f t="shared" si="65"/>
        <v>0.1469323872928455</v>
      </c>
      <c r="J290" s="33">
        <v>8028906</v>
      </c>
      <c r="K290" s="38">
        <f t="shared" si="66"/>
        <v>0.1459126947729659</v>
      </c>
      <c r="L290" s="33">
        <v>8458044</v>
      </c>
      <c r="M290" s="38">
        <f t="shared" si="67"/>
        <v>0.15371160062757186</v>
      </c>
      <c r="N290" s="33">
        <f t="shared" si="68"/>
        <v>32956554</v>
      </c>
      <c r="O290" s="38">
        <f t="shared" si="69"/>
        <v>0.59893335462773734</v>
      </c>
      <c r="P290" s="33">
        <v>7871777</v>
      </c>
      <c r="Q290" s="33">
        <v>41661531</v>
      </c>
      <c r="R290" s="33">
        <v>29013648</v>
      </c>
      <c r="S290" s="33">
        <v>19420223</v>
      </c>
      <c r="T290" s="38">
        <f t="shared" si="70"/>
        <v>0.66934785312071066</v>
      </c>
      <c r="U290" s="38">
        <f t="shared" si="71"/>
        <v>7.447708439911338E-2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17118293</v>
      </c>
      <c r="E291" s="33">
        <v>16705138</v>
      </c>
      <c r="F291" s="33">
        <v>4146019</v>
      </c>
      <c r="G291" s="38">
        <f t="shared" si="64"/>
        <v>0.24219815608951195</v>
      </c>
      <c r="H291" s="33">
        <v>3824080</v>
      </c>
      <c r="I291" s="38">
        <f t="shared" si="65"/>
        <v>0.22339143277895757</v>
      </c>
      <c r="J291" s="33">
        <v>3817938</v>
      </c>
      <c r="K291" s="38">
        <f t="shared" si="66"/>
        <v>0.22854872554779254</v>
      </c>
      <c r="L291" s="33">
        <v>2978093</v>
      </c>
      <c r="M291" s="38">
        <f t="shared" si="67"/>
        <v>0.17827407352157162</v>
      </c>
      <c r="N291" s="33">
        <f t="shared" si="68"/>
        <v>14766130</v>
      </c>
      <c r="O291" s="38">
        <f t="shared" si="69"/>
        <v>0.88392744795044498</v>
      </c>
      <c r="P291" s="33">
        <v>3614375</v>
      </c>
      <c r="Q291" s="33">
        <v>15282836</v>
      </c>
      <c r="R291" s="33">
        <v>14630200</v>
      </c>
      <c r="S291" s="33">
        <v>14698388</v>
      </c>
      <c r="T291" s="38">
        <f t="shared" si="70"/>
        <v>1.004660770187694</v>
      </c>
      <c r="U291" s="38">
        <f t="shared" si="71"/>
        <v>-0.17604205429707764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119189988</v>
      </c>
      <c r="E292" s="34">
        <f>SUM(E286:E291)</f>
        <v>128645216</v>
      </c>
      <c r="F292" s="34">
        <f>SUM(F286:F291)</f>
        <v>26516340</v>
      </c>
      <c r="G292" s="39">
        <f t="shared" si="64"/>
        <v>0.22247120286646896</v>
      </c>
      <c r="H292" s="34">
        <f>SUM(H286:H291)</f>
        <v>20899523</v>
      </c>
      <c r="I292" s="39">
        <f t="shared" si="65"/>
        <v>0.17534629670404867</v>
      </c>
      <c r="J292" s="34">
        <f>SUM(J286:J291)</f>
        <v>24005902</v>
      </c>
      <c r="K292" s="39">
        <f t="shared" si="66"/>
        <v>0.18660547781271555</v>
      </c>
      <c r="L292" s="34">
        <f>SUM(L286:L291)</f>
        <v>20632900</v>
      </c>
      <c r="M292" s="39">
        <f t="shared" si="67"/>
        <v>0.160386065191884</v>
      </c>
      <c r="N292" s="34">
        <f t="shared" si="68"/>
        <v>92054665</v>
      </c>
      <c r="O292" s="39">
        <f t="shared" si="69"/>
        <v>0.71557006052988403</v>
      </c>
      <c r="P292" s="34">
        <f>SUM(P286:P291)</f>
        <v>22953719</v>
      </c>
      <c r="Q292" s="34">
        <f>SUM(Q286:Q291)</f>
        <v>111381506</v>
      </c>
      <c r="R292" s="34">
        <f>SUM(R286:R291)</f>
        <v>94259625</v>
      </c>
      <c r="S292" s="34">
        <f>SUM(S286:S291)</f>
        <v>76660808</v>
      </c>
      <c r="T292" s="39">
        <f t="shared" si="70"/>
        <v>0.81329421796447843</v>
      </c>
      <c r="U292" s="39">
        <f t="shared" si="71"/>
        <v>-0.10110862644959628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405548572</v>
      </c>
      <c r="E293" s="33">
        <v>408748572</v>
      </c>
      <c r="F293" s="33">
        <v>88702751</v>
      </c>
      <c r="G293" s="38">
        <f t="shared" si="64"/>
        <v>0.21872287840283655</v>
      </c>
      <c r="H293" s="33">
        <v>87943962</v>
      </c>
      <c r="I293" s="38">
        <f t="shared" si="65"/>
        <v>0.21685185960906306</v>
      </c>
      <c r="J293" s="33">
        <v>44889373</v>
      </c>
      <c r="K293" s="38">
        <f t="shared" si="66"/>
        <v>0.1098214796943682</v>
      </c>
      <c r="L293" s="33">
        <v>52259277</v>
      </c>
      <c r="M293" s="38">
        <f t="shared" si="67"/>
        <v>0.12785188886237869</v>
      </c>
      <c r="N293" s="33">
        <f t="shared" si="68"/>
        <v>273795363</v>
      </c>
      <c r="O293" s="38">
        <f t="shared" si="69"/>
        <v>0.66983809059032018</v>
      </c>
      <c r="P293" s="33">
        <v>113350336</v>
      </c>
      <c r="Q293" s="33">
        <v>396128409</v>
      </c>
      <c r="R293" s="33">
        <v>408128409</v>
      </c>
      <c r="S293" s="33">
        <v>314631175</v>
      </c>
      <c r="T293" s="38">
        <f t="shared" si="70"/>
        <v>0.77091221307262636</v>
      </c>
      <c r="U293" s="38">
        <f t="shared" si="71"/>
        <v>-0.53895789951606321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5984286</v>
      </c>
      <c r="E294" s="33">
        <v>9714934</v>
      </c>
      <c r="F294" s="33">
        <v>1451905</v>
      </c>
      <c r="G294" s="38">
        <f t="shared" si="64"/>
        <v>0.24261958736597816</v>
      </c>
      <c r="H294" s="33">
        <v>30606</v>
      </c>
      <c r="I294" s="38">
        <f t="shared" si="65"/>
        <v>5.1143945994559748E-3</v>
      </c>
      <c r="J294" s="33">
        <v>1108544</v>
      </c>
      <c r="K294" s="38">
        <f t="shared" si="66"/>
        <v>0.11410720855128816</v>
      </c>
      <c r="L294" s="33">
        <v>606275</v>
      </c>
      <c r="M294" s="38">
        <f t="shared" si="67"/>
        <v>6.2406497048770479E-2</v>
      </c>
      <c r="N294" s="33">
        <f t="shared" si="68"/>
        <v>3197330</v>
      </c>
      <c r="O294" s="38">
        <f t="shared" si="69"/>
        <v>0.32911494818184045</v>
      </c>
      <c r="P294" s="33">
        <v>1631910</v>
      </c>
      <c r="Q294" s="33">
        <v>10478410</v>
      </c>
      <c r="R294" s="33">
        <v>9405887</v>
      </c>
      <c r="S294" s="33">
        <v>6745048</v>
      </c>
      <c r="T294" s="38">
        <f t="shared" si="70"/>
        <v>0.71710918917056943</v>
      </c>
      <c r="U294" s="38">
        <f t="shared" si="71"/>
        <v>-0.62848747786336256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12750955</v>
      </c>
      <c r="E295" s="33">
        <v>13579793</v>
      </c>
      <c r="F295" s="33">
        <v>3071917</v>
      </c>
      <c r="G295" s="38">
        <f t="shared" si="64"/>
        <v>0.24091662153932783</v>
      </c>
      <c r="H295" s="33">
        <v>2856204</v>
      </c>
      <c r="I295" s="38">
        <f t="shared" si="65"/>
        <v>0.22399922201905662</v>
      </c>
      <c r="J295" s="33">
        <v>2504721</v>
      </c>
      <c r="K295" s="38">
        <f t="shared" si="66"/>
        <v>0.18444471134427454</v>
      </c>
      <c r="L295" s="33">
        <v>2395473</v>
      </c>
      <c r="M295" s="38">
        <f t="shared" si="67"/>
        <v>0.17639981699279217</v>
      </c>
      <c r="N295" s="33">
        <f t="shared" si="68"/>
        <v>10828315</v>
      </c>
      <c r="O295" s="38">
        <f t="shared" si="69"/>
        <v>0.79738439311998355</v>
      </c>
      <c r="P295" s="33">
        <v>2888695</v>
      </c>
      <c r="Q295" s="33">
        <v>12001104</v>
      </c>
      <c r="R295" s="33">
        <v>12299587</v>
      </c>
      <c r="S295" s="33">
        <v>9499327</v>
      </c>
      <c r="T295" s="38">
        <f t="shared" si="70"/>
        <v>0.77232894080102044</v>
      </c>
      <c r="U295" s="38">
        <f t="shared" si="71"/>
        <v>-0.17074215173287588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16173760</v>
      </c>
      <c r="E296" s="33">
        <v>22230696</v>
      </c>
      <c r="F296" s="33">
        <v>4551734</v>
      </c>
      <c r="G296" s="38">
        <f t="shared" si="64"/>
        <v>0.28142707694438401</v>
      </c>
      <c r="H296" s="33">
        <v>2600748</v>
      </c>
      <c r="I296" s="38">
        <f t="shared" si="65"/>
        <v>0.16080045703658272</v>
      </c>
      <c r="J296" s="33">
        <v>10331659</v>
      </c>
      <c r="K296" s="38">
        <f t="shared" si="66"/>
        <v>0.46474743750712977</v>
      </c>
      <c r="L296" s="33">
        <v>2104804</v>
      </c>
      <c r="M296" s="38">
        <f t="shared" si="67"/>
        <v>9.4680076593193482E-2</v>
      </c>
      <c r="N296" s="33">
        <f t="shared" si="68"/>
        <v>19588945</v>
      </c>
      <c r="O296" s="38">
        <f t="shared" si="69"/>
        <v>0.88116651858313388</v>
      </c>
      <c r="P296" s="33">
        <v>4096645</v>
      </c>
      <c r="Q296" s="33">
        <v>16869861</v>
      </c>
      <c r="R296" s="33">
        <v>13890213</v>
      </c>
      <c r="S296" s="33">
        <v>12812936</v>
      </c>
      <c r="T296" s="38">
        <f t="shared" si="70"/>
        <v>0.92244344993125738</v>
      </c>
      <c r="U296" s="38">
        <f t="shared" si="71"/>
        <v>-0.48621274237821432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22016430</v>
      </c>
      <c r="E297" s="33">
        <v>22047930</v>
      </c>
      <c r="F297" s="33">
        <v>4092583</v>
      </c>
      <c r="G297" s="38">
        <f t="shared" si="64"/>
        <v>0.18588767570400833</v>
      </c>
      <c r="H297" s="33">
        <v>4985045</v>
      </c>
      <c r="I297" s="38">
        <f t="shared" si="65"/>
        <v>0.22642385709218071</v>
      </c>
      <c r="J297" s="33">
        <v>5793216</v>
      </c>
      <c r="K297" s="38">
        <f t="shared" si="66"/>
        <v>0.26275555120140531</v>
      </c>
      <c r="L297" s="33">
        <v>4141922</v>
      </c>
      <c r="M297" s="38">
        <f t="shared" si="67"/>
        <v>0.18785990340136238</v>
      </c>
      <c r="N297" s="33">
        <f t="shared" si="68"/>
        <v>19012766</v>
      </c>
      <c r="O297" s="38">
        <f t="shared" si="69"/>
        <v>0.86233791562291784</v>
      </c>
      <c r="P297" s="33">
        <v>5807990</v>
      </c>
      <c r="Q297" s="33">
        <v>22259960</v>
      </c>
      <c r="R297" s="33">
        <v>24153940</v>
      </c>
      <c r="S297" s="33">
        <v>19324540</v>
      </c>
      <c r="T297" s="38">
        <f t="shared" si="70"/>
        <v>0.80005746474488215</v>
      </c>
      <c r="U297" s="38">
        <f t="shared" si="71"/>
        <v>-0.28685793191792686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462474003</v>
      </c>
      <c r="E298" s="34">
        <f>SUM(E293:E297)</f>
        <v>476321925</v>
      </c>
      <c r="F298" s="34">
        <f>SUM(F293:F297)</f>
        <v>101870890</v>
      </c>
      <c r="G298" s="39">
        <f t="shared" si="64"/>
        <v>0.22027376531259857</v>
      </c>
      <c r="H298" s="34">
        <f>SUM(H293:H297)</f>
        <v>98416565</v>
      </c>
      <c r="I298" s="39">
        <f t="shared" si="65"/>
        <v>0.21280453465835139</v>
      </c>
      <c r="J298" s="34">
        <f>SUM(J293:J297)</f>
        <v>64627513</v>
      </c>
      <c r="K298" s="39">
        <f t="shared" si="66"/>
        <v>0.13568032376422731</v>
      </c>
      <c r="L298" s="34">
        <f>SUM(L293:L297)</f>
        <v>61507751</v>
      </c>
      <c r="M298" s="39">
        <f t="shared" si="67"/>
        <v>0.12913063155763824</v>
      </c>
      <c r="N298" s="34">
        <f t="shared" si="68"/>
        <v>326422719</v>
      </c>
      <c r="O298" s="39">
        <f t="shared" si="69"/>
        <v>0.68529853837821975</v>
      </c>
      <c r="P298" s="34">
        <f>SUM(P293:P297)</f>
        <v>127775576</v>
      </c>
      <c r="Q298" s="34">
        <f>SUM(Q293:Q297)</f>
        <v>457737744</v>
      </c>
      <c r="R298" s="34">
        <f>SUM(R293:R297)</f>
        <v>467878036</v>
      </c>
      <c r="S298" s="34">
        <f>SUM(S293:S297)</f>
        <v>363013026</v>
      </c>
      <c r="T298" s="39">
        <f t="shared" si="70"/>
        <v>0.77587105627672592</v>
      </c>
      <c r="U298" s="39">
        <f t="shared" si="71"/>
        <v>-0.51862669748403245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867743745</v>
      </c>
      <c r="E299" s="34">
        <f>SUM(E263:E266,E268:E274,E276:E284,E286:E291,E293:E297)</f>
        <v>887662176</v>
      </c>
      <c r="F299" s="34">
        <f>SUM(F263:F266,F268:F274,F276:F284,F286:F291,F293:F297)</f>
        <v>186108133</v>
      </c>
      <c r="G299" s="39">
        <f t="shared" si="64"/>
        <v>0.21447360937185436</v>
      </c>
      <c r="H299" s="34">
        <f>SUM(H263:H266,H268:H274,H276:H284,H286:H291,H293:H297)</f>
        <v>182135003</v>
      </c>
      <c r="I299" s="39">
        <f t="shared" si="65"/>
        <v>0.20989491891987075</v>
      </c>
      <c r="J299" s="34">
        <f>SUM(J263:J266,J268:J274,J276:J284,J286:J291,J293:J297)</f>
        <v>145137744</v>
      </c>
      <c r="K299" s="39">
        <f t="shared" si="66"/>
        <v>0.16350560824166513</v>
      </c>
      <c r="L299" s="34">
        <f>SUM(L263:L266,L268:L274,L276:L284,L286:L291,L293:L297)</f>
        <v>145265134</v>
      </c>
      <c r="M299" s="39">
        <f t="shared" si="67"/>
        <v>0.16364912004541693</v>
      </c>
      <c r="N299" s="34">
        <f t="shared" si="68"/>
        <v>658646014</v>
      </c>
      <c r="O299" s="39">
        <f t="shared" si="69"/>
        <v>0.74200076539027837</v>
      </c>
      <c r="P299" s="34">
        <f>SUM(P263:P266,P268:P274,P276:P284,P286:P291,P293:P297)</f>
        <v>258191340</v>
      </c>
      <c r="Q299" s="34">
        <f>SUM(Q263:Q266,Q268:Q274,Q276:Q284,Q286:Q291,Q293:Q297)</f>
        <v>900042961</v>
      </c>
      <c r="R299" s="34">
        <f>SUM(R263:R266,R268:R274,R276:R284,R286:R291,R293:R297)</f>
        <v>875362138</v>
      </c>
      <c r="S299" s="34">
        <f>SUM(S263:S266,S268:S274,S276:S284,S286:S291,S293:S297)</f>
        <v>721625099</v>
      </c>
      <c r="T299" s="39">
        <f t="shared" si="70"/>
        <v>0.82437321386637352</v>
      </c>
      <c r="U299" s="39">
        <f t="shared" si="71"/>
        <v>-0.43737410402688182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664032327</v>
      </c>
      <c r="E302" s="33">
        <v>662820133</v>
      </c>
      <c r="F302" s="33">
        <v>147769825</v>
      </c>
      <c r="G302" s="38">
        <f t="shared" ref="G302:G339" si="72">IF(($D302     =0),0,($F302     /$D302     ))</f>
        <v>0.22253408304321906</v>
      </c>
      <c r="H302" s="33">
        <v>192647390</v>
      </c>
      <c r="I302" s="38">
        <f t="shared" ref="I302:I339" si="73">IF(($D302     =0),0,($H302     /$D302     ))</f>
        <v>0.29011748700602041</v>
      </c>
      <c r="J302" s="33">
        <v>118153812</v>
      </c>
      <c r="K302" s="38">
        <f t="shared" ref="K302:K339" si="74">IF(($E302     =0),0,($J302     /$E302     ))</f>
        <v>0.17825923824193796</v>
      </c>
      <c r="L302" s="33">
        <v>160448837</v>
      </c>
      <c r="M302" s="38">
        <f t="shared" ref="M302:M339" si="75">IF(($E302     =0),0,($L302     /$E302     ))</f>
        <v>0.24206995082329522</v>
      </c>
      <c r="N302" s="33">
        <f t="shared" ref="N302:N339" si="76">$F302     +$H302     +$J302     +$L302</f>
        <v>619019864</v>
      </c>
      <c r="O302" s="38">
        <f t="shared" ref="O302:O339" si="77">IF(($E302     =0),0,($N302     /$E302     ))</f>
        <v>0.93391831838035011</v>
      </c>
      <c r="P302" s="33">
        <v>153375247</v>
      </c>
      <c r="Q302" s="33">
        <v>616259803</v>
      </c>
      <c r="R302" s="33">
        <v>617575367</v>
      </c>
      <c r="S302" s="33">
        <v>555009468</v>
      </c>
      <c r="T302" s="38">
        <f t="shared" ref="T302:T339" si="78">IF(($R302     =0),0,($S302     /$R302     ))</f>
        <v>0.89869107101222834</v>
      </c>
      <c r="U302" s="38">
        <f t="shared" ref="U302:U339" si="79">IF(($P302     =0),0,(($L302     /$P302     )-1))</f>
        <v>4.6119501929799744E-2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664032327</v>
      </c>
      <c r="E303" s="34">
        <f>E302</f>
        <v>662820133</v>
      </c>
      <c r="F303" s="34">
        <f>F302</f>
        <v>147769825</v>
      </c>
      <c r="G303" s="39">
        <f t="shared" si="72"/>
        <v>0.22253408304321906</v>
      </c>
      <c r="H303" s="34">
        <f>H302</f>
        <v>192647390</v>
      </c>
      <c r="I303" s="39">
        <f t="shared" si="73"/>
        <v>0.29011748700602041</v>
      </c>
      <c r="J303" s="34">
        <f>J302</f>
        <v>118153812</v>
      </c>
      <c r="K303" s="39">
        <f t="shared" si="74"/>
        <v>0.17825923824193796</v>
      </c>
      <c r="L303" s="34">
        <f>L302</f>
        <v>160448837</v>
      </c>
      <c r="M303" s="39">
        <f t="shared" si="75"/>
        <v>0.24206995082329522</v>
      </c>
      <c r="N303" s="34">
        <f t="shared" si="76"/>
        <v>619019864</v>
      </c>
      <c r="O303" s="39">
        <f t="shared" si="77"/>
        <v>0.93391831838035011</v>
      </c>
      <c r="P303" s="34">
        <f>P302</f>
        <v>153375247</v>
      </c>
      <c r="Q303" s="34">
        <f>Q302</f>
        <v>616259803</v>
      </c>
      <c r="R303" s="34">
        <f>R302</f>
        <v>617575367</v>
      </c>
      <c r="S303" s="34">
        <f>S302</f>
        <v>555009468</v>
      </c>
      <c r="T303" s="39">
        <f t="shared" si="78"/>
        <v>0.89869107101222834</v>
      </c>
      <c r="U303" s="39">
        <f t="shared" si="79"/>
        <v>4.6119501929799744E-2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21231735</v>
      </c>
      <c r="E304" s="33">
        <v>22937788</v>
      </c>
      <c r="F304" s="33">
        <v>5409394</v>
      </c>
      <c r="G304" s="38">
        <f t="shared" si="72"/>
        <v>0.25477870743959458</v>
      </c>
      <c r="H304" s="33">
        <v>3965192</v>
      </c>
      <c r="I304" s="38">
        <f t="shared" si="73"/>
        <v>0.18675779440540305</v>
      </c>
      <c r="J304" s="33">
        <v>4648753</v>
      </c>
      <c r="K304" s="38">
        <f t="shared" si="74"/>
        <v>0.20266788584845236</v>
      </c>
      <c r="L304" s="33">
        <v>4320939</v>
      </c>
      <c r="M304" s="38">
        <f t="shared" si="75"/>
        <v>0.18837644676112622</v>
      </c>
      <c r="N304" s="33">
        <f t="shared" si="76"/>
        <v>18344278</v>
      </c>
      <c r="O304" s="38">
        <f t="shared" si="77"/>
        <v>0.79974049808115766</v>
      </c>
      <c r="P304" s="33">
        <v>3928776</v>
      </c>
      <c r="Q304" s="33">
        <v>23134785</v>
      </c>
      <c r="R304" s="33">
        <v>20854739</v>
      </c>
      <c r="S304" s="33">
        <v>18712074</v>
      </c>
      <c r="T304" s="38">
        <f t="shared" si="78"/>
        <v>0.89725764489308646</v>
      </c>
      <c r="U304" s="38">
        <f t="shared" si="79"/>
        <v>9.9818111289623035E-2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13932954</v>
      </c>
      <c r="E305" s="33">
        <v>14599736</v>
      </c>
      <c r="F305" s="33">
        <v>2743172</v>
      </c>
      <c r="G305" s="38">
        <f t="shared" si="72"/>
        <v>0.19688373334183118</v>
      </c>
      <c r="H305" s="33">
        <v>3164280</v>
      </c>
      <c r="I305" s="38">
        <f t="shared" si="73"/>
        <v>0.2271076183844431</v>
      </c>
      <c r="J305" s="33">
        <v>2777514</v>
      </c>
      <c r="K305" s="38">
        <f t="shared" si="74"/>
        <v>0.19024412496225959</v>
      </c>
      <c r="L305" s="33">
        <v>2697934</v>
      </c>
      <c r="M305" s="38">
        <f t="shared" si="75"/>
        <v>0.18479334146864027</v>
      </c>
      <c r="N305" s="33">
        <f t="shared" si="76"/>
        <v>11382900</v>
      </c>
      <c r="O305" s="38">
        <f t="shared" si="77"/>
        <v>0.77966478297963748</v>
      </c>
      <c r="P305" s="33">
        <v>3281285</v>
      </c>
      <c r="Q305" s="33">
        <v>12752643</v>
      </c>
      <c r="R305" s="33">
        <v>13930097</v>
      </c>
      <c r="S305" s="33">
        <v>13306654</v>
      </c>
      <c r="T305" s="38">
        <f t="shared" si="78"/>
        <v>0.95524489169027327</v>
      </c>
      <c r="U305" s="38">
        <f t="shared" si="79"/>
        <v>-0.1777812655712625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26110360</v>
      </c>
      <c r="E306" s="33">
        <v>24259560</v>
      </c>
      <c r="F306" s="33">
        <v>9063918</v>
      </c>
      <c r="G306" s="38">
        <f t="shared" si="72"/>
        <v>0.3471387602468905</v>
      </c>
      <c r="H306" s="33">
        <v>4394840</v>
      </c>
      <c r="I306" s="38">
        <f t="shared" si="73"/>
        <v>0.16831786310108324</v>
      </c>
      <c r="J306" s="33">
        <v>4011926</v>
      </c>
      <c r="K306" s="38">
        <f t="shared" si="74"/>
        <v>0.16537505214439174</v>
      </c>
      <c r="L306" s="33">
        <v>5867544</v>
      </c>
      <c r="M306" s="38">
        <f t="shared" si="75"/>
        <v>0.24186522756389647</v>
      </c>
      <c r="N306" s="33">
        <f t="shared" si="76"/>
        <v>23338228</v>
      </c>
      <c r="O306" s="38">
        <f t="shared" si="77"/>
        <v>0.9620218998201121</v>
      </c>
      <c r="P306" s="33">
        <v>6501150</v>
      </c>
      <c r="Q306" s="33">
        <v>20875950</v>
      </c>
      <c r="R306" s="33">
        <v>22346930</v>
      </c>
      <c r="S306" s="33">
        <v>20403450</v>
      </c>
      <c r="T306" s="38">
        <f t="shared" si="78"/>
        <v>0.91303145443244327</v>
      </c>
      <c r="U306" s="38">
        <f t="shared" si="79"/>
        <v>-9.7460603124062684E-2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27586946</v>
      </c>
      <c r="E307" s="33">
        <v>27429826</v>
      </c>
      <c r="F307" s="33">
        <v>5823360</v>
      </c>
      <c r="G307" s="38">
        <f t="shared" si="72"/>
        <v>0.21109114434051526</v>
      </c>
      <c r="H307" s="33">
        <v>5657355</v>
      </c>
      <c r="I307" s="38">
        <f t="shared" si="73"/>
        <v>0.20507362431492054</v>
      </c>
      <c r="J307" s="33">
        <v>5779737</v>
      </c>
      <c r="K307" s="38">
        <f t="shared" si="74"/>
        <v>0.21070994034012466</v>
      </c>
      <c r="L307" s="33">
        <v>6468828</v>
      </c>
      <c r="M307" s="38">
        <f t="shared" si="75"/>
        <v>0.2358319006471277</v>
      </c>
      <c r="N307" s="33">
        <f t="shared" si="76"/>
        <v>23729280</v>
      </c>
      <c r="O307" s="38">
        <f t="shared" si="77"/>
        <v>0.86509043112413475</v>
      </c>
      <c r="P307" s="33">
        <v>6059060</v>
      </c>
      <c r="Q307" s="33">
        <v>18171404</v>
      </c>
      <c r="R307" s="33">
        <v>24131855</v>
      </c>
      <c r="S307" s="33">
        <v>23203956</v>
      </c>
      <c r="T307" s="38">
        <f t="shared" si="78"/>
        <v>0.96154879100674195</v>
      </c>
      <c r="U307" s="38">
        <f t="shared" si="79"/>
        <v>6.7628972150795663E-2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21676874</v>
      </c>
      <c r="E308" s="33">
        <v>22331393</v>
      </c>
      <c r="F308" s="33">
        <v>6871884</v>
      </c>
      <c r="G308" s="38">
        <f t="shared" si="72"/>
        <v>0.31701452893992005</v>
      </c>
      <c r="H308" s="33">
        <v>4309389</v>
      </c>
      <c r="I308" s="38">
        <f t="shared" si="73"/>
        <v>0.19880122013902926</v>
      </c>
      <c r="J308" s="33">
        <v>3930915</v>
      </c>
      <c r="K308" s="38">
        <f t="shared" si="74"/>
        <v>0.17602641268280936</v>
      </c>
      <c r="L308" s="33">
        <v>6509069</v>
      </c>
      <c r="M308" s="38">
        <f t="shared" si="75"/>
        <v>0.29147617437031359</v>
      </c>
      <c r="N308" s="33">
        <f t="shared" si="76"/>
        <v>21621257</v>
      </c>
      <c r="O308" s="38">
        <f t="shared" si="77"/>
        <v>0.96820010287759484</v>
      </c>
      <c r="P308" s="33">
        <v>5814224</v>
      </c>
      <c r="Q308" s="33">
        <v>22026103</v>
      </c>
      <c r="R308" s="33">
        <v>22015862</v>
      </c>
      <c r="S308" s="33">
        <v>20940771</v>
      </c>
      <c r="T308" s="38">
        <f t="shared" si="78"/>
        <v>0.95116743555169447</v>
      </c>
      <c r="U308" s="38">
        <f t="shared" si="79"/>
        <v>0.1195077795420334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14539059</v>
      </c>
      <c r="E309" s="33">
        <v>17144160</v>
      </c>
      <c r="F309" s="33">
        <v>2689529</v>
      </c>
      <c r="G309" s="38">
        <f t="shared" si="72"/>
        <v>0.18498645613859879</v>
      </c>
      <c r="H309" s="33">
        <v>2714396</v>
      </c>
      <c r="I309" s="38">
        <f t="shared" si="73"/>
        <v>0.18669681442244646</v>
      </c>
      <c r="J309" s="33">
        <v>3414605</v>
      </c>
      <c r="K309" s="38">
        <f t="shared" si="74"/>
        <v>0.19917015473490682</v>
      </c>
      <c r="L309" s="33">
        <v>3370308</v>
      </c>
      <c r="M309" s="38">
        <f t="shared" si="75"/>
        <v>0.19658635943668282</v>
      </c>
      <c r="N309" s="33">
        <f t="shared" si="76"/>
        <v>12188838</v>
      </c>
      <c r="O309" s="38">
        <f t="shared" si="77"/>
        <v>0.71096151692471377</v>
      </c>
      <c r="P309" s="33">
        <v>3121385</v>
      </c>
      <c r="Q309" s="33">
        <v>14664417</v>
      </c>
      <c r="R309" s="33">
        <v>13758000</v>
      </c>
      <c r="S309" s="33">
        <v>11468382</v>
      </c>
      <c r="T309" s="38">
        <f t="shared" si="78"/>
        <v>0.8335791539467946</v>
      </c>
      <c r="U309" s="38">
        <f t="shared" si="79"/>
        <v>7.9747612037605053E-2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125077928</v>
      </c>
      <c r="E310" s="34">
        <f>SUM(E304:E309)</f>
        <v>128702463</v>
      </c>
      <c r="F310" s="34">
        <f>SUM(F304:F309)</f>
        <v>32601257</v>
      </c>
      <c r="G310" s="39">
        <f t="shared" si="72"/>
        <v>0.26064756205427386</v>
      </c>
      <c r="H310" s="34">
        <f>SUM(H304:H309)</f>
        <v>24205452</v>
      </c>
      <c r="I310" s="39">
        <f t="shared" si="73"/>
        <v>0.19352296913648906</v>
      </c>
      <c r="J310" s="34">
        <f>SUM(J304:J309)</f>
        <v>24563450</v>
      </c>
      <c r="K310" s="39">
        <f t="shared" si="74"/>
        <v>0.19085454487378381</v>
      </c>
      <c r="L310" s="34">
        <f>SUM(L304:L309)</f>
        <v>29234622</v>
      </c>
      <c r="M310" s="39">
        <f t="shared" si="75"/>
        <v>0.22714889302468128</v>
      </c>
      <c r="N310" s="34">
        <f t="shared" si="76"/>
        <v>110604781</v>
      </c>
      <c r="O310" s="39">
        <f t="shared" si="77"/>
        <v>0.85938356129206328</v>
      </c>
      <c r="P310" s="34">
        <f>SUM(P304:P309)</f>
        <v>28705880</v>
      </c>
      <c r="Q310" s="34">
        <f>SUM(Q304:Q309)</f>
        <v>111625302</v>
      </c>
      <c r="R310" s="34">
        <f>SUM(R304:R309)</f>
        <v>117037483</v>
      </c>
      <c r="S310" s="34">
        <f>SUM(S304:S309)</f>
        <v>108035287</v>
      </c>
      <c r="T310" s="39">
        <f t="shared" si="78"/>
        <v>0.92308279562027151</v>
      </c>
      <c r="U310" s="39">
        <f t="shared" si="79"/>
        <v>1.8419292493384587E-2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29620821</v>
      </c>
      <c r="E311" s="33">
        <v>29006708</v>
      </c>
      <c r="F311" s="33">
        <v>5545147</v>
      </c>
      <c r="G311" s="38">
        <f t="shared" si="72"/>
        <v>0.18720436546981598</v>
      </c>
      <c r="H311" s="33">
        <v>5305331</v>
      </c>
      <c r="I311" s="38">
        <f t="shared" si="73"/>
        <v>0.17910816854131087</v>
      </c>
      <c r="J311" s="33">
        <v>5001362</v>
      </c>
      <c r="K311" s="38">
        <f t="shared" si="74"/>
        <v>0.17242087588843244</v>
      </c>
      <c r="L311" s="33">
        <v>5417778</v>
      </c>
      <c r="M311" s="38">
        <f t="shared" si="75"/>
        <v>0.18677672764520536</v>
      </c>
      <c r="N311" s="33">
        <f t="shared" si="76"/>
        <v>21269618</v>
      </c>
      <c r="O311" s="38">
        <f t="shared" si="77"/>
        <v>0.73326549155457421</v>
      </c>
      <c r="P311" s="33">
        <v>5573308</v>
      </c>
      <c r="Q311" s="33">
        <v>30612330</v>
      </c>
      <c r="R311" s="33">
        <v>30092165</v>
      </c>
      <c r="S311" s="33">
        <v>21858889</v>
      </c>
      <c r="T311" s="38">
        <f t="shared" si="78"/>
        <v>0.72639801755706179</v>
      </c>
      <c r="U311" s="38">
        <f t="shared" si="79"/>
        <v>-2.7906227324956734E-2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142072286</v>
      </c>
      <c r="E312" s="33">
        <v>151845537</v>
      </c>
      <c r="F312" s="33">
        <v>24326927</v>
      </c>
      <c r="G312" s="38">
        <f t="shared" si="72"/>
        <v>0.17122922200322729</v>
      </c>
      <c r="H312" s="33">
        <v>47180971</v>
      </c>
      <c r="I312" s="38">
        <f t="shared" si="73"/>
        <v>0.33209130597082109</v>
      </c>
      <c r="J312" s="33">
        <v>24216504</v>
      </c>
      <c r="K312" s="38">
        <f t="shared" si="74"/>
        <v>0.1594811706583118</v>
      </c>
      <c r="L312" s="33">
        <v>34403720</v>
      </c>
      <c r="M312" s="38">
        <f t="shared" si="75"/>
        <v>0.2265705049994324</v>
      </c>
      <c r="N312" s="33">
        <f t="shared" si="76"/>
        <v>130128122</v>
      </c>
      <c r="O312" s="38">
        <f t="shared" si="77"/>
        <v>0.85697692912765688</v>
      </c>
      <c r="P312" s="33">
        <v>17377461</v>
      </c>
      <c r="Q312" s="33">
        <v>101045844</v>
      </c>
      <c r="R312" s="33">
        <v>102179885</v>
      </c>
      <c r="S312" s="33">
        <v>84671278</v>
      </c>
      <c r="T312" s="38">
        <f t="shared" si="78"/>
        <v>0.82864918080500871</v>
      </c>
      <c r="U312" s="38">
        <f t="shared" si="79"/>
        <v>0.97978979783064979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55383722</v>
      </c>
      <c r="E313" s="33">
        <v>31544256</v>
      </c>
      <c r="F313" s="33">
        <v>10424126</v>
      </c>
      <c r="G313" s="38">
        <f t="shared" si="72"/>
        <v>0.188216422146565</v>
      </c>
      <c r="H313" s="33">
        <v>8562098</v>
      </c>
      <c r="I313" s="38">
        <f t="shared" si="73"/>
        <v>0.15459592982934589</v>
      </c>
      <c r="J313" s="33">
        <v>4572553</v>
      </c>
      <c r="K313" s="38">
        <f t="shared" si="74"/>
        <v>0.14495675535983477</v>
      </c>
      <c r="L313" s="33">
        <v>8793891</v>
      </c>
      <c r="M313" s="38">
        <f t="shared" si="75"/>
        <v>0.27877947097563499</v>
      </c>
      <c r="N313" s="33">
        <f t="shared" si="76"/>
        <v>32352668</v>
      </c>
      <c r="O313" s="38">
        <f t="shared" si="77"/>
        <v>1.0256278670829961</v>
      </c>
      <c r="P313" s="33">
        <v>16510666</v>
      </c>
      <c r="Q313" s="33">
        <v>56161600</v>
      </c>
      <c r="R313" s="33">
        <v>52121600</v>
      </c>
      <c r="S313" s="33">
        <v>47996143</v>
      </c>
      <c r="T313" s="38">
        <f t="shared" si="78"/>
        <v>0.92084937914415521</v>
      </c>
      <c r="U313" s="38">
        <f t="shared" si="79"/>
        <v>-0.4673812067908103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40098179</v>
      </c>
      <c r="E314" s="33">
        <v>37845690</v>
      </c>
      <c r="F314" s="33">
        <v>11395398</v>
      </c>
      <c r="G314" s="38">
        <f t="shared" si="72"/>
        <v>0.28418741908454248</v>
      </c>
      <c r="H314" s="33">
        <v>7929532</v>
      </c>
      <c r="I314" s="38">
        <f t="shared" si="73"/>
        <v>0.1977529204006995</v>
      </c>
      <c r="J314" s="33">
        <v>7905412</v>
      </c>
      <c r="K314" s="38">
        <f t="shared" si="74"/>
        <v>0.20888539751818502</v>
      </c>
      <c r="L314" s="33">
        <v>8681391</v>
      </c>
      <c r="M314" s="38">
        <f t="shared" si="75"/>
        <v>0.22938915897688747</v>
      </c>
      <c r="N314" s="33">
        <f t="shared" si="76"/>
        <v>35911733</v>
      </c>
      <c r="O314" s="38">
        <f t="shared" si="77"/>
        <v>0.94889888386233678</v>
      </c>
      <c r="P314" s="33">
        <v>8649520</v>
      </c>
      <c r="Q314" s="33">
        <v>34373105</v>
      </c>
      <c r="R314" s="33">
        <v>38677105</v>
      </c>
      <c r="S314" s="33">
        <v>34895396</v>
      </c>
      <c r="T314" s="38">
        <f t="shared" si="78"/>
        <v>0.90222357645433904</v>
      </c>
      <c r="U314" s="38">
        <f t="shared" si="79"/>
        <v>3.6847131401511746E-3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26259128</v>
      </c>
      <c r="E315" s="33">
        <v>25268804</v>
      </c>
      <c r="F315" s="33">
        <v>5043583</v>
      </c>
      <c r="G315" s="38">
        <f t="shared" si="72"/>
        <v>0.19206970619892633</v>
      </c>
      <c r="H315" s="33">
        <v>4860075</v>
      </c>
      <c r="I315" s="38">
        <f t="shared" si="73"/>
        <v>0.18508135532908784</v>
      </c>
      <c r="J315" s="33">
        <v>4928560</v>
      </c>
      <c r="K315" s="38">
        <f t="shared" si="74"/>
        <v>0.19504524234704579</v>
      </c>
      <c r="L315" s="33">
        <v>5261733</v>
      </c>
      <c r="M315" s="38">
        <f t="shared" si="75"/>
        <v>0.20823039349230774</v>
      </c>
      <c r="N315" s="33">
        <f t="shared" si="76"/>
        <v>20093951</v>
      </c>
      <c r="O315" s="38">
        <f t="shared" si="77"/>
        <v>0.79520783809158513</v>
      </c>
      <c r="P315" s="33">
        <v>5742574</v>
      </c>
      <c r="Q315" s="33">
        <v>24898243</v>
      </c>
      <c r="R315" s="33">
        <v>23212228</v>
      </c>
      <c r="S315" s="33">
        <v>20308172</v>
      </c>
      <c r="T315" s="38">
        <f t="shared" si="78"/>
        <v>0.87489111342521708</v>
      </c>
      <c r="U315" s="38">
        <f t="shared" si="79"/>
        <v>-8.3732660650084778E-2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41233602</v>
      </c>
      <c r="E316" s="33">
        <v>46244432</v>
      </c>
      <c r="F316" s="33">
        <v>14833626</v>
      </c>
      <c r="G316" s="38">
        <f t="shared" si="72"/>
        <v>0.35974606341691906</v>
      </c>
      <c r="H316" s="33">
        <v>7564914</v>
      </c>
      <c r="I316" s="38">
        <f t="shared" si="73"/>
        <v>0.18346478680179334</v>
      </c>
      <c r="J316" s="33">
        <v>5749116</v>
      </c>
      <c r="K316" s="38">
        <f t="shared" si="74"/>
        <v>0.12432017761619388</v>
      </c>
      <c r="L316" s="33">
        <v>5776791</v>
      </c>
      <c r="M316" s="38">
        <f t="shared" si="75"/>
        <v>0.12491862804153374</v>
      </c>
      <c r="N316" s="33">
        <f t="shared" si="76"/>
        <v>33924447</v>
      </c>
      <c r="O316" s="38">
        <f t="shared" si="77"/>
        <v>0.73358987304677026</v>
      </c>
      <c r="P316" s="33">
        <v>6400908</v>
      </c>
      <c r="Q316" s="33">
        <v>45751391</v>
      </c>
      <c r="R316" s="33">
        <v>36983004</v>
      </c>
      <c r="S316" s="33">
        <v>28435336</v>
      </c>
      <c r="T316" s="38">
        <f t="shared" si="78"/>
        <v>0.76887577872257218</v>
      </c>
      <c r="U316" s="38">
        <f t="shared" si="79"/>
        <v>-9.7504447806467498E-2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334667738</v>
      </c>
      <c r="E317" s="34">
        <f>SUM(E311:E316)</f>
        <v>321755427</v>
      </c>
      <c r="F317" s="34">
        <f>SUM(F311:F316)</f>
        <v>71568807</v>
      </c>
      <c r="G317" s="39">
        <f t="shared" si="72"/>
        <v>0.21385033235560938</v>
      </c>
      <c r="H317" s="34">
        <f>SUM(H311:H316)</f>
        <v>81402921</v>
      </c>
      <c r="I317" s="39">
        <f t="shared" si="73"/>
        <v>0.24323504107826491</v>
      </c>
      <c r="J317" s="34">
        <f>SUM(J311:J316)</f>
        <v>52373507</v>
      </c>
      <c r="K317" s="39">
        <f t="shared" si="74"/>
        <v>0.16277427699766506</v>
      </c>
      <c r="L317" s="34">
        <f>SUM(L311:L316)</f>
        <v>68335304</v>
      </c>
      <c r="M317" s="39">
        <f t="shared" si="75"/>
        <v>0.21238275493019113</v>
      </c>
      <c r="N317" s="34">
        <f t="shared" si="76"/>
        <v>273680539</v>
      </c>
      <c r="O317" s="39">
        <f t="shared" si="77"/>
        <v>0.85058561887131745</v>
      </c>
      <c r="P317" s="34">
        <f>SUM(P311:P316)</f>
        <v>60254437</v>
      </c>
      <c r="Q317" s="34">
        <f>SUM(Q311:Q316)</f>
        <v>292842513</v>
      </c>
      <c r="R317" s="34">
        <f>SUM(R311:R316)</f>
        <v>283265987</v>
      </c>
      <c r="S317" s="34">
        <f>SUM(S311:S316)</f>
        <v>238165214</v>
      </c>
      <c r="T317" s="39">
        <f t="shared" si="78"/>
        <v>0.84078295640909406</v>
      </c>
      <c r="U317" s="39">
        <f t="shared" si="79"/>
        <v>0.13411239739904968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21641358</v>
      </c>
      <c r="E318" s="33">
        <v>19499500</v>
      </c>
      <c r="F318" s="33">
        <v>4435554</v>
      </c>
      <c r="G318" s="38">
        <f t="shared" si="72"/>
        <v>0.20495728595220319</v>
      </c>
      <c r="H318" s="33">
        <v>4437595</v>
      </c>
      <c r="I318" s="38">
        <f t="shared" si="73"/>
        <v>0.20505159611517909</v>
      </c>
      <c r="J318" s="33">
        <v>4827897</v>
      </c>
      <c r="K318" s="38">
        <f t="shared" si="74"/>
        <v>0.24759081002076977</v>
      </c>
      <c r="L318" s="33">
        <v>5457814</v>
      </c>
      <c r="M318" s="38">
        <f t="shared" si="75"/>
        <v>0.27989507423267262</v>
      </c>
      <c r="N318" s="33">
        <f t="shared" si="76"/>
        <v>19158860</v>
      </c>
      <c r="O318" s="38">
        <f t="shared" si="77"/>
        <v>0.98253083412395192</v>
      </c>
      <c r="P318" s="33">
        <v>4012429</v>
      </c>
      <c r="Q318" s="33">
        <v>21130864</v>
      </c>
      <c r="R318" s="33">
        <v>20984139</v>
      </c>
      <c r="S318" s="33">
        <v>17007144</v>
      </c>
      <c r="T318" s="38">
        <f t="shared" si="78"/>
        <v>0.81047614105110533</v>
      </c>
      <c r="U318" s="38">
        <f t="shared" si="79"/>
        <v>0.36022693485666668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66556945</v>
      </c>
      <c r="E319" s="33">
        <v>69177714</v>
      </c>
      <c r="F319" s="33">
        <v>17042134</v>
      </c>
      <c r="G319" s="38">
        <f t="shared" si="72"/>
        <v>0.25605342913500612</v>
      </c>
      <c r="H319" s="33">
        <v>13859860</v>
      </c>
      <c r="I319" s="38">
        <f t="shared" si="73"/>
        <v>0.20824062763097073</v>
      </c>
      <c r="J319" s="33">
        <v>17666353</v>
      </c>
      <c r="K319" s="38">
        <f t="shared" si="74"/>
        <v>0.25537636297146216</v>
      </c>
      <c r="L319" s="33">
        <v>16935993</v>
      </c>
      <c r="M319" s="38">
        <f t="shared" si="75"/>
        <v>0.24481862757130135</v>
      </c>
      <c r="N319" s="33">
        <f t="shared" si="76"/>
        <v>65504340</v>
      </c>
      <c r="O319" s="38">
        <f t="shared" si="77"/>
        <v>0.94689945955716315</v>
      </c>
      <c r="P319" s="33">
        <v>14825334</v>
      </c>
      <c r="Q319" s="33">
        <v>62706619</v>
      </c>
      <c r="R319" s="33">
        <v>61408419</v>
      </c>
      <c r="S319" s="33">
        <v>57721345</v>
      </c>
      <c r="T319" s="38">
        <f t="shared" si="78"/>
        <v>0.93995816762519158</v>
      </c>
      <c r="U319" s="38">
        <f t="shared" si="79"/>
        <v>0.14236839453330363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15032240</v>
      </c>
      <c r="E320" s="33">
        <v>15061740</v>
      </c>
      <c r="F320" s="33">
        <v>4564342</v>
      </c>
      <c r="G320" s="38">
        <f t="shared" si="72"/>
        <v>0.30363684986402562</v>
      </c>
      <c r="H320" s="33">
        <v>3138143</v>
      </c>
      <c r="I320" s="38">
        <f t="shared" si="73"/>
        <v>0.20876083670830162</v>
      </c>
      <c r="J320" s="33">
        <v>3287074</v>
      </c>
      <c r="K320" s="38">
        <f t="shared" si="74"/>
        <v>0.21823999086426935</v>
      </c>
      <c r="L320" s="33">
        <v>3608732</v>
      </c>
      <c r="M320" s="38">
        <f t="shared" si="75"/>
        <v>0.23959595637688608</v>
      </c>
      <c r="N320" s="33">
        <f t="shared" si="76"/>
        <v>14598291</v>
      </c>
      <c r="O320" s="38">
        <f t="shared" si="77"/>
        <v>0.96923004911783106</v>
      </c>
      <c r="P320" s="33">
        <v>4147127</v>
      </c>
      <c r="Q320" s="33">
        <v>16954800</v>
      </c>
      <c r="R320" s="33">
        <v>16254100</v>
      </c>
      <c r="S320" s="33">
        <v>15759876</v>
      </c>
      <c r="T320" s="38">
        <f t="shared" si="78"/>
        <v>0.96959388708079808</v>
      </c>
      <c r="U320" s="38">
        <f t="shared" si="79"/>
        <v>-0.12982361041752521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32367520</v>
      </c>
      <c r="E321" s="33">
        <v>30769203</v>
      </c>
      <c r="F321" s="33">
        <v>4733247</v>
      </c>
      <c r="G321" s="38">
        <f t="shared" si="72"/>
        <v>0.14623446590903474</v>
      </c>
      <c r="H321" s="33">
        <v>4488178</v>
      </c>
      <c r="I321" s="38">
        <f t="shared" si="73"/>
        <v>0.13866301774124185</v>
      </c>
      <c r="J321" s="33">
        <v>5416187</v>
      </c>
      <c r="K321" s="38">
        <f t="shared" si="74"/>
        <v>0.17602623636367831</v>
      </c>
      <c r="L321" s="33">
        <v>4621746</v>
      </c>
      <c r="M321" s="38">
        <f t="shared" si="75"/>
        <v>0.15020688056170969</v>
      </c>
      <c r="N321" s="33">
        <f t="shared" si="76"/>
        <v>19259358</v>
      </c>
      <c r="O321" s="38">
        <f t="shared" si="77"/>
        <v>0.62592969990155412</v>
      </c>
      <c r="P321" s="33">
        <v>4679878</v>
      </c>
      <c r="Q321" s="33">
        <v>29907543</v>
      </c>
      <c r="R321" s="33">
        <v>25849707</v>
      </c>
      <c r="S321" s="33">
        <v>18096036</v>
      </c>
      <c r="T321" s="38">
        <f t="shared" si="78"/>
        <v>0.70004801214961543</v>
      </c>
      <c r="U321" s="38">
        <f t="shared" si="79"/>
        <v>-1.2421691334688623E-2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10721516</v>
      </c>
      <c r="E322" s="33">
        <v>13184964</v>
      </c>
      <c r="F322" s="33">
        <v>2237451</v>
      </c>
      <c r="G322" s="38">
        <f t="shared" si="72"/>
        <v>0.20868793181859729</v>
      </c>
      <c r="H322" s="33">
        <v>2236444</v>
      </c>
      <c r="I322" s="38">
        <f t="shared" si="73"/>
        <v>0.20859400853386778</v>
      </c>
      <c r="J322" s="33">
        <v>2881379</v>
      </c>
      <c r="K322" s="38">
        <f t="shared" si="74"/>
        <v>0.21853521936047759</v>
      </c>
      <c r="L322" s="33">
        <v>4993333</v>
      </c>
      <c r="M322" s="38">
        <f t="shared" si="75"/>
        <v>0.37871419292460717</v>
      </c>
      <c r="N322" s="33">
        <f t="shared" si="76"/>
        <v>12348607</v>
      </c>
      <c r="O322" s="38">
        <f t="shared" si="77"/>
        <v>0.93656736567502197</v>
      </c>
      <c r="P322" s="33">
        <v>2966244</v>
      </c>
      <c r="Q322" s="33">
        <v>11325849</v>
      </c>
      <c r="R322" s="33">
        <v>11192647</v>
      </c>
      <c r="S322" s="33">
        <v>9567048</v>
      </c>
      <c r="T322" s="38">
        <f t="shared" si="78"/>
        <v>0.8547618807240146</v>
      </c>
      <c r="U322" s="38">
        <f t="shared" si="79"/>
        <v>0.6833857902451721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146319579</v>
      </c>
      <c r="E323" s="34">
        <f>SUM(E318:E322)</f>
        <v>147693121</v>
      </c>
      <c r="F323" s="34">
        <f>SUM(F318:F322)</f>
        <v>33012728</v>
      </c>
      <c r="G323" s="39">
        <f t="shared" si="72"/>
        <v>0.22562071477802709</v>
      </c>
      <c r="H323" s="34">
        <f>SUM(H318:H322)</f>
        <v>28160220</v>
      </c>
      <c r="I323" s="39">
        <f t="shared" si="73"/>
        <v>0.19245695068600491</v>
      </c>
      <c r="J323" s="34">
        <f>SUM(J318:J322)</f>
        <v>34078890</v>
      </c>
      <c r="K323" s="39">
        <f t="shared" si="74"/>
        <v>0.23074121373601414</v>
      </c>
      <c r="L323" s="34">
        <f>SUM(L318:L322)</f>
        <v>35617618</v>
      </c>
      <c r="M323" s="39">
        <f t="shared" si="75"/>
        <v>0.24115962719753212</v>
      </c>
      <c r="N323" s="34">
        <f t="shared" si="76"/>
        <v>130869456</v>
      </c>
      <c r="O323" s="39">
        <f t="shared" si="77"/>
        <v>0.8860903955032543</v>
      </c>
      <c r="P323" s="34">
        <f>SUM(P318:P322)</f>
        <v>30631012</v>
      </c>
      <c r="Q323" s="34">
        <f>SUM(Q318:Q322)</f>
        <v>142025675</v>
      </c>
      <c r="R323" s="34">
        <f>SUM(R318:R322)</f>
        <v>135689012</v>
      </c>
      <c r="S323" s="34">
        <f>SUM(S318:S322)</f>
        <v>118151449</v>
      </c>
      <c r="T323" s="39">
        <f t="shared" si="78"/>
        <v>0.8707517820234405</v>
      </c>
      <c r="U323" s="39">
        <f t="shared" si="79"/>
        <v>0.16279599250589571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17061990</v>
      </c>
      <c r="E324" s="33">
        <v>23700414</v>
      </c>
      <c r="F324" s="33">
        <v>4616830</v>
      </c>
      <c r="G324" s="38">
        <f t="shared" si="72"/>
        <v>0.27059153123404717</v>
      </c>
      <c r="H324" s="33">
        <v>5748794</v>
      </c>
      <c r="I324" s="38">
        <f t="shared" si="73"/>
        <v>0.33693572672355337</v>
      </c>
      <c r="J324" s="33">
        <v>4706915</v>
      </c>
      <c r="K324" s="38">
        <f t="shared" si="74"/>
        <v>0.1986005392142095</v>
      </c>
      <c r="L324" s="33">
        <v>8534278</v>
      </c>
      <c r="M324" s="38">
        <f t="shared" si="75"/>
        <v>0.36008982796671823</v>
      </c>
      <c r="N324" s="33">
        <f t="shared" si="76"/>
        <v>23606817</v>
      </c>
      <c r="O324" s="38">
        <f t="shared" si="77"/>
        <v>0.99605082847919868</v>
      </c>
      <c r="P324" s="33">
        <v>2285279</v>
      </c>
      <c r="Q324" s="33">
        <v>12074247</v>
      </c>
      <c r="R324" s="33">
        <v>20425992</v>
      </c>
      <c r="S324" s="33">
        <v>13933974</v>
      </c>
      <c r="T324" s="38">
        <f t="shared" si="78"/>
        <v>0.68216877789827779</v>
      </c>
      <c r="U324" s="38">
        <f t="shared" si="79"/>
        <v>2.7344578058083937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30828979</v>
      </c>
      <c r="E325" s="33">
        <v>32978979</v>
      </c>
      <c r="F325" s="33">
        <v>4917708</v>
      </c>
      <c r="G325" s="38">
        <f t="shared" si="72"/>
        <v>0.15951575950666416</v>
      </c>
      <c r="H325" s="33">
        <v>7824400</v>
      </c>
      <c r="I325" s="38">
        <f t="shared" si="73"/>
        <v>0.25380016639539049</v>
      </c>
      <c r="J325" s="33">
        <v>5000092</v>
      </c>
      <c r="K325" s="38">
        <f t="shared" si="74"/>
        <v>0.15161451784180463</v>
      </c>
      <c r="L325" s="33">
        <v>4414960</v>
      </c>
      <c r="M325" s="38">
        <f t="shared" si="75"/>
        <v>0.1338719430944178</v>
      </c>
      <c r="N325" s="33">
        <f t="shared" si="76"/>
        <v>22157160</v>
      </c>
      <c r="O325" s="38">
        <f t="shared" si="77"/>
        <v>0.67185706385876898</v>
      </c>
      <c r="P325" s="33">
        <v>6286752</v>
      </c>
      <c r="Q325" s="33">
        <v>30359897</v>
      </c>
      <c r="R325" s="33">
        <v>30904897</v>
      </c>
      <c r="S325" s="33">
        <v>20861876</v>
      </c>
      <c r="T325" s="38">
        <f t="shared" si="78"/>
        <v>0.67503463933240093</v>
      </c>
      <c r="U325" s="38">
        <f t="shared" si="79"/>
        <v>-0.29773593741251447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52145219</v>
      </c>
      <c r="E326" s="33">
        <v>53878825</v>
      </c>
      <c r="F326" s="33">
        <v>13060720</v>
      </c>
      <c r="G326" s="38">
        <f t="shared" si="72"/>
        <v>0.25046821646295131</v>
      </c>
      <c r="H326" s="33">
        <v>9084909</v>
      </c>
      <c r="I326" s="38">
        <f t="shared" si="73"/>
        <v>0.1742232399100673</v>
      </c>
      <c r="J326" s="33">
        <v>10088862</v>
      </c>
      <c r="K326" s="38">
        <f t="shared" si="74"/>
        <v>0.18725096547669701</v>
      </c>
      <c r="L326" s="33">
        <v>11325040</v>
      </c>
      <c r="M326" s="38">
        <f t="shared" si="75"/>
        <v>0.21019463583327958</v>
      </c>
      <c r="N326" s="33">
        <f t="shared" si="76"/>
        <v>43559531</v>
      </c>
      <c r="O326" s="38">
        <f t="shared" si="77"/>
        <v>0.80847217807738014</v>
      </c>
      <c r="P326" s="33">
        <v>11489028</v>
      </c>
      <c r="Q326" s="33">
        <v>51166663</v>
      </c>
      <c r="R326" s="33">
        <v>51855571</v>
      </c>
      <c r="S326" s="33">
        <v>42185835</v>
      </c>
      <c r="T326" s="38">
        <f t="shared" si="78"/>
        <v>0.81352560942777008</v>
      </c>
      <c r="U326" s="38">
        <f t="shared" si="79"/>
        <v>-1.4273444193886542E-2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78265160</v>
      </c>
      <c r="E327" s="33">
        <v>74179805</v>
      </c>
      <c r="F327" s="33">
        <v>13246141</v>
      </c>
      <c r="G327" s="38">
        <f t="shared" si="72"/>
        <v>0.16924696761624203</v>
      </c>
      <c r="H327" s="33">
        <v>8594991</v>
      </c>
      <c r="I327" s="38">
        <f t="shared" si="73"/>
        <v>0.10981886448580697</v>
      </c>
      <c r="J327" s="33">
        <v>14404991</v>
      </c>
      <c r="K327" s="38">
        <f t="shared" si="74"/>
        <v>0.19419019772295168</v>
      </c>
      <c r="L327" s="33">
        <v>13268892</v>
      </c>
      <c r="M327" s="38">
        <f t="shared" si="75"/>
        <v>0.17887472203519542</v>
      </c>
      <c r="N327" s="33">
        <f t="shared" si="76"/>
        <v>49515015</v>
      </c>
      <c r="O327" s="38">
        <f t="shared" si="77"/>
        <v>0.66749993478683312</v>
      </c>
      <c r="P327" s="33">
        <v>13614837</v>
      </c>
      <c r="Q327" s="33">
        <v>80234344</v>
      </c>
      <c r="R327" s="33">
        <v>76686937</v>
      </c>
      <c r="S327" s="33">
        <v>49916678</v>
      </c>
      <c r="T327" s="38">
        <f t="shared" si="78"/>
        <v>0.65091500525050305</v>
      </c>
      <c r="U327" s="38">
        <f t="shared" si="79"/>
        <v>-2.5409411805664694E-2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69508000</v>
      </c>
      <c r="E328" s="33">
        <v>68618400</v>
      </c>
      <c r="F328" s="33">
        <v>16198297</v>
      </c>
      <c r="G328" s="38">
        <f t="shared" si="72"/>
        <v>0.23304219658168843</v>
      </c>
      <c r="H328" s="33">
        <v>18919642</v>
      </c>
      <c r="I328" s="38">
        <f t="shared" si="73"/>
        <v>0.27219373309547101</v>
      </c>
      <c r="J328" s="33">
        <v>15020820</v>
      </c>
      <c r="K328" s="38">
        <f t="shared" si="74"/>
        <v>0.21890367598195237</v>
      </c>
      <c r="L328" s="33">
        <v>14084164</v>
      </c>
      <c r="M328" s="38">
        <f t="shared" si="75"/>
        <v>0.20525345971342965</v>
      </c>
      <c r="N328" s="33">
        <f t="shared" si="76"/>
        <v>64222923</v>
      </c>
      <c r="O328" s="38">
        <f t="shared" si="77"/>
        <v>0.93594317267671645</v>
      </c>
      <c r="P328" s="33">
        <v>15806370</v>
      </c>
      <c r="Q328" s="33">
        <v>79305050</v>
      </c>
      <c r="R328" s="33">
        <v>70180024</v>
      </c>
      <c r="S328" s="33">
        <v>70842812</v>
      </c>
      <c r="T328" s="38">
        <f t="shared" si="78"/>
        <v>1.0094441119028401</v>
      </c>
      <c r="U328" s="38">
        <f t="shared" si="79"/>
        <v>-0.1089564523669887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30554258</v>
      </c>
      <c r="E329" s="33">
        <v>29333092</v>
      </c>
      <c r="F329" s="33">
        <v>6827457</v>
      </c>
      <c r="G329" s="38">
        <f t="shared" si="72"/>
        <v>0.22345353632871726</v>
      </c>
      <c r="H329" s="33">
        <v>6497401</v>
      </c>
      <c r="I329" s="38">
        <f t="shared" si="73"/>
        <v>0.21265124487722792</v>
      </c>
      <c r="J329" s="33">
        <v>6028217</v>
      </c>
      <c r="K329" s="38">
        <f t="shared" si="74"/>
        <v>0.2055090885065918</v>
      </c>
      <c r="L329" s="33">
        <v>8381515</v>
      </c>
      <c r="M329" s="38">
        <f t="shared" si="75"/>
        <v>0.28573581673558313</v>
      </c>
      <c r="N329" s="33">
        <f t="shared" si="76"/>
        <v>27734590</v>
      </c>
      <c r="O329" s="38">
        <f t="shared" si="77"/>
        <v>0.94550516529249629</v>
      </c>
      <c r="P329" s="33">
        <v>10348431</v>
      </c>
      <c r="Q329" s="33">
        <v>34068907</v>
      </c>
      <c r="R329" s="33">
        <v>38983744</v>
      </c>
      <c r="S329" s="33">
        <v>37625055</v>
      </c>
      <c r="T329" s="38">
        <f t="shared" si="78"/>
        <v>0.96514729318969461</v>
      </c>
      <c r="U329" s="38">
        <f t="shared" si="79"/>
        <v>-0.19006900659626569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36345602</v>
      </c>
      <c r="E330" s="33">
        <v>29322931</v>
      </c>
      <c r="F330" s="33">
        <v>6067528</v>
      </c>
      <c r="G330" s="38">
        <f t="shared" si="72"/>
        <v>0.1669398129655412</v>
      </c>
      <c r="H330" s="33">
        <v>2959539</v>
      </c>
      <c r="I330" s="38">
        <f t="shared" si="73"/>
        <v>8.1427706163733377E-2</v>
      </c>
      <c r="J330" s="33">
        <v>3351035</v>
      </c>
      <c r="K330" s="38">
        <f t="shared" si="74"/>
        <v>0.11428035621677791</v>
      </c>
      <c r="L330" s="33">
        <v>1077863</v>
      </c>
      <c r="M330" s="38">
        <f t="shared" si="75"/>
        <v>3.6758364980635803E-2</v>
      </c>
      <c r="N330" s="33">
        <f t="shared" si="76"/>
        <v>13455965</v>
      </c>
      <c r="O330" s="38">
        <f t="shared" si="77"/>
        <v>0.4588888129907614</v>
      </c>
      <c r="P330" s="33">
        <v>4113180</v>
      </c>
      <c r="Q330" s="33">
        <v>25687625</v>
      </c>
      <c r="R330" s="33">
        <v>34850415</v>
      </c>
      <c r="S330" s="33">
        <v>18209051</v>
      </c>
      <c r="T330" s="38">
        <f t="shared" si="78"/>
        <v>0.5224916546904822</v>
      </c>
      <c r="U330" s="38">
        <f t="shared" si="79"/>
        <v>-0.73794898351154092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50582042</v>
      </c>
      <c r="E331" s="33">
        <v>51399041</v>
      </c>
      <c r="F331" s="33">
        <v>8049586</v>
      </c>
      <c r="G331" s="38">
        <f t="shared" si="72"/>
        <v>0.15913920596562708</v>
      </c>
      <c r="H331" s="33">
        <v>11589841</v>
      </c>
      <c r="I331" s="38">
        <f t="shared" si="73"/>
        <v>0.22912955945906652</v>
      </c>
      <c r="J331" s="33">
        <v>11761427</v>
      </c>
      <c r="K331" s="38">
        <f t="shared" si="74"/>
        <v>0.22882580630249502</v>
      </c>
      <c r="L331" s="33">
        <v>10644669</v>
      </c>
      <c r="M331" s="38">
        <f t="shared" si="75"/>
        <v>0.20709859158656288</v>
      </c>
      <c r="N331" s="33">
        <f t="shared" si="76"/>
        <v>42045523</v>
      </c>
      <c r="O331" s="38">
        <f t="shared" si="77"/>
        <v>0.81802154635531044</v>
      </c>
      <c r="P331" s="33">
        <v>121484449</v>
      </c>
      <c r="Q331" s="33">
        <v>49164603</v>
      </c>
      <c r="R331" s="33">
        <v>50734733</v>
      </c>
      <c r="S331" s="33">
        <v>148897926</v>
      </c>
      <c r="T331" s="38">
        <f t="shared" si="78"/>
        <v>2.9348321592625708</v>
      </c>
      <c r="U331" s="38">
        <f t="shared" si="79"/>
        <v>-0.91237834070433166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365291250</v>
      </c>
      <c r="E332" s="34">
        <f>SUM(E324:E331)</f>
        <v>363411487</v>
      </c>
      <c r="F332" s="34">
        <f>SUM(F324:F331)</f>
        <v>72984267</v>
      </c>
      <c r="G332" s="39">
        <f t="shared" si="72"/>
        <v>0.19979746845838767</v>
      </c>
      <c r="H332" s="34">
        <f>SUM(H324:H331)</f>
        <v>71219517</v>
      </c>
      <c r="I332" s="39">
        <f t="shared" si="73"/>
        <v>0.19496639188592665</v>
      </c>
      <c r="J332" s="34">
        <f>SUM(J324:J331)</f>
        <v>70362359</v>
      </c>
      <c r="K332" s="39">
        <f t="shared" si="74"/>
        <v>0.19361622160281355</v>
      </c>
      <c r="L332" s="34">
        <f>SUM(L324:L331)</f>
        <v>71731381</v>
      </c>
      <c r="M332" s="39">
        <f t="shared" si="75"/>
        <v>0.19738336174277288</v>
      </c>
      <c r="N332" s="34">
        <f t="shared" si="76"/>
        <v>286297524</v>
      </c>
      <c r="O332" s="39">
        <f t="shared" si="77"/>
        <v>0.78780537831485775</v>
      </c>
      <c r="P332" s="34">
        <f>SUM(P324:P331)</f>
        <v>185428326</v>
      </c>
      <c r="Q332" s="34">
        <f>SUM(Q324:Q331)</f>
        <v>362061336</v>
      </c>
      <c r="R332" s="34">
        <f>SUM(R324:R331)</f>
        <v>374622313</v>
      </c>
      <c r="S332" s="34">
        <f>SUM(S324:S331)</f>
        <v>402473207</v>
      </c>
      <c r="T332" s="39">
        <f t="shared" si="78"/>
        <v>1.07434392729298</v>
      </c>
      <c r="U332" s="39">
        <f t="shared" si="79"/>
        <v>-0.61315845023591486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8652708</v>
      </c>
      <c r="E333" s="33">
        <v>8366724</v>
      </c>
      <c r="F333" s="33">
        <v>3127321</v>
      </c>
      <c r="G333" s="38">
        <f t="shared" si="72"/>
        <v>0.36142685041492212</v>
      </c>
      <c r="H333" s="33">
        <v>3272349</v>
      </c>
      <c r="I333" s="38">
        <f t="shared" si="73"/>
        <v>0.37818784593216365</v>
      </c>
      <c r="J333" s="33">
        <v>-487024</v>
      </c>
      <c r="K333" s="38">
        <f t="shared" si="74"/>
        <v>-5.8209640953854822E-2</v>
      </c>
      <c r="L333" s="33">
        <v>2528706</v>
      </c>
      <c r="M333" s="38">
        <f t="shared" si="75"/>
        <v>0.30223370580886855</v>
      </c>
      <c r="N333" s="33">
        <f t="shared" si="76"/>
        <v>8441352</v>
      </c>
      <c r="O333" s="38">
        <f t="shared" si="77"/>
        <v>1.0089196201524038</v>
      </c>
      <c r="P333" s="33">
        <v>3557019</v>
      </c>
      <c r="Q333" s="33">
        <v>8903032</v>
      </c>
      <c r="R333" s="33">
        <v>8356084</v>
      </c>
      <c r="S333" s="33">
        <v>13895948</v>
      </c>
      <c r="T333" s="38">
        <f t="shared" si="78"/>
        <v>1.6629737087372507</v>
      </c>
      <c r="U333" s="38">
        <f t="shared" si="79"/>
        <v>-0.28909404194917143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4296684</v>
      </c>
      <c r="E334" s="33">
        <v>4311684</v>
      </c>
      <c r="F334" s="33">
        <v>993906</v>
      </c>
      <c r="G334" s="38">
        <f t="shared" si="72"/>
        <v>0.23131931508111836</v>
      </c>
      <c r="H334" s="33">
        <v>950726</v>
      </c>
      <c r="I334" s="38">
        <f t="shared" si="73"/>
        <v>0.22126970473043864</v>
      </c>
      <c r="J334" s="33">
        <v>1025835</v>
      </c>
      <c r="K334" s="38">
        <f t="shared" si="74"/>
        <v>0.23791980117281322</v>
      </c>
      <c r="L334" s="33">
        <v>1005230</v>
      </c>
      <c r="M334" s="38">
        <f t="shared" si="75"/>
        <v>0.23314092591201024</v>
      </c>
      <c r="N334" s="33">
        <f t="shared" si="76"/>
        <v>3975697</v>
      </c>
      <c r="O334" s="38">
        <f t="shared" si="77"/>
        <v>0.92207522629209371</v>
      </c>
      <c r="P334" s="33">
        <v>2147762</v>
      </c>
      <c r="Q334" s="33">
        <v>7873592</v>
      </c>
      <c r="R334" s="33">
        <v>7899525</v>
      </c>
      <c r="S334" s="33">
        <v>7096539</v>
      </c>
      <c r="T334" s="38">
        <f t="shared" si="78"/>
        <v>0.89835009067000859</v>
      </c>
      <c r="U334" s="38">
        <f t="shared" si="79"/>
        <v>-0.53196396993707862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15374269</v>
      </c>
      <c r="E335" s="33">
        <v>14832531</v>
      </c>
      <c r="F335" s="33">
        <v>6091801</v>
      </c>
      <c r="G335" s="38">
        <f t="shared" si="72"/>
        <v>0.39623353799780658</v>
      </c>
      <c r="H335" s="33">
        <v>-126136</v>
      </c>
      <c r="I335" s="38">
        <f t="shared" si="73"/>
        <v>-8.2043575535201054E-3</v>
      </c>
      <c r="J335" s="33">
        <v>4521382</v>
      </c>
      <c r="K335" s="38">
        <f t="shared" si="74"/>
        <v>0.30482875781618118</v>
      </c>
      <c r="L335" s="33">
        <v>5095932</v>
      </c>
      <c r="M335" s="38">
        <f t="shared" si="75"/>
        <v>0.34356456089658605</v>
      </c>
      <c r="N335" s="33">
        <f t="shared" si="76"/>
        <v>15582979</v>
      </c>
      <c r="O335" s="38">
        <f t="shared" si="77"/>
        <v>1.0505947366636212</v>
      </c>
      <c r="P335" s="33">
        <v>8297895</v>
      </c>
      <c r="Q335" s="33">
        <v>20028444</v>
      </c>
      <c r="R335" s="33">
        <v>23775342</v>
      </c>
      <c r="S335" s="33">
        <v>29717115</v>
      </c>
      <c r="T335" s="38">
        <f t="shared" si="78"/>
        <v>1.2499132504592363</v>
      </c>
      <c r="U335" s="38">
        <f t="shared" si="79"/>
        <v>-0.38587653856791393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14100062</v>
      </c>
      <c r="E336" s="33">
        <v>12655969</v>
      </c>
      <c r="F336" s="33">
        <v>1002660</v>
      </c>
      <c r="G336" s="38">
        <f t="shared" si="72"/>
        <v>7.1110325614171063E-2</v>
      </c>
      <c r="H336" s="33">
        <v>3041067</v>
      </c>
      <c r="I336" s="38">
        <f t="shared" si="73"/>
        <v>0.21567756226887513</v>
      </c>
      <c r="J336" s="33">
        <v>2237041</v>
      </c>
      <c r="K336" s="38">
        <f t="shared" si="74"/>
        <v>0.17675778124930616</v>
      </c>
      <c r="L336" s="33">
        <v>2211690</v>
      </c>
      <c r="M336" s="38">
        <f t="shared" si="75"/>
        <v>0.17475469480053246</v>
      </c>
      <c r="N336" s="33">
        <f t="shared" si="76"/>
        <v>8492458</v>
      </c>
      <c r="O336" s="38">
        <f t="shared" si="77"/>
        <v>0.67102392554849022</v>
      </c>
      <c r="P336" s="33">
        <v>2087624</v>
      </c>
      <c r="Q336" s="33">
        <v>12260996</v>
      </c>
      <c r="R336" s="33">
        <v>15543628</v>
      </c>
      <c r="S336" s="33">
        <v>6040326</v>
      </c>
      <c r="T336" s="38">
        <f t="shared" si="78"/>
        <v>0.38860464236534742</v>
      </c>
      <c r="U336" s="38">
        <f t="shared" si="79"/>
        <v>5.9429284200603227E-2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42423723</v>
      </c>
      <c r="E337" s="34">
        <f>SUM(E333:E336)</f>
        <v>40166908</v>
      </c>
      <c r="F337" s="34">
        <f>SUM(F333:F336)</f>
        <v>11215688</v>
      </c>
      <c r="G337" s="39">
        <f t="shared" si="72"/>
        <v>0.26437302544144936</v>
      </c>
      <c r="H337" s="34">
        <f>SUM(H333:H336)</f>
        <v>7138006</v>
      </c>
      <c r="I337" s="39">
        <f t="shared" si="73"/>
        <v>0.16825505861425694</v>
      </c>
      <c r="J337" s="34">
        <f>SUM(J333:J336)</f>
        <v>7297234</v>
      </c>
      <c r="K337" s="39">
        <f t="shared" si="74"/>
        <v>0.18167278397431039</v>
      </c>
      <c r="L337" s="34">
        <f>SUM(L333:L336)</f>
        <v>10841558</v>
      </c>
      <c r="M337" s="39">
        <f t="shared" si="75"/>
        <v>0.26991268533789059</v>
      </c>
      <c r="N337" s="34">
        <f t="shared" si="76"/>
        <v>36492486</v>
      </c>
      <c r="O337" s="39">
        <f t="shared" si="77"/>
        <v>0.90852116374006187</v>
      </c>
      <c r="P337" s="34">
        <f>SUM(P333:P336)</f>
        <v>16090300</v>
      </c>
      <c r="Q337" s="34">
        <f>SUM(Q333:Q336)</f>
        <v>49066064</v>
      </c>
      <c r="R337" s="34">
        <f>SUM(R333:R336)</f>
        <v>55574579</v>
      </c>
      <c r="S337" s="34">
        <f>SUM(S333:S336)</f>
        <v>56749928</v>
      </c>
      <c r="T337" s="39">
        <f t="shared" si="78"/>
        <v>1.0211490401033898</v>
      </c>
      <c r="U337" s="39">
        <f t="shared" si="79"/>
        <v>-0.32620535353598135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1677812545</v>
      </c>
      <c r="E338" s="34">
        <f>SUM(E302,E304:E309,E311:E316,E318:E322,E324:E331,E333:E336)</f>
        <v>1664549539</v>
      </c>
      <c r="F338" s="34">
        <f>SUM(F302,F304:F309,F311:F316,F318:F322,F324:F331,F333:F336)</f>
        <v>369152572</v>
      </c>
      <c r="G338" s="39">
        <f t="shared" si="72"/>
        <v>0.22002015248968115</v>
      </c>
      <c r="H338" s="34">
        <f>SUM(H302,H304:H309,H311:H316,H318:H322,H324:H331,H333:H336)</f>
        <v>404773506</v>
      </c>
      <c r="I338" s="39">
        <f t="shared" si="73"/>
        <v>0.24125073281055959</v>
      </c>
      <c r="J338" s="34">
        <f>SUM(J302,J304:J309,J311:J316,J318:J322,J324:J331,J333:J336)</f>
        <v>306829252</v>
      </c>
      <c r="K338" s="39">
        <f t="shared" si="74"/>
        <v>0.18433170344953007</v>
      </c>
      <c r="L338" s="34">
        <f>SUM(L302,L304:L309,L311:L316,L318:L322,L324:L331,L333:L336)</f>
        <v>376209320</v>
      </c>
      <c r="M338" s="39">
        <f t="shared" si="75"/>
        <v>0.22601269063221313</v>
      </c>
      <c r="N338" s="34">
        <f t="shared" si="76"/>
        <v>1456964650</v>
      </c>
      <c r="O338" s="39">
        <f t="shared" si="77"/>
        <v>0.8752906512324593</v>
      </c>
      <c r="P338" s="34">
        <f>SUM(P302,P304:P309,P311:P316,P318:P322,P324:P331,P333:P336)</f>
        <v>474485202</v>
      </c>
      <c r="Q338" s="34">
        <f>SUM(Q302,Q304:Q309,Q311:Q316,Q318:Q322,Q324:Q331,Q333:Q336)</f>
        <v>1573880693</v>
      </c>
      <c r="R338" s="34">
        <f>SUM(R302,R304:R309,R311:R316,R318:R322,R324:R331,R333:R336)</f>
        <v>1583764741</v>
      </c>
      <c r="S338" s="34">
        <f>SUM(S302,S304:S309,S311:S316,S318:S322,S324:S331,S333:S336)</f>
        <v>1478584553</v>
      </c>
      <c r="T338" s="39">
        <f t="shared" si="78"/>
        <v>0.93358850258682458</v>
      </c>
      <c r="U338" s="39">
        <f t="shared" si="79"/>
        <v>-0.20712106844588174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20393010535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22156390310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3970019713</v>
      </c>
      <c r="G339" s="41">
        <f t="shared" si="72"/>
        <v>0.19467550934602604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4877028962</v>
      </c>
      <c r="I339" s="41">
        <f t="shared" si="73"/>
        <v>0.23915198560946557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4263941764</v>
      </c>
      <c r="K339" s="41">
        <f t="shared" si="74"/>
        <v>0.19244749277031489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4109485673</v>
      </c>
      <c r="M339" s="41">
        <f t="shared" si="75"/>
        <v>0.18547631701294037</v>
      </c>
      <c r="N339" s="36">
        <f t="shared" si="76"/>
        <v>17220476112</v>
      </c>
      <c r="O339" s="41">
        <f t="shared" si="77"/>
        <v>0.77722390114366968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5062864837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19742555343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19983990081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17212196851</v>
      </c>
      <c r="T339" s="41">
        <f t="shared" si="78"/>
        <v>0.86129930915871933</v>
      </c>
      <c r="U339" s="41">
        <f t="shared" si="79"/>
        <v>-0.18830823944431518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517456418</v>
      </c>
      <c r="E8" s="33">
        <v>504720498</v>
      </c>
      <c r="F8" s="33">
        <v>196588533</v>
      </c>
      <c r="G8" s="38">
        <f>IF(($D8       =0),0,($F8       /$D8       ))</f>
        <v>0.37991321812149209</v>
      </c>
      <c r="H8" s="33">
        <v>242755666</v>
      </c>
      <c r="I8" s="38">
        <f>IF(($D8       =0),0,($H8       /$D8       ))</f>
        <v>0.46913258306518868</v>
      </c>
      <c r="J8" s="33">
        <v>213036427</v>
      </c>
      <c r="K8" s="38">
        <f>IF(($E8       =0),0,($J8       /$E8       ))</f>
        <v>0.42208792360162872</v>
      </c>
      <c r="L8" s="33">
        <v>218959276</v>
      </c>
      <c r="M8" s="38">
        <f>IF(($E8       =0),0,($L8       /$E8       ))</f>
        <v>0.43382283237484048</v>
      </c>
      <c r="N8" s="33">
        <f>$F8       +$H8       +$J8       +$L8</f>
        <v>871339902</v>
      </c>
      <c r="O8" s="38">
        <f>IF(($E8       =0),0,($N8       /$E8       ))</f>
        <v>1.7263810474366745</v>
      </c>
      <c r="P8" s="33">
        <v>181322170</v>
      </c>
      <c r="Q8" s="33">
        <v>558138138</v>
      </c>
      <c r="R8" s="33">
        <v>572359910</v>
      </c>
      <c r="S8" s="33">
        <v>769875526</v>
      </c>
      <c r="T8" s="38">
        <f>IF(($R8       =0),0,($S8       /$R8       ))</f>
        <v>1.3450898858377416</v>
      </c>
      <c r="U8" s="38">
        <f>IF(($P8       =0),0,(($L8       /$P8       )-1))</f>
        <v>0.20757034840251465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385061480</v>
      </c>
      <c r="E9" s="33">
        <v>439005960</v>
      </c>
      <c r="F9" s="33">
        <v>34077832</v>
      </c>
      <c r="G9" s="38">
        <f>IF(($D9       =0),0,($F9       /$D9       ))</f>
        <v>8.8499716980259879E-2</v>
      </c>
      <c r="H9" s="33">
        <v>70660267</v>
      </c>
      <c r="I9" s="38">
        <f>IF(($D9       =0),0,($H9       /$D9       ))</f>
        <v>0.18350385761774976</v>
      </c>
      <c r="J9" s="33">
        <v>57485225</v>
      </c>
      <c r="K9" s="38">
        <f>IF(($E9       =0),0,($J9       /$E9       ))</f>
        <v>0.13094406508740791</v>
      </c>
      <c r="L9" s="33">
        <v>68600952</v>
      </c>
      <c r="M9" s="38">
        <f>IF(($E9       =0),0,($L9       /$E9       ))</f>
        <v>0.15626428397464126</v>
      </c>
      <c r="N9" s="33">
        <f>$F9       +$H9       +$J9       +$L9</f>
        <v>230824276</v>
      </c>
      <c r="O9" s="38">
        <f>IF(($E9       =0),0,($N9       /$E9       ))</f>
        <v>0.52578847904479475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902517898</v>
      </c>
      <c r="E10" s="34">
        <f>SUM(E8:E9)</f>
        <v>943726458</v>
      </c>
      <c r="F10" s="34">
        <f>SUM(F8:F9)</f>
        <v>230666365</v>
      </c>
      <c r="G10" s="39">
        <f t="shared" ref="G10:G54" si="0">IF(($D10      =0),0,($F10      /$D10      ))</f>
        <v>0.25558093142658095</v>
      </c>
      <c r="H10" s="34">
        <f>SUM(H8:H9)</f>
        <v>313415933</v>
      </c>
      <c r="I10" s="39">
        <f t="shared" ref="I10:I54" si="1">IF(($D10      =0),0,($H10      /$D10      ))</f>
        <v>0.34726838514176478</v>
      </c>
      <c r="J10" s="34">
        <f>SUM(J8:J9)</f>
        <v>270521652</v>
      </c>
      <c r="K10" s="39">
        <f t="shared" ref="K10:K54" si="2">IF(($E10      =0),0,($J10      /$E10      ))</f>
        <v>0.28665260966965495</v>
      </c>
      <c r="L10" s="34">
        <f>SUM(L8:L9)</f>
        <v>287560228</v>
      </c>
      <c r="M10" s="39">
        <f t="shared" ref="M10:M54" si="3">IF(($E10      =0),0,($L10      /$E10      ))</f>
        <v>0.30470718030880933</v>
      </c>
      <c r="N10" s="34">
        <f t="shared" ref="N10:N54" si="4">$F10      +$H10      +$J10      +$L10</f>
        <v>1102164178</v>
      </c>
      <c r="O10" s="39">
        <f t="shared" ref="O10:O54" si="5">IF(($E10      =0),0,($N10      /$E10      ))</f>
        <v>1.1678852157390718</v>
      </c>
      <c r="P10" s="34">
        <f>SUM(P8:P9)</f>
        <v>181322170</v>
      </c>
      <c r="Q10" s="34">
        <f>SUM(Q8:Q9)</f>
        <v>558138138</v>
      </c>
      <c r="R10" s="34">
        <f>SUM(R8:R9)</f>
        <v>572359910</v>
      </c>
      <c r="S10" s="34">
        <f>SUM(S8:S9)</f>
        <v>769875526</v>
      </c>
      <c r="T10" s="39">
        <f t="shared" ref="T10:T54" si="6">IF(($R10      =0),0,($S10      /$R10      ))</f>
        <v>1.3450898858377416</v>
      </c>
      <c r="U10" s="39">
        <f t="shared" ref="U10:U54" si="7">IF(($P10      =0),0,(($L10      /$P10      )-1))</f>
        <v>0.58590771332595448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30500898</v>
      </c>
      <c r="E11" s="33">
        <v>29916472</v>
      </c>
      <c r="F11" s="33">
        <v>3831001</v>
      </c>
      <c r="G11" s="38">
        <f t="shared" si="0"/>
        <v>0.12560289208534123</v>
      </c>
      <c r="H11" s="33">
        <v>9701364</v>
      </c>
      <c r="I11" s="38">
        <f t="shared" si="1"/>
        <v>0.31806814343630146</v>
      </c>
      <c r="J11" s="33">
        <v>8289730</v>
      </c>
      <c r="K11" s="38">
        <f t="shared" si="2"/>
        <v>0.27709584204982457</v>
      </c>
      <c r="L11" s="33">
        <v>6490018</v>
      </c>
      <c r="M11" s="38">
        <f t="shared" si="3"/>
        <v>0.21693794642630321</v>
      </c>
      <c r="N11" s="33">
        <f t="shared" si="4"/>
        <v>28312113</v>
      </c>
      <c r="O11" s="38">
        <f t="shared" si="5"/>
        <v>0.94637205215909148</v>
      </c>
      <c r="P11" s="33">
        <v>4790641</v>
      </c>
      <c r="Q11" s="33">
        <v>35290175</v>
      </c>
      <c r="R11" s="33">
        <v>36575175</v>
      </c>
      <c r="S11" s="33">
        <v>18903199</v>
      </c>
      <c r="T11" s="38">
        <f t="shared" si="6"/>
        <v>0.51683140272056116</v>
      </c>
      <c r="U11" s="38">
        <f t="shared" si="7"/>
        <v>0.35472852171557001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44948055</v>
      </c>
      <c r="E12" s="33">
        <v>46471649</v>
      </c>
      <c r="F12" s="33">
        <v>10400186</v>
      </c>
      <c r="G12" s="38">
        <f t="shared" si="0"/>
        <v>0.23138233678854403</v>
      </c>
      <c r="H12" s="33">
        <v>11504767</v>
      </c>
      <c r="I12" s="38">
        <f t="shared" si="1"/>
        <v>0.25595694852647127</v>
      </c>
      <c r="J12" s="33">
        <v>11043836</v>
      </c>
      <c r="K12" s="38">
        <f t="shared" si="2"/>
        <v>0.2376467424256884</v>
      </c>
      <c r="L12" s="33">
        <v>10863343</v>
      </c>
      <c r="M12" s="38">
        <f t="shared" si="3"/>
        <v>0.23376280450043854</v>
      </c>
      <c r="N12" s="33">
        <f t="shared" si="4"/>
        <v>43812132</v>
      </c>
      <c r="O12" s="38">
        <f t="shared" si="5"/>
        <v>0.94277119367982831</v>
      </c>
      <c r="P12" s="33">
        <v>7789596</v>
      </c>
      <c r="Q12" s="33">
        <v>20570905</v>
      </c>
      <c r="R12" s="33">
        <v>40326885</v>
      </c>
      <c r="S12" s="33">
        <v>37329696</v>
      </c>
      <c r="T12" s="38">
        <f t="shared" si="6"/>
        <v>0.92567764656258478</v>
      </c>
      <c r="U12" s="38">
        <f t="shared" si="7"/>
        <v>0.39459645917451946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37868352</v>
      </c>
      <c r="E13" s="33">
        <v>40220352</v>
      </c>
      <c r="F13" s="33">
        <v>3987040</v>
      </c>
      <c r="G13" s="38">
        <f t="shared" si="0"/>
        <v>0.10528686328890151</v>
      </c>
      <c r="H13" s="33">
        <v>875424</v>
      </c>
      <c r="I13" s="38">
        <f t="shared" si="1"/>
        <v>2.3117562654957891E-2</v>
      </c>
      <c r="J13" s="33">
        <v>3300831</v>
      </c>
      <c r="K13" s="38">
        <f t="shared" si="2"/>
        <v>8.2068675082704393E-2</v>
      </c>
      <c r="L13" s="33">
        <v>16456635</v>
      </c>
      <c r="M13" s="38">
        <f t="shared" si="3"/>
        <v>0.4091618840133473</v>
      </c>
      <c r="N13" s="33">
        <f t="shared" si="4"/>
        <v>24619930</v>
      </c>
      <c r="O13" s="38">
        <f t="shared" si="5"/>
        <v>0.61212616935823938</v>
      </c>
      <c r="P13" s="33">
        <v>3392369</v>
      </c>
      <c r="Q13" s="33">
        <v>35803776</v>
      </c>
      <c r="R13" s="33">
        <v>35863776</v>
      </c>
      <c r="S13" s="33">
        <v>22203898</v>
      </c>
      <c r="T13" s="38">
        <f t="shared" si="6"/>
        <v>0.61911768576738824</v>
      </c>
      <c r="U13" s="38">
        <f t="shared" si="7"/>
        <v>3.8510745735502239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50349671</v>
      </c>
      <c r="E14" s="33">
        <v>52434653</v>
      </c>
      <c r="F14" s="33">
        <v>9392963</v>
      </c>
      <c r="G14" s="38">
        <f t="shared" si="0"/>
        <v>0.18655460529225704</v>
      </c>
      <c r="H14" s="33">
        <v>13916012</v>
      </c>
      <c r="I14" s="38">
        <f t="shared" si="1"/>
        <v>0.27638734719835606</v>
      </c>
      <c r="J14" s="33">
        <v>17077809</v>
      </c>
      <c r="K14" s="38">
        <f t="shared" si="2"/>
        <v>0.32569699660260937</v>
      </c>
      <c r="L14" s="33">
        <v>14146414</v>
      </c>
      <c r="M14" s="38">
        <f t="shared" si="3"/>
        <v>0.26979131529677519</v>
      </c>
      <c r="N14" s="33">
        <f t="shared" si="4"/>
        <v>54533198</v>
      </c>
      <c r="O14" s="38">
        <f t="shared" si="5"/>
        <v>1.0400221014144977</v>
      </c>
      <c r="P14" s="33">
        <v>8764770</v>
      </c>
      <c r="Q14" s="33">
        <v>50952677</v>
      </c>
      <c r="R14" s="33">
        <v>50746419</v>
      </c>
      <c r="S14" s="33">
        <v>37700618</v>
      </c>
      <c r="T14" s="38">
        <f t="shared" si="6"/>
        <v>0.74292174192626281</v>
      </c>
      <c r="U14" s="38">
        <f t="shared" si="7"/>
        <v>0.6140085820848693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8800232</v>
      </c>
      <c r="E15" s="33">
        <v>9030797</v>
      </c>
      <c r="F15" s="33">
        <v>431104</v>
      </c>
      <c r="G15" s="38">
        <f t="shared" si="0"/>
        <v>4.8987799412560942E-2</v>
      </c>
      <c r="H15" s="33">
        <v>575681</v>
      </c>
      <c r="I15" s="38">
        <f t="shared" si="1"/>
        <v>6.5416570835859777E-2</v>
      </c>
      <c r="J15" s="33">
        <v>440427</v>
      </c>
      <c r="K15" s="38">
        <f t="shared" si="2"/>
        <v>4.8769449695303745E-2</v>
      </c>
      <c r="L15" s="33">
        <v>510795</v>
      </c>
      <c r="M15" s="38">
        <f t="shared" si="3"/>
        <v>5.656145299246567E-2</v>
      </c>
      <c r="N15" s="33">
        <f t="shared" si="4"/>
        <v>1958007</v>
      </c>
      <c r="O15" s="38">
        <f t="shared" si="5"/>
        <v>0.21681441848377281</v>
      </c>
      <c r="P15" s="33">
        <v>734743</v>
      </c>
      <c r="Q15" s="33">
        <v>6519519</v>
      </c>
      <c r="R15" s="33">
        <v>5814166</v>
      </c>
      <c r="S15" s="33">
        <v>2035398</v>
      </c>
      <c r="T15" s="38">
        <f t="shared" si="6"/>
        <v>0.35007566003447443</v>
      </c>
      <c r="U15" s="38">
        <f t="shared" si="7"/>
        <v>-0.30479773199608573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109559709</v>
      </c>
      <c r="E16" s="33">
        <v>103489304</v>
      </c>
      <c r="F16" s="33">
        <v>23845080</v>
      </c>
      <c r="G16" s="38">
        <f t="shared" si="0"/>
        <v>0.21764460874937155</v>
      </c>
      <c r="H16" s="33">
        <v>21382267</v>
      </c>
      <c r="I16" s="38">
        <f t="shared" si="1"/>
        <v>0.19516542344960044</v>
      </c>
      <c r="J16" s="33">
        <v>16555123</v>
      </c>
      <c r="K16" s="38">
        <f t="shared" si="2"/>
        <v>0.15996941094511563</v>
      </c>
      <c r="L16" s="33">
        <v>18230626</v>
      </c>
      <c r="M16" s="38">
        <f t="shared" si="3"/>
        <v>0.17615951886196857</v>
      </c>
      <c r="N16" s="33">
        <f t="shared" si="4"/>
        <v>80013096</v>
      </c>
      <c r="O16" s="38">
        <f t="shared" si="5"/>
        <v>0.7731532912811937</v>
      </c>
      <c r="P16" s="33">
        <v>26771589</v>
      </c>
      <c r="Q16" s="33">
        <v>81449652</v>
      </c>
      <c r="R16" s="33">
        <v>109439685</v>
      </c>
      <c r="S16" s="33">
        <v>98070651</v>
      </c>
      <c r="T16" s="38">
        <f t="shared" si="6"/>
        <v>0.89611598388646674</v>
      </c>
      <c r="U16" s="38">
        <f t="shared" si="7"/>
        <v>-0.31903085767527661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14334682</v>
      </c>
      <c r="E17" s="33">
        <v>11689821</v>
      </c>
      <c r="F17" s="33">
        <v>831333</v>
      </c>
      <c r="G17" s="38">
        <f t="shared" si="0"/>
        <v>5.7994519864479725E-2</v>
      </c>
      <c r="H17" s="33">
        <v>895201</v>
      </c>
      <c r="I17" s="38">
        <f t="shared" si="1"/>
        <v>6.2450007610911774E-2</v>
      </c>
      <c r="J17" s="33">
        <v>809463</v>
      </c>
      <c r="K17" s="38">
        <f t="shared" si="2"/>
        <v>6.9245115044960906E-2</v>
      </c>
      <c r="L17" s="33">
        <v>795861</v>
      </c>
      <c r="M17" s="38">
        <f t="shared" si="3"/>
        <v>6.8081538630916594E-2</v>
      </c>
      <c r="N17" s="33">
        <f t="shared" si="4"/>
        <v>3331858</v>
      </c>
      <c r="O17" s="38">
        <f t="shared" si="5"/>
        <v>0.28502215731104863</v>
      </c>
      <c r="P17" s="33">
        <v>741642</v>
      </c>
      <c r="Q17" s="33">
        <v>12925760</v>
      </c>
      <c r="R17" s="33">
        <v>12330638</v>
      </c>
      <c r="S17" s="33">
        <v>3127590</v>
      </c>
      <c r="T17" s="38">
        <f t="shared" si="6"/>
        <v>0.25364380983368418</v>
      </c>
      <c r="U17" s="38">
        <f t="shared" si="7"/>
        <v>7.310670107679984E-2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3850000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7.0926753246753252E-2</v>
      </c>
      <c r="L18" s="33">
        <v>1212937</v>
      </c>
      <c r="M18" s="38">
        <f t="shared" si="3"/>
        <v>0.31504857142857146</v>
      </c>
      <c r="N18" s="33">
        <f t="shared" si="4"/>
        <v>2695702</v>
      </c>
      <c r="O18" s="38">
        <f t="shared" si="5"/>
        <v>0.70018233766233762</v>
      </c>
      <c r="P18" s="33">
        <v>1395225</v>
      </c>
      <c r="Q18" s="33">
        <v>4921700</v>
      </c>
      <c r="R18" s="33">
        <v>4694700</v>
      </c>
      <c r="S18" s="33">
        <v>2478595</v>
      </c>
      <c r="T18" s="38">
        <f t="shared" si="6"/>
        <v>0.52795599292819562</v>
      </c>
      <c r="U18" s="38">
        <f t="shared" si="7"/>
        <v>-0.13065132863875006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298650599</v>
      </c>
      <c r="E19" s="34">
        <f>SUM(E11:E18)</f>
        <v>297103048</v>
      </c>
      <c r="F19" s="34">
        <f>SUM(F11:F18)</f>
        <v>53347794</v>
      </c>
      <c r="G19" s="39">
        <f t="shared" si="0"/>
        <v>0.17862945588801582</v>
      </c>
      <c r="H19" s="34">
        <f>SUM(H11:H18)</f>
        <v>59431326</v>
      </c>
      <c r="I19" s="39">
        <f t="shared" si="1"/>
        <v>0.1989995205065703</v>
      </c>
      <c r="J19" s="34">
        <f>SUM(J11:J18)</f>
        <v>57790287</v>
      </c>
      <c r="K19" s="39">
        <f t="shared" si="2"/>
        <v>0.19451260224028399</v>
      </c>
      <c r="L19" s="34">
        <f>SUM(L11:L18)</f>
        <v>68706629</v>
      </c>
      <c r="M19" s="39">
        <f t="shared" si="3"/>
        <v>0.23125521418413722</v>
      </c>
      <c r="N19" s="34">
        <f t="shared" si="4"/>
        <v>239276036</v>
      </c>
      <c r="O19" s="39">
        <f t="shared" si="5"/>
        <v>0.8053637874492624</v>
      </c>
      <c r="P19" s="34">
        <f>SUM(P11:P18)</f>
        <v>54380575</v>
      </c>
      <c r="Q19" s="34">
        <f>SUM(Q11:Q18)</f>
        <v>248434164</v>
      </c>
      <c r="R19" s="34">
        <f>SUM(R11:R18)</f>
        <v>295791444</v>
      </c>
      <c r="S19" s="34">
        <f>SUM(S11:S18)</f>
        <v>221849645</v>
      </c>
      <c r="T19" s="39">
        <f t="shared" si="6"/>
        <v>0.75002049416953387</v>
      </c>
      <c r="U19" s="39">
        <f t="shared" si="7"/>
        <v>0.26344064953340407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34946272</v>
      </c>
      <c r="E20" s="33">
        <v>41107948</v>
      </c>
      <c r="F20" s="33">
        <v>5062769</v>
      </c>
      <c r="G20" s="38">
        <f t="shared" si="0"/>
        <v>0.14487293523040168</v>
      </c>
      <c r="H20" s="33">
        <v>6901665</v>
      </c>
      <c r="I20" s="38">
        <f t="shared" si="1"/>
        <v>0.19749359817264628</v>
      </c>
      <c r="J20" s="33">
        <v>8693142</v>
      </c>
      <c r="K20" s="38">
        <f t="shared" si="2"/>
        <v>0.21147107610430957</v>
      </c>
      <c r="L20" s="33">
        <v>13590960</v>
      </c>
      <c r="M20" s="38">
        <f t="shared" si="3"/>
        <v>0.33061635672011652</v>
      </c>
      <c r="N20" s="33">
        <f t="shared" si="4"/>
        <v>34248536</v>
      </c>
      <c r="O20" s="38">
        <f t="shared" si="5"/>
        <v>0.83313659927758987</v>
      </c>
      <c r="P20" s="33">
        <v>4678659</v>
      </c>
      <c r="Q20" s="33">
        <v>39622061</v>
      </c>
      <c r="R20" s="33">
        <v>47092061</v>
      </c>
      <c r="S20" s="33">
        <v>30701726</v>
      </c>
      <c r="T20" s="38">
        <f t="shared" si="6"/>
        <v>0.65195120680744889</v>
      </c>
      <c r="U20" s="38">
        <f t="shared" si="7"/>
        <v>1.9048836429412788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155391116</v>
      </c>
      <c r="E21" s="33">
        <v>157172779</v>
      </c>
      <c r="F21" s="33">
        <v>8154283</v>
      </c>
      <c r="G21" s="38">
        <f t="shared" si="0"/>
        <v>5.2475863549367903E-2</v>
      </c>
      <c r="H21" s="33">
        <v>7743701</v>
      </c>
      <c r="I21" s="38">
        <f t="shared" si="1"/>
        <v>4.983361468360907E-2</v>
      </c>
      <c r="J21" s="33">
        <v>7623937</v>
      </c>
      <c r="K21" s="38">
        <f t="shared" si="2"/>
        <v>4.85067264732909E-2</v>
      </c>
      <c r="L21" s="33">
        <v>7382394</v>
      </c>
      <c r="M21" s="38">
        <f t="shared" si="3"/>
        <v>4.6969927279837689E-2</v>
      </c>
      <c r="N21" s="33">
        <f t="shared" si="4"/>
        <v>30904315</v>
      </c>
      <c r="O21" s="38">
        <f t="shared" si="5"/>
        <v>0.19662638274023264</v>
      </c>
      <c r="P21" s="33">
        <v>7432391</v>
      </c>
      <c r="Q21" s="33">
        <v>142458189</v>
      </c>
      <c r="R21" s="33">
        <v>158417143</v>
      </c>
      <c r="S21" s="33">
        <v>27221627</v>
      </c>
      <c r="T21" s="38">
        <f t="shared" si="6"/>
        <v>0.1718351087798623</v>
      </c>
      <c r="U21" s="38">
        <f t="shared" si="7"/>
        <v>-6.7269065903556857E-3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7446115</v>
      </c>
      <c r="E22" s="33">
        <v>6807543</v>
      </c>
      <c r="F22" s="33">
        <v>1582187</v>
      </c>
      <c r="G22" s="38">
        <f t="shared" si="0"/>
        <v>0.21248489984374402</v>
      </c>
      <c r="H22" s="33">
        <v>1865911</v>
      </c>
      <c r="I22" s="38">
        <f t="shared" si="1"/>
        <v>0.25058852838023588</v>
      </c>
      <c r="J22" s="33">
        <v>1781259</v>
      </c>
      <c r="K22" s="38">
        <f t="shared" si="2"/>
        <v>0.26165960317841547</v>
      </c>
      <c r="L22" s="33">
        <v>7403146</v>
      </c>
      <c r="M22" s="38">
        <f t="shared" si="3"/>
        <v>1.0874916250988058</v>
      </c>
      <c r="N22" s="33">
        <f t="shared" si="4"/>
        <v>12632503</v>
      </c>
      <c r="O22" s="38">
        <f t="shared" si="5"/>
        <v>1.8556626083742696</v>
      </c>
      <c r="P22" s="33">
        <v>2027785</v>
      </c>
      <c r="Q22" s="33">
        <v>5800280</v>
      </c>
      <c r="R22" s="33">
        <v>7680280</v>
      </c>
      <c r="S22" s="33">
        <v>7110980</v>
      </c>
      <c r="T22" s="38">
        <f t="shared" si="6"/>
        <v>0.92587509830370762</v>
      </c>
      <c r="U22" s="38">
        <f t="shared" si="7"/>
        <v>2.6508535175080197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60196333</v>
      </c>
      <c r="E23" s="33">
        <v>59588346</v>
      </c>
      <c r="F23" s="33">
        <v>9217432</v>
      </c>
      <c r="G23" s="38">
        <f t="shared" si="0"/>
        <v>0.15312281563729138</v>
      </c>
      <c r="H23" s="33">
        <v>10967301</v>
      </c>
      <c r="I23" s="38">
        <f t="shared" si="1"/>
        <v>0.18219217771952986</v>
      </c>
      <c r="J23" s="33">
        <v>6184279</v>
      </c>
      <c r="K23" s="38">
        <f t="shared" si="2"/>
        <v>0.10378336394838011</v>
      </c>
      <c r="L23" s="33">
        <v>8413472</v>
      </c>
      <c r="M23" s="38">
        <f t="shared" si="3"/>
        <v>0.14119324607533157</v>
      </c>
      <c r="N23" s="33">
        <f t="shared" si="4"/>
        <v>34782484</v>
      </c>
      <c r="O23" s="38">
        <f t="shared" si="5"/>
        <v>0.58371286224323127</v>
      </c>
      <c r="P23" s="33">
        <v>6539638</v>
      </c>
      <c r="Q23" s="33">
        <v>51842100</v>
      </c>
      <c r="R23" s="33">
        <v>49242100</v>
      </c>
      <c r="S23" s="33">
        <v>30554853</v>
      </c>
      <c r="T23" s="38">
        <f t="shared" si="6"/>
        <v>0.62050263900199221</v>
      </c>
      <c r="U23" s="38">
        <f t="shared" si="7"/>
        <v>0.28653482042889844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7860783</v>
      </c>
      <c r="E24" s="33">
        <v>7122074</v>
      </c>
      <c r="F24" s="33">
        <v>1812106</v>
      </c>
      <c r="G24" s="38">
        <f t="shared" si="0"/>
        <v>0.2305248726494549</v>
      </c>
      <c r="H24" s="33">
        <v>1790870</v>
      </c>
      <c r="I24" s="38">
        <f t="shared" si="1"/>
        <v>0.22782336059906499</v>
      </c>
      <c r="J24" s="33">
        <v>1633531</v>
      </c>
      <c r="K24" s="38">
        <f t="shared" si="2"/>
        <v>0.22936169997672026</v>
      </c>
      <c r="L24" s="33">
        <v>1757702</v>
      </c>
      <c r="M24" s="38">
        <f t="shared" si="3"/>
        <v>0.24679636858589227</v>
      </c>
      <c r="N24" s="33">
        <f t="shared" si="4"/>
        <v>6994209</v>
      </c>
      <c r="O24" s="38">
        <f t="shared" si="5"/>
        <v>0.98204666225035009</v>
      </c>
      <c r="P24" s="33">
        <v>1556711</v>
      </c>
      <c r="Q24" s="33">
        <v>6652685</v>
      </c>
      <c r="R24" s="33">
        <v>6445685</v>
      </c>
      <c r="S24" s="33">
        <v>6707617</v>
      </c>
      <c r="T24" s="38">
        <f t="shared" si="6"/>
        <v>1.0406367981060198</v>
      </c>
      <c r="U24" s="38">
        <f t="shared" si="7"/>
        <v>0.12911259700740851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47693822</v>
      </c>
      <c r="E25" s="33">
        <v>47693822</v>
      </c>
      <c r="F25" s="33">
        <v>4764174</v>
      </c>
      <c r="G25" s="38">
        <f t="shared" si="0"/>
        <v>9.9890799273750802E-2</v>
      </c>
      <c r="H25" s="33">
        <v>9857420</v>
      </c>
      <c r="I25" s="38">
        <f t="shared" si="1"/>
        <v>0.20668127624579971</v>
      </c>
      <c r="J25" s="33">
        <v>7078986</v>
      </c>
      <c r="K25" s="38">
        <f t="shared" si="2"/>
        <v>0.14842563885947324</v>
      </c>
      <c r="L25" s="33">
        <v>6857188</v>
      </c>
      <c r="M25" s="38">
        <f t="shared" si="3"/>
        <v>0.14377518329313177</v>
      </c>
      <c r="N25" s="33">
        <f t="shared" si="4"/>
        <v>28557768</v>
      </c>
      <c r="O25" s="38">
        <f t="shared" si="5"/>
        <v>0.59877289767215558</v>
      </c>
      <c r="P25" s="33">
        <v>13396474</v>
      </c>
      <c r="Q25" s="33">
        <v>39906452</v>
      </c>
      <c r="R25" s="33">
        <v>39906452</v>
      </c>
      <c r="S25" s="33">
        <v>29468651</v>
      </c>
      <c r="T25" s="38">
        <f t="shared" si="6"/>
        <v>0.73844327228088336</v>
      </c>
      <c r="U25" s="38">
        <f t="shared" si="7"/>
        <v>-0.48813486294975827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3682872</v>
      </c>
      <c r="E26" s="33">
        <v>4988885</v>
      </c>
      <c r="F26" s="33">
        <v>229414</v>
      </c>
      <c r="G26" s="38">
        <f t="shared" si="0"/>
        <v>6.2292145912211994E-2</v>
      </c>
      <c r="H26" s="33">
        <v>278608</v>
      </c>
      <c r="I26" s="38">
        <f t="shared" si="1"/>
        <v>7.5649656029316253E-2</v>
      </c>
      <c r="J26" s="33">
        <v>256629</v>
      </c>
      <c r="K26" s="38">
        <f t="shared" si="2"/>
        <v>5.1440151456688218E-2</v>
      </c>
      <c r="L26" s="33">
        <v>824003</v>
      </c>
      <c r="M26" s="38">
        <f t="shared" si="3"/>
        <v>0.16516776794814875</v>
      </c>
      <c r="N26" s="33">
        <f t="shared" si="4"/>
        <v>1588654</v>
      </c>
      <c r="O26" s="38">
        <f t="shared" si="5"/>
        <v>0.31843868920610519</v>
      </c>
      <c r="P26" s="33">
        <v>1281000</v>
      </c>
      <c r="Q26" s="33">
        <v>3582348</v>
      </c>
      <c r="R26" s="33">
        <v>0</v>
      </c>
      <c r="S26" s="33">
        <v>3209053</v>
      </c>
      <c r="T26" s="38">
        <f t="shared" si="6"/>
        <v>0</v>
      </c>
      <c r="U26" s="38">
        <f t="shared" si="7"/>
        <v>-0.35675019516003126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317217313</v>
      </c>
      <c r="E27" s="34">
        <f>SUM(E20:E26)</f>
        <v>324481397</v>
      </c>
      <c r="F27" s="34">
        <f>SUM(F20:F26)</f>
        <v>30822365</v>
      </c>
      <c r="G27" s="39">
        <f t="shared" si="0"/>
        <v>9.7164825931174828E-2</v>
      </c>
      <c r="H27" s="34">
        <f>SUM(H20:H26)</f>
        <v>39405476</v>
      </c>
      <c r="I27" s="39">
        <f t="shared" si="1"/>
        <v>0.12422233713328251</v>
      </c>
      <c r="J27" s="34">
        <f>SUM(J20:J26)</f>
        <v>33251763</v>
      </c>
      <c r="K27" s="39">
        <f t="shared" si="2"/>
        <v>0.10247663905367123</v>
      </c>
      <c r="L27" s="34">
        <f>SUM(L20:L26)</f>
        <v>46228865</v>
      </c>
      <c r="M27" s="39">
        <f t="shared" si="3"/>
        <v>0.14247000113846281</v>
      </c>
      <c r="N27" s="34">
        <f t="shared" si="4"/>
        <v>149708469</v>
      </c>
      <c r="O27" s="39">
        <f t="shared" si="5"/>
        <v>0.46137766412537973</v>
      </c>
      <c r="P27" s="34">
        <f>SUM(P20:P26)</f>
        <v>36912658</v>
      </c>
      <c r="Q27" s="34">
        <f>SUM(Q20:Q26)</f>
        <v>289864115</v>
      </c>
      <c r="R27" s="34">
        <f>SUM(R20:R26)</f>
        <v>308783721</v>
      </c>
      <c r="S27" s="34">
        <f>SUM(S20:S26)</f>
        <v>134974507</v>
      </c>
      <c r="T27" s="39">
        <f t="shared" si="6"/>
        <v>0.43711665421636653</v>
      </c>
      <c r="U27" s="39">
        <f t="shared" si="7"/>
        <v>0.25238515741673218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76584395</v>
      </c>
      <c r="E28" s="33">
        <v>76644943</v>
      </c>
      <c r="F28" s="33">
        <v>5191456</v>
      </c>
      <c r="G28" s="38">
        <f t="shared" si="0"/>
        <v>6.7787386712397479E-2</v>
      </c>
      <c r="H28" s="33">
        <v>6777060</v>
      </c>
      <c r="I28" s="38">
        <f t="shared" si="1"/>
        <v>8.8491395668791273E-2</v>
      </c>
      <c r="J28" s="33">
        <v>5377132</v>
      </c>
      <c r="K28" s="38">
        <f t="shared" si="2"/>
        <v>7.0156383311551287E-2</v>
      </c>
      <c r="L28" s="33">
        <v>5478750</v>
      </c>
      <c r="M28" s="38">
        <f t="shared" si="3"/>
        <v>7.1482211161667905E-2</v>
      </c>
      <c r="N28" s="33">
        <f t="shared" si="4"/>
        <v>22824398</v>
      </c>
      <c r="O28" s="38">
        <f t="shared" si="5"/>
        <v>0.29779391968495561</v>
      </c>
      <c r="P28" s="33">
        <v>8705943</v>
      </c>
      <c r="Q28" s="33">
        <v>91607616</v>
      </c>
      <c r="R28" s="33">
        <v>73549836</v>
      </c>
      <c r="S28" s="33">
        <v>15009905</v>
      </c>
      <c r="T28" s="38">
        <f t="shared" si="6"/>
        <v>0.20407802132964648</v>
      </c>
      <c r="U28" s="38">
        <f t="shared" si="7"/>
        <v>-0.37068850554155941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18176568</v>
      </c>
      <c r="E29" s="33">
        <v>21946568</v>
      </c>
      <c r="F29" s="33">
        <v>4188542</v>
      </c>
      <c r="G29" s="38">
        <f t="shared" si="0"/>
        <v>0.23043635080065719</v>
      </c>
      <c r="H29" s="33">
        <v>8085880</v>
      </c>
      <c r="I29" s="38">
        <f t="shared" si="1"/>
        <v>0.44485185542177158</v>
      </c>
      <c r="J29" s="33">
        <v>6646543</v>
      </c>
      <c r="K29" s="38">
        <f t="shared" si="2"/>
        <v>0.30285113371712608</v>
      </c>
      <c r="L29" s="33">
        <v>8754151</v>
      </c>
      <c r="M29" s="38">
        <f t="shared" si="3"/>
        <v>0.39888473678435737</v>
      </c>
      <c r="N29" s="33">
        <f t="shared" si="4"/>
        <v>27675116</v>
      </c>
      <c r="O29" s="38">
        <f t="shared" si="5"/>
        <v>1.2610224979140245</v>
      </c>
      <c r="P29" s="33">
        <v>9236160</v>
      </c>
      <c r="Q29" s="33">
        <v>16558276</v>
      </c>
      <c r="R29" s="33">
        <v>21250568</v>
      </c>
      <c r="S29" s="33">
        <v>38654773</v>
      </c>
      <c r="T29" s="38">
        <f t="shared" si="6"/>
        <v>1.8189995203892904</v>
      </c>
      <c r="U29" s="38">
        <f t="shared" si="7"/>
        <v>-5.2187164362678895E-2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3583826</v>
      </c>
      <c r="E30" s="33">
        <v>3633826</v>
      </c>
      <c r="F30" s="33">
        <v>572325</v>
      </c>
      <c r="G30" s="38">
        <f t="shared" si="0"/>
        <v>0.15969664821897045</v>
      </c>
      <c r="H30" s="33">
        <v>1248911</v>
      </c>
      <c r="I30" s="38">
        <f t="shared" si="1"/>
        <v>0.34848538963666204</v>
      </c>
      <c r="J30" s="33">
        <v>807152</v>
      </c>
      <c r="K30" s="38">
        <f t="shared" si="2"/>
        <v>0.2221218077035059</v>
      </c>
      <c r="L30" s="33">
        <v>1148556</v>
      </c>
      <c r="M30" s="38">
        <f t="shared" si="3"/>
        <v>0.31607347187234613</v>
      </c>
      <c r="N30" s="33">
        <f t="shared" si="4"/>
        <v>3776944</v>
      </c>
      <c r="O30" s="38">
        <f t="shared" si="5"/>
        <v>1.0393849347767339</v>
      </c>
      <c r="P30" s="33">
        <v>3104279</v>
      </c>
      <c r="Q30" s="33">
        <v>2736054</v>
      </c>
      <c r="R30" s="33">
        <v>3633544</v>
      </c>
      <c r="S30" s="33">
        <v>6182597</v>
      </c>
      <c r="T30" s="38">
        <f t="shared" si="6"/>
        <v>1.7015335441101029</v>
      </c>
      <c r="U30" s="38">
        <f t="shared" si="7"/>
        <v>-0.6300087717631051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25539956</v>
      </c>
      <c r="E31" s="33">
        <v>29274956</v>
      </c>
      <c r="F31" s="33">
        <v>8432063</v>
      </c>
      <c r="G31" s="38">
        <f t="shared" si="0"/>
        <v>0.33015182171809537</v>
      </c>
      <c r="H31" s="33">
        <v>7944537</v>
      </c>
      <c r="I31" s="38">
        <f t="shared" si="1"/>
        <v>0.31106306526134969</v>
      </c>
      <c r="J31" s="33">
        <v>6618929</v>
      </c>
      <c r="K31" s="38">
        <f t="shared" si="2"/>
        <v>0.22609526723114459</v>
      </c>
      <c r="L31" s="33">
        <v>6484169</v>
      </c>
      <c r="M31" s="38">
        <f t="shared" si="3"/>
        <v>0.22149201522284098</v>
      </c>
      <c r="N31" s="33">
        <f t="shared" si="4"/>
        <v>29479698</v>
      </c>
      <c r="O31" s="38">
        <f t="shared" si="5"/>
        <v>1.0069937594440792</v>
      </c>
      <c r="P31" s="33">
        <v>7144644</v>
      </c>
      <c r="Q31" s="33">
        <v>21759742</v>
      </c>
      <c r="R31" s="33">
        <v>26096412</v>
      </c>
      <c r="S31" s="33">
        <v>12147790</v>
      </c>
      <c r="T31" s="38">
        <f t="shared" si="6"/>
        <v>0.46549655945039492</v>
      </c>
      <c r="U31" s="38">
        <f t="shared" si="7"/>
        <v>-9.2443374365468789E-2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6262984</v>
      </c>
      <c r="E32" s="33">
        <v>5322996</v>
      </c>
      <c r="F32" s="33">
        <v>765638</v>
      </c>
      <c r="G32" s="38">
        <f t="shared" si="0"/>
        <v>0.12224811687208526</v>
      </c>
      <c r="H32" s="33">
        <v>295195</v>
      </c>
      <c r="I32" s="38">
        <f t="shared" si="1"/>
        <v>4.7133283431667714E-2</v>
      </c>
      <c r="J32" s="33">
        <v>0</v>
      </c>
      <c r="K32" s="38">
        <f t="shared" si="2"/>
        <v>0</v>
      </c>
      <c r="L32" s="33">
        <v>229662</v>
      </c>
      <c r="M32" s="38">
        <f t="shared" si="3"/>
        <v>4.3145251283299858E-2</v>
      </c>
      <c r="N32" s="33">
        <f t="shared" si="4"/>
        <v>1290495</v>
      </c>
      <c r="O32" s="38">
        <f t="shared" si="5"/>
        <v>0.24243771740576173</v>
      </c>
      <c r="P32" s="33">
        <v>1751833</v>
      </c>
      <c r="Q32" s="33">
        <v>3501888</v>
      </c>
      <c r="R32" s="33">
        <v>4909659</v>
      </c>
      <c r="S32" s="33">
        <v>2888289</v>
      </c>
      <c r="T32" s="38">
        <f t="shared" si="6"/>
        <v>0.58828708877744873</v>
      </c>
      <c r="U32" s="38">
        <f t="shared" si="7"/>
        <v>-0.86890188733743456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72397434</v>
      </c>
      <c r="E33" s="33">
        <v>68197434</v>
      </c>
      <c r="F33" s="33">
        <v>6663999</v>
      </c>
      <c r="G33" s="38">
        <f t="shared" si="0"/>
        <v>9.204744742748755E-2</v>
      </c>
      <c r="H33" s="33">
        <v>7419489</v>
      </c>
      <c r="I33" s="38">
        <f t="shared" si="1"/>
        <v>0.1024827620271735</v>
      </c>
      <c r="J33" s="33">
        <v>8406257</v>
      </c>
      <c r="K33" s="38">
        <f t="shared" si="2"/>
        <v>0.12326353803868925</v>
      </c>
      <c r="L33" s="33">
        <v>8309903</v>
      </c>
      <c r="M33" s="38">
        <f t="shared" si="3"/>
        <v>0.12185066963076646</v>
      </c>
      <c r="N33" s="33">
        <f t="shared" si="4"/>
        <v>30799648</v>
      </c>
      <c r="O33" s="38">
        <f t="shared" si="5"/>
        <v>0.45162473415055471</v>
      </c>
      <c r="P33" s="33">
        <v>6532733</v>
      </c>
      <c r="Q33" s="33">
        <v>62242447</v>
      </c>
      <c r="R33" s="33">
        <v>61743292</v>
      </c>
      <c r="S33" s="33">
        <v>29530379</v>
      </c>
      <c r="T33" s="38">
        <f t="shared" si="6"/>
        <v>0.47827671708855435</v>
      </c>
      <c r="U33" s="38">
        <f t="shared" si="7"/>
        <v>0.27204081354618359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1712475</v>
      </c>
      <c r="F34" s="33">
        <v>431847</v>
      </c>
      <c r="G34" s="38">
        <f t="shared" si="0"/>
        <v>0</v>
      </c>
      <c r="H34" s="33">
        <v>465436</v>
      </c>
      <c r="I34" s="38">
        <f t="shared" si="1"/>
        <v>0</v>
      </c>
      <c r="J34" s="33">
        <v>376473</v>
      </c>
      <c r="K34" s="38">
        <f t="shared" si="2"/>
        <v>0.21984145753952614</v>
      </c>
      <c r="L34" s="33">
        <v>341154</v>
      </c>
      <c r="M34" s="38">
        <f t="shared" si="3"/>
        <v>0.19921692287478648</v>
      </c>
      <c r="N34" s="33">
        <f t="shared" si="4"/>
        <v>1614910</v>
      </c>
      <c r="O34" s="38">
        <f t="shared" si="5"/>
        <v>0.94302690550227009</v>
      </c>
      <c r="P34" s="33">
        <v>453889</v>
      </c>
      <c r="Q34" s="33">
        <v>0</v>
      </c>
      <c r="R34" s="33">
        <v>1547565</v>
      </c>
      <c r="S34" s="33">
        <v>2158101</v>
      </c>
      <c r="T34" s="38">
        <f t="shared" si="6"/>
        <v>1.3945139622568357</v>
      </c>
      <c r="U34" s="38">
        <f t="shared" si="7"/>
        <v>-0.24837570419199406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202545163</v>
      </c>
      <c r="E35" s="34">
        <f>SUM(E28:E34)</f>
        <v>206733198</v>
      </c>
      <c r="F35" s="34">
        <f>SUM(F28:F34)</f>
        <v>26245870</v>
      </c>
      <c r="G35" s="39">
        <f t="shared" si="0"/>
        <v>0.12958033463381202</v>
      </c>
      <c r="H35" s="34">
        <f>SUM(H28:H34)</f>
        <v>32236508</v>
      </c>
      <c r="I35" s="39">
        <f t="shared" si="1"/>
        <v>0.15915713573471019</v>
      </c>
      <c r="J35" s="34">
        <f>SUM(J28:J34)</f>
        <v>28232486</v>
      </c>
      <c r="K35" s="39">
        <f t="shared" si="2"/>
        <v>0.136564839479724</v>
      </c>
      <c r="L35" s="34">
        <f>SUM(L28:L34)</f>
        <v>30746345</v>
      </c>
      <c r="M35" s="39">
        <f t="shared" si="3"/>
        <v>0.14872475875887142</v>
      </c>
      <c r="N35" s="34">
        <f t="shared" si="4"/>
        <v>117461209</v>
      </c>
      <c r="O35" s="39">
        <f t="shared" si="5"/>
        <v>0.56817777762040911</v>
      </c>
      <c r="P35" s="34">
        <f>SUM(P28:P34)</f>
        <v>36929481</v>
      </c>
      <c r="Q35" s="34">
        <f>SUM(Q28:Q34)</f>
        <v>198406023</v>
      </c>
      <c r="R35" s="34">
        <f>SUM(R28:R34)</f>
        <v>192730876</v>
      </c>
      <c r="S35" s="34">
        <f>SUM(S28:S34)</f>
        <v>106571834</v>
      </c>
      <c r="T35" s="39">
        <f t="shared" si="6"/>
        <v>0.55295672500341875</v>
      </c>
      <c r="U35" s="39">
        <f t="shared" si="7"/>
        <v>-0.16743089349130036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59981398</v>
      </c>
      <c r="E36" s="33">
        <v>60780121</v>
      </c>
      <c r="F36" s="33">
        <v>2841638</v>
      </c>
      <c r="G36" s="38">
        <f t="shared" si="0"/>
        <v>4.7375321262101963E-2</v>
      </c>
      <c r="H36" s="33">
        <v>17492684</v>
      </c>
      <c r="I36" s="38">
        <f t="shared" si="1"/>
        <v>0.29163514995098982</v>
      </c>
      <c r="J36" s="33">
        <v>7014294</v>
      </c>
      <c r="K36" s="38">
        <f t="shared" si="2"/>
        <v>0.11540440993857186</v>
      </c>
      <c r="L36" s="33">
        <v>7495930</v>
      </c>
      <c r="M36" s="38">
        <f t="shared" si="3"/>
        <v>0.12332864556159735</v>
      </c>
      <c r="N36" s="33">
        <f t="shared" si="4"/>
        <v>34844546</v>
      </c>
      <c r="O36" s="38">
        <f t="shared" si="5"/>
        <v>0.57328852635880734</v>
      </c>
      <c r="P36" s="33">
        <v>6456941</v>
      </c>
      <c r="Q36" s="33">
        <v>50429231</v>
      </c>
      <c r="R36" s="33">
        <v>55881732</v>
      </c>
      <c r="S36" s="33">
        <v>18679598</v>
      </c>
      <c r="T36" s="38">
        <f t="shared" si="6"/>
        <v>0.33427020479608616</v>
      </c>
      <c r="U36" s="38">
        <f t="shared" si="7"/>
        <v>0.1609104063363751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25962579</v>
      </c>
      <c r="E37" s="33">
        <v>25674774</v>
      </c>
      <c r="F37" s="33">
        <v>1958983</v>
      </c>
      <c r="G37" s="38">
        <f t="shared" si="0"/>
        <v>7.5454098762684552E-2</v>
      </c>
      <c r="H37" s="33">
        <v>3197675</v>
      </c>
      <c r="I37" s="38">
        <f t="shared" si="1"/>
        <v>0.12316476725983193</v>
      </c>
      <c r="J37" s="33">
        <v>3657822</v>
      </c>
      <c r="K37" s="38">
        <f t="shared" si="2"/>
        <v>0.14246754421285265</v>
      </c>
      <c r="L37" s="33">
        <v>4036475</v>
      </c>
      <c r="M37" s="38">
        <f t="shared" si="3"/>
        <v>0.15721560002826121</v>
      </c>
      <c r="N37" s="33">
        <f t="shared" si="4"/>
        <v>12850955</v>
      </c>
      <c r="O37" s="38">
        <f t="shared" si="5"/>
        <v>0.50052845645301491</v>
      </c>
      <c r="P37" s="33">
        <v>6365926</v>
      </c>
      <c r="Q37" s="33">
        <v>24916349</v>
      </c>
      <c r="R37" s="33">
        <v>24625358</v>
      </c>
      <c r="S37" s="33">
        <v>10092765</v>
      </c>
      <c r="T37" s="38">
        <f t="shared" si="6"/>
        <v>0.40985251869231709</v>
      </c>
      <c r="U37" s="38">
        <f t="shared" si="7"/>
        <v>-0.36592492592593762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2964710</v>
      </c>
      <c r="E38" s="33">
        <v>1183318</v>
      </c>
      <c r="F38" s="33">
        <v>141600</v>
      </c>
      <c r="G38" s="38">
        <f t="shared" si="0"/>
        <v>4.7761838426018062E-2</v>
      </c>
      <c r="H38" s="33">
        <v>247785</v>
      </c>
      <c r="I38" s="38">
        <f t="shared" si="1"/>
        <v>8.3578157728749186E-2</v>
      </c>
      <c r="J38" s="33">
        <v>274192</v>
      </c>
      <c r="K38" s="38">
        <f t="shared" si="2"/>
        <v>0.23171455179419226</v>
      </c>
      <c r="L38" s="33">
        <v>249451</v>
      </c>
      <c r="M38" s="38">
        <f t="shared" si="3"/>
        <v>0.2108063935476347</v>
      </c>
      <c r="N38" s="33">
        <f t="shared" si="4"/>
        <v>913028</v>
      </c>
      <c r="O38" s="38">
        <f t="shared" si="5"/>
        <v>0.77158295572280655</v>
      </c>
      <c r="P38" s="33">
        <v>0</v>
      </c>
      <c r="Q38" s="33">
        <v>0</v>
      </c>
      <c r="R38" s="33">
        <v>2595745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4831852</v>
      </c>
      <c r="G39" s="38">
        <f t="shared" si="0"/>
        <v>0.21348703220960544</v>
      </c>
      <c r="H39" s="33">
        <v>5313641</v>
      </c>
      <c r="I39" s="38">
        <f t="shared" si="1"/>
        <v>0.23477404674590199</v>
      </c>
      <c r="J39" s="33">
        <v>5289004</v>
      </c>
      <c r="K39" s="38">
        <f t="shared" si="2"/>
        <v>0.23368550346838687</v>
      </c>
      <c r="L39" s="33">
        <v>5786408</v>
      </c>
      <c r="M39" s="38">
        <f t="shared" si="3"/>
        <v>0.25566243980029163</v>
      </c>
      <c r="N39" s="33">
        <f t="shared" si="4"/>
        <v>21220905</v>
      </c>
      <c r="O39" s="38">
        <f t="shared" si="5"/>
        <v>0.93760902222418596</v>
      </c>
      <c r="P39" s="33">
        <v>3421902</v>
      </c>
      <c r="Q39" s="33">
        <v>32803000</v>
      </c>
      <c r="R39" s="33">
        <v>34333000</v>
      </c>
      <c r="S39" s="33">
        <v>13418671</v>
      </c>
      <c r="T39" s="38">
        <f t="shared" si="6"/>
        <v>0.39083887222206043</v>
      </c>
      <c r="U39" s="38">
        <f t="shared" si="7"/>
        <v>0.69099173500585342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111541687</v>
      </c>
      <c r="E40" s="34">
        <f>SUM(E36:E39)</f>
        <v>110271213</v>
      </c>
      <c r="F40" s="34">
        <f>SUM(F36:F39)</f>
        <v>9774073</v>
      </c>
      <c r="G40" s="39">
        <f t="shared" si="0"/>
        <v>8.762708600597012E-2</v>
      </c>
      <c r="H40" s="34">
        <f>SUM(H36:H39)</f>
        <v>26251785</v>
      </c>
      <c r="I40" s="39">
        <f t="shared" si="1"/>
        <v>0.23535402508301673</v>
      </c>
      <c r="J40" s="34">
        <f>SUM(J36:J39)</f>
        <v>16235312</v>
      </c>
      <c r="K40" s="39">
        <f t="shared" si="2"/>
        <v>0.14723073736388481</v>
      </c>
      <c r="L40" s="34">
        <f>SUM(L36:L39)</f>
        <v>17568264</v>
      </c>
      <c r="M40" s="39">
        <f t="shared" si="3"/>
        <v>0.15931867911891021</v>
      </c>
      <c r="N40" s="34">
        <f t="shared" si="4"/>
        <v>69829434</v>
      </c>
      <c r="O40" s="39">
        <f t="shared" si="5"/>
        <v>0.63325170822234444</v>
      </c>
      <c r="P40" s="34">
        <f>SUM(P36:P39)</f>
        <v>16244769</v>
      </c>
      <c r="Q40" s="34">
        <f>SUM(Q36:Q39)</f>
        <v>108148580</v>
      </c>
      <c r="R40" s="34">
        <f>SUM(R36:R39)</f>
        <v>117435835</v>
      </c>
      <c r="S40" s="34">
        <f>SUM(S36:S39)</f>
        <v>42191034</v>
      </c>
      <c r="T40" s="39">
        <f t="shared" si="6"/>
        <v>0.3592688211396462</v>
      </c>
      <c r="U40" s="39">
        <f t="shared" si="7"/>
        <v>8.1472072640737414E-2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58682100</v>
      </c>
      <c r="E41" s="33">
        <v>97250542</v>
      </c>
      <c r="F41" s="33">
        <v>9870566</v>
      </c>
      <c r="G41" s="38">
        <f t="shared" si="0"/>
        <v>0.16820403496125735</v>
      </c>
      <c r="H41" s="33">
        <v>11893906</v>
      </c>
      <c r="I41" s="38">
        <f t="shared" si="1"/>
        <v>0.20268371445466335</v>
      </c>
      <c r="J41" s="33">
        <v>6361222</v>
      </c>
      <c r="K41" s="38">
        <f t="shared" si="2"/>
        <v>6.5410658585326964E-2</v>
      </c>
      <c r="L41" s="33">
        <v>39226686</v>
      </c>
      <c r="M41" s="38">
        <f t="shared" si="3"/>
        <v>0.4033569910592375</v>
      </c>
      <c r="N41" s="33">
        <f t="shared" si="4"/>
        <v>67352380</v>
      </c>
      <c r="O41" s="38">
        <f t="shared" si="5"/>
        <v>0.69256560030277259</v>
      </c>
      <c r="P41" s="33">
        <v>30985618</v>
      </c>
      <c r="Q41" s="33">
        <v>62486618</v>
      </c>
      <c r="R41" s="33">
        <v>85984259</v>
      </c>
      <c r="S41" s="33">
        <v>49616484</v>
      </c>
      <c r="T41" s="38">
        <f t="shared" si="6"/>
        <v>0.57704147918516113</v>
      </c>
      <c r="U41" s="38">
        <f t="shared" si="7"/>
        <v>0.26596429349900341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84091470</v>
      </c>
      <c r="E42" s="33">
        <v>74796066</v>
      </c>
      <c r="F42" s="33">
        <v>7235421</v>
      </c>
      <c r="G42" s="38">
        <f t="shared" si="0"/>
        <v>8.6042270399126097E-2</v>
      </c>
      <c r="H42" s="33">
        <v>5909261</v>
      </c>
      <c r="I42" s="38">
        <f t="shared" si="1"/>
        <v>7.0271824240912897E-2</v>
      </c>
      <c r="J42" s="33">
        <v>11343597</v>
      </c>
      <c r="K42" s="38">
        <f t="shared" si="2"/>
        <v>0.15166034267096348</v>
      </c>
      <c r="L42" s="33">
        <v>5156432</v>
      </c>
      <c r="M42" s="38">
        <f t="shared" si="3"/>
        <v>6.8939882479915449E-2</v>
      </c>
      <c r="N42" s="33">
        <f t="shared" si="4"/>
        <v>29644711</v>
      </c>
      <c r="O42" s="38">
        <f t="shared" si="5"/>
        <v>0.39634051074290461</v>
      </c>
      <c r="P42" s="33">
        <v>7289658</v>
      </c>
      <c r="Q42" s="33">
        <v>62981232</v>
      </c>
      <c r="R42" s="33">
        <v>67823995</v>
      </c>
      <c r="S42" s="33">
        <v>27424575</v>
      </c>
      <c r="T42" s="38">
        <f t="shared" si="6"/>
        <v>0.40434915401252902</v>
      </c>
      <c r="U42" s="38">
        <f t="shared" si="7"/>
        <v>-0.29263732262885311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39183461</v>
      </c>
      <c r="E43" s="33">
        <v>50147484</v>
      </c>
      <c r="F43" s="33">
        <v>8279633</v>
      </c>
      <c r="G43" s="38">
        <f t="shared" si="0"/>
        <v>0.2113042796296121</v>
      </c>
      <c r="H43" s="33">
        <v>9764543</v>
      </c>
      <c r="I43" s="38">
        <f t="shared" si="1"/>
        <v>0.24920062574360136</v>
      </c>
      <c r="J43" s="33">
        <v>7250055</v>
      </c>
      <c r="K43" s="38">
        <f t="shared" si="2"/>
        <v>0.14457465104331058</v>
      </c>
      <c r="L43" s="33">
        <v>12407633</v>
      </c>
      <c r="M43" s="38">
        <f t="shared" si="3"/>
        <v>0.2474228417920229</v>
      </c>
      <c r="N43" s="33">
        <f t="shared" si="4"/>
        <v>37701864</v>
      </c>
      <c r="O43" s="38">
        <f t="shared" si="5"/>
        <v>0.75181965260709793</v>
      </c>
      <c r="P43" s="33">
        <v>6792651</v>
      </c>
      <c r="Q43" s="33">
        <v>35202414</v>
      </c>
      <c r="R43" s="33">
        <v>41380300</v>
      </c>
      <c r="S43" s="33">
        <v>28061688</v>
      </c>
      <c r="T43" s="38">
        <f t="shared" si="6"/>
        <v>0.67814124112198315</v>
      </c>
      <c r="U43" s="38">
        <f t="shared" si="7"/>
        <v>0.82662601096390786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69983069</v>
      </c>
      <c r="E44" s="33">
        <v>98612386</v>
      </c>
      <c r="F44" s="33">
        <v>13039310</v>
      </c>
      <c r="G44" s="38">
        <f t="shared" si="0"/>
        <v>0.18632092285063978</v>
      </c>
      <c r="H44" s="33">
        <v>19384010</v>
      </c>
      <c r="I44" s="38">
        <f t="shared" si="1"/>
        <v>0.27698142246376761</v>
      </c>
      <c r="J44" s="33">
        <v>3772934</v>
      </c>
      <c r="K44" s="38">
        <f t="shared" si="2"/>
        <v>3.8260244509244506E-2</v>
      </c>
      <c r="L44" s="33">
        <v>19197580</v>
      </c>
      <c r="M44" s="38">
        <f t="shared" si="3"/>
        <v>0.19467716763287726</v>
      </c>
      <c r="N44" s="33">
        <f t="shared" si="4"/>
        <v>55393834</v>
      </c>
      <c r="O44" s="38">
        <f t="shared" si="5"/>
        <v>0.56173302611296716</v>
      </c>
      <c r="P44" s="33">
        <v>14105431</v>
      </c>
      <c r="Q44" s="33">
        <v>104259254</v>
      </c>
      <c r="R44" s="33">
        <v>66737040</v>
      </c>
      <c r="S44" s="33">
        <v>65516386</v>
      </c>
      <c r="T44" s="38">
        <f t="shared" si="6"/>
        <v>0.98170949745448699</v>
      </c>
      <c r="U44" s="38">
        <f t="shared" si="7"/>
        <v>0.36100626772765754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175569421</v>
      </c>
      <c r="E45" s="33">
        <v>166234629</v>
      </c>
      <c r="F45" s="33">
        <v>24583456</v>
      </c>
      <c r="G45" s="38">
        <f t="shared" si="0"/>
        <v>0.14002128536950634</v>
      </c>
      <c r="H45" s="33">
        <v>65320168</v>
      </c>
      <c r="I45" s="38">
        <f t="shared" si="1"/>
        <v>0.37204752187455242</v>
      </c>
      <c r="J45" s="33">
        <v>44248524</v>
      </c>
      <c r="K45" s="38">
        <f t="shared" si="2"/>
        <v>0.26618114568655848</v>
      </c>
      <c r="L45" s="33">
        <v>39196854</v>
      </c>
      <c r="M45" s="38">
        <f t="shared" si="3"/>
        <v>0.23579235106302671</v>
      </c>
      <c r="N45" s="33">
        <f t="shared" si="4"/>
        <v>173349002</v>
      </c>
      <c r="O45" s="38">
        <f t="shared" si="5"/>
        <v>1.0427971779574279</v>
      </c>
      <c r="P45" s="33">
        <v>36596721</v>
      </c>
      <c r="Q45" s="33">
        <v>161006850</v>
      </c>
      <c r="R45" s="33">
        <v>171961411</v>
      </c>
      <c r="S45" s="33">
        <v>91279164</v>
      </c>
      <c r="T45" s="38">
        <f t="shared" si="6"/>
        <v>0.53081190407305978</v>
      </c>
      <c r="U45" s="38">
        <f t="shared" si="7"/>
        <v>7.1048250470308494E-2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14663216</v>
      </c>
      <c r="E46" s="33">
        <v>7477022</v>
      </c>
      <c r="F46" s="33">
        <v>185956</v>
      </c>
      <c r="G46" s="38">
        <f t="shared" si="0"/>
        <v>1.2681801863929441E-2</v>
      </c>
      <c r="H46" s="33">
        <v>340041</v>
      </c>
      <c r="I46" s="38">
        <f t="shared" si="1"/>
        <v>2.3190069627290495E-2</v>
      </c>
      <c r="J46" s="33">
        <v>451085</v>
      </c>
      <c r="K46" s="38">
        <f t="shared" si="2"/>
        <v>6.0329500167312602E-2</v>
      </c>
      <c r="L46" s="33">
        <v>857187</v>
      </c>
      <c r="M46" s="38">
        <f t="shared" si="3"/>
        <v>0.11464283507524788</v>
      </c>
      <c r="N46" s="33">
        <f t="shared" si="4"/>
        <v>1834269</v>
      </c>
      <c r="O46" s="38">
        <f t="shared" si="5"/>
        <v>0.245320797504675</v>
      </c>
      <c r="P46" s="33">
        <v>295552</v>
      </c>
      <c r="Q46" s="33">
        <v>23000963</v>
      </c>
      <c r="R46" s="33">
        <v>22781807</v>
      </c>
      <c r="S46" s="33">
        <v>6218026</v>
      </c>
      <c r="T46" s="38">
        <f t="shared" si="6"/>
        <v>0.27293822654190686</v>
      </c>
      <c r="U46" s="38">
        <f t="shared" si="7"/>
        <v>1.9002916576440017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442172737</v>
      </c>
      <c r="E47" s="34">
        <f>SUM(E41:E46)</f>
        <v>494518129</v>
      </c>
      <c r="F47" s="34">
        <f>SUM(F41:F46)</f>
        <v>63194342</v>
      </c>
      <c r="G47" s="39">
        <f t="shared" si="0"/>
        <v>0.14291777107008749</v>
      </c>
      <c r="H47" s="34">
        <f>SUM(H41:H46)</f>
        <v>112611929</v>
      </c>
      <c r="I47" s="39">
        <f t="shared" si="1"/>
        <v>0.25467858955763706</v>
      </c>
      <c r="J47" s="34">
        <f>SUM(J41:J46)</f>
        <v>73427417</v>
      </c>
      <c r="K47" s="39">
        <f t="shared" si="2"/>
        <v>0.14848276067953819</v>
      </c>
      <c r="L47" s="34">
        <f>SUM(L41:L46)</f>
        <v>116042372</v>
      </c>
      <c r="M47" s="39">
        <f t="shared" si="3"/>
        <v>0.2346574679368327</v>
      </c>
      <c r="N47" s="34">
        <f t="shared" si="4"/>
        <v>365276060</v>
      </c>
      <c r="O47" s="39">
        <f t="shared" si="5"/>
        <v>0.73865049343822942</v>
      </c>
      <c r="P47" s="34">
        <f>SUM(P41:P46)</f>
        <v>96065631</v>
      </c>
      <c r="Q47" s="34">
        <f>SUM(Q41:Q46)</f>
        <v>448937331</v>
      </c>
      <c r="R47" s="34">
        <f>SUM(R41:R46)</f>
        <v>456668812</v>
      </c>
      <c r="S47" s="34">
        <f>SUM(S41:S46)</f>
        <v>268116323</v>
      </c>
      <c r="T47" s="39">
        <f t="shared" si="6"/>
        <v>0.58711327761966803</v>
      </c>
      <c r="U47" s="39">
        <f t="shared" si="7"/>
        <v>0.20794888652737842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27062256</v>
      </c>
      <c r="E48" s="33">
        <v>43126514</v>
      </c>
      <c r="F48" s="33">
        <v>5092379</v>
      </c>
      <c r="G48" s="38">
        <f t="shared" si="0"/>
        <v>0.18817274509560475</v>
      </c>
      <c r="H48" s="33">
        <v>5982470</v>
      </c>
      <c r="I48" s="38">
        <f t="shared" si="1"/>
        <v>0.22106324025609692</v>
      </c>
      <c r="J48" s="33">
        <v>5729902</v>
      </c>
      <c r="K48" s="38">
        <f t="shared" si="2"/>
        <v>0.13286262831259674</v>
      </c>
      <c r="L48" s="33">
        <v>5265508</v>
      </c>
      <c r="M48" s="38">
        <f t="shared" si="3"/>
        <v>0.12209444983195257</v>
      </c>
      <c r="N48" s="33">
        <f t="shared" si="4"/>
        <v>22070259</v>
      </c>
      <c r="O48" s="38">
        <f t="shared" si="5"/>
        <v>0.51175615538969832</v>
      </c>
      <c r="P48" s="33">
        <v>4544352</v>
      </c>
      <c r="Q48" s="33">
        <v>53277912</v>
      </c>
      <c r="R48" s="33">
        <v>54377912</v>
      </c>
      <c r="S48" s="33">
        <v>19852373</v>
      </c>
      <c r="T48" s="38">
        <f t="shared" si="6"/>
        <v>0.36508156105736461</v>
      </c>
      <c r="U48" s="38">
        <f t="shared" si="7"/>
        <v>0.1586928125286069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5319228</v>
      </c>
      <c r="E49" s="33">
        <v>5869228</v>
      </c>
      <c r="F49" s="33">
        <v>1579571</v>
      </c>
      <c r="G49" s="38">
        <f t="shared" si="0"/>
        <v>0.29695493406186013</v>
      </c>
      <c r="H49" s="33">
        <v>1085669</v>
      </c>
      <c r="I49" s="38">
        <f t="shared" si="1"/>
        <v>0.20410273821689914</v>
      </c>
      <c r="J49" s="33">
        <v>1133124</v>
      </c>
      <c r="K49" s="38">
        <f t="shared" si="2"/>
        <v>0.19306184731620582</v>
      </c>
      <c r="L49" s="33">
        <v>2435791</v>
      </c>
      <c r="M49" s="38">
        <f t="shared" si="3"/>
        <v>0.41501045793416103</v>
      </c>
      <c r="N49" s="33">
        <f t="shared" si="4"/>
        <v>6234155</v>
      </c>
      <c r="O49" s="38">
        <f t="shared" si="5"/>
        <v>1.0621763202928902</v>
      </c>
      <c r="P49" s="33">
        <v>2069663</v>
      </c>
      <c r="Q49" s="33">
        <v>4970200</v>
      </c>
      <c r="R49" s="33">
        <v>4910200</v>
      </c>
      <c r="S49" s="33">
        <v>2937719</v>
      </c>
      <c r="T49" s="38">
        <f t="shared" si="6"/>
        <v>0.5982890717282392</v>
      </c>
      <c r="U49" s="38">
        <f t="shared" si="7"/>
        <v>0.17690222997657101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72028553</v>
      </c>
      <c r="E50" s="33">
        <v>97041403</v>
      </c>
      <c r="F50" s="33">
        <v>9982643</v>
      </c>
      <c r="G50" s="38">
        <f t="shared" si="0"/>
        <v>0.13859285775184182</v>
      </c>
      <c r="H50" s="33">
        <v>22745561</v>
      </c>
      <c r="I50" s="38">
        <f t="shared" si="1"/>
        <v>0.31578533862814095</v>
      </c>
      <c r="J50" s="33">
        <v>13977778</v>
      </c>
      <c r="K50" s="38">
        <f t="shared" si="2"/>
        <v>0.14403932309181475</v>
      </c>
      <c r="L50" s="33">
        <v>12458875</v>
      </c>
      <c r="M50" s="38">
        <f t="shared" si="3"/>
        <v>0.12838721014781701</v>
      </c>
      <c r="N50" s="33">
        <f t="shared" si="4"/>
        <v>59164857</v>
      </c>
      <c r="O50" s="38">
        <f t="shared" si="5"/>
        <v>0.60968674370876519</v>
      </c>
      <c r="P50" s="33">
        <v>19688054</v>
      </c>
      <c r="Q50" s="33">
        <v>69641208</v>
      </c>
      <c r="R50" s="33">
        <v>71201686</v>
      </c>
      <c r="S50" s="33">
        <v>54084276</v>
      </c>
      <c r="T50" s="38">
        <f t="shared" si="6"/>
        <v>0.75959263099472107</v>
      </c>
      <c r="U50" s="38">
        <f t="shared" si="7"/>
        <v>-0.3671860611515998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390000</v>
      </c>
      <c r="E51" s="33">
        <v>440000</v>
      </c>
      <c r="F51" s="33">
        <v>226</v>
      </c>
      <c r="G51" s="38">
        <f t="shared" si="0"/>
        <v>5.7948717948717952E-4</v>
      </c>
      <c r="H51" s="33">
        <v>44069</v>
      </c>
      <c r="I51" s="38">
        <f t="shared" si="1"/>
        <v>0.1129974358974359</v>
      </c>
      <c r="J51" s="33">
        <v>0</v>
      </c>
      <c r="K51" s="38">
        <f t="shared" si="2"/>
        <v>0</v>
      </c>
      <c r="L51" s="33">
        <v>39644</v>
      </c>
      <c r="M51" s="38">
        <f t="shared" si="3"/>
        <v>9.01E-2</v>
      </c>
      <c r="N51" s="33">
        <f t="shared" si="4"/>
        <v>83939</v>
      </c>
      <c r="O51" s="38">
        <f t="shared" si="5"/>
        <v>0.19077045454545455</v>
      </c>
      <c r="P51" s="33">
        <v>3307356</v>
      </c>
      <c r="Q51" s="33">
        <v>2956170</v>
      </c>
      <c r="R51" s="33">
        <v>47300</v>
      </c>
      <c r="S51" s="33">
        <v>3779363</v>
      </c>
      <c r="T51" s="38">
        <f t="shared" si="6"/>
        <v>79.901966173361515</v>
      </c>
      <c r="U51" s="38">
        <f t="shared" si="7"/>
        <v>-0.98801338591914512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234545</v>
      </c>
      <c r="Q52" s="33">
        <v>282908</v>
      </c>
      <c r="R52" s="33">
        <v>282908</v>
      </c>
      <c r="S52" s="33">
        <v>234545</v>
      </c>
      <c r="T52" s="38">
        <f t="shared" si="6"/>
        <v>0.82905043335642681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104800037</v>
      </c>
      <c r="E53" s="34">
        <f>SUM(E48:E52)</f>
        <v>146477145</v>
      </c>
      <c r="F53" s="34">
        <f>SUM(F48:F52)</f>
        <v>16654819</v>
      </c>
      <c r="G53" s="39">
        <f t="shared" si="0"/>
        <v>0.15891997251871198</v>
      </c>
      <c r="H53" s="34">
        <f>SUM(H48:H52)</f>
        <v>29857769</v>
      </c>
      <c r="I53" s="39">
        <f t="shared" si="1"/>
        <v>0.28490227536847146</v>
      </c>
      <c r="J53" s="34">
        <f>SUM(J48:J52)</f>
        <v>20840804</v>
      </c>
      <c r="K53" s="39">
        <f t="shared" si="2"/>
        <v>0.14228024447090362</v>
      </c>
      <c r="L53" s="34">
        <f>SUM(L48:L52)</f>
        <v>20199818</v>
      </c>
      <c r="M53" s="39">
        <f t="shared" si="3"/>
        <v>0.13790423072486838</v>
      </c>
      <c r="N53" s="34">
        <f t="shared" si="4"/>
        <v>87553210</v>
      </c>
      <c r="O53" s="39">
        <f t="shared" si="5"/>
        <v>0.59772608211335632</v>
      </c>
      <c r="P53" s="34">
        <f>SUM(P48:P52)</f>
        <v>29843970</v>
      </c>
      <c r="Q53" s="34">
        <f>SUM(Q48:Q52)</f>
        <v>131128398</v>
      </c>
      <c r="R53" s="34">
        <f>SUM(R48:R52)</f>
        <v>130820006</v>
      </c>
      <c r="S53" s="34">
        <f>SUM(S48:S52)</f>
        <v>80888276</v>
      </c>
      <c r="T53" s="39">
        <f t="shared" si="6"/>
        <v>0.61831732372799308</v>
      </c>
      <c r="U53" s="39">
        <f t="shared" si="7"/>
        <v>-0.32315244922173558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2379445434</v>
      </c>
      <c r="E54" s="34">
        <f>SUM(E8:E9,E11:E18,E20:E26,E28:E34,E36:E39,E41:E46,E48:E52)</f>
        <v>2523310588</v>
      </c>
      <c r="F54" s="34">
        <f>SUM(F8:F9,F11:F18,F20:F26,F28:F34,F36:F39,F41:F46,F48:F52)</f>
        <v>430705628</v>
      </c>
      <c r="G54" s="39">
        <f t="shared" si="0"/>
        <v>0.18101092878434127</v>
      </c>
      <c r="H54" s="34">
        <f>SUM(H8:H9,H11:H18,H20:H26,H28:H34,H36:H39,H41:H46,H48:H52)</f>
        <v>613210726</v>
      </c>
      <c r="I54" s="39">
        <f t="shared" si="1"/>
        <v>0.2577116151678896</v>
      </c>
      <c r="J54" s="34">
        <f>SUM(J8:J9,J11:J18,J20:J26,J28:J34,J36:J39,J41:J46,J48:J52)</f>
        <v>500299721</v>
      </c>
      <c r="K54" s="39">
        <f t="shared" si="2"/>
        <v>0.19827116145719592</v>
      </c>
      <c r="L54" s="34">
        <f>SUM(L8:L9,L11:L18,L20:L26,L28:L34,L36:L39,L41:L46,L48:L52)</f>
        <v>587052521</v>
      </c>
      <c r="M54" s="39">
        <f t="shared" si="3"/>
        <v>0.23265170914425695</v>
      </c>
      <c r="N54" s="34">
        <f t="shared" si="4"/>
        <v>2131268596</v>
      </c>
      <c r="O54" s="39">
        <f t="shared" si="5"/>
        <v>0.84463189198174127</v>
      </c>
      <c r="P54" s="34">
        <f>SUM(P8:P9,P11:P18,P20:P26,P28:P34,P36:P39,P41:P46,P48:P52)</f>
        <v>451699254</v>
      </c>
      <c r="Q54" s="34">
        <f>SUM(Q8:Q9,Q11:Q18,Q20:Q26,Q28:Q34,Q36:Q39,Q41:Q46,Q48:Q52)</f>
        <v>1983056749</v>
      </c>
      <c r="R54" s="34">
        <f>SUM(R8:R9,R11:R18,R20:R26,R28:R34,R36:R39,R41:R46,R48:R52)</f>
        <v>2074590604</v>
      </c>
      <c r="S54" s="34">
        <f>SUM(S8:S9,S11:S18,S20:S26,S28:S34,S36:S39,S41:S46,S48:S52)</f>
        <v>1624467145</v>
      </c>
      <c r="T54" s="39">
        <f t="shared" si="6"/>
        <v>0.78303022382723564</v>
      </c>
      <c r="U54" s="39">
        <f t="shared" si="7"/>
        <v>0.29965351016497355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259559349</v>
      </c>
      <c r="E57" s="33">
        <v>259139699</v>
      </c>
      <c r="F57" s="33">
        <v>32307326</v>
      </c>
      <c r="G57" s="38">
        <f t="shared" ref="G57:G85" si="8">IF(($D57      =0),0,($F57      /$D57      ))</f>
        <v>0.12446989917515935</v>
      </c>
      <c r="H57" s="33">
        <v>168055777</v>
      </c>
      <c r="I57" s="38">
        <f t="shared" ref="I57:I85" si="9">IF(($D57      =0),0,($H57      /$D57      ))</f>
        <v>0.64746570542523596</v>
      </c>
      <c r="J57" s="33">
        <v>88449827</v>
      </c>
      <c r="K57" s="38">
        <f t="shared" ref="K57:K85" si="10">IF(($E57      =0),0,($J57      /$E57      ))</f>
        <v>0.34132102237256978</v>
      </c>
      <c r="L57" s="33">
        <v>109800844</v>
      </c>
      <c r="M57" s="38">
        <f t="shared" ref="M57:M85" si="11">IF(($E57      =0),0,($L57      /$E57      ))</f>
        <v>0.42371294102645385</v>
      </c>
      <c r="N57" s="33">
        <f t="shared" ref="N57:N85" si="12">$F57      +$H57      +$J57      +$L57</f>
        <v>398613774</v>
      </c>
      <c r="O57" s="38">
        <f t="shared" ref="O57:O85" si="13">IF(($E57      =0),0,($N57      /$E57      ))</f>
        <v>1.5382196380493596</v>
      </c>
      <c r="P57" s="33">
        <v>110229663</v>
      </c>
      <c r="Q57" s="33">
        <v>295967687</v>
      </c>
      <c r="R57" s="33">
        <v>269133116</v>
      </c>
      <c r="S57" s="33">
        <v>445142212</v>
      </c>
      <c r="T57" s="38">
        <f t="shared" ref="T57:T85" si="14">IF(($R57      =0),0,($S57      /$R57      ))</f>
        <v>1.6539852791657197</v>
      </c>
      <c r="U57" s="38">
        <f t="shared" ref="U57:U85" si="15">IF(($P57      =0),0,(($L57      /$P57      )-1))</f>
        <v>-3.8902323415431761E-3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259559349</v>
      </c>
      <c r="E58" s="34">
        <f>E57</f>
        <v>259139699</v>
      </c>
      <c r="F58" s="34">
        <f>F57</f>
        <v>32307326</v>
      </c>
      <c r="G58" s="39">
        <f t="shared" si="8"/>
        <v>0.12446989917515935</v>
      </c>
      <c r="H58" s="34">
        <f>H57</f>
        <v>168055777</v>
      </c>
      <c r="I58" s="39">
        <f t="shared" si="9"/>
        <v>0.64746570542523596</v>
      </c>
      <c r="J58" s="34">
        <f>J57</f>
        <v>88449827</v>
      </c>
      <c r="K58" s="39">
        <f t="shared" si="10"/>
        <v>0.34132102237256978</v>
      </c>
      <c r="L58" s="34">
        <f>L57</f>
        <v>109800844</v>
      </c>
      <c r="M58" s="39">
        <f t="shared" si="11"/>
        <v>0.42371294102645385</v>
      </c>
      <c r="N58" s="34">
        <f t="shared" si="12"/>
        <v>398613774</v>
      </c>
      <c r="O58" s="39">
        <f t="shared" si="13"/>
        <v>1.5382196380493596</v>
      </c>
      <c r="P58" s="34">
        <f>P57</f>
        <v>110229663</v>
      </c>
      <c r="Q58" s="34">
        <f>Q57</f>
        <v>295967687</v>
      </c>
      <c r="R58" s="34">
        <f>R57</f>
        <v>269133116</v>
      </c>
      <c r="S58" s="34">
        <f>S57</f>
        <v>445142212</v>
      </c>
      <c r="T58" s="39">
        <f t="shared" si="14"/>
        <v>1.6539852791657197</v>
      </c>
      <c r="U58" s="39">
        <f t="shared" si="15"/>
        <v>-3.8902323415431761E-3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8348729</v>
      </c>
      <c r="E59" s="33">
        <v>8348729</v>
      </c>
      <c r="F59" s="33">
        <v>2277060</v>
      </c>
      <c r="G59" s="38">
        <f t="shared" si="8"/>
        <v>0.27274331218560333</v>
      </c>
      <c r="H59" s="33">
        <v>1965925</v>
      </c>
      <c r="I59" s="38">
        <f t="shared" si="9"/>
        <v>0.23547596286812039</v>
      </c>
      <c r="J59" s="33">
        <v>1407934</v>
      </c>
      <c r="K59" s="38">
        <f t="shared" si="10"/>
        <v>0.16864052001208807</v>
      </c>
      <c r="L59" s="33">
        <v>1854030</v>
      </c>
      <c r="M59" s="38">
        <f t="shared" si="11"/>
        <v>0.2220733239754219</v>
      </c>
      <c r="N59" s="33">
        <f t="shared" si="12"/>
        <v>7504949</v>
      </c>
      <c r="O59" s="38">
        <f t="shared" si="13"/>
        <v>0.89893311904123374</v>
      </c>
      <c r="P59" s="33">
        <v>1435486</v>
      </c>
      <c r="Q59" s="33">
        <v>4148424</v>
      </c>
      <c r="R59" s="33">
        <v>9062897</v>
      </c>
      <c r="S59" s="33">
        <v>7814221</v>
      </c>
      <c r="T59" s="38">
        <f t="shared" si="14"/>
        <v>0.86222109773508404</v>
      </c>
      <c r="U59" s="38">
        <f t="shared" si="15"/>
        <v>0.2915695450878657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1207630</v>
      </c>
      <c r="E60" s="33">
        <v>1207630</v>
      </c>
      <c r="F60" s="33">
        <v>614360</v>
      </c>
      <c r="G60" s="38">
        <f t="shared" si="8"/>
        <v>0.50873197916580415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614360</v>
      </c>
      <c r="O60" s="38">
        <f t="shared" si="13"/>
        <v>0.50873197916580415</v>
      </c>
      <c r="P60" s="33">
        <v>8</v>
      </c>
      <c r="Q60" s="33">
        <v>10525851</v>
      </c>
      <c r="R60" s="33">
        <v>11448141</v>
      </c>
      <c r="S60" s="33">
        <v>1307262</v>
      </c>
      <c r="T60" s="38">
        <f t="shared" si="14"/>
        <v>0.11418989336347272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5760930</v>
      </c>
      <c r="E61" s="33">
        <v>8094317</v>
      </c>
      <c r="F61" s="33">
        <v>1020619</v>
      </c>
      <c r="G61" s="38">
        <f t="shared" si="8"/>
        <v>0.17716219429849001</v>
      </c>
      <c r="H61" s="33">
        <v>1743452</v>
      </c>
      <c r="I61" s="38">
        <f t="shared" si="9"/>
        <v>0.30263377614378234</v>
      </c>
      <c r="J61" s="33">
        <v>828155</v>
      </c>
      <c r="K61" s="38">
        <f t="shared" si="10"/>
        <v>0.10231314142996871</v>
      </c>
      <c r="L61" s="33">
        <v>1812387</v>
      </c>
      <c r="M61" s="38">
        <f t="shared" si="11"/>
        <v>0.2239085768447171</v>
      </c>
      <c r="N61" s="33">
        <f t="shared" si="12"/>
        <v>5404613</v>
      </c>
      <c r="O61" s="38">
        <f t="shared" si="13"/>
        <v>0.66770463771063082</v>
      </c>
      <c r="P61" s="33">
        <v>1719974</v>
      </c>
      <c r="Q61" s="33">
        <v>5068092</v>
      </c>
      <c r="R61" s="33">
        <v>5702016</v>
      </c>
      <c r="S61" s="33">
        <v>4389815</v>
      </c>
      <c r="T61" s="38">
        <f t="shared" si="14"/>
        <v>0.76987069134846342</v>
      </c>
      <c r="U61" s="38">
        <f t="shared" si="15"/>
        <v>5.3729300559194559E-2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15317289</v>
      </c>
      <c r="E63" s="34">
        <f>SUM(E59:E62)</f>
        <v>17650676</v>
      </c>
      <c r="F63" s="34">
        <f>SUM(F59:F62)</f>
        <v>3912039</v>
      </c>
      <c r="G63" s="39">
        <f t="shared" si="8"/>
        <v>0.25540022127936607</v>
      </c>
      <c r="H63" s="34">
        <f>SUM(H59:H62)</f>
        <v>3709377</v>
      </c>
      <c r="I63" s="39">
        <f t="shared" si="9"/>
        <v>0.24216928987890743</v>
      </c>
      <c r="J63" s="34">
        <f>SUM(J59:J62)</f>
        <v>2236089</v>
      </c>
      <c r="K63" s="39">
        <f t="shared" si="10"/>
        <v>0.12668574280101227</v>
      </c>
      <c r="L63" s="34">
        <f>SUM(L59:L62)</f>
        <v>3666417</v>
      </c>
      <c r="M63" s="39">
        <f t="shared" si="11"/>
        <v>0.20772105272341976</v>
      </c>
      <c r="N63" s="34">
        <f t="shared" si="12"/>
        <v>13523922</v>
      </c>
      <c r="O63" s="39">
        <f t="shared" si="13"/>
        <v>0.76619852973336544</v>
      </c>
      <c r="P63" s="34">
        <f>SUM(P59:P62)</f>
        <v>3155468</v>
      </c>
      <c r="Q63" s="34">
        <f>SUM(Q59:Q62)</f>
        <v>19742367</v>
      </c>
      <c r="R63" s="34">
        <f>SUM(R59:R62)</f>
        <v>26213054</v>
      </c>
      <c r="S63" s="34">
        <f>SUM(S59:S62)</f>
        <v>13511298</v>
      </c>
      <c r="T63" s="39">
        <f t="shared" si="14"/>
        <v>0.51544158112976834</v>
      </c>
      <c r="U63" s="39">
        <f t="shared" si="15"/>
        <v>0.16192495059369949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5551270</v>
      </c>
      <c r="E64" s="33">
        <v>6626270</v>
      </c>
      <c r="F64" s="33">
        <v>19000</v>
      </c>
      <c r="G64" s="38">
        <f t="shared" si="8"/>
        <v>3.4226402246693099E-3</v>
      </c>
      <c r="H64" s="33">
        <v>179590</v>
      </c>
      <c r="I64" s="38">
        <f t="shared" si="9"/>
        <v>3.2351155681492702E-2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198590</v>
      </c>
      <c r="O64" s="38">
        <f t="shared" si="13"/>
        <v>2.9970103844244197E-2</v>
      </c>
      <c r="P64" s="33">
        <v>0</v>
      </c>
      <c r="Q64" s="33">
        <v>3414420</v>
      </c>
      <c r="R64" s="33">
        <v>2288239</v>
      </c>
      <c r="S64" s="33">
        <v>29426</v>
      </c>
      <c r="T64" s="38">
        <f t="shared" si="14"/>
        <v>1.2859670689993484E-2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2788274</v>
      </c>
      <c r="E65" s="33">
        <v>3689800</v>
      </c>
      <c r="F65" s="33">
        <v>1535645</v>
      </c>
      <c r="G65" s="38">
        <f t="shared" si="8"/>
        <v>0.55075110982636566</v>
      </c>
      <c r="H65" s="33">
        <v>554964</v>
      </c>
      <c r="I65" s="38">
        <f t="shared" si="9"/>
        <v>0.19903495854424638</v>
      </c>
      <c r="J65" s="33">
        <v>653773</v>
      </c>
      <c r="K65" s="38">
        <f t="shared" si="10"/>
        <v>0.17718385820369667</v>
      </c>
      <c r="L65" s="33">
        <v>495182</v>
      </c>
      <c r="M65" s="38">
        <f t="shared" si="11"/>
        <v>0.13420293782860859</v>
      </c>
      <c r="N65" s="33">
        <f t="shared" si="12"/>
        <v>3239564</v>
      </c>
      <c r="O65" s="38">
        <f t="shared" si="13"/>
        <v>0.8779782102010949</v>
      </c>
      <c r="P65" s="33">
        <v>1158744</v>
      </c>
      <c r="Q65" s="33">
        <v>3120595</v>
      </c>
      <c r="R65" s="33">
        <v>4208774</v>
      </c>
      <c r="S65" s="33">
        <v>12551484</v>
      </c>
      <c r="T65" s="38">
        <f t="shared" si="14"/>
        <v>2.982218574815374</v>
      </c>
      <c r="U65" s="38">
        <f t="shared" si="15"/>
        <v>-0.57265625539377119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14896146</v>
      </c>
      <c r="E66" s="33">
        <v>17132150</v>
      </c>
      <c r="F66" s="33">
        <v>972239</v>
      </c>
      <c r="G66" s="38">
        <f t="shared" si="8"/>
        <v>6.5267821623123196E-2</v>
      </c>
      <c r="H66" s="33">
        <v>1215028</v>
      </c>
      <c r="I66" s="38">
        <f t="shared" si="9"/>
        <v>8.1566601186642509E-2</v>
      </c>
      <c r="J66" s="33">
        <v>10412098</v>
      </c>
      <c r="K66" s="38">
        <f t="shared" si="10"/>
        <v>0.60775197508777357</v>
      </c>
      <c r="L66" s="33">
        <v>3760593</v>
      </c>
      <c r="M66" s="38">
        <f t="shared" si="11"/>
        <v>0.21950502417968557</v>
      </c>
      <c r="N66" s="33">
        <f t="shared" si="12"/>
        <v>16359958</v>
      </c>
      <c r="O66" s="38">
        <f t="shared" si="13"/>
        <v>0.95492731501883887</v>
      </c>
      <c r="P66" s="33">
        <v>1457177</v>
      </c>
      <c r="Q66" s="33">
        <v>14172630</v>
      </c>
      <c r="R66" s="33">
        <v>14099399</v>
      </c>
      <c r="S66" s="33">
        <v>3478241</v>
      </c>
      <c r="T66" s="38">
        <f t="shared" si="14"/>
        <v>0.24669427398997645</v>
      </c>
      <c r="U66" s="38">
        <f t="shared" si="15"/>
        <v>1.58073864739836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87009994</v>
      </c>
      <c r="E67" s="33">
        <v>95656112</v>
      </c>
      <c r="F67" s="33">
        <v>-3610080</v>
      </c>
      <c r="G67" s="38">
        <f t="shared" si="8"/>
        <v>-4.1490406262986293E-2</v>
      </c>
      <c r="H67" s="33">
        <v>28591040</v>
      </c>
      <c r="I67" s="38">
        <f t="shared" si="9"/>
        <v>0.32859489681150883</v>
      </c>
      <c r="J67" s="33">
        <v>14054987</v>
      </c>
      <c r="K67" s="38">
        <f t="shared" si="10"/>
        <v>0.14693245111195821</v>
      </c>
      <c r="L67" s="33">
        <v>15425658</v>
      </c>
      <c r="M67" s="38">
        <f t="shared" si="11"/>
        <v>0.16126160344045762</v>
      </c>
      <c r="N67" s="33">
        <f t="shared" si="12"/>
        <v>54461605</v>
      </c>
      <c r="O67" s="38">
        <f t="shared" si="13"/>
        <v>0.56934788443000905</v>
      </c>
      <c r="P67" s="33">
        <v>9257933</v>
      </c>
      <c r="Q67" s="33">
        <v>38974379</v>
      </c>
      <c r="R67" s="33">
        <v>71817857</v>
      </c>
      <c r="S67" s="33">
        <v>58733204</v>
      </c>
      <c r="T67" s="38">
        <f t="shared" si="14"/>
        <v>0.81780780509783246</v>
      </c>
      <c r="U67" s="38">
        <f t="shared" si="15"/>
        <v>0.66620972521620114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41183450</v>
      </c>
      <c r="E68" s="33">
        <v>36992152</v>
      </c>
      <c r="F68" s="33">
        <v>3280402</v>
      </c>
      <c r="G68" s="38">
        <f t="shared" si="8"/>
        <v>7.9653404462229363E-2</v>
      </c>
      <c r="H68" s="33">
        <v>6130448</v>
      </c>
      <c r="I68" s="38">
        <f t="shared" si="9"/>
        <v>0.14885707729682676</v>
      </c>
      <c r="J68" s="33">
        <v>5022564</v>
      </c>
      <c r="K68" s="38">
        <f t="shared" si="10"/>
        <v>0.135773771690817</v>
      </c>
      <c r="L68" s="33">
        <v>4884938</v>
      </c>
      <c r="M68" s="38">
        <f t="shared" si="11"/>
        <v>0.13205336093990963</v>
      </c>
      <c r="N68" s="33">
        <f t="shared" si="12"/>
        <v>19318352</v>
      </c>
      <c r="O68" s="38">
        <f t="shared" si="13"/>
        <v>0.52222839049753045</v>
      </c>
      <c r="P68" s="33">
        <v>4735045</v>
      </c>
      <c r="Q68" s="33">
        <v>40147164</v>
      </c>
      <c r="R68" s="33">
        <v>40026865</v>
      </c>
      <c r="S68" s="33">
        <v>22345704</v>
      </c>
      <c r="T68" s="38">
        <f t="shared" si="14"/>
        <v>0.55826765348722662</v>
      </c>
      <c r="U68" s="38">
        <f t="shared" si="15"/>
        <v>3.1656087745734141E-2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151429134</v>
      </c>
      <c r="E70" s="34">
        <f>SUM(E64:E69)</f>
        <v>160096484</v>
      </c>
      <c r="F70" s="34">
        <f>SUM(F64:F69)</f>
        <v>2197206</v>
      </c>
      <c r="G70" s="39">
        <f t="shared" si="8"/>
        <v>1.4509797038131381E-2</v>
      </c>
      <c r="H70" s="34">
        <f>SUM(H64:H69)</f>
        <v>36671070</v>
      </c>
      <c r="I70" s="39">
        <f t="shared" si="9"/>
        <v>0.24216654372467059</v>
      </c>
      <c r="J70" s="34">
        <f>SUM(J64:J69)</f>
        <v>30143422</v>
      </c>
      <c r="K70" s="39">
        <f t="shared" si="10"/>
        <v>0.18828284823544283</v>
      </c>
      <c r="L70" s="34">
        <f>SUM(L64:L69)</f>
        <v>24566371</v>
      </c>
      <c r="M70" s="39">
        <f t="shared" si="11"/>
        <v>0.15344728620023909</v>
      </c>
      <c r="N70" s="34">
        <f t="shared" si="12"/>
        <v>93578069</v>
      </c>
      <c r="O70" s="39">
        <f t="shared" si="13"/>
        <v>0.58451045683176905</v>
      </c>
      <c r="P70" s="34">
        <f>SUM(P64:P69)</f>
        <v>16608899</v>
      </c>
      <c r="Q70" s="34">
        <f>SUM(Q64:Q69)</f>
        <v>99829188</v>
      </c>
      <c r="R70" s="34">
        <f>SUM(R64:R69)</f>
        <v>132441134</v>
      </c>
      <c r="S70" s="34">
        <f>SUM(S64:S69)</f>
        <v>97138059</v>
      </c>
      <c r="T70" s="39">
        <f t="shared" si="14"/>
        <v>0.73344327450412805</v>
      </c>
      <c r="U70" s="39">
        <f t="shared" si="15"/>
        <v>0.47910894033373319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138437136</v>
      </c>
      <c r="E71" s="33">
        <v>137877360</v>
      </c>
      <c r="F71" s="33">
        <v>6475699</v>
      </c>
      <c r="G71" s="38">
        <f t="shared" si="8"/>
        <v>4.6777181232642663E-2</v>
      </c>
      <c r="H71" s="33">
        <v>6467430</v>
      </c>
      <c r="I71" s="38">
        <f t="shared" si="9"/>
        <v>4.6717450150081115E-2</v>
      </c>
      <c r="J71" s="33">
        <v>7240911</v>
      </c>
      <c r="K71" s="38">
        <f t="shared" si="10"/>
        <v>5.2517041231424796E-2</v>
      </c>
      <c r="L71" s="33">
        <v>6120719</v>
      </c>
      <c r="M71" s="38">
        <f t="shared" si="11"/>
        <v>4.4392487642641254E-2</v>
      </c>
      <c r="N71" s="33">
        <f t="shared" si="12"/>
        <v>26304759</v>
      </c>
      <c r="O71" s="38">
        <f t="shared" si="13"/>
        <v>0.19078374433627102</v>
      </c>
      <c r="P71" s="33">
        <v>6256063</v>
      </c>
      <c r="Q71" s="33">
        <v>149922372</v>
      </c>
      <c r="R71" s="33">
        <v>141735588</v>
      </c>
      <c r="S71" s="33">
        <v>25202896</v>
      </c>
      <c r="T71" s="38">
        <f t="shared" si="14"/>
        <v>0.17781628704288438</v>
      </c>
      <c r="U71" s="38">
        <f t="shared" si="15"/>
        <v>-2.1634053237635231E-2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21594852</v>
      </c>
      <c r="E72" s="33">
        <v>58056034</v>
      </c>
      <c r="F72" s="33">
        <v>7367139</v>
      </c>
      <c r="G72" s="38">
        <f t="shared" si="8"/>
        <v>0.3411525580263296</v>
      </c>
      <c r="H72" s="33">
        <v>6286873</v>
      </c>
      <c r="I72" s="38">
        <f t="shared" si="9"/>
        <v>0.29112832076830164</v>
      </c>
      <c r="J72" s="33">
        <v>29137941</v>
      </c>
      <c r="K72" s="38">
        <f t="shared" si="10"/>
        <v>0.50189341214730587</v>
      </c>
      <c r="L72" s="33">
        <v>8114937</v>
      </c>
      <c r="M72" s="38">
        <f t="shared" si="11"/>
        <v>0.13977766721026794</v>
      </c>
      <c r="N72" s="33">
        <f t="shared" si="12"/>
        <v>50906890</v>
      </c>
      <c r="O72" s="38">
        <f t="shared" si="13"/>
        <v>0.87685786459336856</v>
      </c>
      <c r="P72" s="33">
        <v>7955544</v>
      </c>
      <c r="Q72" s="33">
        <v>20031421</v>
      </c>
      <c r="R72" s="33">
        <v>21031421</v>
      </c>
      <c r="S72" s="33">
        <v>22893237</v>
      </c>
      <c r="T72" s="38">
        <f t="shared" si="14"/>
        <v>1.0885254496117975</v>
      </c>
      <c r="U72" s="38">
        <f t="shared" si="15"/>
        <v>2.0035462062682363E-2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27014004</v>
      </c>
      <c r="E73" s="33">
        <v>45587001</v>
      </c>
      <c r="F73" s="33">
        <v>3680917</v>
      </c>
      <c r="G73" s="38">
        <f t="shared" si="8"/>
        <v>0.13625958595401111</v>
      </c>
      <c r="H73" s="33">
        <v>6551880</v>
      </c>
      <c r="I73" s="38">
        <f t="shared" si="9"/>
        <v>0.24253642666226005</v>
      </c>
      <c r="J73" s="33">
        <v>2136111</v>
      </c>
      <c r="K73" s="38">
        <f t="shared" si="10"/>
        <v>4.6857897057101867E-2</v>
      </c>
      <c r="L73" s="33">
        <v>11385867</v>
      </c>
      <c r="M73" s="38">
        <f t="shared" si="11"/>
        <v>0.24976126418142749</v>
      </c>
      <c r="N73" s="33">
        <f t="shared" si="12"/>
        <v>23754775</v>
      </c>
      <c r="O73" s="38">
        <f t="shared" si="13"/>
        <v>0.52108659220640552</v>
      </c>
      <c r="P73" s="33">
        <v>14876190</v>
      </c>
      <c r="Q73" s="33">
        <v>42330612</v>
      </c>
      <c r="R73" s="33">
        <v>42330612</v>
      </c>
      <c r="S73" s="33">
        <v>22162699</v>
      </c>
      <c r="T73" s="38">
        <f t="shared" si="14"/>
        <v>0.52356197921258496</v>
      </c>
      <c r="U73" s="38">
        <f t="shared" si="15"/>
        <v>-0.23462479304176675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46072434</v>
      </c>
      <c r="E74" s="33">
        <v>54031172</v>
      </c>
      <c r="F74" s="33">
        <v>10114248</v>
      </c>
      <c r="G74" s="38">
        <f t="shared" si="8"/>
        <v>0.21952927427276797</v>
      </c>
      <c r="H74" s="33">
        <v>12054176</v>
      </c>
      <c r="I74" s="38">
        <f t="shared" si="9"/>
        <v>0.26163531972285209</v>
      </c>
      <c r="J74" s="33">
        <v>8216895</v>
      </c>
      <c r="K74" s="38">
        <f t="shared" si="10"/>
        <v>0.15207693440371792</v>
      </c>
      <c r="L74" s="33">
        <v>7717422</v>
      </c>
      <c r="M74" s="38">
        <f t="shared" si="11"/>
        <v>0.14283277068281991</v>
      </c>
      <c r="N74" s="33">
        <f t="shared" si="12"/>
        <v>38102741</v>
      </c>
      <c r="O74" s="38">
        <f t="shared" si="13"/>
        <v>0.70519923202850388</v>
      </c>
      <c r="P74" s="33">
        <v>8781446</v>
      </c>
      <c r="Q74" s="33">
        <v>51745258</v>
      </c>
      <c r="R74" s="33">
        <v>105783174</v>
      </c>
      <c r="S74" s="33">
        <v>31620993</v>
      </c>
      <c r="T74" s="38">
        <f t="shared" si="14"/>
        <v>0.29892270957950268</v>
      </c>
      <c r="U74" s="38">
        <f t="shared" si="15"/>
        <v>-0.12116728839418933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14219265</v>
      </c>
      <c r="E75" s="33">
        <v>1293969</v>
      </c>
      <c r="F75" s="33">
        <v>2421095</v>
      </c>
      <c r="G75" s="38">
        <f t="shared" si="8"/>
        <v>0.17026864609387335</v>
      </c>
      <c r="H75" s="33">
        <v>349028</v>
      </c>
      <c r="I75" s="38">
        <f t="shared" si="9"/>
        <v>2.4546135120204877E-2</v>
      </c>
      <c r="J75" s="33">
        <v>358602</v>
      </c>
      <c r="K75" s="38">
        <f t="shared" si="10"/>
        <v>0.27713337800210053</v>
      </c>
      <c r="L75" s="33">
        <v>219853</v>
      </c>
      <c r="M75" s="38">
        <f t="shared" si="11"/>
        <v>0.16990592510330618</v>
      </c>
      <c r="N75" s="33">
        <f t="shared" si="12"/>
        <v>3348578</v>
      </c>
      <c r="O75" s="38">
        <f t="shared" si="13"/>
        <v>2.5878347935692432</v>
      </c>
      <c r="P75" s="33">
        <v>4512485</v>
      </c>
      <c r="Q75" s="33">
        <v>18457530</v>
      </c>
      <c r="R75" s="33">
        <v>16881187</v>
      </c>
      <c r="S75" s="33">
        <v>14597574</v>
      </c>
      <c r="T75" s="38">
        <f t="shared" si="14"/>
        <v>0.86472438223686521</v>
      </c>
      <c r="U75" s="38">
        <f t="shared" si="15"/>
        <v>-0.95127895161978382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12455430</v>
      </c>
      <c r="E76" s="33">
        <v>12303601</v>
      </c>
      <c r="F76" s="33">
        <v>3054325</v>
      </c>
      <c r="G76" s="38">
        <f t="shared" si="8"/>
        <v>0.24522035770744166</v>
      </c>
      <c r="H76" s="33">
        <v>1942153</v>
      </c>
      <c r="I76" s="38">
        <f t="shared" si="9"/>
        <v>0.15592821765286305</v>
      </c>
      <c r="J76" s="33">
        <v>2436891</v>
      </c>
      <c r="K76" s="38">
        <f t="shared" si="10"/>
        <v>0.19806323368256171</v>
      </c>
      <c r="L76" s="33">
        <v>1579576</v>
      </c>
      <c r="M76" s="38">
        <f t="shared" si="11"/>
        <v>0.1283832269918376</v>
      </c>
      <c r="N76" s="33">
        <f t="shared" si="12"/>
        <v>9012945</v>
      </c>
      <c r="O76" s="38">
        <f t="shared" si="13"/>
        <v>0.73254529304063098</v>
      </c>
      <c r="P76" s="33">
        <v>6019303</v>
      </c>
      <c r="Q76" s="33">
        <v>15235524</v>
      </c>
      <c r="R76" s="33">
        <v>13978725</v>
      </c>
      <c r="S76" s="33">
        <v>9093479</v>
      </c>
      <c r="T76" s="38">
        <f t="shared" si="14"/>
        <v>0.65052277657654756</v>
      </c>
      <c r="U76" s="38">
        <f t="shared" si="15"/>
        <v>-0.73758157713609029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8006000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275951</v>
      </c>
      <c r="K77" s="38">
        <f t="shared" si="10"/>
        <v>3.4468023982013492E-2</v>
      </c>
      <c r="L77" s="33">
        <v>1285061</v>
      </c>
      <c r="M77" s="38">
        <f t="shared" si="11"/>
        <v>0.16051224081938545</v>
      </c>
      <c r="N77" s="33">
        <f t="shared" si="12"/>
        <v>1561012</v>
      </c>
      <c r="O77" s="38">
        <f t="shared" si="13"/>
        <v>0.19498026480139896</v>
      </c>
      <c r="P77" s="33">
        <v>0</v>
      </c>
      <c r="Q77" s="33">
        <v>10074000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271799121</v>
      </c>
      <c r="E78" s="34">
        <f>SUM(E71:E77)</f>
        <v>317155137</v>
      </c>
      <c r="F78" s="34">
        <f>SUM(F71:F77)</f>
        <v>33113423</v>
      </c>
      <c r="G78" s="39">
        <f t="shared" si="8"/>
        <v>0.12183050069540144</v>
      </c>
      <c r="H78" s="34">
        <f>SUM(H71:H77)</f>
        <v>33651540</v>
      </c>
      <c r="I78" s="39">
        <f t="shared" si="9"/>
        <v>0.12381033417690854</v>
      </c>
      <c r="J78" s="34">
        <f>SUM(J71:J77)</f>
        <v>49803302</v>
      </c>
      <c r="K78" s="39">
        <f t="shared" si="10"/>
        <v>0.15703135844209895</v>
      </c>
      <c r="L78" s="34">
        <f>SUM(L71:L77)</f>
        <v>36423435</v>
      </c>
      <c r="M78" s="39">
        <f t="shared" si="11"/>
        <v>0.11484422211959947</v>
      </c>
      <c r="N78" s="34">
        <f t="shared" si="12"/>
        <v>152991700</v>
      </c>
      <c r="O78" s="39">
        <f t="shared" si="13"/>
        <v>0.48238758308366925</v>
      </c>
      <c r="P78" s="34">
        <f>SUM(P71:P77)</f>
        <v>48401031</v>
      </c>
      <c r="Q78" s="34">
        <f>SUM(Q71:Q77)</f>
        <v>307796717</v>
      </c>
      <c r="R78" s="34">
        <f>SUM(R71:R77)</f>
        <v>351314707</v>
      </c>
      <c r="S78" s="34">
        <f>SUM(S71:S77)</f>
        <v>125570878</v>
      </c>
      <c r="T78" s="39">
        <f t="shared" si="14"/>
        <v>0.35743131584867011</v>
      </c>
      <c r="U78" s="39">
        <f t="shared" si="15"/>
        <v>-0.24746572030666036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30430104</v>
      </c>
      <c r="E79" s="33">
        <v>35361174</v>
      </c>
      <c r="F79" s="33">
        <v>5067181</v>
      </c>
      <c r="G79" s="38">
        <f t="shared" si="8"/>
        <v>0.16651868820428611</v>
      </c>
      <c r="H79" s="33">
        <v>7452362</v>
      </c>
      <c r="I79" s="38">
        <f t="shared" si="9"/>
        <v>0.24490097043375206</v>
      </c>
      <c r="J79" s="33">
        <v>6514019</v>
      </c>
      <c r="K79" s="38">
        <f t="shared" si="10"/>
        <v>0.18421387819307131</v>
      </c>
      <c r="L79" s="33">
        <v>8337252</v>
      </c>
      <c r="M79" s="38">
        <f t="shared" si="11"/>
        <v>0.23577418555164487</v>
      </c>
      <c r="N79" s="33">
        <f t="shared" si="12"/>
        <v>27370814</v>
      </c>
      <c r="O79" s="38">
        <f t="shared" si="13"/>
        <v>0.77403578286173413</v>
      </c>
      <c r="P79" s="33">
        <v>6926746</v>
      </c>
      <c r="Q79" s="33">
        <v>31389569</v>
      </c>
      <c r="R79" s="33">
        <v>35791580</v>
      </c>
      <c r="S79" s="33">
        <v>24927587</v>
      </c>
      <c r="T79" s="38">
        <f t="shared" si="14"/>
        <v>0.69646511833230051</v>
      </c>
      <c r="U79" s="38">
        <f t="shared" si="15"/>
        <v>0.20363183520804728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70872021</v>
      </c>
      <c r="E80" s="33">
        <v>64565102</v>
      </c>
      <c r="F80" s="33">
        <v>38214526</v>
      </c>
      <c r="G80" s="38">
        <f t="shared" si="8"/>
        <v>0.53920468840588021</v>
      </c>
      <c r="H80" s="33">
        <v>36969252</v>
      </c>
      <c r="I80" s="38">
        <f t="shared" si="9"/>
        <v>0.52163394634957572</v>
      </c>
      <c r="J80" s="33">
        <v>42307889</v>
      </c>
      <c r="K80" s="38">
        <f t="shared" si="10"/>
        <v>0.65527487279428442</v>
      </c>
      <c r="L80" s="33">
        <v>43818487</v>
      </c>
      <c r="M80" s="38">
        <f t="shared" si="11"/>
        <v>0.67867138194871901</v>
      </c>
      <c r="N80" s="33">
        <f t="shared" si="12"/>
        <v>161310154</v>
      </c>
      <c r="O80" s="38">
        <f t="shared" si="13"/>
        <v>2.4984108907626292</v>
      </c>
      <c r="P80" s="33">
        <v>38636085</v>
      </c>
      <c r="Q80" s="33">
        <v>69492538</v>
      </c>
      <c r="R80" s="33">
        <v>76717538</v>
      </c>
      <c r="S80" s="33">
        <v>136378319</v>
      </c>
      <c r="T80" s="38">
        <f t="shared" si="14"/>
        <v>1.7776680867939219</v>
      </c>
      <c r="U80" s="38">
        <f t="shared" si="15"/>
        <v>0.13413372498792264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51534940</v>
      </c>
      <c r="E81" s="33">
        <v>51872010</v>
      </c>
      <c r="F81" s="33">
        <v>5004788</v>
      </c>
      <c r="G81" s="38">
        <f t="shared" si="8"/>
        <v>9.7114462537455176E-2</v>
      </c>
      <c r="H81" s="33">
        <v>7031999</v>
      </c>
      <c r="I81" s="38">
        <f t="shared" si="9"/>
        <v>0.13645109512109649</v>
      </c>
      <c r="J81" s="33">
        <v>7330066</v>
      </c>
      <c r="K81" s="38">
        <f t="shared" si="10"/>
        <v>0.1413106220483841</v>
      </c>
      <c r="L81" s="33">
        <v>9200293</v>
      </c>
      <c r="M81" s="38">
        <f t="shared" si="11"/>
        <v>0.17736526886079795</v>
      </c>
      <c r="N81" s="33">
        <f t="shared" si="12"/>
        <v>28567146</v>
      </c>
      <c r="O81" s="38">
        <f t="shared" si="13"/>
        <v>0.55072371400298548</v>
      </c>
      <c r="P81" s="33">
        <v>6178212</v>
      </c>
      <c r="Q81" s="33">
        <v>68473250</v>
      </c>
      <c r="R81" s="33">
        <v>46298270</v>
      </c>
      <c r="S81" s="33">
        <v>22904229</v>
      </c>
      <c r="T81" s="38">
        <f t="shared" si="14"/>
        <v>0.49471025591236995</v>
      </c>
      <c r="U81" s="38">
        <f t="shared" si="15"/>
        <v>0.489151392020863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6699092</v>
      </c>
      <c r="E82" s="33">
        <v>6687428</v>
      </c>
      <c r="F82" s="33">
        <v>916969</v>
      </c>
      <c r="G82" s="38">
        <f t="shared" si="8"/>
        <v>0.13687959502571392</v>
      </c>
      <c r="H82" s="33">
        <v>1041520</v>
      </c>
      <c r="I82" s="38">
        <f t="shared" si="9"/>
        <v>0.15547181618046146</v>
      </c>
      <c r="J82" s="33">
        <v>1204093</v>
      </c>
      <c r="K82" s="38">
        <f t="shared" si="10"/>
        <v>0.18005322823662551</v>
      </c>
      <c r="L82" s="33">
        <v>1009374</v>
      </c>
      <c r="M82" s="38">
        <f t="shared" si="11"/>
        <v>0.15093605493771298</v>
      </c>
      <c r="N82" s="33">
        <f t="shared" si="12"/>
        <v>4171956</v>
      </c>
      <c r="O82" s="38">
        <f t="shared" si="13"/>
        <v>0.62385060444762919</v>
      </c>
      <c r="P82" s="33">
        <v>3546841</v>
      </c>
      <c r="Q82" s="33">
        <v>6266222</v>
      </c>
      <c r="R82" s="33">
        <v>6266222</v>
      </c>
      <c r="S82" s="33">
        <v>3895117</v>
      </c>
      <c r="T82" s="38">
        <f t="shared" si="14"/>
        <v>0.62160533093146075</v>
      </c>
      <c r="U82" s="38">
        <f t="shared" si="15"/>
        <v>-0.71541605614686421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159536157</v>
      </c>
      <c r="E84" s="34">
        <f>SUM(E79:E83)</f>
        <v>158485714</v>
      </c>
      <c r="F84" s="34">
        <f>SUM(F79:F83)</f>
        <v>49203464</v>
      </c>
      <c r="G84" s="39">
        <f t="shared" si="8"/>
        <v>0.30841575305088992</v>
      </c>
      <c r="H84" s="34">
        <f>SUM(H79:H83)</f>
        <v>52495133</v>
      </c>
      <c r="I84" s="39">
        <f t="shared" si="9"/>
        <v>0.32904849901831346</v>
      </c>
      <c r="J84" s="34">
        <f>SUM(J79:J83)</f>
        <v>57356067</v>
      </c>
      <c r="K84" s="39">
        <f t="shared" si="10"/>
        <v>0.3619005495978016</v>
      </c>
      <c r="L84" s="34">
        <f>SUM(L79:L83)</f>
        <v>62365406</v>
      </c>
      <c r="M84" s="39">
        <f t="shared" si="11"/>
        <v>0.39350806092213458</v>
      </c>
      <c r="N84" s="34">
        <f t="shared" si="12"/>
        <v>221420070</v>
      </c>
      <c r="O84" s="39">
        <f t="shared" si="13"/>
        <v>1.3970979743953451</v>
      </c>
      <c r="P84" s="34">
        <f>SUM(P79:P83)</f>
        <v>55287884</v>
      </c>
      <c r="Q84" s="34">
        <f>SUM(Q79:Q83)</f>
        <v>175621579</v>
      </c>
      <c r="R84" s="34">
        <f>SUM(R79:R83)</f>
        <v>165073610</v>
      </c>
      <c r="S84" s="34">
        <f>SUM(S79:S83)</f>
        <v>188105252</v>
      </c>
      <c r="T84" s="39">
        <f t="shared" si="14"/>
        <v>1.1395234647137116</v>
      </c>
      <c r="U84" s="39">
        <f t="shared" si="15"/>
        <v>0.12801216989964748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857641050</v>
      </c>
      <c r="E85" s="34">
        <f>SUM(E57,E59:E62,E64:E69,E71:E77,E79:E83)</f>
        <v>912527710</v>
      </c>
      <c r="F85" s="34">
        <f>SUM(F57,F59:F62,F64:F69,F71:F77,F79:F83)</f>
        <v>120733458</v>
      </c>
      <c r="G85" s="39">
        <f t="shared" si="8"/>
        <v>0.14077387970177033</v>
      </c>
      <c r="H85" s="34">
        <f>SUM(H57,H59:H62,H64:H69,H71:H77,H79:H83)</f>
        <v>294582897</v>
      </c>
      <c r="I85" s="39">
        <f t="shared" si="9"/>
        <v>0.34348040710038308</v>
      </c>
      <c r="J85" s="34">
        <f>SUM(J57,J59:J62,J64:J69,J71:J77,J79:J83)</f>
        <v>227988707</v>
      </c>
      <c r="K85" s="39">
        <f t="shared" si="10"/>
        <v>0.24984305079349317</v>
      </c>
      <c r="L85" s="34">
        <f>SUM(L57,L59:L62,L64:L69,L71:L77,L79:L83)</f>
        <v>236822473</v>
      </c>
      <c r="M85" s="39">
        <f t="shared" si="11"/>
        <v>0.25952359627522981</v>
      </c>
      <c r="N85" s="34">
        <f t="shared" si="12"/>
        <v>880127535</v>
      </c>
      <c r="O85" s="39">
        <f t="shared" si="13"/>
        <v>0.96449403711806192</v>
      </c>
      <c r="P85" s="34">
        <f>SUM(P57,P59:P62,P64:P69,P71:P77,P79:P83)</f>
        <v>233682945</v>
      </c>
      <c r="Q85" s="34">
        <f>SUM(Q57,Q59:Q62,Q64:Q69,Q71:Q77,Q79:Q83)</f>
        <v>898957538</v>
      </c>
      <c r="R85" s="34">
        <f>SUM(R57,R59:R62,R64:R69,R71:R77,R79:R83)</f>
        <v>944175621</v>
      </c>
      <c r="S85" s="34">
        <f>SUM(S57,S59:S62,S64:S69,S71:S77,S79:S83)</f>
        <v>869467699</v>
      </c>
      <c r="T85" s="39">
        <f t="shared" si="14"/>
        <v>0.92087497247506245</v>
      </c>
      <c r="U85" s="39">
        <f t="shared" si="15"/>
        <v>1.3434989874849368E-2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2247811977</v>
      </c>
      <c r="E88" s="33">
        <v>2336712641</v>
      </c>
      <c r="F88" s="33">
        <v>378022493</v>
      </c>
      <c r="G88" s="38">
        <f t="shared" ref="G88:G99" si="16">IF(($D88      =0),0,($F88      /$D88      ))</f>
        <v>0.16817353803075674</v>
      </c>
      <c r="H88" s="33">
        <v>561339424</v>
      </c>
      <c r="I88" s="38">
        <f t="shared" ref="I88:I99" si="17">IF(($D88      =0),0,($H88      /$D88      ))</f>
        <v>0.24972703666664375</v>
      </c>
      <c r="J88" s="33">
        <v>545923782</v>
      </c>
      <c r="K88" s="38">
        <f t="shared" ref="K88:K99" si="18">IF(($E88      =0),0,($J88      /$E88      ))</f>
        <v>0.23362897620409628</v>
      </c>
      <c r="L88" s="33">
        <v>774973727</v>
      </c>
      <c r="M88" s="38">
        <f t="shared" ref="M88:M99" si="19">IF(($E88      =0),0,($L88      /$E88      ))</f>
        <v>0.33165127512998294</v>
      </c>
      <c r="N88" s="33">
        <f t="shared" ref="N88:N99" si="20">$F88      +$H88      +$J88      +$L88</f>
        <v>2260259426</v>
      </c>
      <c r="O88" s="38">
        <f t="shared" ref="O88:O99" si="21">IF(($E88      =0),0,($N88      /$E88      ))</f>
        <v>0.96728172148404101</v>
      </c>
      <c r="P88" s="33">
        <v>651543273</v>
      </c>
      <c r="Q88" s="33">
        <v>2432264412</v>
      </c>
      <c r="R88" s="33">
        <v>2342773306</v>
      </c>
      <c r="S88" s="33">
        <v>2267984964</v>
      </c>
      <c r="T88" s="38">
        <f t="shared" ref="T88:T99" si="22">IF(($R88      =0),0,($S88      /$R88      ))</f>
        <v>0.96807700437406297</v>
      </c>
      <c r="U88" s="38">
        <f t="shared" ref="U88:U99" si="23">IF(($P88      =0),0,(($L88      /$P88      )-1))</f>
        <v>0.18944321753437854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3554622064</v>
      </c>
      <c r="E89" s="33">
        <v>3480600945</v>
      </c>
      <c r="F89" s="33">
        <v>676620527</v>
      </c>
      <c r="G89" s="38">
        <f t="shared" si="16"/>
        <v>0.19034949843264126</v>
      </c>
      <c r="H89" s="33">
        <v>703166191</v>
      </c>
      <c r="I89" s="38">
        <f t="shared" si="17"/>
        <v>0.19781742709623826</v>
      </c>
      <c r="J89" s="33">
        <v>656008208</v>
      </c>
      <c r="K89" s="38">
        <f t="shared" si="18"/>
        <v>0.18847555878026689</v>
      </c>
      <c r="L89" s="33">
        <v>647622047</v>
      </c>
      <c r="M89" s="38">
        <f t="shared" si="19"/>
        <v>0.18606615846908012</v>
      </c>
      <c r="N89" s="33">
        <f t="shared" si="20"/>
        <v>2683416973</v>
      </c>
      <c r="O89" s="38">
        <f t="shared" si="21"/>
        <v>0.77096369718994029</v>
      </c>
      <c r="P89" s="33">
        <v>567975095</v>
      </c>
      <c r="Q89" s="33">
        <v>3409280279</v>
      </c>
      <c r="R89" s="33">
        <v>2881045051</v>
      </c>
      <c r="S89" s="33">
        <v>2503158600</v>
      </c>
      <c r="T89" s="38">
        <f t="shared" si="22"/>
        <v>0.86883702118131156</v>
      </c>
      <c r="U89" s="38">
        <f t="shared" si="23"/>
        <v>0.14022965566826473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1975491765</v>
      </c>
      <c r="E90" s="33">
        <v>2116531466</v>
      </c>
      <c r="F90" s="33">
        <v>363562160</v>
      </c>
      <c r="G90" s="38">
        <f t="shared" si="16"/>
        <v>0.18403628222666876</v>
      </c>
      <c r="H90" s="33">
        <v>524135764</v>
      </c>
      <c r="I90" s="38">
        <f t="shared" si="17"/>
        <v>0.26531913384108691</v>
      </c>
      <c r="J90" s="33">
        <v>303989084</v>
      </c>
      <c r="K90" s="38">
        <f t="shared" si="18"/>
        <v>0.14362606409745671</v>
      </c>
      <c r="L90" s="33">
        <v>279898653</v>
      </c>
      <c r="M90" s="38">
        <f t="shared" si="19"/>
        <v>0.1322440310934645</v>
      </c>
      <c r="N90" s="33">
        <f t="shared" si="20"/>
        <v>1471585661</v>
      </c>
      <c r="O90" s="38">
        <f t="shared" si="21"/>
        <v>0.69528173081268996</v>
      </c>
      <c r="P90" s="33">
        <v>397218781</v>
      </c>
      <c r="Q90" s="33">
        <v>2064587329</v>
      </c>
      <c r="R90" s="33">
        <v>1982178170</v>
      </c>
      <c r="S90" s="33">
        <v>1970511715</v>
      </c>
      <c r="T90" s="38">
        <f t="shared" si="22"/>
        <v>0.9941143257571039</v>
      </c>
      <c r="U90" s="38">
        <f t="shared" si="23"/>
        <v>-0.29535392990393372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7777925806</v>
      </c>
      <c r="E91" s="34">
        <f>SUM(E88:E90)</f>
        <v>7933845052</v>
      </c>
      <c r="F91" s="34">
        <f>SUM(F88:F90)</f>
        <v>1418205180</v>
      </c>
      <c r="G91" s="39">
        <f t="shared" si="16"/>
        <v>0.18233719572202359</v>
      </c>
      <c r="H91" s="34">
        <f>SUM(H88:H90)</f>
        <v>1788641379</v>
      </c>
      <c r="I91" s="39">
        <f t="shared" si="17"/>
        <v>0.22996380058295454</v>
      </c>
      <c r="J91" s="34">
        <f>SUM(J88:J90)</f>
        <v>1505921074</v>
      </c>
      <c r="K91" s="39">
        <f t="shared" si="18"/>
        <v>0.18980974094274511</v>
      </c>
      <c r="L91" s="34">
        <f>SUM(L88:L90)</f>
        <v>1702494427</v>
      </c>
      <c r="M91" s="39">
        <f t="shared" si="19"/>
        <v>0.21458629653610733</v>
      </c>
      <c r="N91" s="34">
        <f t="shared" si="20"/>
        <v>6415262060</v>
      </c>
      <c r="O91" s="39">
        <f t="shared" si="21"/>
        <v>0.80859432191492209</v>
      </c>
      <c r="P91" s="34">
        <f>SUM(P88:P90)</f>
        <v>1616737149</v>
      </c>
      <c r="Q91" s="34">
        <f>SUM(Q88:Q90)</f>
        <v>7906132020</v>
      </c>
      <c r="R91" s="34">
        <f>SUM(R88:R90)</f>
        <v>7205996527</v>
      </c>
      <c r="S91" s="34">
        <f>SUM(S88:S90)</f>
        <v>6741655279</v>
      </c>
      <c r="T91" s="39">
        <f t="shared" si="22"/>
        <v>0.93556182739470251</v>
      </c>
      <c r="U91" s="39">
        <f t="shared" si="23"/>
        <v>5.304342641785853E-2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252252463</v>
      </c>
      <c r="E92" s="33">
        <v>238309719</v>
      </c>
      <c r="F92" s="33">
        <v>17231184</v>
      </c>
      <c r="G92" s="38">
        <f t="shared" si="16"/>
        <v>6.8309279501465162E-2</v>
      </c>
      <c r="H92" s="33">
        <v>39248048</v>
      </c>
      <c r="I92" s="38">
        <f t="shared" si="17"/>
        <v>0.15559034600982272</v>
      </c>
      <c r="J92" s="33">
        <v>96196701</v>
      </c>
      <c r="K92" s="38">
        <f t="shared" si="18"/>
        <v>0.40366251701215761</v>
      </c>
      <c r="L92" s="33">
        <v>3740718</v>
      </c>
      <c r="M92" s="38">
        <f t="shared" si="19"/>
        <v>1.5696875543712088E-2</v>
      </c>
      <c r="N92" s="33">
        <f t="shared" si="20"/>
        <v>156416651</v>
      </c>
      <c r="O92" s="38">
        <f t="shared" si="21"/>
        <v>0.65635867331117959</v>
      </c>
      <c r="P92" s="33">
        <v>-98760843</v>
      </c>
      <c r="Q92" s="33">
        <v>203468520</v>
      </c>
      <c r="R92" s="33">
        <v>216722531</v>
      </c>
      <c r="S92" s="33">
        <v>42534977</v>
      </c>
      <c r="T92" s="38">
        <f t="shared" si="22"/>
        <v>0.19626467448370655</v>
      </c>
      <c r="U92" s="38">
        <f t="shared" si="23"/>
        <v>-1.0378765296687473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76602191</v>
      </c>
      <c r="E93" s="33">
        <v>69368364</v>
      </c>
      <c r="F93" s="33">
        <v>13835472</v>
      </c>
      <c r="G93" s="38">
        <f t="shared" si="16"/>
        <v>0.18061457276071907</v>
      </c>
      <c r="H93" s="33">
        <v>13106553</v>
      </c>
      <c r="I93" s="38">
        <f t="shared" si="17"/>
        <v>0.17109893109976448</v>
      </c>
      <c r="J93" s="33">
        <v>13202052</v>
      </c>
      <c r="K93" s="38">
        <f t="shared" si="18"/>
        <v>0.19031805334201049</v>
      </c>
      <c r="L93" s="33">
        <v>22003404</v>
      </c>
      <c r="M93" s="38">
        <f t="shared" si="19"/>
        <v>0.31719652491732397</v>
      </c>
      <c r="N93" s="33">
        <f t="shared" si="20"/>
        <v>62147481</v>
      </c>
      <c r="O93" s="38">
        <f t="shared" si="21"/>
        <v>0.89590524291447904</v>
      </c>
      <c r="P93" s="33">
        <v>15734741</v>
      </c>
      <c r="Q93" s="33">
        <v>70489329</v>
      </c>
      <c r="R93" s="33">
        <v>67738777</v>
      </c>
      <c r="S93" s="33">
        <v>55259158</v>
      </c>
      <c r="T93" s="38">
        <f t="shared" si="22"/>
        <v>0.81576846301786643</v>
      </c>
      <c r="U93" s="38">
        <f t="shared" si="23"/>
        <v>0.39839632568467453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25793063</v>
      </c>
      <c r="E94" s="33">
        <v>29607266</v>
      </c>
      <c r="F94" s="33">
        <v>4856001</v>
      </c>
      <c r="G94" s="38">
        <f t="shared" si="16"/>
        <v>0.18826771368720341</v>
      </c>
      <c r="H94" s="33">
        <v>5571247</v>
      </c>
      <c r="I94" s="38">
        <f t="shared" si="17"/>
        <v>0.21599788284159971</v>
      </c>
      <c r="J94" s="33">
        <v>3959516</v>
      </c>
      <c r="K94" s="38">
        <f t="shared" si="18"/>
        <v>0.1337346042015497</v>
      </c>
      <c r="L94" s="33">
        <v>6424300</v>
      </c>
      <c r="M94" s="38">
        <f t="shared" si="19"/>
        <v>0.21698389847951513</v>
      </c>
      <c r="N94" s="33">
        <f t="shared" si="20"/>
        <v>20811064</v>
      </c>
      <c r="O94" s="38">
        <f t="shared" si="21"/>
        <v>0.70290394256599042</v>
      </c>
      <c r="P94" s="33">
        <v>5998167</v>
      </c>
      <c r="Q94" s="33">
        <v>20403716</v>
      </c>
      <c r="R94" s="33">
        <v>25131539</v>
      </c>
      <c r="S94" s="33">
        <v>15086726</v>
      </c>
      <c r="T94" s="38">
        <f t="shared" si="22"/>
        <v>0.60031047044114572</v>
      </c>
      <c r="U94" s="38">
        <f t="shared" si="23"/>
        <v>7.1043870569125644E-2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68071332</v>
      </c>
      <c r="E95" s="33">
        <v>69056133</v>
      </c>
      <c r="F95" s="33">
        <v>18036008</v>
      </c>
      <c r="G95" s="38">
        <f t="shared" si="16"/>
        <v>0.26495747137723119</v>
      </c>
      <c r="H95" s="33">
        <v>17930825</v>
      </c>
      <c r="I95" s="38">
        <f t="shared" si="17"/>
        <v>0.26341228345583129</v>
      </c>
      <c r="J95" s="33">
        <v>17085820</v>
      </c>
      <c r="K95" s="38">
        <f t="shared" si="18"/>
        <v>0.24741929873194607</v>
      </c>
      <c r="L95" s="33">
        <v>16053143</v>
      </c>
      <c r="M95" s="38">
        <f t="shared" si="19"/>
        <v>0.23246513093920276</v>
      </c>
      <c r="N95" s="33">
        <f t="shared" si="20"/>
        <v>69105796</v>
      </c>
      <c r="O95" s="38">
        <f t="shared" si="21"/>
        <v>1.0007191685639276</v>
      </c>
      <c r="P95" s="33">
        <v>16980437</v>
      </c>
      <c r="Q95" s="33">
        <v>64026105</v>
      </c>
      <c r="R95" s="33">
        <v>67998087</v>
      </c>
      <c r="S95" s="33">
        <v>67906916</v>
      </c>
      <c r="T95" s="38">
        <f t="shared" si="22"/>
        <v>0.99865921228048671</v>
      </c>
      <c r="U95" s="38">
        <f t="shared" si="23"/>
        <v>-5.4609548623513082E-2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422719049</v>
      </c>
      <c r="E96" s="34">
        <f>SUM(E92:E95)</f>
        <v>406341482</v>
      </c>
      <c r="F96" s="34">
        <f>SUM(F92:F95)</f>
        <v>53958665</v>
      </c>
      <c r="G96" s="39">
        <f t="shared" si="16"/>
        <v>0.12764663699837195</v>
      </c>
      <c r="H96" s="34">
        <f>SUM(H92:H95)</f>
        <v>75856673</v>
      </c>
      <c r="I96" s="39">
        <f t="shared" si="17"/>
        <v>0.17944938412273917</v>
      </c>
      <c r="J96" s="34">
        <f>SUM(J92:J95)</f>
        <v>130444089</v>
      </c>
      <c r="K96" s="39">
        <f t="shared" si="18"/>
        <v>0.32102085260396823</v>
      </c>
      <c r="L96" s="34">
        <f>SUM(L92:L95)</f>
        <v>48221565</v>
      </c>
      <c r="M96" s="39">
        <f t="shared" si="19"/>
        <v>0.11867251347968456</v>
      </c>
      <c r="N96" s="34">
        <f t="shared" si="20"/>
        <v>308480992</v>
      </c>
      <c r="O96" s="39">
        <f t="shared" si="21"/>
        <v>0.75916687235983449</v>
      </c>
      <c r="P96" s="34">
        <f>SUM(P92:P95)</f>
        <v>-60047498</v>
      </c>
      <c r="Q96" s="34">
        <f>SUM(Q92:Q95)</f>
        <v>358387670</v>
      </c>
      <c r="R96" s="34">
        <f>SUM(R92:R95)</f>
        <v>377590934</v>
      </c>
      <c r="S96" s="34">
        <f>SUM(S92:S95)</f>
        <v>180787777</v>
      </c>
      <c r="T96" s="39">
        <f t="shared" si="22"/>
        <v>0.47879268467817609</v>
      </c>
      <c r="U96" s="39">
        <f t="shared" si="23"/>
        <v>-1.8030570232917946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117542291</v>
      </c>
      <c r="E97" s="33">
        <v>118177211</v>
      </c>
      <c r="F97" s="33">
        <v>22400474</v>
      </c>
      <c r="G97" s="38">
        <f t="shared" si="16"/>
        <v>0.1905737399656435</v>
      </c>
      <c r="H97" s="33">
        <v>26254938</v>
      </c>
      <c r="I97" s="38">
        <f t="shared" si="17"/>
        <v>0.22336588624089351</v>
      </c>
      <c r="J97" s="33">
        <v>41010635</v>
      </c>
      <c r="K97" s="38">
        <f t="shared" si="18"/>
        <v>0.34702659381596002</v>
      </c>
      <c r="L97" s="33">
        <v>46025535</v>
      </c>
      <c r="M97" s="38">
        <f t="shared" si="19"/>
        <v>0.38946201734275149</v>
      </c>
      <c r="N97" s="33">
        <f t="shared" si="20"/>
        <v>135691582</v>
      </c>
      <c r="O97" s="38">
        <f t="shared" si="21"/>
        <v>1.1482043014198398</v>
      </c>
      <c r="P97" s="33">
        <v>57851111</v>
      </c>
      <c r="Q97" s="33">
        <v>143683432</v>
      </c>
      <c r="R97" s="33">
        <v>124558101</v>
      </c>
      <c r="S97" s="33">
        <v>101662321</v>
      </c>
      <c r="T97" s="38">
        <f t="shared" si="22"/>
        <v>0.81618393491724794</v>
      </c>
      <c r="U97" s="38">
        <f t="shared" si="23"/>
        <v>-0.20441398264589938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151012954</v>
      </c>
      <c r="E98" s="33">
        <v>133918013</v>
      </c>
      <c r="F98" s="33">
        <v>17401284</v>
      </c>
      <c r="G98" s="38">
        <f t="shared" si="16"/>
        <v>0.11523040599550155</v>
      </c>
      <c r="H98" s="33">
        <v>20897023</v>
      </c>
      <c r="I98" s="38">
        <f t="shared" si="17"/>
        <v>0.13837900952523582</v>
      </c>
      <c r="J98" s="33">
        <v>19515850</v>
      </c>
      <c r="K98" s="38">
        <f t="shared" si="18"/>
        <v>0.14572983546283649</v>
      </c>
      <c r="L98" s="33">
        <v>14151024</v>
      </c>
      <c r="M98" s="38">
        <f t="shared" si="19"/>
        <v>0.10566930977388382</v>
      </c>
      <c r="N98" s="33">
        <f t="shared" si="20"/>
        <v>71965181</v>
      </c>
      <c r="O98" s="38">
        <f t="shared" si="21"/>
        <v>0.5373823833542094</v>
      </c>
      <c r="P98" s="33">
        <v>18745092</v>
      </c>
      <c r="Q98" s="33">
        <v>124465388</v>
      </c>
      <c r="R98" s="33">
        <v>121053643</v>
      </c>
      <c r="S98" s="33">
        <v>216576308</v>
      </c>
      <c r="T98" s="38">
        <f t="shared" si="22"/>
        <v>1.7890936830376927</v>
      </c>
      <c r="U98" s="38">
        <f t="shared" si="23"/>
        <v>-0.24508111243199016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115169706</v>
      </c>
      <c r="E99" s="33">
        <v>115169706</v>
      </c>
      <c r="F99" s="33">
        <v>-4330</v>
      </c>
      <c r="G99" s="38">
        <f t="shared" si="16"/>
        <v>-3.7596692310736642E-5</v>
      </c>
      <c r="H99" s="33">
        <v>75268318</v>
      </c>
      <c r="I99" s="38">
        <f t="shared" si="17"/>
        <v>0.65354267727313642</v>
      </c>
      <c r="J99" s="33">
        <v>79188858</v>
      </c>
      <c r="K99" s="38">
        <f t="shared" si="18"/>
        <v>0.68758409437981893</v>
      </c>
      <c r="L99" s="33">
        <v>59370384</v>
      </c>
      <c r="M99" s="38">
        <f t="shared" si="19"/>
        <v>0.51550347797188956</v>
      </c>
      <c r="N99" s="33">
        <f t="shared" si="20"/>
        <v>213823230</v>
      </c>
      <c r="O99" s="38">
        <f t="shared" si="21"/>
        <v>1.8565926529325343</v>
      </c>
      <c r="P99" s="33">
        <v>20406656</v>
      </c>
      <c r="Q99" s="33">
        <v>113851499</v>
      </c>
      <c r="R99" s="33">
        <v>113451499</v>
      </c>
      <c r="S99" s="33">
        <v>36802071</v>
      </c>
      <c r="T99" s="38">
        <f t="shared" si="22"/>
        <v>0.32438593869967292</v>
      </c>
      <c r="U99" s="38">
        <f t="shared" si="23"/>
        <v>1.9093636899646862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383724951</v>
      </c>
      <c r="E101" s="34">
        <f>SUM(E97:E100)</f>
        <v>367264930</v>
      </c>
      <c r="F101" s="34">
        <f>SUM(F97:F100)</f>
        <v>39797428</v>
      </c>
      <c r="G101" s="39">
        <f>IF(($D101     =0),0,($F101     /$D101     ))</f>
        <v>0.1037134225863775</v>
      </c>
      <c r="H101" s="34">
        <f>SUM(H97:H100)</f>
        <v>122420279</v>
      </c>
      <c r="I101" s="39">
        <f>IF(($D101     =0),0,($H101     /$D101     ))</f>
        <v>0.31903132355862884</v>
      </c>
      <c r="J101" s="34">
        <f>SUM(J97:J100)</f>
        <v>139715343</v>
      </c>
      <c r="K101" s="39">
        <f>IF(($E101     =0),0,($J101     /$E101     ))</f>
        <v>0.38042113903987512</v>
      </c>
      <c r="L101" s="34">
        <f>SUM(L97:L100)</f>
        <v>119546943</v>
      </c>
      <c r="M101" s="39">
        <f>IF(($E101     =0),0,($L101     /$E101     ))</f>
        <v>0.32550601278483082</v>
      </c>
      <c r="N101" s="34">
        <f>$F101     +$H101     +$J101     +$L101</f>
        <v>421479993</v>
      </c>
      <c r="O101" s="39">
        <f>IF(($E101     =0),0,($N101     /$E101     ))</f>
        <v>1.1476184045125135</v>
      </c>
      <c r="P101" s="34">
        <f>SUM(P97:P100)</f>
        <v>97002859</v>
      </c>
      <c r="Q101" s="34">
        <f>SUM(Q97:Q100)</f>
        <v>382000319</v>
      </c>
      <c r="R101" s="34">
        <f>SUM(R97:R100)</f>
        <v>359063243</v>
      </c>
      <c r="S101" s="34">
        <f>SUM(S97:S100)</f>
        <v>355040700</v>
      </c>
      <c r="T101" s="39">
        <f>IF(($R101     =0),0,($S101     /$R101     ))</f>
        <v>0.9887971183951012</v>
      </c>
      <c r="U101" s="39">
        <f>IF(($P101     =0),0,(($L101     /$P101     )-1))</f>
        <v>0.23240638711483741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8584369806</v>
      </c>
      <c r="E102" s="34">
        <f>SUM(E88:E90,E92:E95,E97:E100)</f>
        <v>8707451464</v>
      </c>
      <c r="F102" s="34">
        <f>SUM(F88:F90,F92:F95,F97:F100)</f>
        <v>1511961273</v>
      </c>
      <c r="G102" s="39">
        <f>IF(($D102     =0),0,($F102     /$D102     ))</f>
        <v>0.17612955955639548</v>
      </c>
      <c r="H102" s="34">
        <f>SUM(H88:H90,H92:H95,H97:H100)</f>
        <v>1986918331</v>
      </c>
      <c r="I102" s="39">
        <f>IF(($D102     =0),0,($H102     /$D102     ))</f>
        <v>0.23145768133279324</v>
      </c>
      <c r="J102" s="34">
        <f>SUM(J88:J90,J92:J95,J97:J100)</f>
        <v>1776080506</v>
      </c>
      <c r="K102" s="39">
        <f>IF(($E102     =0),0,($J102     /$E102     ))</f>
        <v>0.20397248418127961</v>
      </c>
      <c r="L102" s="34">
        <f>SUM(L88:L90,L92:L95,L97:L100)</f>
        <v>1870262935</v>
      </c>
      <c r="M102" s="39">
        <f>IF(($E102     =0),0,($L102     /$E102     ))</f>
        <v>0.21478878667683607</v>
      </c>
      <c r="N102" s="34">
        <f>$F102     +$H102     +$J102     +$L102</f>
        <v>7145223045</v>
      </c>
      <c r="O102" s="39">
        <f>IF(($E102     =0),0,($N102     /$E102     ))</f>
        <v>0.82058718036398348</v>
      </c>
      <c r="P102" s="34">
        <f>SUM(P88:P90,P92:P95,P97:P100)</f>
        <v>1653692510</v>
      </c>
      <c r="Q102" s="34">
        <f>SUM(Q88:Q90,Q92:Q95,Q97:Q100)</f>
        <v>8646520009</v>
      </c>
      <c r="R102" s="34">
        <f>SUM(R88:R90,R92:R95,R97:R100)</f>
        <v>7942650704</v>
      </c>
      <c r="S102" s="34">
        <f>SUM(S88:S90,S92:S95,S97:S100)</f>
        <v>7277483756</v>
      </c>
      <c r="T102" s="39">
        <f>IF(($R102     =0),0,($S102     /$R102     ))</f>
        <v>0.91625378317782313</v>
      </c>
      <c r="U102" s="39">
        <f>IF(($P102     =0),0,(($L102     /$P102     )-1))</f>
        <v>0.13096172576847431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2977023070</v>
      </c>
      <c r="E105" s="33">
        <v>2914263109</v>
      </c>
      <c r="F105" s="33">
        <v>553827042</v>
      </c>
      <c r="G105" s="38">
        <f t="shared" ref="G105:G136" si="24">IF(($D105     =0),0,($F105     /$D105     ))</f>
        <v>0.186033842861688</v>
      </c>
      <c r="H105" s="33">
        <v>726961439</v>
      </c>
      <c r="I105" s="38">
        <f t="shared" ref="I105:I136" si="25">IF(($D105     =0),0,($H105     /$D105     ))</f>
        <v>0.24419073077589554</v>
      </c>
      <c r="J105" s="33">
        <v>592507346</v>
      </c>
      <c r="K105" s="38">
        <f t="shared" ref="K105:K136" si="26">IF(($E105     =0),0,($J105     /$E105     ))</f>
        <v>0.20331292125621181</v>
      </c>
      <c r="L105" s="33">
        <v>666912846</v>
      </c>
      <c r="M105" s="38">
        <f t="shared" ref="M105:M136" si="27">IF(($E105     =0),0,($L105     /$E105     ))</f>
        <v>0.22884441831638339</v>
      </c>
      <c r="N105" s="33">
        <f t="shared" ref="N105:N136" si="28">$F105     +$H105     +$J105     +$L105</f>
        <v>2540208673</v>
      </c>
      <c r="O105" s="38">
        <f t="shared" ref="O105:O136" si="29">IF(($E105     =0),0,($N105     /$E105     ))</f>
        <v>0.87164699204926865</v>
      </c>
      <c r="P105" s="33">
        <v>748274875</v>
      </c>
      <c r="Q105" s="33">
        <v>2781104890</v>
      </c>
      <c r="R105" s="33">
        <v>2747121933</v>
      </c>
      <c r="S105" s="33">
        <v>2362070371</v>
      </c>
      <c r="T105" s="38">
        <f t="shared" ref="T105:T136" si="30">IF(($R105     =0),0,($S105     /$R105     ))</f>
        <v>0.85983455725989433</v>
      </c>
      <c r="U105" s="38">
        <f t="shared" ref="U105:U136" si="31">IF(($P105     =0),0,(($L105     /$P105     )-1))</f>
        <v>-0.10873280891597492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2977023070</v>
      </c>
      <c r="E106" s="34">
        <f>E105</f>
        <v>2914263109</v>
      </c>
      <c r="F106" s="34">
        <f>F105</f>
        <v>553827042</v>
      </c>
      <c r="G106" s="39">
        <f t="shared" si="24"/>
        <v>0.186033842861688</v>
      </c>
      <c r="H106" s="34">
        <f>H105</f>
        <v>726961439</v>
      </c>
      <c r="I106" s="39">
        <f t="shared" si="25"/>
        <v>0.24419073077589554</v>
      </c>
      <c r="J106" s="34">
        <f>J105</f>
        <v>592507346</v>
      </c>
      <c r="K106" s="39">
        <f t="shared" si="26"/>
        <v>0.20331292125621181</v>
      </c>
      <c r="L106" s="34">
        <f>L105</f>
        <v>666912846</v>
      </c>
      <c r="M106" s="39">
        <f t="shared" si="27"/>
        <v>0.22884441831638339</v>
      </c>
      <c r="N106" s="34">
        <f t="shared" si="28"/>
        <v>2540208673</v>
      </c>
      <c r="O106" s="39">
        <f t="shared" si="29"/>
        <v>0.87164699204926865</v>
      </c>
      <c r="P106" s="34">
        <f>P105</f>
        <v>748274875</v>
      </c>
      <c r="Q106" s="34">
        <f>Q105</f>
        <v>2781104890</v>
      </c>
      <c r="R106" s="34">
        <f>R105</f>
        <v>2747121933</v>
      </c>
      <c r="S106" s="34">
        <f>S105</f>
        <v>2362070371</v>
      </c>
      <c r="T106" s="39">
        <f t="shared" si="30"/>
        <v>0.85983455725989433</v>
      </c>
      <c r="U106" s="39">
        <f t="shared" si="31"/>
        <v>-0.10873280891597492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74149107</v>
      </c>
      <c r="E107" s="33">
        <v>87220458</v>
      </c>
      <c r="F107" s="33">
        <v>18655634</v>
      </c>
      <c r="G107" s="38">
        <f t="shared" si="24"/>
        <v>0.25159620600690447</v>
      </c>
      <c r="H107" s="33">
        <v>26264160</v>
      </c>
      <c r="I107" s="38">
        <f t="shared" si="25"/>
        <v>0.35420736759513505</v>
      </c>
      <c r="J107" s="33">
        <v>18223131</v>
      </c>
      <c r="K107" s="38">
        <f t="shared" si="26"/>
        <v>0.20893184257298902</v>
      </c>
      <c r="L107" s="33">
        <v>15654742</v>
      </c>
      <c r="M107" s="38">
        <f t="shared" si="27"/>
        <v>0.17948474886476748</v>
      </c>
      <c r="N107" s="33">
        <f t="shared" si="28"/>
        <v>78797667</v>
      </c>
      <c r="O107" s="38">
        <f t="shared" si="29"/>
        <v>0.90343101614990373</v>
      </c>
      <c r="P107" s="33">
        <v>20526569</v>
      </c>
      <c r="Q107" s="33">
        <v>56871303</v>
      </c>
      <c r="R107" s="33">
        <v>103209184</v>
      </c>
      <c r="S107" s="33">
        <v>57908002</v>
      </c>
      <c r="T107" s="38">
        <f t="shared" si="30"/>
        <v>0.56107411914040517</v>
      </c>
      <c r="U107" s="38">
        <f t="shared" si="31"/>
        <v>-0.23734249011610264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12540796</v>
      </c>
      <c r="E108" s="33">
        <v>16540796</v>
      </c>
      <c r="F108" s="33">
        <v>5152085</v>
      </c>
      <c r="G108" s="38">
        <f t="shared" si="24"/>
        <v>0.41082599541528303</v>
      </c>
      <c r="H108" s="33">
        <v>5842688</v>
      </c>
      <c r="I108" s="38">
        <f t="shared" si="25"/>
        <v>0.46589450940753679</v>
      </c>
      <c r="J108" s="33">
        <v>14056796</v>
      </c>
      <c r="K108" s="38">
        <f t="shared" si="26"/>
        <v>0.84982584876810041</v>
      </c>
      <c r="L108" s="33">
        <v>10330385</v>
      </c>
      <c r="M108" s="38">
        <f t="shared" si="27"/>
        <v>0.62453977426479357</v>
      </c>
      <c r="N108" s="33">
        <f t="shared" si="28"/>
        <v>35381954</v>
      </c>
      <c r="O108" s="38">
        <f t="shared" si="29"/>
        <v>2.1390720253124456</v>
      </c>
      <c r="P108" s="33">
        <v>6134416</v>
      </c>
      <c r="Q108" s="33">
        <v>25268205</v>
      </c>
      <c r="R108" s="33">
        <v>24668205</v>
      </c>
      <c r="S108" s="33">
        <v>16828391</v>
      </c>
      <c r="T108" s="38">
        <f t="shared" si="30"/>
        <v>0.682189522910159</v>
      </c>
      <c r="U108" s="38">
        <f t="shared" si="31"/>
        <v>0.68400463874637785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19400109</v>
      </c>
      <c r="E109" s="33">
        <v>18394101</v>
      </c>
      <c r="F109" s="33">
        <v>4958609</v>
      </c>
      <c r="G109" s="38">
        <f t="shared" si="24"/>
        <v>0.25559696597580972</v>
      </c>
      <c r="H109" s="33">
        <v>5859878</v>
      </c>
      <c r="I109" s="38">
        <f t="shared" si="25"/>
        <v>0.30205386990351446</v>
      </c>
      <c r="J109" s="33">
        <v>3842472</v>
      </c>
      <c r="K109" s="38">
        <f t="shared" si="26"/>
        <v>0.20889697191507212</v>
      </c>
      <c r="L109" s="33">
        <v>3965031</v>
      </c>
      <c r="M109" s="38">
        <f t="shared" si="27"/>
        <v>0.21555992326018</v>
      </c>
      <c r="N109" s="33">
        <f t="shared" si="28"/>
        <v>18625990</v>
      </c>
      <c r="O109" s="38">
        <f t="shared" si="29"/>
        <v>1.0126067047256073</v>
      </c>
      <c r="P109" s="33">
        <v>5265519</v>
      </c>
      <c r="Q109" s="33">
        <v>14674344</v>
      </c>
      <c r="R109" s="33">
        <v>17755459</v>
      </c>
      <c r="S109" s="33">
        <v>19746238</v>
      </c>
      <c r="T109" s="38">
        <f t="shared" si="30"/>
        <v>1.1121220803134404</v>
      </c>
      <c r="U109" s="38">
        <f t="shared" si="31"/>
        <v>-0.24698192144022268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133496280</v>
      </c>
      <c r="E110" s="33">
        <v>136223247</v>
      </c>
      <c r="F110" s="33">
        <v>27046096</v>
      </c>
      <c r="G110" s="38">
        <f t="shared" si="24"/>
        <v>0.20259812483164324</v>
      </c>
      <c r="H110" s="33">
        <v>41945096</v>
      </c>
      <c r="I110" s="38">
        <f t="shared" si="25"/>
        <v>0.31420423100928357</v>
      </c>
      <c r="J110" s="33">
        <v>24248376</v>
      </c>
      <c r="K110" s="38">
        <f t="shared" si="26"/>
        <v>0.17800468373801132</v>
      </c>
      <c r="L110" s="33">
        <v>43074649</v>
      </c>
      <c r="M110" s="38">
        <f t="shared" si="27"/>
        <v>0.31620630067641831</v>
      </c>
      <c r="N110" s="33">
        <f t="shared" si="28"/>
        <v>136314217</v>
      </c>
      <c r="O110" s="38">
        <f t="shared" si="29"/>
        <v>1.0006678008489991</v>
      </c>
      <c r="P110" s="33">
        <v>42744232</v>
      </c>
      <c r="Q110" s="33">
        <v>153002781</v>
      </c>
      <c r="R110" s="33">
        <v>147716222</v>
      </c>
      <c r="S110" s="33">
        <v>146082720</v>
      </c>
      <c r="T110" s="38">
        <f t="shared" si="30"/>
        <v>0.988941620778793</v>
      </c>
      <c r="U110" s="38">
        <f t="shared" si="31"/>
        <v>7.7300956068178106E-3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239586292</v>
      </c>
      <c r="E112" s="34">
        <f>SUM(E107:E111)</f>
        <v>258378602</v>
      </c>
      <c r="F112" s="34">
        <f>SUM(F107:F111)</f>
        <v>55812424</v>
      </c>
      <c r="G112" s="39">
        <f t="shared" si="24"/>
        <v>0.23295332773045296</v>
      </c>
      <c r="H112" s="34">
        <f>SUM(H107:H111)</f>
        <v>79911822</v>
      </c>
      <c r="I112" s="39">
        <f t="shared" si="25"/>
        <v>0.33354087720511155</v>
      </c>
      <c r="J112" s="34">
        <f>SUM(J107:J111)</f>
        <v>60370775</v>
      </c>
      <c r="K112" s="39">
        <f t="shared" si="26"/>
        <v>0.23365237884521103</v>
      </c>
      <c r="L112" s="34">
        <f>SUM(L107:L111)</f>
        <v>73024807</v>
      </c>
      <c r="M112" s="39">
        <f t="shared" si="27"/>
        <v>0.28262714650031273</v>
      </c>
      <c r="N112" s="34">
        <f t="shared" si="28"/>
        <v>269119828</v>
      </c>
      <c r="O112" s="39">
        <f t="shared" si="29"/>
        <v>1.0415716546062896</v>
      </c>
      <c r="P112" s="34">
        <f>SUM(P107:P111)</f>
        <v>74670736</v>
      </c>
      <c r="Q112" s="34">
        <f>SUM(Q107:Q111)</f>
        <v>249816633</v>
      </c>
      <c r="R112" s="34">
        <f>SUM(R107:R111)</f>
        <v>293349070</v>
      </c>
      <c r="S112" s="34">
        <f>SUM(S107:S111)</f>
        <v>240565351</v>
      </c>
      <c r="T112" s="39">
        <f t="shared" si="30"/>
        <v>0.82006515650450162</v>
      </c>
      <c r="U112" s="39">
        <f t="shared" si="31"/>
        <v>-2.2042490648545354E-2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11388000</v>
      </c>
      <c r="E113" s="33">
        <v>13368000</v>
      </c>
      <c r="F113" s="33">
        <v>1487490</v>
      </c>
      <c r="G113" s="38">
        <f t="shared" si="24"/>
        <v>0.13061907270811379</v>
      </c>
      <c r="H113" s="33">
        <v>5104302</v>
      </c>
      <c r="I113" s="38">
        <f t="shared" si="25"/>
        <v>0.44821759747102213</v>
      </c>
      <c r="J113" s="33">
        <v>3154175</v>
      </c>
      <c r="K113" s="38">
        <f t="shared" si="26"/>
        <v>0.23594965589467384</v>
      </c>
      <c r="L113" s="33">
        <v>3013225</v>
      </c>
      <c r="M113" s="38">
        <f t="shared" si="27"/>
        <v>0.22540581986834232</v>
      </c>
      <c r="N113" s="33">
        <f t="shared" si="28"/>
        <v>12759192</v>
      </c>
      <c r="O113" s="38">
        <f t="shared" si="29"/>
        <v>0.95445780969479355</v>
      </c>
      <c r="P113" s="33">
        <v>7123037</v>
      </c>
      <c r="Q113" s="33">
        <v>12911000</v>
      </c>
      <c r="R113" s="33">
        <v>13660000</v>
      </c>
      <c r="S113" s="33">
        <v>22160243</v>
      </c>
      <c r="T113" s="38">
        <f t="shared" si="30"/>
        <v>1.6222725475841875</v>
      </c>
      <c r="U113" s="38">
        <f t="shared" si="31"/>
        <v>-0.5769746808840106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23854336</v>
      </c>
      <c r="E114" s="33">
        <v>21949334</v>
      </c>
      <c r="F114" s="33">
        <v>6461338</v>
      </c>
      <c r="G114" s="38">
        <f t="shared" si="24"/>
        <v>0.27086639510737165</v>
      </c>
      <c r="H114" s="33">
        <v>6437754</v>
      </c>
      <c r="I114" s="38">
        <f t="shared" si="25"/>
        <v>0.26987772788980585</v>
      </c>
      <c r="J114" s="33">
        <v>3223097</v>
      </c>
      <c r="K114" s="38">
        <f t="shared" si="26"/>
        <v>0.14684258757008301</v>
      </c>
      <c r="L114" s="33">
        <v>6175491</v>
      </c>
      <c r="M114" s="38">
        <f t="shared" si="27"/>
        <v>0.28135209022743013</v>
      </c>
      <c r="N114" s="33">
        <f t="shared" si="28"/>
        <v>22297680</v>
      </c>
      <c r="O114" s="38">
        <f t="shared" si="29"/>
        <v>1.0158704587574274</v>
      </c>
      <c r="P114" s="33">
        <v>1876471</v>
      </c>
      <c r="Q114" s="33">
        <v>18059510</v>
      </c>
      <c r="R114" s="33">
        <v>15748857</v>
      </c>
      <c r="S114" s="33">
        <v>12107684</v>
      </c>
      <c r="T114" s="38">
        <f t="shared" si="30"/>
        <v>0.76879763401242385</v>
      </c>
      <c r="U114" s="38">
        <f t="shared" si="31"/>
        <v>2.2910132903732592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27197837</v>
      </c>
      <c r="E115" s="33">
        <v>27078658</v>
      </c>
      <c r="F115" s="33">
        <v>4233488</v>
      </c>
      <c r="G115" s="38">
        <f t="shared" si="24"/>
        <v>0.15565531920792083</v>
      </c>
      <c r="H115" s="33">
        <v>3186326</v>
      </c>
      <c r="I115" s="38">
        <f t="shared" si="25"/>
        <v>0.11715365453510145</v>
      </c>
      <c r="J115" s="33">
        <v>6351386</v>
      </c>
      <c r="K115" s="38">
        <f t="shared" si="26"/>
        <v>0.2345532042245225</v>
      </c>
      <c r="L115" s="33">
        <v>3271126</v>
      </c>
      <c r="M115" s="38">
        <f t="shared" si="27"/>
        <v>0.12080089050203301</v>
      </c>
      <c r="N115" s="33">
        <f t="shared" si="28"/>
        <v>17042326</v>
      </c>
      <c r="O115" s="38">
        <f t="shared" si="29"/>
        <v>0.62936375945957146</v>
      </c>
      <c r="P115" s="33">
        <v>3057833</v>
      </c>
      <c r="Q115" s="33">
        <v>19628388</v>
      </c>
      <c r="R115" s="33">
        <v>29539509</v>
      </c>
      <c r="S115" s="33">
        <v>10395596</v>
      </c>
      <c r="T115" s="38">
        <f t="shared" si="30"/>
        <v>0.35192176010779325</v>
      </c>
      <c r="U115" s="38">
        <f t="shared" si="31"/>
        <v>6.9752991742845438E-2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500000</v>
      </c>
      <c r="E116" s="33">
        <v>500000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107721</v>
      </c>
      <c r="M116" s="38">
        <f t="shared" si="27"/>
        <v>0.21544199999999999</v>
      </c>
      <c r="N116" s="33">
        <f t="shared" si="28"/>
        <v>107721</v>
      </c>
      <c r="O116" s="38">
        <f t="shared" si="29"/>
        <v>0.21544199999999999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313065790</v>
      </c>
      <c r="E117" s="33">
        <v>180847820</v>
      </c>
      <c r="F117" s="33">
        <v>45108120</v>
      </c>
      <c r="G117" s="38">
        <f t="shared" si="24"/>
        <v>0.14408511386696068</v>
      </c>
      <c r="H117" s="33">
        <v>170800207</v>
      </c>
      <c r="I117" s="38">
        <f t="shared" si="25"/>
        <v>0.54557288741130094</v>
      </c>
      <c r="J117" s="33">
        <v>52255960</v>
      </c>
      <c r="K117" s="38">
        <f t="shared" si="26"/>
        <v>0.28894990274143201</v>
      </c>
      <c r="L117" s="33">
        <v>87440919</v>
      </c>
      <c r="M117" s="38">
        <f t="shared" si="27"/>
        <v>0.48350551861780805</v>
      </c>
      <c r="N117" s="33">
        <f t="shared" si="28"/>
        <v>355605206</v>
      </c>
      <c r="O117" s="38">
        <f t="shared" si="29"/>
        <v>1.9663228785395368</v>
      </c>
      <c r="P117" s="33">
        <v>43121055</v>
      </c>
      <c r="Q117" s="33">
        <v>157947395</v>
      </c>
      <c r="R117" s="33">
        <v>163697920</v>
      </c>
      <c r="S117" s="33">
        <v>707171970</v>
      </c>
      <c r="T117" s="38">
        <f t="shared" si="30"/>
        <v>4.3199814023293639</v>
      </c>
      <c r="U117" s="38">
        <f t="shared" si="31"/>
        <v>1.0278010127535144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16760001</v>
      </c>
      <c r="E118" s="33">
        <v>31505609</v>
      </c>
      <c r="F118" s="33">
        <v>1392029</v>
      </c>
      <c r="G118" s="38">
        <f t="shared" si="24"/>
        <v>8.3056617956049045E-2</v>
      </c>
      <c r="H118" s="33">
        <v>17640643</v>
      </c>
      <c r="I118" s="38">
        <f t="shared" si="25"/>
        <v>1.0525442689412727</v>
      </c>
      <c r="J118" s="33">
        <v>1465100</v>
      </c>
      <c r="K118" s="38">
        <f t="shared" si="26"/>
        <v>4.6502830654693898E-2</v>
      </c>
      <c r="L118" s="33">
        <v>2064969</v>
      </c>
      <c r="M118" s="38">
        <f t="shared" si="27"/>
        <v>6.5542900630805132E-2</v>
      </c>
      <c r="N118" s="33">
        <f t="shared" si="28"/>
        <v>22562741</v>
      </c>
      <c r="O118" s="38">
        <f t="shared" si="29"/>
        <v>0.71614997189865459</v>
      </c>
      <c r="P118" s="33">
        <v>3330056</v>
      </c>
      <c r="Q118" s="33">
        <v>17376674</v>
      </c>
      <c r="R118" s="33">
        <v>22055919</v>
      </c>
      <c r="S118" s="33">
        <v>22614403</v>
      </c>
      <c r="T118" s="38">
        <f t="shared" si="30"/>
        <v>1.0253212754363126</v>
      </c>
      <c r="U118" s="38">
        <f t="shared" si="31"/>
        <v>-0.37989961730373301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37630620</v>
      </c>
      <c r="E119" s="33">
        <v>37864469</v>
      </c>
      <c r="F119" s="33">
        <v>8412717</v>
      </c>
      <c r="G119" s="38">
        <f t="shared" si="24"/>
        <v>0.22356041436468493</v>
      </c>
      <c r="H119" s="33">
        <v>11595133</v>
      </c>
      <c r="I119" s="38">
        <f t="shared" si="25"/>
        <v>0.30813026731953924</v>
      </c>
      <c r="J119" s="33">
        <v>8088710</v>
      </c>
      <c r="K119" s="38">
        <f t="shared" si="26"/>
        <v>0.21362269731024089</v>
      </c>
      <c r="L119" s="33">
        <v>10895921</v>
      </c>
      <c r="M119" s="38">
        <f t="shared" si="27"/>
        <v>0.28776109338810485</v>
      </c>
      <c r="N119" s="33">
        <f t="shared" si="28"/>
        <v>38992481</v>
      </c>
      <c r="O119" s="38">
        <f t="shared" si="29"/>
        <v>1.0297907782623335</v>
      </c>
      <c r="P119" s="33">
        <v>5774210</v>
      </c>
      <c r="Q119" s="33">
        <v>37777200</v>
      </c>
      <c r="R119" s="33">
        <v>37829012</v>
      </c>
      <c r="S119" s="33">
        <v>33437844</v>
      </c>
      <c r="T119" s="38">
        <f t="shared" si="30"/>
        <v>0.88392062684587158</v>
      </c>
      <c r="U119" s="38">
        <f t="shared" si="31"/>
        <v>0.88699770185012317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1159408</v>
      </c>
      <c r="E120" s="33">
        <v>0</v>
      </c>
      <c r="F120" s="33">
        <v>0</v>
      </c>
      <c r="G120" s="38">
        <f t="shared" si="24"/>
        <v>0</v>
      </c>
      <c r="H120" s="33">
        <v>311967</v>
      </c>
      <c r="I120" s="38">
        <f t="shared" si="25"/>
        <v>0.2690743896885307</v>
      </c>
      <c r="J120" s="33">
        <v>231552</v>
      </c>
      <c r="K120" s="38">
        <f t="shared" si="26"/>
        <v>0</v>
      </c>
      <c r="L120" s="33">
        <v>1937696</v>
      </c>
      <c r="M120" s="38">
        <f t="shared" si="27"/>
        <v>0</v>
      </c>
      <c r="N120" s="33">
        <f t="shared" si="28"/>
        <v>2481215</v>
      </c>
      <c r="O120" s="38">
        <f t="shared" si="29"/>
        <v>0</v>
      </c>
      <c r="P120" s="33">
        <v>1326456</v>
      </c>
      <c r="Q120" s="33">
        <v>3943140</v>
      </c>
      <c r="R120" s="33">
        <v>1107140</v>
      </c>
      <c r="S120" s="33">
        <v>2552269</v>
      </c>
      <c r="T120" s="38">
        <f t="shared" si="30"/>
        <v>2.3052811749191613</v>
      </c>
      <c r="U120" s="38">
        <f t="shared" si="31"/>
        <v>0.4608068416894342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431555992</v>
      </c>
      <c r="E121" s="34">
        <f>SUM(E113:E120)</f>
        <v>313113890</v>
      </c>
      <c r="F121" s="34">
        <f>SUM(F113:F120)</f>
        <v>67095182</v>
      </c>
      <c r="G121" s="39">
        <f t="shared" si="24"/>
        <v>0.15547271557754203</v>
      </c>
      <c r="H121" s="34">
        <f>SUM(H113:H120)</f>
        <v>215076332</v>
      </c>
      <c r="I121" s="39">
        <f t="shared" si="25"/>
        <v>0.49837410669065624</v>
      </c>
      <c r="J121" s="34">
        <f>SUM(J113:J120)</f>
        <v>74769980</v>
      </c>
      <c r="K121" s="39">
        <f t="shared" si="26"/>
        <v>0.23879483596208395</v>
      </c>
      <c r="L121" s="34">
        <f>SUM(L113:L120)</f>
        <v>114907068</v>
      </c>
      <c r="M121" s="39">
        <f t="shared" si="27"/>
        <v>0.36698170113117629</v>
      </c>
      <c r="N121" s="34">
        <f t="shared" si="28"/>
        <v>471848562</v>
      </c>
      <c r="O121" s="39">
        <f t="shared" si="29"/>
        <v>1.5069550635393403</v>
      </c>
      <c r="P121" s="34">
        <f>SUM(P113:P120)</f>
        <v>65609118</v>
      </c>
      <c r="Q121" s="34">
        <f>SUM(Q113:Q120)</f>
        <v>267643307</v>
      </c>
      <c r="R121" s="34">
        <f>SUM(R113:R120)</f>
        <v>283638357</v>
      </c>
      <c r="S121" s="34">
        <f>SUM(S113:S120)</f>
        <v>810440009</v>
      </c>
      <c r="T121" s="39">
        <f t="shared" si="30"/>
        <v>2.8573004637733113</v>
      </c>
      <c r="U121" s="39">
        <f t="shared" si="31"/>
        <v>0.75138870179599127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32730826</v>
      </c>
      <c r="E123" s="33">
        <v>33839829</v>
      </c>
      <c r="F123" s="33">
        <v>3734500</v>
      </c>
      <c r="G123" s="38">
        <f t="shared" si="24"/>
        <v>0.11409733442107449</v>
      </c>
      <c r="H123" s="33">
        <v>5740587</v>
      </c>
      <c r="I123" s="38">
        <f t="shared" si="25"/>
        <v>0.17538778275867525</v>
      </c>
      <c r="J123" s="33">
        <v>3691507</v>
      </c>
      <c r="K123" s="38">
        <f t="shared" si="26"/>
        <v>0.10908763752913764</v>
      </c>
      <c r="L123" s="33">
        <v>5492528</v>
      </c>
      <c r="M123" s="38">
        <f t="shared" si="27"/>
        <v>0.16230956722624101</v>
      </c>
      <c r="N123" s="33">
        <f t="shared" si="28"/>
        <v>18659122</v>
      </c>
      <c r="O123" s="38">
        <f t="shared" si="29"/>
        <v>0.55139528039577268</v>
      </c>
      <c r="P123" s="33">
        <v>2035349</v>
      </c>
      <c r="Q123" s="33">
        <v>31826852</v>
      </c>
      <c r="R123" s="33">
        <v>29320331</v>
      </c>
      <c r="S123" s="33">
        <v>6785902</v>
      </c>
      <c r="T123" s="38">
        <f t="shared" si="30"/>
        <v>0.23144015666126005</v>
      </c>
      <c r="U123" s="38">
        <f t="shared" si="31"/>
        <v>1.6985681571072084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4117680</v>
      </c>
      <c r="E124" s="33">
        <v>4076013</v>
      </c>
      <c r="F124" s="33">
        <v>1053520</v>
      </c>
      <c r="G124" s="38">
        <f t="shared" si="24"/>
        <v>0.2558528103203746</v>
      </c>
      <c r="H124" s="33">
        <v>1034511</v>
      </c>
      <c r="I124" s="38">
        <f t="shared" si="25"/>
        <v>0.25123637582327912</v>
      </c>
      <c r="J124" s="33">
        <v>1106364</v>
      </c>
      <c r="K124" s="38">
        <f t="shared" si="26"/>
        <v>0.27143289287840838</v>
      </c>
      <c r="L124" s="33">
        <v>1065360</v>
      </c>
      <c r="M124" s="38">
        <f t="shared" si="27"/>
        <v>0.26137306235284335</v>
      </c>
      <c r="N124" s="33">
        <f t="shared" si="28"/>
        <v>4259755</v>
      </c>
      <c r="O124" s="38">
        <f t="shared" si="29"/>
        <v>1.0450788552440828</v>
      </c>
      <c r="P124" s="33">
        <v>1013135</v>
      </c>
      <c r="Q124" s="33">
        <v>3723804</v>
      </c>
      <c r="R124" s="33">
        <v>3944253</v>
      </c>
      <c r="S124" s="33">
        <v>4016540</v>
      </c>
      <c r="T124" s="38">
        <f t="shared" si="30"/>
        <v>1.0183271712032671</v>
      </c>
      <c r="U124" s="38">
        <f t="shared" si="31"/>
        <v>5.1547918095811607E-2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36848506</v>
      </c>
      <c r="E126" s="34">
        <f>SUM(E122:E125)</f>
        <v>37915842</v>
      </c>
      <c r="F126" s="34">
        <f>SUM(F122:F125)</f>
        <v>4788020</v>
      </c>
      <c r="G126" s="39">
        <f t="shared" si="24"/>
        <v>0.12993796817705444</v>
      </c>
      <c r="H126" s="34">
        <f>SUM(H122:H125)</f>
        <v>6775098</v>
      </c>
      <c r="I126" s="39">
        <f t="shared" si="25"/>
        <v>0.18386357373620521</v>
      </c>
      <c r="J126" s="34">
        <f>SUM(J122:J125)</f>
        <v>4797871</v>
      </c>
      <c r="K126" s="39">
        <f t="shared" si="26"/>
        <v>0.12654000931853235</v>
      </c>
      <c r="L126" s="34">
        <f>SUM(L122:L125)</f>
        <v>6557888</v>
      </c>
      <c r="M126" s="39">
        <f t="shared" si="27"/>
        <v>0.17295904967638592</v>
      </c>
      <c r="N126" s="34">
        <f t="shared" si="28"/>
        <v>22918877</v>
      </c>
      <c r="O126" s="39">
        <f t="shared" si="29"/>
        <v>0.60446704572721877</v>
      </c>
      <c r="P126" s="34">
        <f>SUM(P122:P125)</f>
        <v>3048484</v>
      </c>
      <c r="Q126" s="34">
        <f>SUM(Q122:Q125)</f>
        <v>35550656</v>
      </c>
      <c r="R126" s="34">
        <f>SUM(R122:R125)</f>
        <v>33264584</v>
      </c>
      <c r="S126" s="34">
        <f>SUM(S122:S125)</f>
        <v>10802442</v>
      </c>
      <c r="T126" s="39">
        <f t="shared" si="30"/>
        <v>0.32474303601692417</v>
      </c>
      <c r="U126" s="39">
        <f t="shared" si="31"/>
        <v>1.1511964635536875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43682836</v>
      </c>
      <c r="E127" s="33">
        <v>42120826</v>
      </c>
      <c r="F127" s="33">
        <v>528330</v>
      </c>
      <c r="G127" s="38">
        <f t="shared" si="24"/>
        <v>1.2094681764709599E-2</v>
      </c>
      <c r="H127" s="33">
        <v>1219789</v>
      </c>
      <c r="I127" s="38">
        <f t="shared" si="25"/>
        <v>2.792375934566153E-2</v>
      </c>
      <c r="J127" s="33">
        <v>5983351</v>
      </c>
      <c r="K127" s="38">
        <f t="shared" si="26"/>
        <v>0.14205208131483463</v>
      </c>
      <c r="L127" s="33">
        <v>17514502</v>
      </c>
      <c r="M127" s="38">
        <f t="shared" si="27"/>
        <v>0.41581572972951669</v>
      </c>
      <c r="N127" s="33">
        <f t="shared" si="28"/>
        <v>25245972</v>
      </c>
      <c r="O127" s="38">
        <f t="shared" si="29"/>
        <v>0.59937029724915647</v>
      </c>
      <c r="P127" s="33">
        <v>7382800</v>
      </c>
      <c r="Q127" s="33">
        <v>42910606</v>
      </c>
      <c r="R127" s="33">
        <v>36875765</v>
      </c>
      <c r="S127" s="33">
        <v>13267234</v>
      </c>
      <c r="T127" s="38">
        <f t="shared" si="30"/>
        <v>0.35978193265956654</v>
      </c>
      <c r="U127" s="38">
        <f t="shared" si="31"/>
        <v>1.3723386790919436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4723278</v>
      </c>
      <c r="E128" s="33">
        <v>32993404</v>
      </c>
      <c r="F128" s="33">
        <v>19897</v>
      </c>
      <c r="G128" s="38">
        <f t="shared" si="24"/>
        <v>4.2125405279977166E-3</v>
      </c>
      <c r="H128" s="33">
        <v>453633</v>
      </c>
      <c r="I128" s="38">
        <f t="shared" si="25"/>
        <v>9.6041986095249957E-2</v>
      </c>
      <c r="J128" s="33">
        <v>580234</v>
      </c>
      <c r="K128" s="38">
        <f t="shared" si="26"/>
        <v>1.7586363625893223E-2</v>
      </c>
      <c r="L128" s="33">
        <v>9053985</v>
      </c>
      <c r="M128" s="38">
        <f t="shared" si="27"/>
        <v>0.27441803216182242</v>
      </c>
      <c r="N128" s="33">
        <f t="shared" si="28"/>
        <v>10107749</v>
      </c>
      <c r="O128" s="38">
        <f t="shared" si="29"/>
        <v>0.30635665843997184</v>
      </c>
      <c r="P128" s="33">
        <v>2046892</v>
      </c>
      <c r="Q128" s="33">
        <v>5845906</v>
      </c>
      <c r="R128" s="33">
        <v>8374219</v>
      </c>
      <c r="S128" s="33">
        <v>3822197</v>
      </c>
      <c r="T128" s="38">
        <f t="shared" si="30"/>
        <v>0.45642429461183187</v>
      </c>
      <c r="U128" s="38">
        <f t="shared" si="31"/>
        <v>3.4232841791359778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44790632</v>
      </c>
      <c r="E129" s="33">
        <v>44001465</v>
      </c>
      <c r="F129" s="33">
        <v>3983354</v>
      </c>
      <c r="G129" s="38">
        <f t="shared" si="24"/>
        <v>8.8932748258609071E-2</v>
      </c>
      <c r="H129" s="33">
        <v>14545531</v>
      </c>
      <c r="I129" s="38">
        <f t="shared" si="25"/>
        <v>0.32474493773608731</v>
      </c>
      <c r="J129" s="33">
        <v>4746385</v>
      </c>
      <c r="K129" s="38">
        <f t="shared" si="26"/>
        <v>0.10786879482308145</v>
      </c>
      <c r="L129" s="33">
        <v>4958526</v>
      </c>
      <c r="M129" s="38">
        <f t="shared" si="27"/>
        <v>0.11269002066181205</v>
      </c>
      <c r="N129" s="33">
        <f t="shared" si="28"/>
        <v>28233796</v>
      </c>
      <c r="O129" s="38">
        <f t="shared" si="29"/>
        <v>0.64165581759607326</v>
      </c>
      <c r="P129" s="33">
        <v>8206301</v>
      </c>
      <c r="Q129" s="33">
        <v>40047936</v>
      </c>
      <c r="R129" s="33">
        <v>49511435</v>
      </c>
      <c r="S129" s="33">
        <v>26084779</v>
      </c>
      <c r="T129" s="38">
        <f t="shared" si="30"/>
        <v>0.52684352614704055</v>
      </c>
      <c r="U129" s="38">
        <f t="shared" si="31"/>
        <v>-0.39576600955777763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40496029</v>
      </c>
      <c r="E130" s="33">
        <v>54643984</v>
      </c>
      <c r="F130" s="33">
        <v>12072544</v>
      </c>
      <c r="G130" s="38">
        <f t="shared" si="24"/>
        <v>0.29811673633481445</v>
      </c>
      <c r="H130" s="33">
        <v>13540921</v>
      </c>
      <c r="I130" s="38">
        <f t="shared" si="25"/>
        <v>0.33437651380583516</v>
      </c>
      <c r="J130" s="33">
        <v>5750136</v>
      </c>
      <c r="K130" s="38">
        <f t="shared" si="26"/>
        <v>0.10522907700141337</v>
      </c>
      <c r="L130" s="33">
        <v>16480417</v>
      </c>
      <c r="M130" s="38">
        <f t="shared" si="27"/>
        <v>0.30159618303087127</v>
      </c>
      <c r="N130" s="33">
        <f t="shared" si="28"/>
        <v>47844018</v>
      </c>
      <c r="O130" s="38">
        <f t="shared" si="29"/>
        <v>0.87555874403301193</v>
      </c>
      <c r="P130" s="33">
        <v>10444028</v>
      </c>
      <c r="Q130" s="33">
        <v>36343610</v>
      </c>
      <c r="R130" s="33">
        <v>46507908</v>
      </c>
      <c r="S130" s="33">
        <v>39186318</v>
      </c>
      <c r="T130" s="38">
        <f t="shared" si="30"/>
        <v>0.84257322432133475</v>
      </c>
      <c r="U130" s="38">
        <f t="shared" si="31"/>
        <v>0.5779751835211473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133692775</v>
      </c>
      <c r="E132" s="34">
        <f>SUM(E127:E131)</f>
        <v>173759679</v>
      </c>
      <c r="F132" s="34">
        <f>SUM(F127:F131)</f>
        <v>16604125</v>
      </c>
      <c r="G132" s="39">
        <f t="shared" si="24"/>
        <v>0.12419612802561694</v>
      </c>
      <c r="H132" s="34">
        <f>SUM(H127:H131)</f>
        <v>29759874</v>
      </c>
      <c r="I132" s="39">
        <f t="shared" si="25"/>
        <v>0.22259896991441758</v>
      </c>
      <c r="J132" s="34">
        <f>SUM(J127:J131)</f>
        <v>17060106</v>
      </c>
      <c r="K132" s="39">
        <f t="shared" si="26"/>
        <v>9.8182191047901282E-2</v>
      </c>
      <c r="L132" s="34">
        <f>SUM(L127:L131)</f>
        <v>48007430</v>
      </c>
      <c r="M132" s="39">
        <f t="shared" si="27"/>
        <v>0.27628636445627874</v>
      </c>
      <c r="N132" s="34">
        <f t="shared" si="28"/>
        <v>111431535</v>
      </c>
      <c r="O132" s="39">
        <f t="shared" si="29"/>
        <v>0.64129685115267732</v>
      </c>
      <c r="P132" s="34">
        <f>SUM(P127:P131)</f>
        <v>28080021</v>
      </c>
      <c r="Q132" s="34">
        <f>SUM(Q127:Q131)</f>
        <v>125148058</v>
      </c>
      <c r="R132" s="34">
        <f>SUM(R127:R131)</f>
        <v>141269327</v>
      </c>
      <c r="S132" s="34">
        <f>SUM(S127:S131)</f>
        <v>82360528</v>
      </c>
      <c r="T132" s="39">
        <f t="shared" si="30"/>
        <v>0.58300361266674683</v>
      </c>
      <c r="U132" s="39">
        <f t="shared" si="31"/>
        <v>0.70966503194566699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204302640</v>
      </c>
      <c r="E133" s="33">
        <v>190600628</v>
      </c>
      <c r="F133" s="33">
        <v>25810469</v>
      </c>
      <c r="G133" s="38">
        <f t="shared" si="24"/>
        <v>0.12633448593713717</v>
      </c>
      <c r="H133" s="33">
        <v>36105201</v>
      </c>
      <c r="I133" s="38">
        <f t="shared" si="25"/>
        <v>0.17672410400570449</v>
      </c>
      <c r="J133" s="33">
        <v>99334515</v>
      </c>
      <c r="K133" s="38">
        <f t="shared" si="26"/>
        <v>0.52116572774356229</v>
      </c>
      <c r="L133" s="33">
        <v>29761494</v>
      </c>
      <c r="M133" s="38">
        <f t="shared" si="27"/>
        <v>0.1561458338951538</v>
      </c>
      <c r="N133" s="33">
        <f t="shared" si="28"/>
        <v>191011679</v>
      </c>
      <c r="O133" s="38">
        <f t="shared" si="29"/>
        <v>1.002156608843912</v>
      </c>
      <c r="P133" s="33">
        <v>11433393</v>
      </c>
      <c r="Q133" s="33">
        <v>292244740</v>
      </c>
      <c r="R133" s="33">
        <v>211144026</v>
      </c>
      <c r="S133" s="33">
        <v>221291843</v>
      </c>
      <c r="T133" s="38">
        <f t="shared" si="30"/>
        <v>1.0480611135074218</v>
      </c>
      <c r="U133" s="38">
        <f t="shared" si="31"/>
        <v>1.6030325381100781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6298889</v>
      </c>
      <c r="E134" s="33">
        <v>5758889</v>
      </c>
      <c r="F134" s="33">
        <v>473039</v>
      </c>
      <c r="G134" s="38">
        <f t="shared" si="24"/>
        <v>7.5098799169186825E-2</v>
      </c>
      <c r="H134" s="33">
        <v>1491036</v>
      </c>
      <c r="I134" s="38">
        <f t="shared" si="25"/>
        <v>0.23671412530050934</v>
      </c>
      <c r="J134" s="33">
        <v>2693885</v>
      </c>
      <c r="K134" s="38">
        <f t="shared" si="26"/>
        <v>0.46777859410035511</v>
      </c>
      <c r="L134" s="33">
        <v>1945573</v>
      </c>
      <c r="M134" s="38">
        <f t="shared" si="27"/>
        <v>0.33783825317695826</v>
      </c>
      <c r="N134" s="33">
        <f t="shared" si="28"/>
        <v>6603533</v>
      </c>
      <c r="O134" s="38">
        <f t="shared" si="29"/>
        <v>1.1466678729178492</v>
      </c>
      <c r="P134" s="33">
        <v>1301526</v>
      </c>
      <c r="Q134" s="33">
        <v>6746241</v>
      </c>
      <c r="R134" s="33">
        <v>5918241</v>
      </c>
      <c r="S134" s="33">
        <v>4721124</v>
      </c>
      <c r="T134" s="38">
        <f t="shared" si="30"/>
        <v>0.79772418865673089</v>
      </c>
      <c r="U134" s="38">
        <f t="shared" si="31"/>
        <v>0.49483990331349514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14123499</v>
      </c>
      <c r="E136" s="33">
        <v>9359779</v>
      </c>
      <c r="F136" s="33">
        <v>2488970</v>
      </c>
      <c r="G136" s="38">
        <f t="shared" si="24"/>
        <v>0.17622899254639379</v>
      </c>
      <c r="H136" s="33">
        <v>3017706</v>
      </c>
      <c r="I136" s="38">
        <f t="shared" si="25"/>
        <v>0.21366560793469097</v>
      </c>
      <c r="J136" s="33">
        <v>2586040</v>
      </c>
      <c r="K136" s="38">
        <f t="shared" si="26"/>
        <v>0.27629284836746681</v>
      </c>
      <c r="L136" s="33">
        <v>2363812</v>
      </c>
      <c r="M136" s="38">
        <f t="shared" si="27"/>
        <v>0.25254998007965784</v>
      </c>
      <c r="N136" s="33">
        <f t="shared" si="28"/>
        <v>10456528</v>
      </c>
      <c r="O136" s="38">
        <f t="shared" si="29"/>
        <v>1.1171768051361042</v>
      </c>
      <c r="P136" s="33">
        <v>836129</v>
      </c>
      <c r="Q136" s="33">
        <v>0</v>
      </c>
      <c r="R136" s="33">
        <v>12092302</v>
      </c>
      <c r="S136" s="33">
        <v>836129</v>
      </c>
      <c r="T136" s="38">
        <f t="shared" si="30"/>
        <v>6.9145560539258771E-2</v>
      </c>
      <c r="U136" s="38">
        <f t="shared" si="31"/>
        <v>1.8270900782056358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224725028</v>
      </c>
      <c r="E137" s="34">
        <f>SUM(E133:E136)</f>
        <v>205719296</v>
      </c>
      <c r="F137" s="34">
        <f>SUM(F133:F136)</f>
        <v>28772478</v>
      </c>
      <c r="G137" s="39">
        <f t="shared" ref="G137:G170" si="32">IF(($D137     =0),0,($F137     /$D137     ))</f>
        <v>0.1280341502505008</v>
      </c>
      <c r="H137" s="34">
        <f>SUM(H133:H136)</f>
        <v>40613943</v>
      </c>
      <c r="I137" s="39">
        <f t="shared" ref="I137:I170" si="33">IF(($D137     =0),0,($H137     /$D137     ))</f>
        <v>0.18072727974028777</v>
      </c>
      <c r="J137" s="34">
        <f>SUM(J133:J136)</f>
        <v>104614440</v>
      </c>
      <c r="K137" s="39">
        <f t="shared" ref="K137:K170" si="34">IF(($E137     =0),0,($J137     /$E137     ))</f>
        <v>0.50853003113524164</v>
      </c>
      <c r="L137" s="34">
        <f>SUM(L133:L136)</f>
        <v>34070879</v>
      </c>
      <c r="M137" s="39">
        <f t="shared" ref="M137:M170" si="35">IF(($E137     =0),0,($L137     /$E137     ))</f>
        <v>0.1656182947466435</v>
      </c>
      <c r="N137" s="34">
        <f t="shared" ref="N137:N170" si="36">$F137     +$H137     +$J137     +$L137</f>
        <v>208071740</v>
      </c>
      <c r="O137" s="39">
        <f t="shared" ref="O137:O170" si="37">IF(($E137     =0),0,($N137     /$E137     ))</f>
        <v>1.0114352131556974</v>
      </c>
      <c r="P137" s="34">
        <f>SUM(P133:P136)</f>
        <v>13571048</v>
      </c>
      <c r="Q137" s="34">
        <f>SUM(Q133:Q136)</f>
        <v>298990981</v>
      </c>
      <c r="R137" s="34">
        <f>SUM(R133:R136)</f>
        <v>229154569</v>
      </c>
      <c r="S137" s="34">
        <f>SUM(S133:S136)</f>
        <v>226849096</v>
      </c>
      <c r="T137" s="39">
        <f t="shared" ref="T137:T170" si="38">IF(($R137     =0),0,($S137     /$R137     ))</f>
        <v>0.98993922307523352</v>
      </c>
      <c r="U137" s="39">
        <f t="shared" ref="U137:U170" si="39">IF(($P137     =0),0,(($L137     /$P137     )-1))</f>
        <v>1.5105562223344875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220000</v>
      </c>
      <c r="E138" s="33">
        <v>220000</v>
      </c>
      <c r="F138" s="33">
        <v>1593492</v>
      </c>
      <c r="G138" s="38">
        <f t="shared" si="32"/>
        <v>7.2431454545454548</v>
      </c>
      <c r="H138" s="33">
        <v>797970</v>
      </c>
      <c r="I138" s="38">
        <f t="shared" si="33"/>
        <v>3.6271363636363638</v>
      </c>
      <c r="J138" s="33">
        <v>219650</v>
      </c>
      <c r="K138" s="38">
        <f t="shared" si="34"/>
        <v>0.99840909090909091</v>
      </c>
      <c r="L138" s="33">
        <v>650000</v>
      </c>
      <c r="M138" s="38">
        <f t="shared" si="35"/>
        <v>2.9545454545454546</v>
      </c>
      <c r="N138" s="33">
        <f t="shared" si="36"/>
        <v>3261112</v>
      </c>
      <c r="O138" s="38">
        <f t="shared" si="37"/>
        <v>14.823236363636363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32898516</v>
      </c>
      <c r="E139" s="33">
        <v>32091667</v>
      </c>
      <c r="F139" s="33">
        <v>12806010</v>
      </c>
      <c r="G139" s="38">
        <f t="shared" si="32"/>
        <v>0.38925798355159852</v>
      </c>
      <c r="H139" s="33">
        <v>9922001</v>
      </c>
      <c r="I139" s="38">
        <f t="shared" si="33"/>
        <v>0.30159418133024601</v>
      </c>
      <c r="J139" s="33">
        <v>3427786</v>
      </c>
      <c r="K139" s="38">
        <f t="shared" si="34"/>
        <v>0.10681233854258802</v>
      </c>
      <c r="L139" s="33">
        <v>7942610</v>
      </c>
      <c r="M139" s="38">
        <f t="shared" si="35"/>
        <v>0.24749758247211029</v>
      </c>
      <c r="N139" s="33">
        <f t="shared" si="36"/>
        <v>34098407</v>
      </c>
      <c r="O139" s="38">
        <f t="shared" si="37"/>
        <v>1.0625314976626175</v>
      </c>
      <c r="P139" s="33">
        <v>7517016</v>
      </c>
      <c r="Q139" s="33">
        <v>21218352</v>
      </c>
      <c r="R139" s="33">
        <v>37252041</v>
      </c>
      <c r="S139" s="33">
        <v>22554978</v>
      </c>
      <c r="T139" s="38">
        <f t="shared" si="38"/>
        <v>0.60546959024339098</v>
      </c>
      <c r="U139" s="38">
        <f t="shared" si="39"/>
        <v>5.6617413079871115E-2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30747282</v>
      </c>
      <c r="E140" s="33">
        <v>39884997</v>
      </c>
      <c r="F140" s="33">
        <v>4647901</v>
      </c>
      <c r="G140" s="38">
        <f t="shared" si="32"/>
        <v>0.15116461350957786</v>
      </c>
      <c r="H140" s="33">
        <v>8816282</v>
      </c>
      <c r="I140" s="38">
        <f t="shared" si="33"/>
        <v>0.28673370218544847</v>
      </c>
      <c r="J140" s="33">
        <v>5059010</v>
      </c>
      <c r="K140" s="38">
        <f t="shared" si="34"/>
        <v>0.12683992429534344</v>
      </c>
      <c r="L140" s="33">
        <v>5395020</v>
      </c>
      <c r="M140" s="38">
        <f t="shared" si="35"/>
        <v>0.13526439528126327</v>
      </c>
      <c r="N140" s="33">
        <f t="shared" si="36"/>
        <v>23918213</v>
      </c>
      <c r="O140" s="38">
        <f t="shared" si="37"/>
        <v>0.59967944839008014</v>
      </c>
      <c r="P140" s="33">
        <v>6190009</v>
      </c>
      <c r="Q140" s="33">
        <v>31562664</v>
      </c>
      <c r="R140" s="33">
        <v>32043621</v>
      </c>
      <c r="S140" s="33">
        <v>22174352</v>
      </c>
      <c r="T140" s="38">
        <f t="shared" si="38"/>
        <v>0.69200518880185236</v>
      </c>
      <c r="U140" s="38">
        <f t="shared" si="39"/>
        <v>-0.12843099258821755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11516909</v>
      </c>
      <c r="E141" s="33">
        <v>10289230</v>
      </c>
      <c r="F141" s="33">
        <v>5150866</v>
      </c>
      <c r="G141" s="38">
        <f t="shared" si="32"/>
        <v>0.44724378737385179</v>
      </c>
      <c r="H141" s="33">
        <v>4846570</v>
      </c>
      <c r="I141" s="38">
        <f t="shared" si="33"/>
        <v>0.42082211468372288</v>
      </c>
      <c r="J141" s="33">
        <v>3559505</v>
      </c>
      <c r="K141" s="38">
        <f t="shared" si="34"/>
        <v>0.3459447402769692</v>
      </c>
      <c r="L141" s="33">
        <v>6095483</v>
      </c>
      <c r="M141" s="38">
        <f t="shared" si="35"/>
        <v>0.59241391241132724</v>
      </c>
      <c r="N141" s="33">
        <f t="shared" si="36"/>
        <v>19652424</v>
      </c>
      <c r="O141" s="38">
        <f t="shared" si="37"/>
        <v>1.9099994848982869</v>
      </c>
      <c r="P141" s="33">
        <v>9263686</v>
      </c>
      <c r="Q141" s="33">
        <v>17989185</v>
      </c>
      <c r="R141" s="33">
        <v>9400896</v>
      </c>
      <c r="S141" s="33">
        <v>28431106</v>
      </c>
      <c r="T141" s="38">
        <f t="shared" si="38"/>
        <v>3.0242974712197648</v>
      </c>
      <c r="U141" s="38">
        <f t="shared" si="39"/>
        <v>-0.34200241674858145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15300000</v>
      </c>
      <c r="E142" s="33">
        <v>50977918</v>
      </c>
      <c r="F142" s="33">
        <v>15163093</v>
      </c>
      <c r="G142" s="38">
        <f t="shared" si="32"/>
        <v>0.99105183006535946</v>
      </c>
      <c r="H142" s="33">
        <v>15585757</v>
      </c>
      <c r="I142" s="38">
        <f t="shared" si="33"/>
        <v>1.0186769281045751</v>
      </c>
      <c r="J142" s="33">
        <v>24367165</v>
      </c>
      <c r="K142" s="38">
        <f t="shared" si="34"/>
        <v>0.4779945112705466</v>
      </c>
      <c r="L142" s="33">
        <v>14447180</v>
      </c>
      <c r="M142" s="38">
        <f t="shared" si="35"/>
        <v>0.28340074618190564</v>
      </c>
      <c r="N142" s="33">
        <f t="shared" si="36"/>
        <v>69563195</v>
      </c>
      <c r="O142" s="38">
        <f t="shared" si="37"/>
        <v>1.3645750499265192</v>
      </c>
      <c r="P142" s="33">
        <v>7699464</v>
      </c>
      <c r="Q142" s="33">
        <v>13748882</v>
      </c>
      <c r="R142" s="33">
        <v>20948882</v>
      </c>
      <c r="S142" s="33">
        <v>34388852</v>
      </c>
      <c r="T142" s="38">
        <f t="shared" si="38"/>
        <v>1.6415602512821448</v>
      </c>
      <c r="U142" s="38">
        <f t="shared" si="39"/>
        <v>0.87638775894010279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90682707</v>
      </c>
      <c r="E144" s="34">
        <f>SUM(E138:E143)</f>
        <v>133463812</v>
      </c>
      <c r="F144" s="34">
        <f>SUM(F138:F143)</f>
        <v>39361362</v>
      </c>
      <c r="G144" s="39">
        <f t="shared" si="32"/>
        <v>0.43405587793050776</v>
      </c>
      <c r="H144" s="34">
        <f>SUM(H138:H143)</f>
        <v>39968580</v>
      </c>
      <c r="I144" s="39">
        <f t="shared" si="33"/>
        <v>0.4407519506447905</v>
      </c>
      <c r="J144" s="34">
        <f>SUM(J138:J143)</f>
        <v>36633116</v>
      </c>
      <c r="K144" s="39">
        <f t="shared" si="34"/>
        <v>0.27447976684496317</v>
      </c>
      <c r="L144" s="34">
        <f>SUM(L138:L143)</f>
        <v>34530293</v>
      </c>
      <c r="M144" s="39">
        <f t="shared" si="35"/>
        <v>0.258724012768345</v>
      </c>
      <c r="N144" s="34">
        <f t="shared" si="36"/>
        <v>150493351</v>
      </c>
      <c r="O144" s="39">
        <f t="shared" si="37"/>
        <v>1.1275966776672017</v>
      </c>
      <c r="P144" s="34">
        <f>SUM(P138:P143)</f>
        <v>30670175</v>
      </c>
      <c r="Q144" s="34">
        <f>SUM(Q138:Q143)</f>
        <v>84519083</v>
      </c>
      <c r="R144" s="34">
        <f>SUM(R138:R143)</f>
        <v>99645440</v>
      </c>
      <c r="S144" s="34">
        <f>SUM(S138:S143)</f>
        <v>107549288</v>
      </c>
      <c r="T144" s="39">
        <f t="shared" si="38"/>
        <v>1.0793197159849963</v>
      </c>
      <c r="U144" s="39">
        <f t="shared" si="39"/>
        <v>0.12585901449861314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14726254</v>
      </c>
      <c r="E145" s="33">
        <v>15069429</v>
      </c>
      <c r="F145" s="33">
        <v>4889021</v>
      </c>
      <c r="G145" s="38">
        <f t="shared" si="32"/>
        <v>0.33199352666333204</v>
      </c>
      <c r="H145" s="33">
        <v>4810190</v>
      </c>
      <c r="I145" s="38">
        <f t="shared" si="33"/>
        <v>0.32664043415250071</v>
      </c>
      <c r="J145" s="33">
        <v>2620576</v>
      </c>
      <c r="K145" s="38">
        <f t="shared" si="34"/>
        <v>0.17390015242117005</v>
      </c>
      <c r="L145" s="33">
        <v>2032716</v>
      </c>
      <c r="M145" s="38">
        <f t="shared" si="35"/>
        <v>0.13489004792417814</v>
      </c>
      <c r="N145" s="33">
        <f t="shared" si="36"/>
        <v>14352503</v>
      </c>
      <c r="O145" s="38">
        <f t="shared" si="37"/>
        <v>0.952425138338022</v>
      </c>
      <c r="P145" s="33">
        <v>4644013</v>
      </c>
      <c r="Q145" s="33">
        <v>15036700</v>
      </c>
      <c r="R145" s="33">
        <v>13107735</v>
      </c>
      <c r="S145" s="33">
        <v>12762565</v>
      </c>
      <c r="T145" s="38">
        <f t="shared" si="38"/>
        <v>0.97366669374991177</v>
      </c>
      <c r="U145" s="38">
        <f t="shared" si="39"/>
        <v>-0.56229321494147411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4527985</v>
      </c>
      <c r="E146" s="33">
        <v>3267768</v>
      </c>
      <c r="F146" s="33">
        <v>459520</v>
      </c>
      <c r="G146" s="38">
        <f t="shared" si="32"/>
        <v>0.10148443512953334</v>
      </c>
      <c r="H146" s="33">
        <v>1692685</v>
      </c>
      <c r="I146" s="38">
        <f t="shared" si="33"/>
        <v>0.37382743096542942</v>
      </c>
      <c r="J146" s="33">
        <v>784583</v>
      </c>
      <c r="K146" s="38">
        <f t="shared" si="34"/>
        <v>0.24009752222311989</v>
      </c>
      <c r="L146" s="33">
        <v>2573301</v>
      </c>
      <c r="M146" s="38">
        <f t="shared" si="35"/>
        <v>0.78747971092195035</v>
      </c>
      <c r="N146" s="33">
        <f t="shared" si="36"/>
        <v>5510089</v>
      </c>
      <c r="O146" s="38">
        <f t="shared" si="37"/>
        <v>1.6861934506978464</v>
      </c>
      <c r="P146" s="33">
        <v>303713</v>
      </c>
      <c r="Q146" s="33">
        <v>7108662</v>
      </c>
      <c r="R146" s="33">
        <v>2511482</v>
      </c>
      <c r="S146" s="33">
        <v>2187024</v>
      </c>
      <c r="T146" s="38">
        <f t="shared" si="38"/>
        <v>0.87081014317442851</v>
      </c>
      <c r="U146" s="38">
        <f t="shared" si="39"/>
        <v>7.472804917800687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30304196</v>
      </c>
      <c r="E147" s="33">
        <v>34915701</v>
      </c>
      <c r="F147" s="33">
        <v>10772870</v>
      </c>
      <c r="G147" s="38">
        <f t="shared" si="32"/>
        <v>0.35549103497086676</v>
      </c>
      <c r="H147" s="33">
        <v>7386430</v>
      </c>
      <c r="I147" s="38">
        <f t="shared" si="33"/>
        <v>0.24374281370144255</v>
      </c>
      <c r="J147" s="33">
        <v>3380522</v>
      </c>
      <c r="K147" s="38">
        <f t="shared" si="34"/>
        <v>9.6819536861081495E-2</v>
      </c>
      <c r="L147" s="33">
        <v>3090631</v>
      </c>
      <c r="M147" s="38">
        <f t="shared" si="35"/>
        <v>8.8516939699993427E-2</v>
      </c>
      <c r="N147" s="33">
        <f t="shared" si="36"/>
        <v>24630453</v>
      </c>
      <c r="O147" s="38">
        <f t="shared" si="37"/>
        <v>0.70542627799453317</v>
      </c>
      <c r="P147" s="33">
        <v>6590624</v>
      </c>
      <c r="Q147" s="33">
        <v>28971899</v>
      </c>
      <c r="R147" s="33">
        <v>31447795</v>
      </c>
      <c r="S147" s="33">
        <v>19721719</v>
      </c>
      <c r="T147" s="38">
        <f t="shared" si="38"/>
        <v>0.62712565380180074</v>
      </c>
      <c r="U147" s="38">
        <f t="shared" si="39"/>
        <v>-0.53105639162543639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1804719</v>
      </c>
      <c r="E148" s="33">
        <v>1804719</v>
      </c>
      <c r="F148" s="33">
        <v>262029</v>
      </c>
      <c r="G148" s="38">
        <f t="shared" si="32"/>
        <v>0.14519102419822699</v>
      </c>
      <c r="H148" s="33">
        <v>262029</v>
      </c>
      <c r="I148" s="38">
        <f t="shared" si="33"/>
        <v>0.14519102419822699</v>
      </c>
      <c r="J148" s="33">
        <v>262029</v>
      </c>
      <c r="K148" s="38">
        <f t="shared" si="34"/>
        <v>0.14519102419822699</v>
      </c>
      <c r="L148" s="33">
        <v>173679</v>
      </c>
      <c r="M148" s="38">
        <f t="shared" si="35"/>
        <v>9.6236034529475226E-2</v>
      </c>
      <c r="N148" s="33">
        <f t="shared" si="36"/>
        <v>959766</v>
      </c>
      <c r="O148" s="38">
        <f t="shared" si="37"/>
        <v>0.53180910712415619</v>
      </c>
      <c r="P148" s="33">
        <v>285167</v>
      </c>
      <c r="Q148" s="33">
        <v>0</v>
      </c>
      <c r="R148" s="33">
        <v>2045115</v>
      </c>
      <c r="S148" s="33">
        <v>1086163</v>
      </c>
      <c r="T148" s="38">
        <f t="shared" si="38"/>
        <v>0.53110118501893533</v>
      </c>
      <c r="U148" s="38">
        <f t="shared" si="39"/>
        <v>-0.39095687789961675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3000000</v>
      </c>
      <c r="R149" s="33">
        <v>2645000</v>
      </c>
      <c r="S149" s="33">
        <v>851369</v>
      </c>
      <c r="T149" s="38">
        <f t="shared" si="38"/>
        <v>0.32187863894139884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54045154</v>
      </c>
      <c r="E150" s="34">
        <f>SUM(E145:E149)</f>
        <v>57739617</v>
      </c>
      <c r="F150" s="34">
        <f>SUM(F145:F149)</f>
        <v>16383440</v>
      </c>
      <c r="G150" s="39">
        <f t="shared" si="32"/>
        <v>0.30314355288912676</v>
      </c>
      <c r="H150" s="34">
        <f>SUM(H145:H149)</f>
        <v>14151334</v>
      </c>
      <c r="I150" s="39">
        <f t="shared" si="33"/>
        <v>0.26184279167749247</v>
      </c>
      <c r="J150" s="34">
        <f>SUM(J145:J149)</f>
        <v>7047710</v>
      </c>
      <c r="K150" s="39">
        <f t="shared" si="34"/>
        <v>0.12206021387360433</v>
      </c>
      <c r="L150" s="34">
        <f>SUM(L145:L149)</f>
        <v>7870327</v>
      </c>
      <c r="M150" s="39">
        <f t="shared" si="35"/>
        <v>0.1363072255917458</v>
      </c>
      <c r="N150" s="34">
        <f t="shared" si="36"/>
        <v>45452811</v>
      </c>
      <c r="O150" s="39">
        <f t="shared" si="37"/>
        <v>0.78720319533813321</v>
      </c>
      <c r="P150" s="34">
        <f>SUM(P145:P149)</f>
        <v>11823517</v>
      </c>
      <c r="Q150" s="34">
        <f>SUM(Q145:Q149)</f>
        <v>54117261</v>
      </c>
      <c r="R150" s="34">
        <f>SUM(R145:R149)</f>
        <v>51757127</v>
      </c>
      <c r="S150" s="34">
        <f>SUM(S145:S149)</f>
        <v>36608840</v>
      </c>
      <c r="T150" s="39">
        <f t="shared" si="38"/>
        <v>0.7073197861233681</v>
      </c>
      <c r="U150" s="39">
        <f t="shared" si="39"/>
        <v>-0.33434975396914468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9082390</v>
      </c>
      <c r="E151" s="33">
        <v>14196433</v>
      </c>
      <c r="F151" s="33">
        <v>4676179</v>
      </c>
      <c r="G151" s="38">
        <f t="shared" si="32"/>
        <v>0.51486216733701151</v>
      </c>
      <c r="H151" s="33">
        <v>9176995</v>
      </c>
      <c r="I151" s="38">
        <f t="shared" si="33"/>
        <v>1.0104163111251554</v>
      </c>
      <c r="J151" s="33">
        <v>7073522</v>
      </c>
      <c r="K151" s="38">
        <f t="shared" si="34"/>
        <v>0.49826051375017938</v>
      </c>
      <c r="L151" s="33">
        <v>5635714</v>
      </c>
      <c r="M151" s="38">
        <f t="shared" si="35"/>
        <v>0.3969809881115911</v>
      </c>
      <c r="N151" s="33">
        <f t="shared" si="36"/>
        <v>26562410</v>
      </c>
      <c r="O151" s="38">
        <f t="shared" si="37"/>
        <v>1.8710622590900123</v>
      </c>
      <c r="P151" s="33">
        <v>1182332</v>
      </c>
      <c r="Q151" s="33">
        <v>5029913</v>
      </c>
      <c r="R151" s="33">
        <v>5031913</v>
      </c>
      <c r="S151" s="33">
        <v>4524279</v>
      </c>
      <c r="T151" s="38">
        <f t="shared" si="38"/>
        <v>0.89911709522799776</v>
      </c>
      <c r="U151" s="38">
        <f t="shared" si="39"/>
        <v>3.7666087021242767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213572500</v>
      </c>
      <c r="E152" s="33">
        <v>200705902</v>
      </c>
      <c r="F152" s="33">
        <v>49623007</v>
      </c>
      <c r="G152" s="38">
        <f t="shared" si="32"/>
        <v>0.23234736213697924</v>
      </c>
      <c r="H152" s="33">
        <v>47658946</v>
      </c>
      <c r="I152" s="38">
        <f t="shared" si="33"/>
        <v>0.22315113603109016</v>
      </c>
      <c r="J152" s="33">
        <v>45919808</v>
      </c>
      <c r="K152" s="38">
        <f t="shared" si="34"/>
        <v>0.22879151804913042</v>
      </c>
      <c r="L152" s="33">
        <v>49261194</v>
      </c>
      <c r="M152" s="38">
        <f t="shared" si="35"/>
        <v>0.24543968816622044</v>
      </c>
      <c r="N152" s="33">
        <f t="shared" si="36"/>
        <v>192462955</v>
      </c>
      <c r="O152" s="38">
        <f t="shared" si="37"/>
        <v>0.95893022119499005</v>
      </c>
      <c r="P152" s="33">
        <v>55018659</v>
      </c>
      <c r="Q152" s="33">
        <v>249653500</v>
      </c>
      <c r="R152" s="33">
        <v>204914610</v>
      </c>
      <c r="S152" s="33">
        <v>189566210</v>
      </c>
      <c r="T152" s="38">
        <f t="shared" si="38"/>
        <v>0.92509855690621567</v>
      </c>
      <c r="U152" s="38">
        <f t="shared" si="39"/>
        <v>-0.10464568029547938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63757330</v>
      </c>
      <c r="E153" s="33">
        <v>68767280</v>
      </c>
      <c r="F153" s="33">
        <v>21299042</v>
      </c>
      <c r="G153" s="38">
        <f t="shared" si="32"/>
        <v>0.33406420877411269</v>
      </c>
      <c r="H153" s="33">
        <v>19550618</v>
      </c>
      <c r="I153" s="38">
        <f t="shared" si="33"/>
        <v>0.30664110307003134</v>
      </c>
      <c r="J153" s="33">
        <v>15827960</v>
      </c>
      <c r="K153" s="38">
        <f t="shared" si="34"/>
        <v>0.23016702129268454</v>
      </c>
      <c r="L153" s="33">
        <v>22059208</v>
      </c>
      <c r="M153" s="38">
        <f t="shared" si="35"/>
        <v>0.32078058053190411</v>
      </c>
      <c r="N153" s="33">
        <f t="shared" si="36"/>
        <v>78736828</v>
      </c>
      <c r="O153" s="38">
        <f t="shared" si="37"/>
        <v>1.1449751684231222</v>
      </c>
      <c r="P153" s="33">
        <v>23747045</v>
      </c>
      <c r="Q153" s="33">
        <v>58172850</v>
      </c>
      <c r="R153" s="33">
        <v>63319340</v>
      </c>
      <c r="S153" s="33">
        <v>72904215</v>
      </c>
      <c r="T153" s="38">
        <f t="shared" si="38"/>
        <v>1.151373577172472</v>
      </c>
      <c r="U153" s="38">
        <f t="shared" si="39"/>
        <v>-7.1075664361607949E-2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31109902</v>
      </c>
      <c r="E154" s="33">
        <v>27756648</v>
      </c>
      <c r="F154" s="33">
        <v>7609875</v>
      </c>
      <c r="G154" s="38">
        <f t="shared" si="32"/>
        <v>0.24461263169520753</v>
      </c>
      <c r="H154" s="33">
        <v>8141943</v>
      </c>
      <c r="I154" s="38">
        <f t="shared" si="33"/>
        <v>0.26171548209955786</v>
      </c>
      <c r="J154" s="33">
        <v>5998032</v>
      </c>
      <c r="K154" s="38">
        <f t="shared" si="34"/>
        <v>0.21609352829635625</v>
      </c>
      <c r="L154" s="33">
        <v>7988048</v>
      </c>
      <c r="M154" s="38">
        <f t="shared" si="35"/>
        <v>0.2877886407609449</v>
      </c>
      <c r="N154" s="33">
        <f t="shared" si="36"/>
        <v>29737898</v>
      </c>
      <c r="O154" s="38">
        <f t="shared" si="37"/>
        <v>1.0713792962320234</v>
      </c>
      <c r="P154" s="33">
        <v>8505797</v>
      </c>
      <c r="Q154" s="33">
        <v>21676150</v>
      </c>
      <c r="R154" s="33">
        <v>27108929</v>
      </c>
      <c r="S154" s="33">
        <v>21974198</v>
      </c>
      <c r="T154" s="38">
        <f t="shared" si="38"/>
        <v>0.8105889391646568</v>
      </c>
      <c r="U154" s="38">
        <f t="shared" si="39"/>
        <v>-6.0870133627689449E-2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4305875</v>
      </c>
      <c r="E155" s="33">
        <v>4305875</v>
      </c>
      <c r="F155" s="33">
        <v>0</v>
      </c>
      <c r="G155" s="38">
        <f t="shared" si="32"/>
        <v>0</v>
      </c>
      <c r="H155" s="33">
        <v>283032</v>
      </c>
      <c r="I155" s="38">
        <f t="shared" si="33"/>
        <v>6.5731587656399693E-2</v>
      </c>
      <c r="J155" s="33">
        <v>2240305</v>
      </c>
      <c r="K155" s="38">
        <f t="shared" si="34"/>
        <v>0.52029030104218077</v>
      </c>
      <c r="L155" s="33">
        <v>1161400</v>
      </c>
      <c r="M155" s="38">
        <f t="shared" si="35"/>
        <v>0.2697245043109705</v>
      </c>
      <c r="N155" s="33">
        <f t="shared" si="36"/>
        <v>3684737</v>
      </c>
      <c r="O155" s="38">
        <f t="shared" si="37"/>
        <v>0.85574639300955091</v>
      </c>
      <c r="P155" s="33">
        <v>163579</v>
      </c>
      <c r="Q155" s="33">
        <v>6363000</v>
      </c>
      <c r="R155" s="33">
        <v>7605875</v>
      </c>
      <c r="S155" s="33">
        <v>533947</v>
      </c>
      <c r="T155" s="38">
        <f t="shared" si="38"/>
        <v>7.0201916281821625E-2</v>
      </c>
      <c r="U155" s="38">
        <f t="shared" si="39"/>
        <v>6.0999333655298056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321827997</v>
      </c>
      <c r="E157" s="34">
        <f>SUM(E151:E156)</f>
        <v>315732138</v>
      </c>
      <c r="F157" s="34">
        <f>SUM(F151:F156)</f>
        <v>83208103</v>
      </c>
      <c r="G157" s="39">
        <f t="shared" si="32"/>
        <v>0.25854836675380982</v>
      </c>
      <c r="H157" s="34">
        <f>SUM(H151:H156)</f>
        <v>84811534</v>
      </c>
      <c r="I157" s="39">
        <f t="shared" si="33"/>
        <v>0.26353062751094336</v>
      </c>
      <c r="J157" s="34">
        <f>SUM(J151:J156)</f>
        <v>77059627</v>
      </c>
      <c r="K157" s="39">
        <f t="shared" si="34"/>
        <v>0.24406646560636155</v>
      </c>
      <c r="L157" s="34">
        <f>SUM(L151:L156)</f>
        <v>86105564</v>
      </c>
      <c r="M157" s="39">
        <f t="shared" si="35"/>
        <v>0.27271713467445624</v>
      </c>
      <c r="N157" s="34">
        <f t="shared" si="36"/>
        <v>331184828</v>
      </c>
      <c r="O157" s="39">
        <f t="shared" si="37"/>
        <v>1.0489424044631148</v>
      </c>
      <c r="P157" s="34">
        <f>SUM(P151:P156)</f>
        <v>88617412</v>
      </c>
      <c r="Q157" s="34">
        <f>SUM(Q151:Q156)</f>
        <v>340895413</v>
      </c>
      <c r="R157" s="34">
        <f>SUM(R151:R156)</f>
        <v>307980667</v>
      </c>
      <c r="S157" s="34">
        <f>SUM(S151:S156)</f>
        <v>289502849</v>
      </c>
      <c r="T157" s="39">
        <f t="shared" si="38"/>
        <v>0.94000331845505092</v>
      </c>
      <c r="U157" s="39">
        <f t="shared" si="39"/>
        <v>-2.8344858457387545E-2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44642859</v>
      </c>
      <c r="E158" s="33">
        <v>44869180</v>
      </c>
      <c r="F158" s="33">
        <v>13151539</v>
      </c>
      <c r="G158" s="38">
        <f t="shared" si="32"/>
        <v>0.29459446134487038</v>
      </c>
      <c r="H158" s="33">
        <v>11930469</v>
      </c>
      <c r="I158" s="38">
        <f t="shared" si="33"/>
        <v>0.26724249448271226</v>
      </c>
      <c r="J158" s="33">
        <v>9727778</v>
      </c>
      <c r="K158" s="38">
        <f t="shared" si="34"/>
        <v>0.21680311518953543</v>
      </c>
      <c r="L158" s="33">
        <v>9282147</v>
      </c>
      <c r="M158" s="38">
        <f t="shared" si="35"/>
        <v>0.20687133127906504</v>
      </c>
      <c r="N158" s="33">
        <f t="shared" si="36"/>
        <v>44091933</v>
      </c>
      <c r="O158" s="38">
        <f t="shared" si="37"/>
        <v>0.98267748597143967</v>
      </c>
      <c r="P158" s="33">
        <v>10467750</v>
      </c>
      <c r="Q158" s="33">
        <v>39235743</v>
      </c>
      <c r="R158" s="33">
        <v>39880905</v>
      </c>
      <c r="S158" s="33">
        <v>42182115</v>
      </c>
      <c r="T158" s="38">
        <f t="shared" si="38"/>
        <v>1.0577020506430332</v>
      </c>
      <c r="U158" s="38">
        <f t="shared" si="39"/>
        <v>-0.11326244895034754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108455944</v>
      </c>
      <c r="E159" s="33">
        <v>120555080</v>
      </c>
      <c r="F159" s="33">
        <v>20832595</v>
      </c>
      <c r="G159" s="38">
        <f t="shared" si="32"/>
        <v>0.19208347861505867</v>
      </c>
      <c r="H159" s="33">
        <v>32980077</v>
      </c>
      <c r="I159" s="38">
        <f t="shared" si="33"/>
        <v>0.30408731678182616</v>
      </c>
      <c r="J159" s="33">
        <v>23232336</v>
      </c>
      <c r="K159" s="38">
        <f t="shared" si="34"/>
        <v>0.19271138138683164</v>
      </c>
      <c r="L159" s="33">
        <v>33994531</v>
      </c>
      <c r="M159" s="38">
        <f t="shared" si="35"/>
        <v>0.28198339713266335</v>
      </c>
      <c r="N159" s="33">
        <f t="shared" si="36"/>
        <v>111039539</v>
      </c>
      <c r="O159" s="38">
        <f t="shared" si="37"/>
        <v>0.92106893380187715</v>
      </c>
      <c r="P159" s="33">
        <v>26881089</v>
      </c>
      <c r="Q159" s="33">
        <v>99562368</v>
      </c>
      <c r="R159" s="33">
        <v>103626884</v>
      </c>
      <c r="S159" s="33">
        <v>89366910</v>
      </c>
      <c r="T159" s="38">
        <f t="shared" si="38"/>
        <v>0.86239117254553366</v>
      </c>
      <c r="U159" s="38">
        <f t="shared" si="39"/>
        <v>0.26462625825910546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13238586</v>
      </c>
      <c r="E160" s="33">
        <v>11417877</v>
      </c>
      <c r="F160" s="33">
        <v>2268757</v>
      </c>
      <c r="G160" s="38">
        <f t="shared" si="32"/>
        <v>0.17137457127218875</v>
      </c>
      <c r="H160" s="33">
        <v>3367667</v>
      </c>
      <c r="I160" s="38">
        <f t="shared" si="33"/>
        <v>0.25438268105068018</v>
      </c>
      <c r="J160" s="33">
        <v>2834166</v>
      </c>
      <c r="K160" s="38">
        <f t="shared" si="34"/>
        <v>0.24822180165366994</v>
      </c>
      <c r="L160" s="33">
        <v>2662574</v>
      </c>
      <c r="M160" s="38">
        <f t="shared" si="35"/>
        <v>0.23319343867515827</v>
      </c>
      <c r="N160" s="33">
        <f t="shared" si="36"/>
        <v>11133164</v>
      </c>
      <c r="O160" s="38">
        <f t="shared" si="37"/>
        <v>0.9750642785869913</v>
      </c>
      <c r="P160" s="33">
        <v>10727387</v>
      </c>
      <c r="Q160" s="33">
        <v>17284768</v>
      </c>
      <c r="R160" s="33">
        <v>31747643</v>
      </c>
      <c r="S160" s="33">
        <v>29561307</v>
      </c>
      <c r="T160" s="38">
        <f t="shared" si="38"/>
        <v>0.93113391126390077</v>
      </c>
      <c r="U160" s="38">
        <f t="shared" si="39"/>
        <v>-0.75179659314985092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10211684</v>
      </c>
      <c r="E161" s="33">
        <v>10540966</v>
      </c>
      <c r="F161" s="33">
        <v>2293373</v>
      </c>
      <c r="G161" s="38">
        <f t="shared" si="32"/>
        <v>0.22458323230526914</v>
      </c>
      <c r="H161" s="33">
        <v>2427932</v>
      </c>
      <c r="I161" s="38">
        <f t="shared" si="33"/>
        <v>0.23776019704487525</v>
      </c>
      <c r="J161" s="33">
        <v>2123249</v>
      </c>
      <c r="K161" s="38">
        <f t="shared" si="34"/>
        <v>0.20142831311665363</v>
      </c>
      <c r="L161" s="33">
        <v>2221483</v>
      </c>
      <c r="M161" s="38">
        <f t="shared" si="35"/>
        <v>0.2107475728505338</v>
      </c>
      <c r="N161" s="33">
        <f t="shared" si="36"/>
        <v>9066037</v>
      </c>
      <c r="O161" s="38">
        <f t="shared" si="37"/>
        <v>0.86007648634859457</v>
      </c>
      <c r="P161" s="33">
        <v>5054019</v>
      </c>
      <c r="Q161" s="33">
        <v>11130308</v>
      </c>
      <c r="R161" s="33">
        <v>11057007</v>
      </c>
      <c r="S161" s="33">
        <v>11497153</v>
      </c>
      <c r="T161" s="38">
        <f t="shared" si="38"/>
        <v>1.0398069748893168</v>
      </c>
      <c r="U161" s="38">
        <f t="shared" si="39"/>
        <v>-0.56045218666570107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176549073</v>
      </c>
      <c r="E163" s="34">
        <f>SUM(E158:E162)</f>
        <v>187383103</v>
      </c>
      <c r="F163" s="34">
        <f>SUM(F158:F162)</f>
        <v>38546264</v>
      </c>
      <c r="G163" s="39">
        <f t="shared" si="32"/>
        <v>0.21833172695276626</v>
      </c>
      <c r="H163" s="34">
        <f>SUM(H158:H162)</f>
        <v>50706145</v>
      </c>
      <c r="I163" s="39">
        <f t="shared" si="33"/>
        <v>0.28720708717626631</v>
      </c>
      <c r="J163" s="34">
        <f>SUM(J158:J162)</f>
        <v>37917529</v>
      </c>
      <c r="K163" s="39">
        <f t="shared" si="34"/>
        <v>0.20235297843263914</v>
      </c>
      <c r="L163" s="34">
        <f>SUM(L158:L162)</f>
        <v>48160735</v>
      </c>
      <c r="M163" s="39">
        <f t="shared" si="35"/>
        <v>0.25701749105947935</v>
      </c>
      <c r="N163" s="34">
        <f t="shared" si="36"/>
        <v>175330673</v>
      </c>
      <c r="O163" s="39">
        <f t="shared" si="37"/>
        <v>0.93568027315675306</v>
      </c>
      <c r="P163" s="34">
        <f>SUM(P158:P162)</f>
        <v>53130245</v>
      </c>
      <c r="Q163" s="34">
        <f>SUM(Q158:Q162)</f>
        <v>167213187</v>
      </c>
      <c r="R163" s="34">
        <f>SUM(R158:R162)</f>
        <v>186312439</v>
      </c>
      <c r="S163" s="34">
        <f>SUM(S158:S162)</f>
        <v>172607485</v>
      </c>
      <c r="T163" s="39">
        <f t="shared" si="38"/>
        <v>0.92644101449393834</v>
      </c>
      <c r="U163" s="39">
        <f t="shared" si="39"/>
        <v>-9.3534483042568284E-2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38852876</v>
      </c>
      <c r="E164" s="33">
        <v>39265916</v>
      </c>
      <c r="F164" s="33">
        <v>2956086</v>
      </c>
      <c r="G164" s="38">
        <f t="shared" si="32"/>
        <v>7.6084097352278376E-2</v>
      </c>
      <c r="H164" s="33">
        <v>4245188</v>
      </c>
      <c r="I164" s="38">
        <f t="shared" si="33"/>
        <v>0.10926315982374123</v>
      </c>
      <c r="J164" s="33">
        <v>2680733</v>
      </c>
      <c r="K164" s="38">
        <f t="shared" si="34"/>
        <v>6.8271245728738383E-2</v>
      </c>
      <c r="L164" s="33">
        <v>4054899</v>
      </c>
      <c r="M164" s="38">
        <f t="shared" si="35"/>
        <v>0.1032676533001293</v>
      </c>
      <c r="N164" s="33">
        <f t="shared" si="36"/>
        <v>13936906</v>
      </c>
      <c r="O164" s="38">
        <f t="shared" si="37"/>
        <v>0.35493647977039428</v>
      </c>
      <c r="P164" s="33">
        <v>3947492</v>
      </c>
      <c r="Q164" s="33">
        <v>40792702</v>
      </c>
      <c r="R164" s="33">
        <v>37732596</v>
      </c>
      <c r="S164" s="33">
        <v>13412827</v>
      </c>
      <c r="T164" s="38">
        <f t="shared" si="38"/>
        <v>0.35547055919502596</v>
      </c>
      <c r="U164" s="38">
        <f t="shared" si="39"/>
        <v>2.720892151269716E-2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15701870</v>
      </c>
      <c r="E165" s="33">
        <v>15847337</v>
      </c>
      <c r="F165" s="33">
        <v>2670500</v>
      </c>
      <c r="G165" s="38">
        <f t="shared" si="32"/>
        <v>0.17007528402667962</v>
      </c>
      <c r="H165" s="33">
        <v>3886871</v>
      </c>
      <c r="I165" s="38">
        <f t="shared" si="33"/>
        <v>0.24754191698186268</v>
      </c>
      <c r="J165" s="33">
        <v>3309432</v>
      </c>
      <c r="K165" s="38">
        <f t="shared" si="34"/>
        <v>0.20883205802968663</v>
      </c>
      <c r="L165" s="33">
        <v>3841758</v>
      </c>
      <c r="M165" s="38">
        <f t="shared" si="35"/>
        <v>0.2424229383144941</v>
      </c>
      <c r="N165" s="33">
        <f t="shared" si="36"/>
        <v>13708561</v>
      </c>
      <c r="O165" s="38">
        <f t="shared" si="37"/>
        <v>0.86503877591547396</v>
      </c>
      <c r="P165" s="33">
        <v>3100258</v>
      </c>
      <c r="Q165" s="33">
        <v>15374522</v>
      </c>
      <c r="R165" s="33">
        <v>15114522</v>
      </c>
      <c r="S165" s="33">
        <v>11767104</v>
      </c>
      <c r="T165" s="38">
        <f t="shared" si="38"/>
        <v>0.77852968158701941</v>
      </c>
      <c r="U165" s="38">
        <f t="shared" si="39"/>
        <v>0.23917364296777888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77247546</v>
      </c>
      <c r="E166" s="33">
        <v>65943123</v>
      </c>
      <c r="F166" s="33">
        <v>16234915</v>
      </c>
      <c r="G166" s="38">
        <f t="shared" si="32"/>
        <v>0.21016738835949558</v>
      </c>
      <c r="H166" s="33">
        <v>15441035</v>
      </c>
      <c r="I166" s="38">
        <f t="shared" si="33"/>
        <v>0.19989029813322484</v>
      </c>
      <c r="J166" s="33">
        <v>13988554</v>
      </c>
      <c r="K166" s="38">
        <f t="shared" si="34"/>
        <v>0.21213059624124869</v>
      </c>
      <c r="L166" s="33">
        <v>16716963</v>
      </c>
      <c r="M166" s="38">
        <f t="shared" si="35"/>
        <v>0.25350578255142692</v>
      </c>
      <c r="N166" s="33">
        <f t="shared" si="36"/>
        <v>62381467</v>
      </c>
      <c r="O166" s="38">
        <f t="shared" si="37"/>
        <v>0.94598896991881931</v>
      </c>
      <c r="P166" s="33">
        <v>15727565</v>
      </c>
      <c r="Q166" s="33">
        <v>86180551</v>
      </c>
      <c r="R166" s="33">
        <v>78616256</v>
      </c>
      <c r="S166" s="33">
        <v>62503670</v>
      </c>
      <c r="T166" s="38">
        <f t="shared" si="38"/>
        <v>0.79504765528391486</v>
      </c>
      <c r="U166" s="38">
        <f t="shared" si="39"/>
        <v>6.2908530341473812E-2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23747489</v>
      </c>
      <c r="E167" s="33">
        <v>30503489</v>
      </c>
      <c r="F167" s="33">
        <v>5299369</v>
      </c>
      <c r="G167" s="38">
        <f t="shared" si="32"/>
        <v>0.22315491966329576</v>
      </c>
      <c r="H167" s="33">
        <v>6454683</v>
      </c>
      <c r="I167" s="38">
        <f t="shared" si="33"/>
        <v>0.27180486324259379</v>
      </c>
      <c r="J167" s="33">
        <v>7398920</v>
      </c>
      <c r="K167" s="38">
        <f t="shared" si="34"/>
        <v>0.24255979373375944</v>
      </c>
      <c r="L167" s="33">
        <v>9505135</v>
      </c>
      <c r="M167" s="38">
        <f t="shared" si="35"/>
        <v>0.31160812456568493</v>
      </c>
      <c r="N167" s="33">
        <f t="shared" si="36"/>
        <v>28658107</v>
      </c>
      <c r="O167" s="38">
        <f t="shared" si="37"/>
        <v>0.93950259263784541</v>
      </c>
      <c r="P167" s="33">
        <v>5454664</v>
      </c>
      <c r="Q167" s="33">
        <v>22320111</v>
      </c>
      <c r="R167" s="33">
        <v>22321544</v>
      </c>
      <c r="S167" s="33">
        <v>20895365</v>
      </c>
      <c r="T167" s="38">
        <f t="shared" si="38"/>
        <v>0.93610751120083813</v>
      </c>
      <c r="U167" s="38">
        <f t="shared" si="39"/>
        <v>0.74257021147407065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155549781</v>
      </c>
      <c r="E169" s="34">
        <f>SUM(E164:E168)</f>
        <v>151559865</v>
      </c>
      <c r="F169" s="34">
        <f>SUM(F164:F168)</f>
        <v>27160870</v>
      </c>
      <c r="G169" s="39">
        <f t="shared" si="32"/>
        <v>0.17461207483152932</v>
      </c>
      <c r="H169" s="34">
        <f>SUM(H164:H168)</f>
        <v>30027777</v>
      </c>
      <c r="I169" s="39">
        <f t="shared" si="33"/>
        <v>0.19304287545091434</v>
      </c>
      <c r="J169" s="34">
        <f>SUM(J164:J168)</f>
        <v>27377639</v>
      </c>
      <c r="K169" s="39">
        <f t="shared" si="34"/>
        <v>0.18063910917313103</v>
      </c>
      <c r="L169" s="34">
        <f>SUM(L164:L168)</f>
        <v>34118755</v>
      </c>
      <c r="M169" s="39">
        <f t="shared" si="35"/>
        <v>0.2251173488442999</v>
      </c>
      <c r="N169" s="34">
        <f t="shared" si="36"/>
        <v>118685041</v>
      </c>
      <c r="O169" s="39">
        <f t="shared" si="37"/>
        <v>0.78309017364194666</v>
      </c>
      <c r="P169" s="34">
        <f>SUM(P164:P168)</f>
        <v>28229979</v>
      </c>
      <c r="Q169" s="34">
        <f>SUM(Q164:Q168)</f>
        <v>164667886</v>
      </c>
      <c r="R169" s="34">
        <f>SUM(R164:R168)</f>
        <v>153784918</v>
      </c>
      <c r="S169" s="34">
        <f>SUM(S164:S168)</f>
        <v>108578966</v>
      </c>
      <c r="T169" s="39">
        <f t="shared" si="38"/>
        <v>0.70604430793401995</v>
      </c>
      <c r="U169" s="39">
        <f t="shared" si="39"/>
        <v>0.20860008432879096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4842086375</v>
      </c>
      <c r="E170" s="34">
        <f>SUM(E105,E107:E111,E113:E120,E122:E125,E127:E131,E133:E136,E138:E143,E145:E149,E151:E156,E158:E162,E164:E168)</f>
        <v>4749028953</v>
      </c>
      <c r="F170" s="34">
        <f>SUM(F105,F107:F111,F113:F120,F122:F125,F127:F131,F133:F136,F138:F143,F145:F149,F151:F156,F158:F162,F164:F168)</f>
        <v>931559310</v>
      </c>
      <c r="G170" s="39">
        <f t="shared" si="32"/>
        <v>0.19238799927438305</v>
      </c>
      <c r="H170" s="34">
        <f>SUM(H105,H107:H111,H113:H120,H122:H125,H127:H131,H133:H136,H138:H143,H145:H149,H151:H156,H158:H162,H164:H168)</f>
        <v>1318763878</v>
      </c>
      <c r="I170" s="39">
        <f t="shared" si="33"/>
        <v>0.27235447199142537</v>
      </c>
      <c r="J170" s="34">
        <f>SUM(J105,J107:J111,J113:J120,J122:J125,J127:J131,J133:J136,J138:J143,J145:J149,J151:J156,J158:J162,J164:J168)</f>
        <v>1040156139</v>
      </c>
      <c r="K170" s="39">
        <f t="shared" si="34"/>
        <v>0.21902501528084492</v>
      </c>
      <c r="L170" s="34">
        <f>SUM(L105,L107:L111,L113:L120,L122:L125,L127:L131,L133:L136,L138:L143,L145:L149,L151:L156,L158:L162,L164:L168)</f>
        <v>1154266592</v>
      </c>
      <c r="M170" s="39">
        <f t="shared" si="35"/>
        <v>0.24305318064461168</v>
      </c>
      <c r="N170" s="34">
        <f t="shared" si="36"/>
        <v>4444745919</v>
      </c>
      <c r="O170" s="39">
        <f t="shared" si="37"/>
        <v>0.93592731545513486</v>
      </c>
      <c r="P170" s="34">
        <f>SUM(P105,P107:P111,P113:P120,P122:P125,P127:P131,P133:P136,P138:P143,P145:P149,P151:P156,P158:P162,P164:P168)</f>
        <v>1145725610</v>
      </c>
      <c r="Q170" s="34">
        <f>SUM(Q105,Q107:Q111,Q113:Q120,Q122:Q125,Q127:Q131,Q133:Q136,Q138:Q143,Q145:Q149,Q151:Q156,Q158:Q162,Q164:Q168)</f>
        <v>4569667355</v>
      </c>
      <c r="R170" s="34">
        <f>SUM(R105,R107:R111,R113:R120,R122:R125,R127:R131,R133:R136,R138:R143,R145:R149,R151:R156,R158:R162,R164:R168)</f>
        <v>4527278431</v>
      </c>
      <c r="S170" s="34">
        <f>SUM(S105,S107:S111,S113:S120,S122:S125,S127:S131,S133:S136,S138:S143,S145:S149,S151:S156,S158:S162,S164:S168)</f>
        <v>4447935225</v>
      </c>
      <c r="T170" s="39">
        <f t="shared" si="38"/>
        <v>0.98247441432877047</v>
      </c>
      <c r="U170" s="39">
        <f t="shared" si="39"/>
        <v>7.4546487618445401E-3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71949278</v>
      </c>
      <c r="E173" s="33">
        <v>73833873</v>
      </c>
      <c r="F173" s="33">
        <v>13870674</v>
      </c>
      <c r="G173" s="38">
        <f t="shared" ref="G173:G205" si="40">IF(($D173     =0),0,($F173     /$D173     ))</f>
        <v>0.19278406101587287</v>
      </c>
      <c r="H173" s="33">
        <v>14556016</v>
      </c>
      <c r="I173" s="38">
        <f t="shared" ref="I173:I205" si="41">IF(($D173     =0),0,($H173     /$D173     ))</f>
        <v>0.20230941024870325</v>
      </c>
      <c r="J173" s="33">
        <v>27706143</v>
      </c>
      <c r="K173" s="38">
        <f t="shared" ref="K173:K205" si="42">IF(($E173     =0),0,($J173     /$E173     ))</f>
        <v>0.37524975833246621</v>
      </c>
      <c r="L173" s="33">
        <v>12478512</v>
      </c>
      <c r="M173" s="38">
        <f t="shared" ref="M173:M205" si="43">IF(($E173     =0),0,($L173     /$E173     ))</f>
        <v>0.16900795655132436</v>
      </c>
      <c r="N173" s="33">
        <f t="shared" ref="N173:N205" si="44">$F173     +$H173     +$J173     +$L173</f>
        <v>68611345</v>
      </c>
      <c r="O173" s="38">
        <f t="shared" ref="O173:O205" si="45">IF(($E173     =0),0,($N173     /$E173     ))</f>
        <v>0.92926650346515072</v>
      </c>
      <c r="P173" s="33">
        <v>15107662</v>
      </c>
      <c r="Q173" s="33">
        <v>72251955</v>
      </c>
      <c r="R173" s="33">
        <v>87428455</v>
      </c>
      <c r="S173" s="33">
        <v>71403931</v>
      </c>
      <c r="T173" s="38">
        <f t="shared" ref="T173:T205" si="46">IF(($R173     =0),0,($S173     /$R173     ))</f>
        <v>0.8167127167007584</v>
      </c>
      <c r="U173" s="38">
        <f t="shared" ref="U173:U205" si="47">IF(($P173     =0),0,(($L173     /$P173     )-1))</f>
        <v>-0.17402758944434948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52715321</v>
      </c>
      <c r="E174" s="33">
        <v>51675853</v>
      </c>
      <c r="F174" s="33">
        <v>11974569</v>
      </c>
      <c r="G174" s="38">
        <f t="shared" si="40"/>
        <v>0.22715538429520329</v>
      </c>
      <c r="H174" s="33">
        <v>25529194</v>
      </c>
      <c r="I174" s="38">
        <f t="shared" si="41"/>
        <v>0.48428414198597025</v>
      </c>
      <c r="J174" s="33">
        <v>18717951</v>
      </c>
      <c r="K174" s="38">
        <f t="shared" si="42"/>
        <v>0.36221852012776645</v>
      </c>
      <c r="L174" s="33">
        <v>19377037</v>
      </c>
      <c r="M174" s="38">
        <f t="shared" si="43"/>
        <v>0.37497275565049698</v>
      </c>
      <c r="N174" s="33">
        <f t="shared" si="44"/>
        <v>75598751</v>
      </c>
      <c r="O174" s="38">
        <f t="shared" si="45"/>
        <v>1.4629415212555852</v>
      </c>
      <c r="P174" s="33">
        <v>26881725</v>
      </c>
      <c r="Q174" s="33">
        <v>50273403</v>
      </c>
      <c r="R174" s="33">
        <v>66103400</v>
      </c>
      <c r="S174" s="33">
        <v>63161066</v>
      </c>
      <c r="T174" s="38">
        <f t="shared" si="46"/>
        <v>0.95548891585001683</v>
      </c>
      <c r="U174" s="38">
        <f t="shared" si="47"/>
        <v>-0.27917434614036118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164979838</v>
      </c>
      <c r="E175" s="33">
        <v>166895043</v>
      </c>
      <c r="F175" s="33">
        <v>22609977</v>
      </c>
      <c r="G175" s="38">
        <f t="shared" si="40"/>
        <v>0.13704690993817076</v>
      </c>
      <c r="H175" s="33">
        <v>23282405</v>
      </c>
      <c r="I175" s="38">
        <f t="shared" si="41"/>
        <v>0.14112272919070268</v>
      </c>
      <c r="J175" s="33">
        <v>44583455</v>
      </c>
      <c r="K175" s="38">
        <f t="shared" si="42"/>
        <v>0.26713468655866551</v>
      </c>
      <c r="L175" s="33">
        <v>22644517</v>
      </c>
      <c r="M175" s="38">
        <f t="shared" si="43"/>
        <v>0.13568118377248628</v>
      </c>
      <c r="N175" s="33">
        <f t="shared" si="44"/>
        <v>113120354</v>
      </c>
      <c r="O175" s="38">
        <f t="shared" si="45"/>
        <v>0.67779337220938307</v>
      </c>
      <c r="P175" s="33">
        <v>25563320</v>
      </c>
      <c r="Q175" s="33">
        <v>186993923</v>
      </c>
      <c r="R175" s="33">
        <v>152234459</v>
      </c>
      <c r="S175" s="33">
        <v>81976435</v>
      </c>
      <c r="T175" s="38">
        <f t="shared" si="46"/>
        <v>0.53848803706130688</v>
      </c>
      <c r="U175" s="38">
        <f t="shared" si="47"/>
        <v>-0.11417933977276817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106803311</v>
      </c>
      <c r="E176" s="33">
        <v>127089531</v>
      </c>
      <c r="F176" s="33">
        <v>5962011</v>
      </c>
      <c r="G176" s="38">
        <f t="shared" si="40"/>
        <v>5.5822342436556108E-2</v>
      </c>
      <c r="H176" s="33">
        <v>15162261</v>
      </c>
      <c r="I176" s="38">
        <f t="shared" si="41"/>
        <v>0.14196433479482673</v>
      </c>
      <c r="J176" s="33">
        <v>12762886</v>
      </c>
      <c r="K176" s="38">
        <f t="shared" si="42"/>
        <v>0.10042436933692044</v>
      </c>
      <c r="L176" s="33">
        <v>13005585</v>
      </c>
      <c r="M176" s="38">
        <f t="shared" si="43"/>
        <v>0.10233403882810772</v>
      </c>
      <c r="N176" s="33">
        <f t="shared" si="44"/>
        <v>46892743</v>
      </c>
      <c r="O176" s="38">
        <f t="shared" si="45"/>
        <v>0.3689740817439951</v>
      </c>
      <c r="P176" s="33">
        <v>21281814</v>
      </c>
      <c r="Q176" s="33">
        <v>98758987</v>
      </c>
      <c r="R176" s="33">
        <v>100018987</v>
      </c>
      <c r="S176" s="33">
        <v>47920905</v>
      </c>
      <c r="T176" s="38">
        <f t="shared" si="46"/>
        <v>0.47911807985017885</v>
      </c>
      <c r="U176" s="38">
        <f t="shared" si="47"/>
        <v>-0.38888738525766653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10584070</v>
      </c>
      <c r="E177" s="33">
        <v>11226969</v>
      </c>
      <c r="F177" s="33">
        <v>0</v>
      </c>
      <c r="G177" s="38">
        <f t="shared" si="40"/>
        <v>0</v>
      </c>
      <c r="H177" s="33">
        <v>2447322</v>
      </c>
      <c r="I177" s="38">
        <f t="shared" si="41"/>
        <v>0.2312269287712572</v>
      </c>
      <c r="J177" s="33">
        <v>4339510</v>
      </c>
      <c r="K177" s="38">
        <f t="shared" si="42"/>
        <v>0.38652551726115925</v>
      </c>
      <c r="L177" s="33">
        <v>2963092</v>
      </c>
      <c r="M177" s="38">
        <f t="shared" si="43"/>
        <v>0.26392626540609493</v>
      </c>
      <c r="N177" s="33">
        <f t="shared" si="44"/>
        <v>9749924</v>
      </c>
      <c r="O177" s="38">
        <f t="shared" si="45"/>
        <v>0.86843777692803814</v>
      </c>
      <c r="P177" s="33">
        <v>0</v>
      </c>
      <c r="Q177" s="33">
        <v>10454131</v>
      </c>
      <c r="R177" s="33">
        <v>9916173</v>
      </c>
      <c r="S177" s="33">
        <v>2503895</v>
      </c>
      <c r="T177" s="38">
        <f t="shared" si="46"/>
        <v>0.25250618358513915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8662272</v>
      </c>
      <c r="E178" s="33">
        <v>6221272</v>
      </c>
      <c r="F178" s="33">
        <v>996251</v>
      </c>
      <c r="G178" s="38">
        <f t="shared" si="40"/>
        <v>0.11501035755977185</v>
      </c>
      <c r="H178" s="33">
        <v>1485627</v>
      </c>
      <c r="I178" s="38">
        <f t="shared" si="41"/>
        <v>0.17150546646422554</v>
      </c>
      <c r="J178" s="33">
        <v>1642405</v>
      </c>
      <c r="K178" s="38">
        <f t="shared" si="42"/>
        <v>0.26399826273469479</v>
      </c>
      <c r="L178" s="33">
        <v>1098802</v>
      </c>
      <c r="M178" s="38">
        <f t="shared" si="43"/>
        <v>0.17662015099163</v>
      </c>
      <c r="N178" s="33">
        <f t="shared" si="44"/>
        <v>5223085</v>
      </c>
      <c r="O178" s="38">
        <f t="shared" si="45"/>
        <v>0.83955258667359345</v>
      </c>
      <c r="P178" s="33">
        <v>1041014</v>
      </c>
      <c r="Q178" s="33">
        <v>7742388</v>
      </c>
      <c r="R178" s="33">
        <v>6042123</v>
      </c>
      <c r="S178" s="33">
        <v>4731907</v>
      </c>
      <c r="T178" s="38">
        <f t="shared" si="46"/>
        <v>0.78315304074412251</v>
      </c>
      <c r="U178" s="38">
        <f t="shared" si="47"/>
        <v>5.5511261135777312E-2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415694090</v>
      </c>
      <c r="E179" s="34">
        <f>SUM(E173:E178)</f>
        <v>436942541</v>
      </c>
      <c r="F179" s="34">
        <f>SUM(F173:F178)</f>
        <v>55413482</v>
      </c>
      <c r="G179" s="39">
        <f t="shared" si="40"/>
        <v>0.13330351172421046</v>
      </c>
      <c r="H179" s="34">
        <f>SUM(H173:H178)</f>
        <v>82462825</v>
      </c>
      <c r="I179" s="39">
        <f t="shared" si="41"/>
        <v>0.19837382099899473</v>
      </c>
      <c r="J179" s="34">
        <f>SUM(J173:J178)</f>
        <v>109752350</v>
      </c>
      <c r="K179" s="39">
        <f t="shared" si="42"/>
        <v>0.25118256910580833</v>
      </c>
      <c r="L179" s="34">
        <f>SUM(L173:L178)</f>
        <v>71567545</v>
      </c>
      <c r="M179" s="39">
        <f t="shared" si="43"/>
        <v>0.1637916620254195</v>
      </c>
      <c r="N179" s="34">
        <f t="shared" si="44"/>
        <v>319196202</v>
      </c>
      <c r="O179" s="39">
        <f t="shared" si="45"/>
        <v>0.7305221443292701</v>
      </c>
      <c r="P179" s="34">
        <f>SUM(P173:P178)</f>
        <v>89875535</v>
      </c>
      <c r="Q179" s="34">
        <f>SUM(Q173:Q178)</f>
        <v>426474787</v>
      </c>
      <c r="R179" s="34">
        <f>SUM(R173:R178)</f>
        <v>421743597</v>
      </c>
      <c r="S179" s="34">
        <f>SUM(S173:S178)</f>
        <v>271698139</v>
      </c>
      <c r="T179" s="39">
        <f t="shared" si="46"/>
        <v>0.64422587783828289</v>
      </c>
      <c r="U179" s="39">
        <f t="shared" si="47"/>
        <v>-0.20370382218030747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23940000</v>
      </c>
      <c r="E180" s="33">
        <v>10440324</v>
      </c>
      <c r="F180" s="33">
        <v>2639776</v>
      </c>
      <c r="G180" s="38">
        <f t="shared" si="40"/>
        <v>0.11026633249791144</v>
      </c>
      <c r="H180" s="33">
        <v>3086441</v>
      </c>
      <c r="I180" s="38">
        <f t="shared" si="41"/>
        <v>0.12892401837928152</v>
      </c>
      <c r="J180" s="33">
        <v>3156878</v>
      </c>
      <c r="K180" s="38">
        <f t="shared" si="42"/>
        <v>0.30237356618434447</v>
      </c>
      <c r="L180" s="33">
        <v>2798699</v>
      </c>
      <c r="M180" s="38">
        <f t="shared" si="43"/>
        <v>0.2680662975593478</v>
      </c>
      <c r="N180" s="33">
        <f t="shared" si="44"/>
        <v>11681794</v>
      </c>
      <c r="O180" s="38">
        <f t="shared" si="45"/>
        <v>1.118911060614594</v>
      </c>
      <c r="P180" s="33">
        <v>3232020</v>
      </c>
      <c r="Q180" s="33">
        <v>5333866</v>
      </c>
      <c r="R180" s="33">
        <v>6020917</v>
      </c>
      <c r="S180" s="33">
        <v>11711707</v>
      </c>
      <c r="T180" s="38">
        <f t="shared" si="46"/>
        <v>1.9451699799216631</v>
      </c>
      <c r="U180" s="38">
        <f t="shared" si="47"/>
        <v>-0.13407126193526031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187560029</v>
      </c>
      <c r="E181" s="33">
        <v>191235207</v>
      </c>
      <c r="F181" s="33">
        <v>38993370</v>
      </c>
      <c r="G181" s="38">
        <f t="shared" si="40"/>
        <v>0.2078980804593499</v>
      </c>
      <c r="H181" s="33">
        <v>49013988</v>
      </c>
      <c r="I181" s="38">
        <f t="shared" si="41"/>
        <v>0.26132427181486523</v>
      </c>
      <c r="J181" s="33">
        <v>38676356</v>
      </c>
      <c r="K181" s="38">
        <f t="shared" si="42"/>
        <v>0.20224495586735763</v>
      </c>
      <c r="L181" s="33">
        <v>46599379</v>
      </c>
      <c r="M181" s="38">
        <f t="shared" si="43"/>
        <v>0.24367573173908297</v>
      </c>
      <c r="N181" s="33">
        <f t="shared" si="44"/>
        <v>173283093</v>
      </c>
      <c r="O181" s="38">
        <f t="shared" si="45"/>
        <v>0.90612547615251615</v>
      </c>
      <c r="P181" s="33">
        <v>39957481</v>
      </c>
      <c r="Q181" s="33">
        <v>181693668</v>
      </c>
      <c r="R181" s="33">
        <v>183136399</v>
      </c>
      <c r="S181" s="33">
        <v>157650947</v>
      </c>
      <c r="T181" s="38">
        <f t="shared" si="46"/>
        <v>0.86083895861685034</v>
      </c>
      <c r="U181" s="38">
        <f t="shared" si="47"/>
        <v>0.16622414210745662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124585945</v>
      </c>
      <c r="E182" s="33">
        <v>151454337</v>
      </c>
      <c r="F182" s="33">
        <v>33798006</v>
      </c>
      <c r="G182" s="38">
        <f t="shared" si="40"/>
        <v>0.27128265551944886</v>
      </c>
      <c r="H182" s="33">
        <v>27470358</v>
      </c>
      <c r="I182" s="38">
        <f t="shared" si="41"/>
        <v>0.22049323461005171</v>
      </c>
      <c r="J182" s="33">
        <v>20133618</v>
      </c>
      <c r="K182" s="38">
        <f t="shared" si="42"/>
        <v>0.13293523578661204</v>
      </c>
      <c r="L182" s="33">
        <v>22443591</v>
      </c>
      <c r="M182" s="38">
        <f t="shared" si="43"/>
        <v>0.1481871793476604</v>
      </c>
      <c r="N182" s="33">
        <f t="shared" si="44"/>
        <v>103845573</v>
      </c>
      <c r="O182" s="38">
        <f t="shared" si="45"/>
        <v>0.68565598752051582</v>
      </c>
      <c r="P182" s="33">
        <v>22110659</v>
      </c>
      <c r="Q182" s="33">
        <v>106968828</v>
      </c>
      <c r="R182" s="33">
        <v>113370784</v>
      </c>
      <c r="S182" s="33">
        <v>108817257</v>
      </c>
      <c r="T182" s="38">
        <f t="shared" si="46"/>
        <v>0.95983509296363334</v>
      </c>
      <c r="U182" s="38">
        <f t="shared" si="47"/>
        <v>1.505753401560761E-2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61364112</v>
      </c>
      <c r="E183" s="33">
        <v>98467612</v>
      </c>
      <c r="F183" s="33">
        <v>4861888</v>
      </c>
      <c r="G183" s="38">
        <f t="shared" si="40"/>
        <v>7.9230153285685945E-2</v>
      </c>
      <c r="H183" s="33">
        <v>36316569</v>
      </c>
      <c r="I183" s="38">
        <f t="shared" si="41"/>
        <v>0.59182098161870245</v>
      </c>
      <c r="J183" s="33">
        <v>19303461</v>
      </c>
      <c r="K183" s="38">
        <f t="shared" si="42"/>
        <v>0.19603868325759743</v>
      </c>
      <c r="L183" s="33">
        <v>8582405</v>
      </c>
      <c r="M183" s="38">
        <f t="shared" si="43"/>
        <v>8.7159674391209974E-2</v>
      </c>
      <c r="N183" s="33">
        <f t="shared" si="44"/>
        <v>69064323</v>
      </c>
      <c r="O183" s="38">
        <f t="shared" si="45"/>
        <v>0.70139126558690179</v>
      </c>
      <c r="P183" s="33">
        <v>13660801</v>
      </c>
      <c r="Q183" s="33">
        <v>32642784</v>
      </c>
      <c r="R183" s="33">
        <v>53207570</v>
      </c>
      <c r="S183" s="33">
        <v>30342958</v>
      </c>
      <c r="T183" s="38">
        <f t="shared" si="46"/>
        <v>0.57027520708049628</v>
      </c>
      <c r="U183" s="38">
        <f t="shared" si="47"/>
        <v>-0.37174950429334264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2949000</v>
      </c>
      <c r="E184" s="33">
        <v>2879000</v>
      </c>
      <c r="F184" s="33">
        <v>1138873</v>
      </c>
      <c r="G184" s="38">
        <f t="shared" si="40"/>
        <v>0.3861895557816209</v>
      </c>
      <c r="H184" s="33">
        <v>312872</v>
      </c>
      <c r="I184" s="38">
        <f t="shared" si="41"/>
        <v>0.10609426924381146</v>
      </c>
      <c r="J184" s="33">
        <v>206103</v>
      </c>
      <c r="K184" s="38">
        <f t="shared" si="42"/>
        <v>7.1588398749565824E-2</v>
      </c>
      <c r="L184" s="33">
        <v>525095</v>
      </c>
      <c r="M184" s="38">
        <f t="shared" si="43"/>
        <v>0.18238798193817299</v>
      </c>
      <c r="N184" s="33">
        <f t="shared" si="44"/>
        <v>2182943</v>
      </c>
      <c r="O184" s="38">
        <f t="shared" si="45"/>
        <v>0.75822959360889197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400399086</v>
      </c>
      <c r="E185" s="34">
        <f>SUM(E180:E184)</f>
        <v>454476480</v>
      </c>
      <c r="F185" s="34">
        <f>SUM(F180:F184)</f>
        <v>81431913</v>
      </c>
      <c r="G185" s="39">
        <f t="shared" si="40"/>
        <v>0.20337687034580293</v>
      </c>
      <c r="H185" s="34">
        <f>SUM(H180:H184)</f>
        <v>116200228</v>
      </c>
      <c r="I185" s="39">
        <f t="shared" si="41"/>
        <v>0.29021102211007543</v>
      </c>
      <c r="J185" s="34">
        <f>SUM(J180:J184)</f>
        <v>81476416</v>
      </c>
      <c r="K185" s="39">
        <f t="shared" si="42"/>
        <v>0.17927531915402972</v>
      </c>
      <c r="L185" s="34">
        <f>SUM(L180:L184)</f>
        <v>80949169</v>
      </c>
      <c r="M185" s="39">
        <f t="shared" si="43"/>
        <v>0.17811519971286524</v>
      </c>
      <c r="N185" s="34">
        <f t="shared" si="44"/>
        <v>360057726</v>
      </c>
      <c r="O185" s="39">
        <f t="shared" si="45"/>
        <v>0.79224721596153891</v>
      </c>
      <c r="P185" s="34">
        <f>SUM(P180:P184)</f>
        <v>78960961</v>
      </c>
      <c r="Q185" s="34">
        <f>SUM(Q180:Q184)</f>
        <v>326639146</v>
      </c>
      <c r="R185" s="34">
        <f>SUM(R180:R184)</f>
        <v>355735670</v>
      </c>
      <c r="S185" s="34">
        <f>SUM(S180:S184)</f>
        <v>308522869</v>
      </c>
      <c r="T185" s="39">
        <f t="shared" si="46"/>
        <v>0.86728122878428249</v>
      </c>
      <c r="U185" s="39">
        <f t="shared" si="47"/>
        <v>2.5179632755482739E-2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42195420</v>
      </c>
      <c r="E186" s="33">
        <v>31296568</v>
      </c>
      <c r="F186" s="33">
        <v>1950017</v>
      </c>
      <c r="G186" s="38">
        <f t="shared" si="40"/>
        <v>4.6213949286439147E-2</v>
      </c>
      <c r="H186" s="33">
        <v>5456964</v>
      </c>
      <c r="I186" s="38">
        <f t="shared" si="41"/>
        <v>0.12932597898065715</v>
      </c>
      <c r="J186" s="33">
        <v>10664040</v>
      </c>
      <c r="K186" s="38">
        <f t="shared" si="42"/>
        <v>0.34074151517188722</v>
      </c>
      <c r="L186" s="33">
        <v>4640285</v>
      </c>
      <c r="M186" s="38">
        <f t="shared" si="43"/>
        <v>0.14826817432505698</v>
      </c>
      <c r="N186" s="33">
        <f t="shared" si="44"/>
        <v>22711306</v>
      </c>
      <c r="O186" s="38">
        <f t="shared" si="45"/>
        <v>0.72568040048352911</v>
      </c>
      <c r="P186" s="33">
        <v>5148402</v>
      </c>
      <c r="Q186" s="33">
        <v>42877958</v>
      </c>
      <c r="R186" s="33">
        <v>48673525</v>
      </c>
      <c r="S186" s="33">
        <v>16301733</v>
      </c>
      <c r="T186" s="38">
        <f t="shared" si="46"/>
        <v>0.33491991796361575</v>
      </c>
      <c r="U186" s="38">
        <f t="shared" si="47"/>
        <v>-9.8694119068402197E-2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3608492</v>
      </c>
      <c r="E187" s="33">
        <v>3389853</v>
      </c>
      <c r="F187" s="33">
        <v>716061</v>
      </c>
      <c r="G187" s="38">
        <f t="shared" si="40"/>
        <v>0.19843774075153831</v>
      </c>
      <c r="H187" s="33">
        <v>843896</v>
      </c>
      <c r="I187" s="38">
        <f t="shared" si="41"/>
        <v>0.2338638966083339</v>
      </c>
      <c r="J187" s="33">
        <v>969857</v>
      </c>
      <c r="K187" s="38">
        <f t="shared" si="42"/>
        <v>0.28610591668724278</v>
      </c>
      <c r="L187" s="33">
        <v>1071970</v>
      </c>
      <c r="M187" s="38">
        <f t="shared" si="43"/>
        <v>0.31622905182024119</v>
      </c>
      <c r="N187" s="33">
        <f t="shared" si="44"/>
        <v>3601784</v>
      </c>
      <c r="O187" s="38">
        <f t="shared" si="45"/>
        <v>1.0625192301849078</v>
      </c>
      <c r="P187" s="33">
        <v>588892</v>
      </c>
      <c r="Q187" s="33">
        <v>3284366</v>
      </c>
      <c r="R187" s="33">
        <v>3284366</v>
      </c>
      <c r="S187" s="33">
        <v>2162108</v>
      </c>
      <c r="T187" s="38">
        <f t="shared" si="46"/>
        <v>0.65830300277131115</v>
      </c>
      <c r="U187" s="38">
        <f t="shared" si="47"/>
        <v>0.82031679832634841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384320857</v>
      </c>
      <c r="E188" s="33">
        <v>472951571</v>
      </c>
      <c r="F188" s="33">
        <v>56064598</v>
      </c>
      <c r="G188" s="38">
        <f t="shared" si="40"/>
        <v>0.14587966533390614</v>
      </c>
      <c r="H188" s="33">
        <v>99498930</v>
      </c>
      <c r="I188" s="38">
        <f t="shared" si="41"/>
        <v>0.25889547285225795</v>
      </c>
      <c r="J188" s="33">
        <v>74814301</v>
      </c>
      <c r="K188" s="38">
        <f t="shared" si="42"/>
        <v>0.15818596572544211</v>
      </c>
      <c r="L188" s="33">
        <v>82722708</v>
      </c>
      <c r="M188" s="38">
        <f t="shared" si="43"/>
        <v>0.17490735430922166</v>
      </c>
      <c r="N188" s="33">
        <f t="shared" si="44"/>
        <v>313100537</v>
      </c>
      <c r="O188" s="38">
        <f t="shared" si="45"/>
        <v>0.66201394856979978</v>
      </c>
      <c r="P188" s="33">
        <v>93928384</v>
      </c>
      <c r="Q188" s="33">
        <v>371330938</v>
      </c>
      <c r="R188" s="33">
        <v>429522809</v>
      </c>
      <c r="S188" s="33">
        <v>287459642</v>
      </c>
      <c r="T188" s="38">
        <f t="shared" si="46"/>
        <v>0.66925349708261939</v>
      </c>
      <c r="U188" s="38">
        <f t="shared" si="47"/>
        <v>-0.1193002106796599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40437841</v>
      </c>
      <c r="E189" s="33">
        <v>44020228</v>
      </c>
      <c r="F189" s="33">
        <v>6393148</v>
      </c>
      <c r="G189" s="38">
        <f t="shared" si="40"/>
        <v>0.15809815365760996</v>
      </c>
      <c r="H189" s="33">
        <v>7259200</v>
      </c>
      <c r="I189" s="38">
        <f t="shared" si="41"/>
        <v>0.17951502405877703</v>
      </c>
      <c r="J189" s="33">
        <v>6983091</v>
      </c>
      <c r="K189" s="38">
        <f t="shared" si="42"/>
        <v>0.15863368540480979</v>
      </c>
      <c r="L189" s="33">
        <v>5380540</v>
      </c>
      <c r="M189" s="38">
        <f t="shared" si="43"/>
        <v>0.12222880808341111</v>
      </c>
      <c r="N189" s="33">
        <f t="shared" si="44"/>
        <v>26015979</v>
      </c>
      <c r="O189" s="38">
        <f t="shared" si="45"/>
        <v>0.59100055092854131</v>
      </c>
      <c r="P189" s="33">
        <v>6756894</v>
      </c>
      <c r="Q189" s="33">
        <v>28017889</v>
      </c>
      <c r="R189" s="33">
        <v>38469054</v>
      </c>
      <c r="S189" s="33">
        <v>23408329</v>
      </c>
      <c r="T189" s="38">
        <f t="shared" si="46"/>
        <v>0.60849765112497955</v>
      </c>
      <c r="U189" s="38">
        <f t="shared" si="47"/>
        <v>-0.20369625452167817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7703000</v>
      </c>
      <c r="F190" s="33">
        <v>1286955</v>
      </c>
      <c r="G190" s="38">
        <f t="shared" si="40"/>
        <v>0.22308112324492979</v>
      </c>
      <c r="H190" s="33">
        <v>1785907</v>
      </c>
      <c r="I190" s="38">
        <f t="shared" si="41"/>
        <v>0.30956959611717805</v>
      </c>
      <c r="J190" s="33">
        <v>1451025</v>
      </c>
      <c r="K190" s="38">
        <f t="shared" si="42"/>
        <v>0.18837141373490848</v>
      </c>
      <c r="L190" s="33">
        <v>1898104</v>
      </c>
      <c r="M190" s="38">
        <f t="shared" si="43"/>
        <v>0.24641100869790991</v>
      </c>
      <c r="N190" s="33">
        <f t="shared" si="44"/>
        <v>6421991</v>
      </c>
      <c r="O190" s="38">
        <f t="shared" si="45"/>
        <v>0.83369998701804493</v>
      </c>
      <c r="P190" s="33">
        <v>657877</v>
      </c>
      <c r="Q190" s="33">
        <v>3212000</v>
      </c>
      <c r="R190" s="33">
        <v>5775000</v>
      </c>
      <c r="S190" s="33">
        <v>3159746</v>
      </c>
      <c r="T190" s="38">
        <f t="shared" si="46"/>
        <v>0.54714216450216446</v>
      </c>
      <c r="U190" s="38">
        <f t="shared" si="47"/>
        <v>1.8851958648805174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476331610</v>
      </c>
      <c r="E191" s="34">
        <f>SUM(E186:E190)</f>
        <v>559361220</v>
      </c>
      <c r="F191" s="34">
        <f>SUM(F186:F190)</f>
        <v>66410779</v>
      </c>
      <c r="G191" s="39">
        <f t="shared" si="40"/>
        <v>0.13942131407151417</v>
      </c>
      <c r="H191" s="34">
        <f>SUM(H186:H190)</f>
        <v>114844897</v>
      </c>
      <c r="I191" s="39">
        <f t="shared" si="41"/>
        <v>0.24110282540350408</v>
      </c>
      <c r="J191" s="34">
        <f>SUM(J186:J190)</f>
        <v>94882314</v>
      </c>
      <c r="K191" s="39">
        <f t="shared" si="42"/>
        <v>0.16962619253440558</v>
      </c>
      <c r="L191" s="34">
        <f>SUM(L186:L190)</f>
        <v>95713607</v>
      </c>
      <c r="M191" s="39">
        <f t="shared" si="43"/>
        <v>0.17111233953615876</v>
      </c>
      <c r="N191" s="34">
        <f t="shared" si="44"/>
        <v>371851597</v>
      </c>
      <c r="O191" s="39">
        <f t="shared" si="45"/>
        <v>0.66477900809784418</v>
      </c>
      <c r="P191" s="34">
        <f>SUM(P186:P190)</f>
        <v>107080449</v>
      </c>
      <c r="Q191" s="34">
        <f>SUM(Q186:Q190)</f>
        <v>448723151</v>
      </c>
      <c r="R191" s="34">
        <f>SUM(R186:R190)</f>
        <v>525724754</v>
      </c>
      <c r="S191" s="34">
        <f>SUM(S186:S190)</f>
        <v>332491558</v>
      </c>
      <c r="T191" s="39">
        <f t="shared" si="46"/>
        <v>0.6324441743901601</v>
      </c>
      <c r="U191" s="39">
        <f t="shared" si="47"/>
        <v>-0.10615235653335742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57263481</v>
      </c>
      <c r="E192" s="33">
        <v>44378694</v>
      </c>
      <c r="F192" s="33">
        <v>7079946</v>
      </c>
      <c r="G192" s="38">
        <f t="shared" si="40"/>
        <v>0.12363806524440943</v>
      </c>
      <c r="H192" s="33">
        <v>7360006</v>
      </c>
      <c r="I192" s="38">
        <f t="shared" si="41"/>
        <v>0.12852879132513792</v>
      </c>
      <c r="J192" s="33">
        <v>6205761</v>
      </c>
      <c r="K192" s="38">
        <f t="shared" si="42"/>
        <v>0.13983649451243427</v>
      </c>
      <c r="L192" s="33">
        <v>6467509</v>
      </c>
      <c r="M192" s="38">
        <f t="shared" si="43"/>
        <v>0.14573455000726249</v>
      </c>
      <c r="N192" s="33">
        <f t="shared" si="44"/>
        <v>27113222</v>
      </c>
      <c r="O192" s="38">
        <f t="shared" si="45"/>
        <v>0.61095132722923307</v>
      </c>
      <c r="P192" s="33">
        <v>4516156</v>
      </c>
      <c r="Q192" s="33">
        <v>31954752</v>
      </c>
      <c r="R192" s="33">
        <v>40117216</v>
      </c>
      <c r="S192" s="33">
        <v>24479925</v>
      </c>
      <c r="T192" s="38">
        <f t="shared" si="46"/>
        <v>0.61020996571646446</v>
      </c>
      <c r="U192" s="38">
        <f t="shared" si="47"/>
        <v>0.43208272699171602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58678479</v>
      </c>
      <c r="E193" s="33">
        <v>25275929</v>
      </c>
      <c r="F193" s="33">
        <v>4238147</v>
      </c>
      <c r="G193" s="38">
        <f t="shared" si="40"/>
        <v>7.2226599465879129E-2</v>
      </c>
      <c r="H193" s="33">
        <v>18561209</v>
      </c>
      <c r="I193" s="38">
        <f t="shared" si="41"/>
        <v>0.31632055425294853</v>
      </c>
      <c r="J193" s="33">
        <v>13519655</v>
      </c>
      <c r="K193" s="38">
        <f t="shared" si="42"/>
        <v>0.53488261499705902</v>
      </c>
      <c r="L193" s="33">
        <v>9061535</v>
      </c>
      <c r="M193" s="38">
        <f t="shared" si="43"/>
        <v>0.35850452816195205</v>
      </c>
      <c r="N193" s="33">
        <f t="shared" si="44"/>
        <v>45380546</v>
      </c>
      <c r="O193" s="38">
        <f t="shared" si="45"/>
        <v>1.7954056604605908</v>
      </c>
      <c r="P193" s="33">
        <v>7171796</v>
      </c>
      <c r="Q193" s="33">
        <v>55481761</v>
      </c>
      <c r="R193" s="33">
        <v>59181809</v>
      </c>
      <c r="S193" s="33">
        <v>19386929</v>
      </c>
      <c r="T193" s="38">
        <f t="shared" si="46"/>
        <v>0.32758256848823258</v>
      </c>
      <c r="U193" s="38">
        <f t="shared" si="47"/>
        <v>0.26349592208144235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31156295</v>
      </c>
      <c r="E194" s="33">
        <v>25517595</v>
      </c>
      <c r="F194" s="33">
        <v>1769017</v>
      </c>
      <c r="G194" s="38">
        <f t="shared" si="40"/>
        <v>5.6778798634433268E-2</v>
      </c>
      <c r="H194" s="33">
        <v>2245907</v>
      </c>
      <c r="I194" s="38">
        <f t="shared" si="41"/>
        <v>7.2085175724520514E-2</v>
      </c>
      <c r="J194" s="33">
        <v>2064654</v>
      </c>
      <c r="K194" s="38">
        <f t="shared" si="42"/>
        <v>8.091099494290116E-2</v>
      </c>
      <c r="L194" s="33">
        <v>1798190</v>
      </c>
      <c r="M194" s="38">
        <f t="shared" si="43"/>
        <v>7.0468631546193913E-2</v>
      </c>
      <c r="N194" s="33">
        <f t="shared" si="44"/>
        <v>7877768</v>
      </c>
      <c r="O194" s="38">
        <f t="shared" si="45"/>
        <v>0.30871906227840046</v>
      </c>
      <c r="P194" s="33">
        <v>2063832</v>
      </c>
      <c r="Q194" s="33">
        <v>35371800</v>
      </c>
      <c r="R194" s="33">
        <v>34930840</v>
      </c>
      <c r="S194" s="33">
        <v>8589576</v>
      </c>
      <c r="T194" s="38">
        <f t="shared" si="46"/>
        <v>0.24590236020662543</v>
      </c>
      <c r="U194" s="38">
        <f t="shared" si="47"/>
        <v>-0.12871299601905584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81429588</v>
      </c>
      <c r="E195" s="33">
        <v>84047784</v>
      </c>
      <c r="F195" s="33">
        <v>11925987</v>
      </c>
      <c r="G195" s="38">
        <f t="shared" si="40"/>
        <v>0.14645766106541028</v>
      </c>
      <c r="H195" s="33">
        <v>18413340</v>
      </c>
      <c r="I195" s="38">
        <f t="shared" si="41"/>
        <v>0.22612591383859146</v>
      </c>
      <c r="J195" s="33">
        <v>29700464</v>
      </c>
      <c r="K195" s="38">
        <f t="shared" si="42"/>
        <v>0.35337593195794431</v>
      </c>
      <c r="L195" s="33">
        <v>10130901</v>
      </c>
      <c r="M195" s="38">
        <f t="shared" si="43"/>
        <v>0.12053739572717348</v>
      </c>
      <c r="N195" s="33">
        <f t="shared" si="44"/>
        <v>70170692</v>
      </c>
      <c r="O195" s="38">
        <f t="shared" si="45"/>
        <v>0.83489044755778452</v>
      </c>
      <c r="P195" s="33">
        <v>15824982</v>
      </c>
      <c r="Q195" s="33">
        <v>90597846</v>
      </c>
      <c r="R195" s="33">
        <v>90911549</v>
      </c>
      <c r="S195" s="33">
        <v>66368657</v>
      </c>
      <c r="T195" s="38">
        <f t="shared" si="46"/>
        <v>0.73003548757045156</v>
      </c>
      <c r="U195" s="38">
        <f t="shared" si="47"/>
        <v>-0.35981595429302859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46957574</v>
      </c>
      <c r="E196" s="33">
        <v>46380312</v>
      </c>
      <c r="F196" s="33">
        <v>6835154</v>
      </c>
      <c r="G196" s="38">
        <f t="shared" si="40"/>
        <v>0.14556020291848978</v>
      </c>
      <c r="H196" s="33">
        <v>6318829</v>
      </c>
      <c r="I196" s="38">
        <f t="shared" si="41"/>
        <v>0.1345646391357441</v>
      </c>
      <c r="J196" s="33">
        <v>5615278</v>
      </c>
      <c r="K196" s="38">
        <f t="shared" si="42"/>
        <v>0.12107029379190032</v>
      </c>
      <c r="L196" s="33">
        <v>7533648</v>
      </c>
      <c r="M196" s="38">
        <f t="shared" si="43"/>
        <v>0.1624320250368303</v>
      </c>
      <c r="N196" s="33">
        <f t="shared" si="44"/>
        <v>26302909</v>
      </c>
      <c r="O196" s="38">
        <f t="shared" si="45"/>
        <v>0.56711367099039778</v>
      </c>
      <c r="P196" s="33">
        <v>9257902</v>
      </c>
      <c r="Q196" s="33">
        <v>38492928</v>
      </c>
      <c r="R196" s="33">
        <v>38042456</v>
      </c>
      <c r="S196" s="33">
        <v>16682058</v>
      </c>
      <c r="T196" s="38">
        <f t="shared" si="46"/>
        <v>0.43851159346809787</v>
      </c>
      <c r="U196" s="38">
        <f t="shared" si="47"/>
        <v>-0.18624673279107939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5511876</v>
      </c>
      <c r="E197" s="33">
        <v>4522529</v>
      </c>
      <c r="F197" s="33">
        <v>1070914</v>
      </c>
      <c r="G197" s="38">
        <f t="shared" si="40"/>
        <v>0.19429210671647912</v>
      </c>
      <c r="H197" s="33">
        <v>367307</v>
      </c>
      <c r="I197" s="38">
        <f t="shared" si="41"/>
        <v>6.6639198704760413E-2</v>
      </c>
      <c r="J197" s="33">
        <v>1872633</v>
      </c>
      <c r="K197" s="38">
        <f t="shared" si="42"/>
        <v>0.4140676599309811</v>
      </c>
      <c r="L197" s="33">
        <v>799707</v>
      </c>
      <c r="M197" s="38">
        <f t="shared" si="43"/>
        <v>0.17682739016156668</v>
      </c>
      <c r="N197" s="33">
        <f t="shared" si="44"/>
        <v>4110561</v>
      </c>
      <c r="O197" s="38">
        <f t="shared" si="45"/>
        <v>0.90890760457257436</v>
      </c>
      <c r="P197" s="33">
        <v>0</v>
      </c>
      <c r="Q197" s="33">
        <v>54048</v>
      </c>
      <c r="R197" s="33">
        <v>46912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280997293</v>
      </c>
      <c r="E198" s="34">
        <f>SUM(E192:E197)</f>
        <v>230122843</v>
      </c>
      <c r="F198" s="34">
        <f>SUM(F192:F197)</f>
        <v>32919165</v>
      </c>
      <c r="G198" s="39">
        <f t="shared" si="40"/>
        <v>0.11715118195106598</v>
      </c>
      <c r="H198" s="34">
        <f>SUM(H192:H197)</f>
        <v>53266598</v>
      </c>
      <c r="I198" s="39">
        <f t="shared" si="41"/>
        <v>0.18956267311799335</v>
      </c>
      <c r="J198" s="34">
        <f>SUM(J192:J197)</f>
        <v>58978445</v>
      </c>
      <c r="K198" s="39">
        <f t="shared" si="42"/>
        <v>0.25629113664304937</v>
      </c>
      <c r="L198" s="34">
        <f>SUM(L192:L197)</f>
        <v>35791490</v>
      </c>
      <c r="M198" s="39">
        <f t="shared" si="43"/>
        <v>0.1555321042161816</v>
      </c>
      <c r="N198" s="34">
        <f t="shared" si="44"/>
        <v>180955698</v>
      </c>
      <c r="O198" s="39">
        <f t="shared" si="45"/>
        <v>0.78634391806118964</v>
      </c>
      <c r="P198" s="34">
        <f>SUM(P192:P197)</f>
        <v>38834668</v>
      </c>
      <c r="Q198" s="34">
        <f>SUM(Q192:Q197)</f>
        <v>251953135</v>
      </c>
      <c r="R198" s="34">
        <f>SUM(R192:R197)</f>
        <v>263230782</v>
      </c>
      <c r="S198" s="34">
        <f>SUM(S192:S197)</f>
        <v>135507145</v>
      </c>
      <c r="T198" s="39">
        <f t="shared" si="46"/>
        <v>0.51478457029391034</v>
      </c>
      <c r="U198" s="39">
        <f t="shared" si="47"/>
        <v>-7.8362405467197527E-2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13582297</v>
      </c>
      <c r="E199" s="33">
        <v>14092297</v>
      </c>
      <c r="F199" s="33">
        <v>2127668</v>
      </c>
      <c r="G199" s="38">
        <f t="shared" si="40"/>
        <v>0.15665008650598644</v>
      </c>
      <c r="H199" s="33">
        <v>3702295</v>
      </c>
      <c r="I199" s="38">
        <f t="shared" si="41"/>
        <v>0.27258239162344927</v>
      </c>
      <c r="J199" s="33">
        <v>2618692</v>
      </c>
      <c r="K199" s="38">
        <f t="shared" si="42"/>
        <v>0.18582435496498548</v>
      </c>
      <c r="L199" s="33">
        <v>3847717</v>
      </c>
      <c r="M199" s="38">
        <f t="shared" si="43"/>
        <v>0.27303689384349478</v>
      </c>
      <c r="N199" s="33">
        <f t="shared" si="44"/>
        <v>12296372</v>
      </c>
      <c r="O199" s="38">
        <f t="shared" si="45"/>
        <v>0.87255981051208331</v>
      </c>
      <c r="P199" s="33">
        <v>3108933</v>
      </c>
      <c r="Q199" s="33">
        <v>12105791</v>
      </c>
      <c r="R199" s="33">
        <v>12795791</v>
      </c>
      <c r="S199" s="33">
        <v>10151827</v>
      </c>
      <c r="T199" s="38">
        <f t="shared" si="46"/>
        <v>0.79337236752303941</v>
      </c>
      <c r="U199" s="38">
        <f t="shared" si="47"/>
        <v>0.23763265403275025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85135564</v>
      </c>
      <c r="E200" s="33">
        <v>84339223</v>
      </c>
      <c r="F200" s="33">
        <v>12060042</v>
      </c>
      <c r="G200" s="38">
        <f t="shared" si="40"/>
        <v>0.14165692259934989</v>
      </c>
      <c r="H200" s="33">
        <v>11192293</v>
      </c>
      <c r="I200" s="38">
        <f t="shared" si="41"/>
        <v>0.13146436664235878</v>
      </c>
      <c r="J200" s="33">
        <v>11304184</v>
      </c>
      <c r="K200" s="38">
        <f t="shared" si="42"/>
        <v>0.1340323469662508</v>
      </c>
      <c r="L200" s="33">
        <v>9313457</v>
      </c>
      <c r="M200" s="38">
        <f t="shared" si="43"/>
        <v>0.11042853690980767</v>
      </c>
      <c r="N200" s="33">
        <f t="shared" si="44"/>
        <v>43869976</v>
      </c>
      <c r="O200" s="38">
        <f t="shared" si="45"/>
        <v>0.52016101689720329</v>
      </c>
      <c r="P200" s="33">
        <v>10309910</v>
      </c>
      <c r="Q200" s="33">
        <v>80486618</v>
      </c>
      <c r="R200" s="33">
        <v>85285344</v>
      </c>
      <c r="S200" s="33">
        <v>38570648</v>
      </c>
      <c r="T200" s="38">
        <f t="shared" si="46"/>
        <v>0.4522541176594187</v>
      </c>
      <c r="U200" s="38">
        <f t="shared" si="47"/>
        <v>-9.6650019253320396E-2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27492328</v>
      </c>
      <c r="E201" s="33">
        <v>53280277</v>
      </c>
      <c r="F201" s="33">
        <v>14165821</v>
      </c>
      <c r="G201" s="38">
        <f t="shared" si="40"/>
        <v>0.51526451306706367</v>
      </c>
      <c r="H201" s="33">
        <v>13749775</v>
      </c>
      <c r="I201" s="38">
        <f t="shared" si="41"/>
        <v>0.50013134573398077</v>
      </c>
      <c r="J201" s="33">
        <v>9398407</v>
      </c>
      <c r="K201" s="38">
        <f t="shared" si="42"/>
        <v>0.1763956107060029</v>
      </c>
      <c r="L201" s="33">
        <v>17550553</v>
      </c>
      <c r="M201" s="38">
        <f t="shared" si="43"/>
        <v>0.32940055848433369</v>
      </c>
      <c r="N201" s="33">
        <f t="shared" si="44"/>
        <v>54864556</v>
      </c>
      <c r="O201" s="38">
        <f t="shared" si="45"/>
        <v>1.0297348116264486</v>
      </c>
      <c r="P201" s="33">
        <v>14546292</v>
      </c>
      <c r="Q201" s="33">
        <v>31510098</v>
      </c>
      <c r="R201" s="33">
        <v>53063874</v>
      </c>
      <c r="S201" s="33">
        <v>135664217</v>
      </c>
      <c r="T201" s="38">
        <f t="shared" si="46"/>
        <v>2.5566210450446945</v>
      </c>
      <c r="U201" s="38">
        <f t="shared" si="47"/>
        <v>0.20653105272463934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47433440</v>
      </c>
      <c r="E202" s="33">
        <v>75131281</v>
      </c>
      <c r="F202" s="33">
        <v>6559869</v>
      </c>
      <c r="G202" s="38">
        <f t="shared" si="40"/>
        <v>0.13829629476588667</v>
      </c>
      <c r="H202" s="33">
        <v>9797909</v>
      </c>
      <c r="I202" s="38">
        <f t="shared" si="41"/>
        <v>0.20656121504154032</v>
      </c>
      <c r="J202" s="33">
        <v>23067399</v>
      </c>
      <c r="K202" s="38">
        <f t="shared" si="42"/>
        <v>0.30702789428014676</v>
      </c>
      <c r="L202" s="33">
        <v>24890268</v>
      </c>
      <c r="M202" s="38">
        <f t="shared" si="43"/>
        <v>0.33129034496297222</v>
      </c>
      <c r="N202" s="33">
        <f t="shared" si="44"/>
        <v>64315445</v>
      </c>
      <c r="O202" s="38">
        <f t="shared" si="45"/>
        <v>0.85604084136406511</v>
      </c>
      <c r="P202" s="33">
        <v>16164588</v>
      </c>
      <c r="Q202" s="33">
        <v>37561291</v>
      </c>
      <c r="R202" s="33">
        <v>49375667</v>
      </c>
      <c r="S202" s="33">
        <v>40616987</v>
      </c>
      <c r="T202" s="38">
        <f t="shared" si="46"/>
        <v>0.82261140897600427</v>
      </c>
      <c r="U202" s="38">
        <f t="shared" si="47"/>
        <v>0.53980218982382966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173643629</v>
      </c>
      <c r="E204" s="34">
        <f>SUM(E199:E203)</f>
        <v>226843078</v>
      </c>
      <c r="F204" s="34">
        <f>SUM(F199:F203)</f>
        <v>34913400</v>
      </c>
      <c r="G204" s="39">
        <f t="shared" si="40"/>
        <v>0.20106352419068596</v>
      </c>
      <c r="H204" s="34">
        <f>SUM(H199:H203)</f>
        <v>38442272</v>
      </c>
      <c r="I204" s="39">
        <f t="shared" si="41"/>
        <v>0.22138602044535707</v>
      </c>
      <c r="J204" s="34">
        <f>SUM(J199:J203)</f>
        <v>46388682</v>
      </c>
      <c r="K204" s="39">
        <f t="shared" si="42"/>
        <v>0.20449679315319466</v>
      </c>
      <c r="L204" s="34">
        <f>SUM(L199:L203)</f>
        <v>55601995</v>
      </c>
      <c r="M204" s="39">
        <f t="shared" si="43"/>
        <v>0.24511215193438698</v>
      </c>
      <c r="N204" s="34">
        <f t="shared" si="44"/>
        <v>175346349</v>
      </c>
      <c r="O204" s="39">
        <f t="shared" si="45"/>
        <v>0.7729852307858387</v>
      </c>
      <c r="P204" s="34">
        <f>SUM(P199:P203)</f>
        <v>44129723</v>
      </c>
      <c r="Q204" s="34">
        <f>SUM(Q199:Q203)</f>
        <v>161663798</v>
      </c>
      <c r="R204" s="34">
        <f>SUM(R199:R203)</f>
        <v>200520676</v>
      </c>
      <c r="S204" s="34">
        <f>SUM(S199:S203)</f>
        <v>225003679</v>
      </c>
      <c r="T204" s="39">
        <f t="shared" si="46"/>
        <v>1.1220971497223557</v>
      </c>
      <c r="U204" s="39">
        <f t="shared" si="47"/>
        <v>0.25996700681760454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1747065708</v>
      </c>
      <c r="E205" s="34">
        <f>SUM(E173:E178,E180:E184,E186:E190,E192:E197,E199:E203)</f>
        <v>1907746162</v>
      </c>
      <c r="F205" s="34">
        <f>SUM(F173:F178,F180:F184,F186:F190,F192:F197,F199:F203)</f>
        <v>271088739</v>
      </c>
      <c r="G205" s="39">
        <f t="shared" si="40"/>
        <v>0.15516802702878077</v>
      </c>
      <c r="H205" s="34">
        <f>SUM(H173:H178,H180:H184,H186:H190,H192:H197,H199:H203)</f>
        <v>405216820</v>
      </c>
      <c r="I205" s="39">
        <f t="shared" si="41"/>
        <v>0.23194137355250521</v>
      </c>
      <c r="J205" s="34">
        <f>SUM(J173:J178,J180:J184,J186:J190,J192:J197,J199:J203)</f>
        <v>391478207</v>
      </c>
      <c r="K205" s="39">
        <f t="shared" si="42"/>
        <v>0.20520455750234134</v>
      </c>
      <c r="L205" s="34">
        <f>SUM(L173:L178,L180:L184,L186:L190,L192:L197,L199:L203)</f>
        <v>339623806</v>
      </c>
      <c r="M205" s="39">
        <f t="shared" si="43"/>
        <v>0.1780235823637841</v>
      </c>
      <c r="N205" s="34">
        <f t="shared" si="44"/>
        <v>1407407572</v>
      </c>
      <c r="O205" s="39">
        <f t="shared" si="45"/>
        <v>0.73773314292742898</v>
      </c>
      <c r="P205" s="34">
        <f>SUM(P173:P178,P180:P184,P186:P190,P192:P197,P199:P203)</f>
        <v>358881336</v>
      </c>
      <c r="Q205" s="34">
        <f>SUM(Q173:Q178,Q180:Q184,Q186:Q190,Q192:Q197,Q199:Q203)</f>
        <v>1615454017</v>
      </c>
      <c r="R205" s="34">
        <f>SUM(R173:R178,R180:R184,R186:R190,R192:R197,R199:R203)</f>
        <v>1766955479</v>
      </c>
      <c r="S205" s="34">
        <f>SUM(S173:S178,S180:S184,S186:S190,S192:S197,S199:S203)</f>
        <v>1273223390</v>
      </c>
      <c r="T205" s="39">
        <f t="shared" si="46"/>
        <v>0.72057468630764521</v>
      </c>
      <c r="U205" s="39">
        <f t="shared" si="47"/>
        <v>-5.3659881604988247E-2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12555076</v>
      </c>
      <c r="E208" s="33">
        <v>13712642</v>
      </c>
      <c r="F208" s="33">
        <v>4580658</v>
      </c>
      <c r="G208" s="38">
        <f t="shared" ref="G208:G231" si="48">IF(($D208     =0),0,($F208     /$D208     ))</f>
        <v>0.36484510328730785</v>
      </c>
      <c r="H208" s="33">
        <v>4594777</v>
      </c>
      <c r="I208" s="38">
        <f t="shared" ref="I208:I231" si="49">IF(($D208     =0),0,($H208     /$D208     ))</f>
        <v>0.36596966836361644</v>
      </c>
      <c r="J208" s="33">
        <v>5774306</v>
      </c>
      <c r="K208" s="38">
        <f t="shared" ref="K208:K231" si="50">IF(($E208     =0),0,($J208     /$E208     ))</f>
        <v>0.42109361565772663</v>
      </c>
      <c r="L208" s="33">
        <v>5834618</v>
      </c>
      <c r="M208" s="38">
        <f t="shared" ref="M208:M231" si="51">IF(($E208     =0),0,($L208     /$E208     ))</f>
        <v>0.42549189280956945</v>
      </c>
      <c r="N208" s="33">
        <f t="shared" ref="N208:N231" si="52">$F208     +$H208     +$J208     +$L208</f>
        <v>20784359</v>
      </c>
      <c r="O208" s="38">
        <f t="shared" ref="O208:O231" si="53">IF(($E208     =0),0,($N208     /$E208     ))</f>
        <v>1.5157078409835245</v>
      </c>
      <c r="P208" s="33">
        <v>4897427</v>
      </c>
      <c r="Q208" s="33">
        <v>11932856</v>
      </c>
      <c r="R208" s="33">
        <v>14010195</v>
      </c>
      <c r="S208" s="33">
        <v>14911295</v>
      </c>
      <c r="T208" s="38">
        <f t="shared" ref="T208:T231" si="54">IF(($R208     =0),0,($S208     /$R208     ))</f>
        <v>1.0643174488292275</v>
      </c>
      <c r="U208" s="38">
        <f t="shared" ref="U208:U231" si="55">IF(($P208     =0),0,(($L208     /$P208     )-1))</f>
        <v>0.19136395499105952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82775572</v>
      </c>
      <c r="E209" s="33">
        <v>81747091</v>
      </c>
      <c r="F209" s="33">
        <v>5375047</v>
      </c>
      <c r="G209" s="38">
        <f t="shared" si="48"/>
        <v>6.4935184017816269E-2</v>
      </c>
      <c r="H209" s="33">
        <v>22932523</v>
      </c>
      <c r="I209" s="38">
        <f t="shared" si="49"/>
        <v>0.27704457300518565</v>
      </c>
      <c r="J209" s="33">
        <v>6634239</v>
      </c>
      <c r="K209" s="38">
        <f t="shared" si="50"/>
        <v>8.1155658493095487E-2</v>
      </c>
      <c r="L209" s="33">
        <v>6850390</v>
      </c>
      <c r="M209" s="38">
        <f t="shared" si="51"/>
        <v>8.3799801512203051E-2</v>
      </c>
      <c r="N209" s="33">
        <f t="shared" si="52"/>
        <v>41792199</v>
      </c>
      <c r="O209" s="38">
        <f t="shared" si="53"/>
        <v>0.51123775156720863</v>
      </c>
      <c r="P209" s="33">
        <v>-1167705</v>
      </c>
      <c r="Q209" s="33">
        <v>10446574</v>
      </c>
      <c r="R209" s="33">
        <v>10215568</v>
      </c>
      <c r="S209" s="33">
        <v>6204277</v>
      </c>
      <c r="T209" s="38">
        <f t="shared" si="54"/>
        <v>0.607335490302644</v>
      </c>
      <c r="U209" s="38">
        <f t="shared" si="55"/>
        <v>-6.8665416350876294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81171371</v>
      </c>
      <c r="E210" s="33">
        <v>48464070</v>
      </c>
      <c r="F210" s="33">
        <v>8020038</v>
      </c>
      <c r="G210" s="38">
        <f t="shared" si="48"/>
        <v>9.8803776518694014E-2</v>
      </c>
      <c r="H210" s="33">
        <v>9563935</v>
      </c>
      <c r="I210" s="38">
        <f t="shared" si="49"/>
        <v>0.11782399240244446</v>
      </c>
      <c r="J210" s="33">
        <v>4375278</v>
      </c>
      <c r="K210" s="38">
        <f t="shared" si="50"/>
        <v>9.0278798293251056E-2</v>
      </c>
      <c r="L210" s="33">
        <v>28209508</v>
      </c>
      <c r="M210" s="38">
        <f t="shared" si="51"/>
        <v>0.58207055247320338</v>
      </c>
      <c r="N210" s="33">
        <f t="shared" si="52"/>
        <v>50168759</v>
      </c>
      <c r="O210" s="38">
        <f t="shared" si="53"/>
        <v>1.0351742847845837</v>
      </c>
      <c r="P210" s="33">
        <v>11854433</v>
      </c>
      <c r="Q210" s="33">
        <v>41205336</v>
      </c>
      <c r="R210" s="33">
        <v>76989795</v>
      </c>
      <c r="S210" s="33">
        <v>30056256</v>
      </c>
      <c r="T210" s="38">
        <f t="shared" si="54"/>
        <v>0.39039272672436653</v>
      </c>
      <c r="U210" s="38">
        <f t="shared" si="55"/>
        <v>1.3796589849552485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13028314</v>
      </c>
      <c r="E211" s="33">
        <v>13028314</v>
      </c>
      <c r="F211" s="33">
        <v>905473</v>
      </c>
      <c r="G211" s="38">
        <f t="shared" si="48"/>
        <v>6.9500397365307595E-2</v>
      </c>
      <c r="H211" s="33">
        <v>1587501</v>
      </c>
      <c r="I211" s="38">
        <f t="shared" si="49"/>
        <v>0.1218500720814681</v>
      </c>
      <c r="J211" s="33">
        <v>1191228</v>
      </c>
      <c r="K211" s="38">
        <f t="shared" si="50"/>
        <v>9.1433780303422224E-2</v>
      </c>
      <c r="L211" s="33">
        <v>1129201</v>
      </c>
      <c r="M211" s="38">
        <f t="shared" si="51"/>
        <v>8.6672841934881215E-2</v>
      </c>
      <c r="N211" s="33">
        <f t="shared" si="52"/>
        <v>4813403</v>
      </c>
      <c r="O211" s="38">
        <f t="shared" si="53"/>
        <v>0.36945709168507912</v>
      </c>
      <c r="P211" s="33">
        <v>4347916</v>
      </c>
      <c r="Q211" s="33">
        <v>18251461</v>
      </c>
      <c r="R211" s="33">
        <v>18251461</v>
      </c>
      <c r="S211" s="33">
        <v>4676059</v>
      </c>
      <c r="T211" s="38">
        <f t="shared" si="54"/>
        <v>0.25620190076838234</v>
      </c>
      <c r="U211" s="38">
        <f t="shared" si="55"/>
        <v>-0.74028914082056785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88173576</v>
      </c>
      <c r="E212" s="33">
        <v>78366475</v>
      </c>
      <c r="F212" s="33">
        <v>13105090</v>
      </c>
      <c r="G212" s="38">
        <f t="shared" si="48"/>
        <v>0.14862831467785767</v>
      </c>
      <c r="H212" s="33">
        <v>5582951</v>
      </c>
      <c r="I212" s="38">
        <f t="shared" si="49"/>
        <v>6.331773364845722E-2</v>
      </c>
      <c r="J212" s="33">
        <v>7203032</v>
      </c>
      <c r="K212" s="38">
        <f t="shared" si="50"/>
        <v>9.1914712254187778E-2</v>
      </c>
      <c r="L212" s="33">
        <v>-211863</v>
      </c>
      <c r="M212" s="38">
        <f t="shared" si="51"/>
        <v>-2.7034902360990464E-3</v>
      </c>
      <c r="N212" s="33">
        <f t="shared" si="52"/>
        <v>25679210</v>
      </c>
      <c r="O212" s="38">
        <f t="shared" si="53"/>
        <v>0.32768106514935119</v>
      </c>
      <c r="P212" s="33">
        <v>783160</v>
      </c>
      <c r="Q212" s="33">
        <v>21974441</v>
      </c>
      <c r="R212" s="33">
        <v>85864927</v>
      </c>
      <c r="S212" s="33">
        <v>11119111</v>
      </c>
      <c r="T212" s="38">
        <f t="shared" si="54"/>
        <v>0.12949537591757343</v>
      </c>
      <c r="U212" s="38">
        <f t="shared" si="55"/>
        <v>-1.2705232647224067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4033812</v>
      </c>
      <c r="E213" s="33">
        <v>4183808</v>
      </c>
      <c r="F213" s="33">
        <v>58660</v>
      </c>
      <c r="G213" s="38">
        <f t="shared" si="48"/>
        <v>1.4542075832983788E-2</v>
      </c>
      <c r="H213" s="33">
        <v>86113</v>
      </c>
      <c r="I213" s="38">
        <f t="shared" si="49"/>
        <v>2.1347797071355829E-2</v>
      </c>
      <c r="J213" s="33">
        <v>215303</v>
      </c>
      <c r="K213" s="38">
        <f t="shared" si="50"/>
        <v>5.1461013507311998E-2</v>
      </c>
      <c r="L213" s="33">
        <v>85608</v>
      </c>
      <c r="M213" s="38">
        <f t="shared" si="51"/>
        <v>2.046174203022701E-2</v>
      </c>
      <c r="N213" s="33">
        <f t="shared" si="52"/>
        <v>445684</v>
      </c>
      <c r="O213" s="38">
        <f t="shared" si="53"/>
        <v>0.10652592088355871</v>
      </c>
      <c r="P213" s="33">
        <v>87836</v>
      </c>
      <c r="Q213" s="33">
        <v>4177032</v>
      </c>
      <c r="R213" s="33">
        <v>3927024</v>
      </c>
      <c r="S213" s="33">
        <v>465619</v>
      </c>
      <c r="T213" s="38">
        <f t="shared" si="54"/>
        <v>0.11856790281903039</v>
      </c>
      <c r="U213" s="38">
        <f t="shared" si="55"/>
        <v>-2.5365453800264115E-2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47975368</v>
      </c>
      <c r="E214" s="33">
        <v>45742868</v>
      </c>
      <c r="F214" s="33">
        <v>4839072</v>
      </c>
      <c r="G214" s="38">
        <f t="shared" si="48"/>
        <v>0.10086576094632563</v>
      </c>
      <c r="H214" s="33">
        <v>11227443</v>
      </c>
      <c r="I214" s="38">
        <f t="shared" si="49"/>
        <v>0.23402515640943078</v>
      </c>
      <c r="J214" s="33">
        <v>13164997</v>
      </c>
      <c r="K214" s="38">
        <f t="shared" si="50"/>
        <v>0.28780436329440473</v>
      </c>
      <c r="L214" s="33">
        <v>11357205</v>
      </c>
      <c r="M214" s="38">
        <f t="shared" si="51"/>
        <v>0.24828362314317501</v>
      </c>
      <c r="N214" s="33">
        <f t="shared" si="52"/>
        <v>40588717</v>
      </c>
      <c r="O214" s="38">
        <f t="shared" si="53"/>
        <v>0.88732339651287273</v>
      </c>
      <c r="P214" s="33">
        <v>10633300</v>
      </c>
      <c r="Q214" s="33">
        <v>38177568</v>
      </c>
      <c r="R214" s="33">
        <v>46904816</v>
      </c>
      <c r="S214" s="33">
        <v>35370535</v>
      </c>
      <c r="T214" s="38">
        <f t="shared" si="54"/>
        <v>0.75409175467184431</v>
      </c>
      <c r="U214" s="38">
        <f t="shared" si="55"/>
        <v>6.807905353935273E-2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329713089</v>
      </c>
      <c r="E216" s="34">
        <f>SUM(E208:E215)</f>
        <v>285245268</v>
      </c>
      <c r="F216" s="34">
        <f>SUM(F208:F215)</f>
        <v>36884038</v>
      </c>
      <c r="G216" s="39">
        <f t="shared" si="48"/>
        <v>0.11186707240488108</v>
      </c>
      <c r="H216" s="34">
        <f>SUM(H208:H215)</f>
        <v>55575243</v>
      </c>
      <c r="I216" s="39">
        <f t="shared" si="49"/>
        <v>0.16855637478195473</v>
      </c>
      <c r="J216" s="34">
        <f>SUM(J208:J215)</f>
        <v>38558383</v>
      </c>
      <c r="K216" s="39">
        <f t="shared" si="50"/>
        <v>0.13517624068000314</v>
      </c>
      <c r="L216" s="34">
        <f>SUM(L208:L215)</f>
        <v>53254667</v>
      </c>
      <c r="M216" s="39">
        <f t="shared" si="51"/>
        <v>0.18669781053125131</v>
      </c>
      <c r="N216" s="34">
        <f t="shared" si="52"/>
        <v>184272331</v>
      </c>
      <c r="O216" s="39">
        <f t="shared" si="53"/>
        <v>0.64601362992636924</v>
      </c>
      <c r="P216" s="34">
        <f>SUM(P208:P215)</f>
        <v>31436367</v>
      </c>
      <c r="Q216" s="34">
        <f>SUM(Q208:Q215)</f>
        <v>146165268</v>
      </c>
      <c r="R216" s="34">
        <f>SUM(R208:R215)</f>
        <v>256163786</v>
      </c>
      <c r="S216" s="34">
        <f>SUM(S208:S215)</f>
        <v>102803152</v>
      </c>
      <c r="T216" s="39">
        <f t="shared" si="54"/>
        <v>0.40131805359872375</v>
      </c>
      <c r="U216" s="39">
        <f t="shared" si="55"/>
        <v>0.69404648444268391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16077192</v>
      </c>
      <c r="E217" s="33">
        <v>32220410</v>
      </c>
      <c r="F217" s="33">
        <v>3781224</v>
      </c>
      <c r="G217" s="38">
        <f t="shared" si="48"/>
        <v>0.23519181707850476</v>
      </c>
      <c r="H217" s="33">
        <v>3984086</v>
      </c>
      <c r="I217" s="38">
        <f t="shared" si="49"/>
        <v>0.24780981654010228</v>
      </c>
      <c r="J217" s="33">
        <v>9954669</v>
      </c>
      <c r="K217" s="38">
        <f t="shared" si="50"/>
        <v>0.30895537952496571</v>
      </c>
      <c r="L217" s="33">
        <v>8595457</v>
      </c>
      <c r="M217" s="38">
        <f t="shared" si="51"/>
        <v>0.26677056561353502</v>
      </c>
      <c r="N217" s="33">
        <f t="shared" si="52"/>
        <v>26315436</v>
      </c>
      <c r="O217" s="38">
        <f t="shared" si="53"/>
        <v>0.81673187895498534</v>
      </c>
      <c r="P217" s="33">
        <v>6163285</v>
      </c>
      <c r="Q217" s="33">
        <v>28298040</v>
      </c>
      <c r="R217" s="33">
        <v>27711695</v>
      </c>
      <c r="S217" s="33">
        <v>22836213</v>
      </c>
      <c r="T217" s="38">
        <f t="shared" si="54"/>
        <v>0.82406410001264807</v>
      </c>
      <c r="U217" s="38">
        <f t="shared" si="55"/>
        <v>0.39462267281165797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192001219</v>
      </c>
      <c r="E218" s="33">
        <v>162613607</v>
      </c>
      <c r="F218" s="33">
        <v>9999581</v>
      </c>
      <c r="G218" s="38">
        <f t="shared" si="48"/>
        <v>5.2080820382708094E-2</v>
      </c>
      <c r="H218" s="33">
        <v>28851899</v>
      </c>
      <c r="I218" s="38">
        <f t="shared" si="49"/>
        <v>0.15026935323780419</v>
      </c>
      <c r="J218" s="33">
        <v>19133755</v>
      </c>
      <c r="K218" s="38">
        <f t="shared" si="50"/>
        <v>0.11766392341324794</v>
      </c>
      <c r="L218" s="33">
        <v>15563923</v>
      </c>
      <c r="M218" s="38">
        <f t="shared" si="51"/>
        <v>9.5711074166136667E-2</v>
      </c>
      <c r="N218" s="33">
        <f t="shared" si="52"/>
        <v>73549158</v>
      </c>
      <c r="O218" s="38">
        <f t="shared" si="53"/>
        <v>0.45229399529892966</v>
      </c>
      <c r="P218" s="33">
        <v>15809457</v>
      </c>
      <c r="Q218" s="33">
        <v>149758093</v>
      </c>
      <c r="R218" s="33">
        <v>149758093</v>
      </c>
      <c r="S218" s="33">
        <v>71206560</v>
      </c>
      <c r="T218" s="38">
        <f t="shared" si="54"/>
        <v>0.4754772084337372</v>
      </c>
      <c r="U218" s="38">
        <f t="shared" si="55"/>
        <v>-1.5530830692034536E-2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105833920</v>
      </c>
      <c r="E219" s="33">
        <v>106786920</v>
      </c>
      <c r="F219" s="33">
        <v>22620367</v>
      </c>
      <c r="G219" s="38">
        <f t="shared" si="48"/>
        <v>0.21373456638476587</v>
      </c>
      <c r="H219" s="33">
        <v>23364355</v>
      </c>
      <c r="I219" s="38">
        <f t="shared" si="49"/>
        <v>0.22076433529061382</v>
      </c>
      <c r="J219" s="33">
        <v>15987265</v>
      </c>
      <c r="K219" s="38">
        <f t="shared" si="50"/>
        <v>0.14971182800290522</v>
      </c>
      <c r="L219" s="33">
        <v>34382748</v>
      </c>
      <c r="M219" s="38">
        <f t="shared" si="51"/>
        <v>0.32197527562364381</v>
      </c>
      <c r="N219" s="33">
        <f t="shared" si="52"/>
        <v>96354735</v>
      </c>
      <c r="O219" s="38">
        <f t="shared" si="53"/>
        <v>0.9023084006917701</v>
      </c>
      <c r="P219" s="33">
        <v>17323164</v>
      </c>
      <c r="Q219" s="33">
        <v>102889871</v>
      </c>
      <c r="R219" s="33">
        <v>101383315</v>
      </c>
      <c r="S219" s="33">
        <v>87952280</v>
      </c>
      <c r="T219" s="38">
        <f t="shared" si="54"/>
        <v>0.86752223479770807</v>
      </c>
      <c r="U219" s="38">
        <f t="shared" si="55"/>
        <v>0.98478453474203675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20439468</v>
      </c>
      <c r="E220" s="33">
        <v>20219708</v>
      </c>
      <c r="F220" s="33">
        <v>4777747</v>
      </c>
      <c r="G220" s="38">
        <f t="shared" si="48"/>
        <v>0.23375104479235956</v>
      </c>
      <c r="H220" s="33">
        <v>4253711</v>
      </c>
      <c r="I220" s="38">
        <f t="shared" si="49"/>
        <v>0.20811260841035589</v>
      </c>
      <c r="J220" s="33">
        <v>1810001</v>
      </c>
      <c r="K220" s="38">
        <f t="shared" si="50"/>
        <v>8.9516673534553517E-2</v>
      </c>
      <c r="L220" s="33">
        <v>15831267</v>
      </c>
      <c r="M220" s="38">
        <f t="shared" si="51"/>
        <v>0.78296219708019521</v>
      </c>
      <c r="N220" s="33">
        <f t="shared" si="52"/>
        <v>26672726</v>
      </c>
      <c r="O220" s="38">
        <f t="shared" si="53"/>
        <v>1.3191449649025595</v>
      </c>
      <c r="P220" s="33">
        <v>6635608</v>
      </c>
      <c r="Q220" s="33">
        <v>18456060</v>
      </c>
      <c r="R220" s="33">
        <v>19623276</v>
      </c>
      <c r="S220" s="33">
        <v>18300235</v>
      </c>
      <c r="T220" s="38">
        <f t="shared" si="54"/>
        <v>0.93257797525754615</v>
      </c>
      <c r="U220" s="38">
        <f t="shared" si="55"/>
        <v>1.3858050385134262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67971612</v>
      </c>
      <c r="E221" s="33">
        <v>75086963</v>
      </c>
      <c r="F221" s="33">
        <v>14193658</v>
      </c>
      <c r="G221" s="38">
        <f t="shared" si="48"/>
        <v>0.20881743984532836</v>
      </c>
      <c r="H221" s="33">
        <v>9896603</v>
      </c>
      <c r="I221" s="38">
        <f t="shared" si="49"/>
        <v>0.1455990627381325</v>
      </c>
      <c r="J221" s="33">
        <v>24122696</v>
      </c>
      <c r="K221" s="38">
        <f t="shared" si="50"/>
        <v>0.32126343956673276</v>
      </c>
      <c r="L221" s="33">
        <v>20741905</v>
      </c>
      <c r="M221" s="38">
        <f t="shared" si="51"/>
        <v>0.27623843302864709</v>
      </c>
      <c r="N221" s="33">
        <f t="shared" si="52"/>
        <v>68954862</v>
      </c>
      <c r="O221" s="38">
        <f t="shared" si="53"/>
        <v>0.91833334636267017</v>
      </c>
      <c r="P221" s="33">
        <v>22257569</v>
      </c>
      <c r="Q221" s="33">
        <v>56554561</v>
      </c>
      <c r="R221" s="33">
        <v>65739621</v>
      </c>
      <c r="S221" s="33">
        <v>58962570</v>
      </c>
      <c r="T221" s="38">
        <f t="shared" si="54"/>
        <v>0.89691070777545245</v>
      </c>
      <c r="U221" s="38">
        <f t="shared" si="55"/>
        <v>-6.809656526281016E-2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42422994</v>
      </c>
      <c r="E222" s="33">
        <v>42455394</v>
      </c>
      <c r="F222" s="33">
        <v>2821487</v>
      </c>
      <c r="G222" s="38">
        <f t="shared" si="48"/>
        <v>6.6508436438974583E-2</v>
      </c>
      <c r="H222" s="33">
        <v>15567286</v>
      </c>
      <c r="I222" s="38">
        <f t="shared" si="49"/>
        <v>0.36695396840685029</v>
      </c>
      <c r="J222" s="33">
        <v>10004857</v>
      </c>
      <c r="K222" s="38">
        <f t="shared" si="50"/>
        <v>0.23565573316785141</v>
      </c>
      <c r="L222" s="33">
        <v>16390344</v>
      </c>
      <c r="M222" s="38">
        <f t="shared" si="51"/>
        <v>0.38606034371038933</v>
      </c>
      <c r="N222" s="33">
        <f t="shared" si="52"/>
        <v>44783974</v>
      </c>
      <c r="O222" s="38">
        <f t="shared" si="53"/>
        <v>1.0548476831942721</v>
      </c>
      <c r="P222" s="33">
        <v>25337597</v>
      </c>
      <c r="Q222" s="33">
        <v>40694148</v>
      </c>
      <c r="R222" s="33">
        <v>57784144</v>
      </c>
      <c r="S222" s="33">
        <v>43613488</v>
      </c>
      <c r="T222" s="38">
        <f t="shared" si="54"/>
        <v>0.75476566720448435</v>
      </c>
      <c r="U222" s="38">
        <f t="shared" si="55"/>
        <v>-0.3531216081777605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444746405</v>
      </c>
      <c r="E224" s="34">
        <f>SUM(E217:E223)</f>
        <v>439383002</v>
      </c>
      <c r="F224" s="34">
        <f>SUM(F217:F223)</f>
        <v>58194064</v>
      </c>
      <c r="G224" s="39">
        <f t="shared" si="48"/>
        <v>0.13084774457030182</v>
      </c>
      <c r="H224" s="34">
        <f>SUM(H217:H223)</f>
        <v>85917940</v>
      </c>
      <c r="I224" s="39">
        <f t="shared" si="49"/>
        <v>0.19318411353993969</v>
      </c>
      <c r="J224" s="34">
        <f>SUM(J217:J223)</f>
        <v>81013243</v>
      </c>
      <c r="K224" s="39">
        <f t="shared" si="50"/>
        <v>0.1843795564035042</v>
      </c>
      <c r="L224" s="34">
        <f>SUM(L217:L223)</f>
        <v>111505644</v>
      </c>
      <c r="M224" s="39">
        <f t="shared" si="51"/>
        <v>0.25377778269173917</v>
      </c>
      <c r="N224" s="34">
        <f t="shared" si="52"/>
        <v>336630891</v>
      </c>
      <c r="O224" s="39">
        <f t="shared" si="53"/>
        <v>0.76614454693902789</v>
      </c>
      <c r="P224" s="34">
        <f>SUM(P217:P223)</f>
        <v>93526680</v>
      </c>
      <c r="Q224" s="34">
        <f>SUM(Q217:Q223)</f>
        <v>396650773</v>
      </c>
      <c r="R224" s="34">
        <f>SUM(R217:R223)</f>
        <v>422000144</v>
      </c>
      <c r="S224" s="34">
        <f>SUM(S217:S223)</f>
        <v>302871346</v>
      </c>
      <c r="T224" s="39">
        <f t="shared" si="54"/>
        <v>0.71770436647054792</v>
      </c>
      <c r="U224" s="39">
        <f t="shared" si="55"/>
        <v>0.19223353165107548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15435840</v>
      </c>
      <c r="E225" s="33">
        <v>14489226</v>
      </c>
      <c r="F225" s="33">
        <v>2545930</v>
      </c>
      <c r="G225" s="38">
        <f t="shared" si="48"/>
        <v>0.16493627816821113</v>
      </c>
      <c r="H225" s="33">
        <v>2350129</v>
      </c>
      <c r="I225" s="38">
        <f t="shared" si="49"/>
        <v>0.15225144857681863</v>
      </c>
      <c r="J225" s="33">
        <v>3433664</v>
      </c>
      <c r="K225" s="38">
        <f t="shared" si="50"/>
        <v>0.23698049847521185</v>
      </c>
      <c r="L225" s="33">
        <v>6731006</v>
      </c>
      <c r="M225" s="38">
        <f t="shared" si="51"/>
        <v>0.46455248886310424</v>
      </c>
      <c r="N225" s="33">
        <f t="shared" si="52"/>
        <v>15060729</v>
      </c>
      <c r="O225" s="38">
        <f t="shared" si="53"/>
        <v>1.0394433077377632</v>
      </c>
      <c r="P225" s="33">
        <v>3835133</v>
      </c>
      <c r="Q225" s="33">
        <v>10216140</v>
      </c>
      <c r="R225" s="33">
        <v>22634528</v>
      </c>
      <c r="S225" s="33">
        <v>23693161</v>
      </c>
      <c r="T225" s="38">
        <f t="shared" si="54"/>
        <v>1.0467707124266077</v>
      </c>
      <c r="U225" s="38">
        <f t="shared" si="55"/>
        <v>0.75509063179816716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41301496</v>
      </c>
      <c r="E226" s="33">
        <v>38801205</v>
      </c>
      <c r="F226" s="33">
        <v>11192188</v>
      </c>
      <c r="G226" s="38">
        <f t="shared" si="48"/>
        <v>0.27098747222134523</v>
      </c>
      <c r="H226" s="33">
        <v>13014201</v>
      </c>
      <c r="I226" s="38">
        <f t="shared" si="49"/>
        <v>0.31510241178673043</v>
      </c>
      <c r="J226" s="33">
        <v>6889767</v>
      </c>
      <c r="K226" s="38">
        <f t="shared" si="50"/>
        <v>0.17756579982503121</v>
      </c>
      <c r="L226" s="33">
        <v>15116380</v>
      </c>
      <c r="M226" s="38">
        <f t="shared" si="51"/>
        <v>0.38958532344549607</v>
      </c>
      <c r="N226" s="33">
        <f t="shared" si="52"/>
        <v>46212536</v>
      </c>
      <c r="O226" s="38">
        <f t="shared" si="53"/>
        <v>1.1910077534963155</v>
      </c>
      <c r="P226" s="33">
        <v>11156164</v>
      </c>
      <c r="Q226" s="33">
        <v>41659862</v>
      </c>
      <c r="R226" s="33">
        <v>42830837</v>
      </c>
      <c r="S226" s="33">
        <v>44034556</v>
      </c>
      <c r="T226" s="38">
        <f t="shared" si="54"/>
        <v>1.0281040270121269</v>
      </c>
      <c r="U226" s="38">
        <f t="shared" si="55"/>
        <v>0.35498008096689859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96313594</v>
      </c>
      <c r="E227" s="33">
        <v>94365122</v>
      </c>
      <c r="F227" s="33">
        <v>13243393</v>
      </c>
      <c r="G227" s="38">
        <f t="shared" si="48"/>
        <v>0.13750284305660943</v>
      </c>
      <c r="H227" s="33">
        <v>27063150</v>
      </c>
      <c r="I227" s="38">
        <f t="shared" si="49"/>
        <v>0.28098992962509528</v>
      </c>
      <c r="J227" s="33">
        <v>15217577</v>
      </c>
      <c r="K227" s="38">
        <f t="shared" si="50"/>
        <v>0.16126272798121322</v>
      </c>
      <c r="L227" s="33">
        <v>15703253</v>
      </c>
      <c r="M227" s="38">
        <f t="shared" si="51"/>
        <v>0.16640950244307426</v>
      </c>
      <c r="N227" s="33">
        <f t="shared" si="52"/>
        <v>71227373</v>
      </c>
      <c r="O227" s="38">
        <f t="shared" si="53"/>
        <v>0.75480613483443593</v>
      </c>
      <c r="P227" s="33">
        <v>17733059</v>
      </c>
      <c r="Q227" s="33">
        <v>96571273</v>
      </c>
      <c r="R227" s="33">
        <v>97621886</v>
      </c>
      <c r="S227" s="33">
        <v>68542802</v>
      </c>
      <c r="T227" s="38">
        <f t="shared" si="54"/>
        <v>0.70212536151985427</v>
      </c>
      <c r="U227" s="38">
        <f t="shared" si="55"/>
        <v>-0.11446451511834477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322112392</v>
      </c>
      <c r="E228" s="33">
        <v>324197016</v>
      </c>
      <c r="F228" s="33">
        <v>71903340</v>
      </c>
      <c r="G228" s="38">
        <f t="shared" si="48"/>
        <v>0.22322438312152859</v>
      </c>
      <c r="H228" s="33">
        <v>70944781</v>
      </c>
      <c r="I228" s="38">
        <f t="shared" si="49"/>
        <v>0.22024853051912391</v>
      </c>
      <c r="J228" s="33">
        <v>73023609</v>
      </c>
      <c r="K228" s="38">
        <f t="shared" si="50"/>
        <v>0.22524454389179202</v>
      </c>
      <c r="L228" s="33">
        <v>74610057</v>
      </c>
      <c r="M228" s="38">
        <f t="shared" si="51"/>
        <v>0.23013801274469473</v>
      </c>
      <c r="N228" s="33">
        <f t="shared" si="52"/>
        <v>290481787</v>
      </c>
      <c r="O228" s="38">
        <f t="shared" si="53"/>
        <v>0.8960038885737307</v>
      </c>
      <c r="P228" s="33">
        <v>45343438</v>
      </c>
      <c r="Q228" s="33">
        <v>348417473</v>
      </c>
      <c r="R228" s="33">
        <v>363489473</v>
      </c>
      <c r="S228" s="33">
        <v>126260709</v>
      </c>
      <c r="T228" s="38">
        <f t="shared" si="54"/>
        <v>0.34735726445645926</v>
      </c>
      <c r="U228" s="38">
        <f t="shared" si="55"/>
        <v>0.64544331640666508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2561899</v>
      </c>
      <c r="E229" s="33">
        <v>2491297</v>
      </c>
      <c r="F229" s="33">
        <v>553611</v>
      </c>
      <c r="G229" s="38">
        <f t="shared" si="48"/>
        <v>0.21609399902181936</v>
      </c>
      <c r="H229" s="33">
        <v>597677</v>
      </c>
      <c r="I229" s="38">
        <f t="shared" si="49"/>
        <v>0.2332945209783836</v>
      </c>
      <c r="J229" s="33">
        <v>579861</v>
      </c>
      <c r="K229" s="38">
        <f t="shared" si="50"/>
        <v>0.2327546655416837</v>
      </c>
      <c r="L229" s="33">
        <v>688413</v>
      </c>
      <c r="M229" s="38">
        <f t="shared" si="51"/>
        <v>0.27632715007484054</v>
      </c>
      <c r="N229" s="33">
        <f t="shared" si="52"/>
        <v>2419562</v>
      </c>
      <c r="O229" s="38">
        <f t="shared" si="53"/>
        <v>0.97120576149692306</v>
      </c>
      <c r="P229" s="33">
        <v>680661</v>
      </c>
      <c r="Q229" s="33">
        <v>2648728</v>
      </c>
      <c r="R229" s="33">
        <v>2437568</v>
      </c>
      <c r="S229" s="33">
        <v>2345569</v>
      </c>
      <c r="T229" s="38">
        <f t="shared" si="54"/>
        <v>0.96225787342137736</v>
      </c>
      <c r="U229" s="38">
        <f t="shared" si="55"/>
        <v>1.1388929290792271E-2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477725221</v>
      </c>
      <c r="E230" s="34">
        <f>SUM(E225:E229)</f>
        <v>474343866</v>
      </c>
      <c r="F230" s="34">
        <f>SUM(F225:F229)</f>
        <v>99438462</v>
      </c>
      <c r="G230" s="39">
        <f t="shared" si="48"/>
        <v>0.20814991051100482</v>
      </c>
      <c r="H230" s="34">
        <f>SUM(H225:H229)</f>
        <v>113969938</v>
      </c>
      <c r="I230" s="39">
        <f t="shared" si="49"/>
        <v>0.23856797378508093</v>
      </c>
      <c r="J230" s="34">
        <f>SUM(J225:J229)</f>
        <v>99144478</v>
      </c>
      <c r="K230" s="39">
        <f t="shared" si="50"/>
        <v>0.20901393505107538</v>
      </c>
      <c r="L230" s="34">
        <f>SUM(L225:L229)</f>
        <v>112849109</v>
      </c>
      <c r="M230" s="39">
        <f t="shared" si="51"/>
        <v>0.23790569898504813</v>
      </c>
      <c r="N230" s="34">
        <f t="shared" si="52"/>
        <v>425401987</v>
      </c>
      <c r="O230" s="39">
        <f t="shared" si="53"/>
        <v>0.89682194182732411</v>
      </c>
      <c r="P230" s="34">
        <f>SUM(P225:P229)</f>
        <v>78748455</v>
      </c>
      <c r="Q230" s="34">
        <f>SUM(Q225:Q229)</f>
        <v>499513476</v>
      </c>
      <c r="R230" s="34">
        <f>SUM(R225:R229)</f>
        <v>529014292</v>
      </c>
      <c r="S230" s="34">
        <f>SUM(S225:S229)</f>
        <v>264876797</v>
      </c>
      <c r="T230" s="39">
        <f t="shared" si="54"/>
        <v>0.50069875427864619</v>
      </c>
      <c r="U230" s="39">
        <f t="shared" si="55"/>
        <v>0.43303267346641916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1252184715</v>
      </c>
      <c r="E231" s="34">
        <f>SUM(E208:E215,E217:E223,E225:E229)</f>
        <v>1198972136</v>
      </c>
      <c r="F231" s="34">
        <f>SUM(F208:F215,F217:F223,F225:F229)</f>
        <v>194516564</v>
      </c>
      <c r="G231" s="39">
        <f t="shared" si="48"/>
        <v>0.15534174924024688</v>
      </c>
      <c r="H231" s="34">
        <f>SUM(H208:H215,H217:H223,H225:H229)</f>
        <v>255463121</v>
      </c>
      <c r="I231" s="39">
        <f t="shared" si="49"/>
        <v>0.20401392697083034</v>
      </c>
      <c r="J231" s="34">
        <f>SUM(J208:J215,J217:J223,J225:J229)</f>
        <v>218716104</v>
      </c>
      <c r="K231" s="39">
        <f t="shared" si="50"/>
        <v>0.18241967217826988</v>
      </c>
      <c r="L231" s="34">
        <f>SUM(L208:L215,L217:L223,L225:L229)</f>
        <v>277609420</v>
      </c>
      <c r="M231" s="39">
        <f t="shared" si="51"/>
        <v>0.23153950927179845</v>
      </c>
      <c r="N231" s="34">
        <f t="shared" si="52"/>
        <v>946305209</v>
      </c>
      <c r="O231" s="39">
        <f t="shared" si="53"/>
        <v>0.78926372063745776</v>
      </c>
      <c r="P231" s="34">
        <f>SUM(P208:P215,P217:P223,P225:P229)</f>
        <v>203711502</v>
      </c>
      <c r="Q231" s="34">
        <f>SUM(Q208:Q215,Q217:Q223,Q225:Q229)</f>
        <v>1042329517</v>
      </c>
      <c r="R231" s="34">
        <f>SUM(R208:R215,R217:R223,R225:R229)</f>
        <v>1207178222</v>
      </c>
      <c r="S231" s="34">
        <f>SUM(S208:S215,S217:S223,S225:S229)</f>
        <v>670551295</v>
      </c>
      <c r="T231" s="39">
        <f t="shared" si="54"/>
        <v>0.55547000664828095</v>
      </c>
      <c r="U231" s="39">
        <f t="shared" si="55"/>
        <v>0.3627577101660171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34852610</v>
      </c>
      <c r="E234" s="33">
        <v>33341056</v>
      </c>
      <c r="F234" s="33">
        <v>126657</v>
      </c>
      <c r="G234" s="38">
        <f t="shared" ref="G234:G260" si="56">IF(($D234     =0),0,($F234     /$D234     ))</f>
        <v>3.6340750377087971E-3</v>
      </c>
      <c r="H234" s="33">
        <v>3164775</v>
      </c>
      <c r="I234" s="38">
        <f t="shared" ref="I234:I260" si="57">IF(($D234     =0),0,($H234     /$D234     ))</f>
        <v>9.0804533720717048E-2</v>
      </c>
      <c r="J234" s="33">
        <v>4342954</v>
      </c>
      <c r="K234" s="38">
        <f t="shared" ref="K234:K260" si="58">IF(($E234     =0),0,($J234     /$E234     ))</f>
        <v>0.13025844172422132</v>
      </c>
      <c r="L234" s="33">
        <v>2609656</v>
      </c>
      <c r="M234" s="38">
        <f t="shared" ref="M234:M260" si="59">IF(($E234     =0),0,($L234     /$E234     ))</f>
        <v>7.8271546048211557E-2</v>
      </c>
      <c r="N234" s="33">
        <f t="shared" ref="N234:N260" si="60">$F234     +$H234     +$J234     +$L234</f>
        <v>10244042</v>
      </c>
      <c r="O234" s="38">
        <f t="shared" ref="O234:O260" si="61">IF(($E234     =0),0,($N234     /$E234     ))</f>
        <v>0.30725007630232226</v>
      </c>
      <c r="P234" s="33">
        <v>1525059</v>
      </c>
      <c r="Q234" s="33">
        <v>33388110</v>
      </c>
      <c r="R234" s="33">
        <v>33015101</v>
      </c>
      <c r="S234" s="33">
        <v>9570567</v>
      </c>
      <c r="T234" s="38">
        <f t="shared" ref="T234:T260" si="62">IF(($R234     =0),0,($S234     /$R234     ))</f>
        <v>0.28988452890088084</v>
      </c>
      <c r="U234" s="38">
        <f t="shared" ref="U234:U260" si="63">IF(($P234     =0),0,(($L234     /$P234     )-1))</f>
        <v>0.71118363289551412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75909671</v>
      </c>
      <c r="E235" s="33">
        <v>77211647</v>
      </c>
      <c r="F235" s="33">
        <v>13369035</v>
      </c>
      <c r="G235" s="38">
        <f t="shared" si="56"/>
        <v>0.1761176780755643</v>
      </c>
      <c r="H235" s="33">
        <v>15488559</v>
      </c>
      <c r="I235" s="38">
        <f t="shared" si="57"/>
        <v>0.204039337754474</v>
      </c>
      <c r="J235" s="33">
        <v>13955352</v>
      </c>
      <c r="K235" s="38">
        <f t="shared" si="58"/>
        <v>0.1807415401979445</v>
      </c>
      <c r="L235" s="33">
        <v>16124085</v>
      </c>
      <c r="M235" s="38">
        <f t="shared" si="59"/>
        <v>0.20882969897015666</v>
      </c>
      <c r="N235" s="33">
        <f t="shared" si="60"/>
        <v>58937031</v>
      </c>
      <c r="O235" s="38">
        <f t="shared" si="61"/>
        <v>0.76331788389386379</v>
      </c>
      <c r="P235" s="33">
        <v>15553329</v>
      </c>
      <c r="Q235" s="33">
        <v>73928368</v>
      </c>
      <c r="R235" s="33">
        <v>73983368</v>
      </c>
      <c r="S235" s="33">
        <v>54925733</v>
      </c>
      <c r="T235" s="38">
        <f t="shared" si="62"/>
        <v>0.74240649601137376</v>
      </c>
      <c r="U235" s="38">
        <f t="shared" si="63"/>
        <v>3.6696709752619627E-2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142967876</v>
      </c>
      <c r="E236" s="33">
        <v>200363196</v>
      </c>
      <c r="F236" s="33">
        <v>29834152</v>
      </c>
      <c r="G236" s="38">
        <f t="shared" si="56"/>
        <v>0.2086773115381528</v>
      </c>
      <c r="H236" s="33">
        <v>38209942</v>
      </c>
      <c r="I236" s="38">
        <f t="shared" si="57"/>
        <v>0.26726243033784736</v>
      </c>
      <c r="J236" s="33">
        <v>41590693</v>
      </c>
      <c r="K236" s="38">
        <f t="shared" si="58"/>
        <v>0.20757651020899068</v>
      </c>
      <c r="L236" s="33">
        <v>97449154</v>
      </c>
      <c r="M236" s="38">
        <f t="shared" si="59"/>
        <v>0.48636254534490458</v>
      </c>
      <c r="N236" s="33">
        <f t="shared" si="60"/>
        <v>207083941</v>
      </c>
      <c r="O236" s="38">
        <f t="shared" si="61"/>
        <v>1.0335428119244014</v>
      </c>
      <c r="P236" s="33">
        <v>43181920</v>
      </c>
      <c r="Q236" s="33">
        <v>94930658</v>
      </c>
      <c r="R236" s="33">
        <v>92173665</v>
      </c>
      <c r="S236" s="33">
        <v>130496714</v>
      </c>
      <c r="T236" s="38">
        <f t="shared" si="62"/>
        <v>1.4157700466830738</v>
      </c>
      <c r="U236" s="38">
        <f t="shared" si="63"/>
        <v>1.2567119294371349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18708413</v>
      </c>
      <c r="E237" s="33">
        <v>18708413</v>
      </c>
      <c r="F237" s="33">
        <v>2292021</v>
      </c>
      <c r="G237" s="38">
        <f t="shared" si="56"/>
        <v>0.12251285023481147</v>
      </c>
      <c r="H237" s="33">
        <v>417880</v>
      </c>
      <c r="I237" s="38">
        <f t="shared" si="57"/>
        <v>2.2336475039331234E-2</v>
      </c>
      <c r="J237" s="33">
        <v>587627</v>
      </c>
      <c r="K237" s="38">
        <f t="shared" si="58"/>
        <v>3.1409772704932268E-2</v>
      </c>
      <c r="L237" s="33">
        <v>236758</v>
      </c>
      <c r="M237" s="38">
        <f t="shared" si="59"/>
        <v>1.2655162145501064E-2</v>
      </c>
      <c r="N237" s="33">
        <f t="shared" si="60"/>
        <v>3534286</v>
      </c>
      <c r="O237" s="38">
        <f t="shared" si="61"/>
        <v>0.18891426012457604</v>
      </c>
      <c r="P237" s="33">
        <v>821817</v>
      </c>
      <c r="Q237" s="33">
        <v>19798240</v>
      </c>
      <c r="R237" s="33">
        <v>19798240</v>
      </c>
      <c r="S237" s="33">
        <v>5789463</v>
      </c>
      <c r="T237" s="38">
        <f t="shared" si="62"/>
        <v>0.29242311437784368</v>
      </c>
      <c r="U237" s="38">
        <f t="shared" si="63"/>
        <v>-0.71190909898432375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71802395</v>
      </c>
      <c r="E238" s="33">
        <v>71602395</v>
      </c>
      <c r="F238" s="33">
        <v>13856848</v>
      </c>
      <c r="G238" s="38">
        <f t="shared" si="56"/>
        <v>0.19298587463551878</v>
      </c>
      <c r="H238" s="33">
        <v>14319512</v>
      </c>
      <c r="I238" s="38">
        <f t="shared" si="57"/>
        <v>0.19942944800100332</v>
      </c>
      <c r="J238" s="33">
        <v>8562798</v>
      </c>
      <c r="K238" s="38">
        <f t="shared" si="58"/>
        <v>0.11958815064775417</v>
      </c>
      <c r="L238" s="33">
        <v>14517303</v>
      </c>
      <c r="M238" s="38">
        <f t="shared" si="59"/>
        <v>0.20274884659933512</v>
      </c>
      <c r="N238" s="33">
        <f t="shared" si="60"/>
        <v>51256461</v>
      </c>
      <c r="O238" s="38">
        <f t="shared" si="61"/>
        <v>0.71584841540565791</v>
      </c>
      <c r="P238" s="33">
        <v>5662184</v>
      </c>
      <c r="Q238" s="33">
        <v>61128341</v>
      </c>
      <c r="R238" s="33">
        <v>65468082</v>
      </c>
      <c r="S238" s="33">
        <v>50593470</v>
      </c>
      <c r="T238" s="38">
        <f t="shared" si="62"/>
        <v>0.77279597101989328</v>
      </c>
      <c r="U238" s="38">
        <f t="shared" si="63"/>
        <v>1.5639051998310194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1432250</v>
      </c>
      <c r="E239" s="33">
        <v>1242000</v>
      </c>
      <c r="F239" s="33">
        <v>36440</v>
      </c>
      <c r="G239" s="38">
        <f t="shared" si="56"/>
        <v>2.544248559958108E-2</v>
      </c>
      <c r="H239" s="33">
        <v>69580</v>
      </c>
      <c r="I239" s="38">
        <f t="shared" si="57"/>
        <v>4.8580904171757727E-2</v>
      </c>
      <c r="J239" s="33">
        <v>44587</v>
      </c>
      <c r="K239" s="38">
        <f t="shared" si="58"/>
        <v>3.5899355877616744E-2</v>
      </c>
      <c r="L239" s="33">
        <v>44675</v>
      </c>
      <c r="M239" s="38">
        <f t="shared" si="59"/>
        <v>3.5970209339774559E-2</v>
      </c>
      <c r="N239" s="33">
        <f t="shared" si="60"/>
        <v>195282</v>
      </c>
      <c r="O239" s="38">
        <f t="shared" si="61"/>
        <v>0.15723188405797101</v>
      </c>
      <c r="P239" s="33">
        <v>7380</v>
      </c>
      <c r="Q239" s="33">
        <v>0</v>
      </c>
      <c r="R239" s="33">
        <v>150000</v>
      </c>
      <c r="S239" s="33">
        <v>99323</v>
      </c>
      <c r="T239" s="38">
        <f t="shared" si="62"/>
        <v>0.66215333333333337</v>
      </c>
      <c r="U239" s="38">
        <f t="shared" si="63"/>
        <v>5.0535230352303522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345673215</v>
      </c>
      <c r="E240" s="34">
        <f>SUM(E234:E239)</f>
        <v>402468707</v>
      </c>
      <c r="F240" s="34">
        <f>SUM(F234:F239)</f>
        <v>59515153</v>
      </c>
      <c r="G240" s="39">
        <f t="shared" si="56"/>
        <v>0.17217172293780414</v>
      </c>
      <c r="H240" s="34">
        <f>SUM(H234:H239)</f>
        <v>71670248</v>
      </c>
      <c r="I240" s="39">
        <f t="shared" si="57"/>
        <v>0.20733526605467537</v>
      </c>
      <c r="J240" s="34">
        <f>SUM(J234:J239)</f>
        <v>69084011</v>
      </c>
      <c r="K240" s="39">
        <f t="shared" si="58"/>
        <v>0.17165063966078734</v>
      </c>
      <c r="L240" s="34">
        <f>SUM(L234:L239)</f>
        <v>130981631</v>
      </c>
      <c r="M240" s="39">
        <f t="shared" si="59"/>
        <v>0.32544550351836421</v>
      </c>
      <c r="N240" s="34">
        <f t="shared" si="60"/>
        <v>331251043</v>
      </c>
      <c r="O240" s="39">
        <f t="shared" si="61"/>
        <v>0.82304794693019445</v>
      </c>
      <c r="P240" s="34">
        <f>SUM(P234:P239)</f>
        <v>66751689</v>
      </c>
      <c r="Q240" s="34">
        <f>SUM(Q234:Q239)</f>
        <v>283173717</v>
      </c>
      <c r="R240" s="34">
        <f>SUM(R234:R239)</f>
        <v>284588456</v>
      </c>
      <c r="S240" s="34">
        <f>SUM(S234:S239)</f>
        <v>251475270</v>
      </c>
      <c r="T240" s="39">
        <f t="shared" si="62"/>
        <v>0.88364536472976263</v>
      </c>
      <c r="U240" s="39">
        <f t="shared" si="63"/>
        <v>0.96222197463797499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110559432</v>
      </c>
      <c r="E243" s="33">
        <v>123809967</v>
      </c>
      <c r="F243" s="33">
        <v>9483001</v>
      </c>
      <c r="G243" s="38">
        <f t="shared" si="56"/>
        <v>8.5772880960531706E-2</v>
      </c>
      <c r="H243" s="33">
        <v>24248466</v>
      </c>
      <c r="I243" s="38">
        <f t="shared" si="57"/>
        <v>0.21932516802365626</v>
      </c>
      <c r="J243" s="33">
        <v>11792236</v>
      </c>
      <c r="K243" s="38">
        <f t="shared" si="58"/>
        <v>9.5244642137736785E-2</v>
      </c>
      <c r="L243" s="33">
        <v>22748633</v>
      </c>
      <c r="M243" s="38">
        <f t="shared" si="59"/>
        <v>0.18373830113370437</v>
      </c>
      <c r="N243" s="33">
        <f t="shared" si="60"/>
        <v>68272336</v>
      </c>
      <c r="O243" s="38">
        <f t="shared" si="61"/>
        <v>0.55142843225214655</v>
      </c>
      <c r="P243" s="33">
        <v>3191540</v>
      </c>
      <c r="Q243" s="33">
        <v>34213392</v>
      </c>
      <c r="R243" s="33">
        <v>43903395</v>
      </c>
      <c r="S243" s="33">
        <v>33942134</v>
      </c>
      <c r="T243" s="38">
        <f t="shared" si="62"/>
        <v>0.7731095510950805</v>
      </c>
      <c r="U243" s="38">
        <f t="shared" si="63"/>
        <v>6.1277919123683233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31144520</v>
      </c>
      <c r="E244" s="33">
        <v>31144520</v>
      </c>
      <c r="F244" s="33">
        <v>416635</v>
      </c>
      <c r="G244" s="38">
        <f t="shared" si="56"/>
        <v>1.3377473789931583E-2</v>
      </c>
      <c r="H244" s="33">
        <v>334101</v>
      </c>
      <c r="I244" s="38">
        <f t="shared" si="57"/>
        <v>1.072744097516995E-2</v>
      </c>
      <c r="J244" s="33">
        <v>10185</v>
      </c>
      <c r="K244" s="38">
        <f t="shared" si="58"/>
        <v>3.2702382313164565E-4</v>
      </c>
      <c r="L244" s="33">
        <v>29300</v>
      </c>
      <c r="M244" s="38">
        <f t="shared" si="59"/>
        <v>9.4077545584263299E-4</v>
      </c>
      <c r="N244" s="33">
        <f t="shared" si="60"/>
        <v>790221</v>
      </c>
      <c r="O244" s="38">
        <f t="shared" si="61"/>
        <v>2.537271404407581E-2</v>
      </c>
      <c r="P244" s="33">
        <v>675185</v>
      </c>
      <c r="Q244" s="33">
        <v>36738942</v>
      </c>
      <c r="R244" s="33">
        <v>36738942</v>
      </c>
      <c r="S244" s="33">
        <v>1179645</v>
      </c>
      <c r="T244" s="38">
        <f t="shared" si="62"/>
        <v>3.210884515944961E-2</v>
      </c>
      <c r="U244" s="38">
        <f t="shared" si="63"/>
        <v>-0.95660448617786231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57646209</v>
      </c>
      <c r="E245" s="33">
        <v>60370572</v>
      </c>
      <c r="F245" s="33">
        <v>9603372</v>
      </c>
      <c r="G245" s="38">
        <f t="shared" si="56"/>
        <v>0.16659156198805719</v>
      </c>
      <c r="H245" s="33">
        <v>9139481</v>
      </c>
      <c r="I245" s="38">
        <f t="shared" si="57"/>
        <v>0.15854435458192923</v>
      </c>
      <c r="J245" s="33">
        <v>10535542</v>
      </c>
      <c r="K245" s="38">
        <f t="shared" si="58"/>
        <v>0.17451453002631812</v>
      </c>
      <c r="L245" s="33">
        <v>9012497</v>
      </c>
      <c r="M245" s="38">
        <f t="shared" si="59"/>
        <v>0.14928626152490324</v>
      </c>
      <c r="N245" s="33">
        <f t="shared" si="60"/>
        <v>38290892</v>
      </c>
      <c r="O245" s="38">
        <f t="shared" si="61"/>
        <v>0.63426419083788044</v>
      </c>
      <c r="P245" s="33">
        <v>9780272</v>
      </c>
      <c r="Q245" s="33">
        <v>52596375</v>
      </c>
      <c r="R245" s="33">
        <v>47891366</v>
      </c>
      <c r="S245" s="33">
        <v>38549698</v>
      </c>
      <c r="T245" s="38">
        <f t="shared" si="62"/>
        <v>0.80494045628182753</v>
      </c>
      <c r="U245" s="38">
        <f t="shared" si="63"/>
        <v>-7.8502417928662971E-2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35451918</v>
      </c>
      <c r="E246" s="33">
        <v>40451918</v>
      </c>
      <c r="F246" s="33">
        <v>4945329</v>
      </c>
      <c r="G246" s="38">
        <f t="shared" si="56"/>
        <v>0.13949397603819347</v>
      </c>
      <c r="H246" s="33">
        <v>6694550</v>
      </c>
      <c r="I246" s="38">
        <f t="shared" si="57"/>
        <v>0.18883463512467788</v>
      </c>
      <c r="J246" s="33">
        <v>2164113</v>
      </c>
      <c r="K246" s="38">
        <f t="shared" si="58"/>
        <v>5.349840272097852E-2</v>
      </c>
      <c r="L246" s="33">
        <v>7973409</v>
      </c>
      <c r="M246" s="38">
        <f t="shared" si="59"/>
        <v>0.19710830522300574</v>
      </c>
      <c r="N246" s="33">
        <f t="shared" si="60"/>
        <v>21777401</v>
      </c>
      <c r="O246" s="38">
        <f t="shared" si="61"/>
        <v>0.53835274263138766</v>
      </c>
      <c r="P246" s="33">
        <v>16121770</v>
      </c>
      <c r="Q246" s="33">
        <v>18293526</v>
      </c>
      <c r="R246" s="33">
        <v>21412156</v>
      </c>
      <c r="S246" s="33">
        <v>25844833</v>
      </c>
      <c r="T246" s="38">
        <f t="shared" si="62"/>
        <v>1.2070168459448922</v>
      </c>
      <c r="U246" s="38">
        <f t="shared" si="63"/>
        <v>-0.50542595509053911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234802079</v>
      </c>
      <c r="E247" s="34">
        <f>SUM(E241:E246)</f>
        <v>255776977</v>
      </c>
      <c r="F247" s="34">
        <f>SUM(F241:F246)</f>
        <v>24448337</v>
      </c>
      <c r="G247" s="39">
        <f t="shared" si="56"/>
        <v>0.10412317090258813</v>
      </c>
      <c r="H247" s="34">
        <f>SUM(H241:H246)</f>
        <v>40416598</v>
      </c>
      <c r="I247" s="39">
        <f t="shared" si="57"/>
        <v>0.17213049463671912</v>
      </c>
      <c r="J247" s="34">
        <f>SUM(J241:J246)</f>
        <v>24502076</v>
      </c>
      <c r="K247" s="39">
        <f t="shared" si="58"/>
        <v>9.5794689136544139E-2</v>
      </c>
      <c r="L247" s="34">
        <f>SUM(L241:L246)</f>
        <v>39763839</v>
      </c>
      <c r="M247" s="39">
        <f t="shared" si="59"/>
        <v>0.15546293285028542</v>
      </c>
      <c r="N247" s="34">
        <f t="shared" si="60"/>
        <v>129130850</v>
      </c>
      <c r="O247" s="39">
        <f t="shared" si="61"/>
        <v>0.50485720612766494</v>
      </c>
      <c r="P247" s="34">
        <f>SUM(P241:P246)</f>
        <v>29768767</v>
      </c>
      <c r="Q247" s="34">
        <f>SUM(Q241:Q246)</f>
        <v>141842235</v>
      </c>
      <c r="R247" s="34">
        <f>SUM(R241:R246)</f>
        <v>149945859</v>
      </c>
      <c r="S247" s="34">
        <f>SUM(S241:S246)</f>
        <v>99516310</v>
      </c>
      <c r="T247" s="39">
        <f t="shared" si="62"/>
        <v>0.6636816159091129</v>
      </c>
      <c r="U247" s="39">
        <f t="shared" si="63"/>
        <v>0.3357570033048396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64235710</v>
      </c>
      <c r="E248" s="33">
        <v>58720133</v>
      </c>
      <c r="F248" s="33">
        <v>3839512</v>
      </c>
      <c r="G248" s="38">
        <f t="shared" si="56"/>
        <v>5.9772235723711938E-2</v>
      </c>
      <c r="H248" s="33">
        <v>972585</v>
      </c>
      <c r="I248" s="38">
        <f t="shared" si="57"/>
        <v>1.514087724725079E-2</v>
      </c>
      <c r="J248" s="33">
        <v>842315</v>
      </c>
      <c r="K248" s="38">
        <f t="shared" si="58"/>
        <v>1.4344569008384229E-2</v>
      </c>
      <c r="L248" s="33">
        <v>4482130</v>
      </c>
      <c r="M248" s="38">
        <f t="shared" si="59"/>
        <v>7.6330378883848915E-2</v>
      </c>
      <c r="N248" s="33">
        <f t="shared" si="60"/>
        <v>10136542</v>
      </c>
      <c r="O248" s="38">
        <f t="shared" si="61"/>
        <v>0.17262464306748079</v>
      </c>
      <c r="P248" s="33">
        <v>9606422</v>
      </c>
      <c r="Q248" s="33">
        <v>61489897</v>
      </c>
      <c r="R248" s="33">
        <v>59807647</v>
      </c>
      <c r="S248" s="33">
        <v>21840518</v>
      </c>
      <c r="T248" s="38">
        <f t="shared" si="62"/>
        <v>0.36517935574358912</v>
      </c>
      <c r="U248" s="38">
        <f t="shared" si="63"/>
        <v>-0.5334235785186201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2352882</v>
      </c>
      <c r="E249" s="33">
        <v>2352882</v>
      </c>
      <c r="F249" s="33">
        <v>434123</v>
      </c>
      <c r="G249" s="38">
        <f t="shared" si="56"/>
        <v>0.18450691534892102</v>
      </c>
      <c r="H249" s="33">
        <v>964024</v>
      </c>
      <c r="I249" s="38">
        <f t="shared" si="57"/>
        <v>0.40972050447068742</v>
      </c>
      <c r="J249" s="33">
        <v>294174</v>
      </c>
      <c r="K249" s="38">
        <f t="shared" si="58"/>
        <v>0.12502709443142496</v>
      </c>
      <c r="L249" s="33">
        <v>341409</v>
      </c>
      <c r="M249" s="38">
        <f t="shared" si="59"/>
        <v>0.14510247432722934</v>
      </c>
      <c r="N249" s="33">
        <f t="shared" si="60"/>
        <v>2033730</v>
      </c>
      <c r="O249" s="38">
        <f t="shared" si="61"/>
        <v>0.86435698857826271</v>
      </c>
      <c r="P249" s="33">
        <v>197516</v>
      </c>
      <c r="Q249" s="33">
        <v>905579</v>
      </c>
      <c r="R249" s="33">
        <v>1241655</v>
      </c>
      <c r="S249" s="33">
        <v>197516</v>
      </c>
      <c r="T249" s="38">
        <f t="shared" si="62"/>
        <v>0.15907478325299701</v>
      </c>
      <c r="U249" s="38">
        <f t="shared" si="63"/>
        <v>0.72851313311326682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30942495</v>
      </c>
      <c r="E250" s="33">
        <v>30963595</v>
      </c>
      <c r="F250" s="33">
        <v>2750866</v>
      </c>
      <c r="G250" s="38">
        <f t="shared" si="56"/>
        <v>8.890252709097958E-2</v>
      </c>
      <c r="H250" s="33">
        <v>5420401</v>
      </c>
      <c r="I250" s="38">
        <f t="shared" si="57"/>
        <v>0.17517659775011679</v>
      </c>
      <c r="J250" s="33">
        <v>5031640</v>
      </c>
      <c r="K250" s="38">
        <f t="shared" si="58"/>
        <v>0.16250180252002391</v>
      </c>
      <c r="L250" s="33">
        <v>5247061</v>
      </c>
      <c r="M250" s="38">
        <f t="shared" si="59"/>
        <v>0.16945903729847908</v>
      </c>
      <c r="N250" s="33">
        <f t="shared" si="60"/>
        <v>18449968</v>
      </c>
      <c r="O250" s="38">
        <f t="shared" si="61"/>
        <v>0.59586000914945436</v>
      </c>
      <c r="P250" s="33">
        <v>4625931</v>
      </c>
      <c r="Q250" s="33">
        <v>29489539</v>
      </c>
      <c r="R250" s="33">
        <v>29462824</v>
      </c>
      <c r="S250" s="33">
        <v>16381488</v>
      </c>
      <c r="T250" s="38">
        <f t="shared" si="62"/>
        <v>0.55600535780276872</v>
      </c>
      <c r="U250" s="38">
        <f t="shared" si="63"/>
        <v>0.13427134991853529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21656508</v>
      </c>
      <c r="E251" s="33">
        <v>20656508</v>
      </c>
      <c r="F251" s="33">
        <v>3980943</v>
      </c>
      <c r="G251" s="38">
        <f t="shared" si="56"/>
        <v>0.18382201784331989</v>
      </c>
      <c r="H251" s="33">
        <v>4967742</v>
      </c>
      <c r="I251" s="38">
        <f t="shared" si="57"/>
        <v>0.22938795118769839</v>
      </c>
      <c r="J251" s="33">
        <v>4407338</v>
      </c>
      <c r="K251" s="38">
        <f t="shared" si="58"/>
        <v>0.21336316864399346</v>
      </c>
      <c r="L251" s="33">
        <v>4633320</v>
      </c>
      <c r="M251" s="38">
        <f t="shared" si="59"/>
        <v>0.22430315908187387</v>
      </c>
      <c r="N251" s="33">
        <f t="shared" si="60"/>
        <v>17989343</v>
      </c>
      <c r="O251" s="38">
        <f t="shared" si="61"/>
        <v>0.87088016038335225</v>
      </c>
      <c r="P251" s="33">
        <v>4301300</v>
      </c>
      <c r="Q251" s="33">
        <v>24531496</v>
      </c>
      <c r="R251" s="33">
        <v>22001496</v>
      </c>
      <c r="S251" s="33">
        <v>16876619</v>
      </c>
      <c r="T251" s="38">
        <f t="shared" si="62"/>
        <v>0.76706688490637187</v>
      </c>
      <c r="U251" s="38">
        <f t="shared" si="63"/>
        <v>7.7190616790272726E-2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119187595</v>
      </c>
      <c r="E254" s="34">
        <f>SUM(E248:E253)</f>
        <v>112693118</v>
      </c>
      <c r="F254" s="34">
        <f>SUM(F248:F253)</f>
        <v>11005444</v>
      </c>
      <c r="G254" s="39">
        <f t="shared" si="56"/>
        <v>9.2337159752237635E-2</v>
      </c>
      <c r="H254" s="34">
        <f>SUM(H248:H253)</f>
        <v>12324752</v>
      </c>
      <c r="I254" s="39">
        <f t="shared" si="57"/>
        <v>0.10340633184183304</v>
      </c>
      <c r="J254" s="34">
        <f>SUM(J248:J253)</f>
        <v>10575467</v>
      </c>
      <c r="K254" s="39">
        <f t="shared" si="58"/>
        <v>9.3843059697753681E-2</v>
      </c>
      <c r="L254" s="34">
        <f>SUM(L248:L253)</f>
        <v>14703920</v>
      </c>
      <c r="M254" s="39">
        <f t="shared" si="59"/>
        <v>0.13047753279840921</v>
      </c>
      <c r="N254" s="34">
        <f t="shared" si="60"/>
        <v>48609583</v>
      </c>
      <c r="O254" s="39">
        <f t="shared" si="61"/>
        <v>0.43134473393486195</v>
      </c>
      <c r="P254" s="34">
        <f>SUM(P248:P253)</f>
        <v>18731169</v>
      </c>
      <c r="Q254" s="34">
        <f>SUM(Q248:Q253)</f>
        <v>116416511</v>
      </c>
      <c r="R254" s="34">
        <f>SUM(R248:R253)</f>
        <v>112513622</v>
      </c>
      <c r="S254" s="34">
        <f>SUM(S248:S253)</f>
        <v>55296141</v>
      </c>
      <c r="T254" s="39">
        <f t="shared" si="62"/>
        <v>0.49146174496097905</v>
      </c>
      <c r="U254" s="39">
        <f t="shared" si="63"/>
        <v>-0.21500254468901536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164679524</v>
      </c>
      <c r="E255" s="33">
        <v>207359720</v>
      </c>
      <c r="F255" s="33">
        <v>14999001</v>
      </c>
      <c r="G255" s="38">
        <f t="shared" si="56"/>
        <v>9.1079938997151833E-2</v>
      </c>
      <c r="H255" s="33">
        <v>69501774</v>
      </c>
      <c r="I255" s="38">
        <f t="shared" si="57"/>
        <v>0.42204259711122311</v>
      </c>
      <c r="J255" s="33">
        <v>35644069</v>
      </c>
      <c r="K255" s="38">
        <f t="shared" si="58"/>
        <v>0.17189485498919463</v>
      </c>
      <c r="L255" s="33">
        <v>29251603</v>
      </c>
      <c r="M255" s="38">
        <f t="shared" si="59"/>
        <v>0.14106694877867312</v>
      </c>
      <c r="N255" s="33">
        <f t="shared" si="60"/>
        <v>149396447</v>
      </c>
      <c r="O255" s="38">
        <f t="shared" si="61"/>
        <v>0.72046994951574972</v>
      </c>
      <c r="P255" s="33">
        <v>40122603</v>
      </c>
      <c r="Q255" s="33">
        <v>180731900</v>
      </c>
      <c r="R255" s="33">
        <v>186318055</v>
      </c>
      <c r="S255" s="33">
        <v>152801384</v>
      </c>
      <c r="T255" s="38">
        <f t="shared" si="62"/>
        <v>0.82011045038013086</v>
      </c>
      <c r="U255" s="38">
        <f t="shared" si="63"/>
        <v>-0.27094453468036461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26119974</v>
      </c>
      <c r="E256" s="33">
        <v>38049031</v>
      </c>
      <c r="F256" s="33">
        <v>5653401</v>
      </c>
      <c r="G256" s="38">
        <f t="shared" si="56"/>
        <v>0.21643976368429768</v>
      </c>
      <c r="H256" s="33">
        <v>4700014</v>
      </c>
      <c r="I256" s="38">
        <f t="shared" si="57"/>
        <v>0.17993945935780795</v>
      </c>
      <c r="J256" s="33">
        <v>5437311</v>
      </c>
      <c r="K256" s="38">
        <f t="shared" si="58"/>
        <v>0.14290274567044822</v>
      </c>
      <c r="L256" s="33">
        <v>8160331</v>
      </c>
      <c r="M256" s="38">
        <f t="shared" si="59"/>
        <v>0.2144688257632632</v>
      </c>
      <c r="N256" s="33">
        <f t="shared" si="60"/>
        <v>23951057</v>
      </c>
      <c r="O256" s="38">
        <f t="shared" si="61"/>
        <v>0.62947876386129253</v>
      </c>
      <c r="P256" s="33">
        <v>3375470</v>
      </c>
      <c r="Q256" s="33">
        <v>30086974</v>
      </c>
      <c r="R256" s="33">
        <v>37190974</v>
      </c>
      <c r="S256" s="33">
        <v>19050480</v>
      </c>
      <c r="T256" s="38">
        <f t="shared" si="62"/>
        <v>0.51223396300403423</v>
      </c>
      <c r="U256" s="38">
        <f t="shared" si="63"/>
        <v>1.417539187135421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235648004</v>
      </c>
      <c r="E257" s="33">
        <v>235648004</v>
      </c>
      <c r="F257" s="33">
        <v>18590836</v>
      </c>
      <c r="G257" s="38">
        <f t="shared" si="56"/>
        <v>7.8892397492999769E-2</v>
      </c>
      <c r="H257" s="33">
        <v>20558452</v>
      </c>
      <c r="I257" s="38">
        <f t="shared" si="57"/>
        <v>8.7242207237197736E-2</v>
      </c>
      <c r="J257" s="33">
        <v>18424684</v>
      </c>
      <c r="K257" s="38">
        <f t="shared" si="58"/>
        <v>7.8187311953637428E-2</v>
      </c>
      <c r="L257" s="33">
        <v>20024198</v>
      </c>
      <c r="M257" s="38">
        <f t="shared" si="59"/>
        <v>8.4975037598875647E-2</v>
      </c>
      <c r="N257" s="33">
        <f t="shared" si="60"/>
        <v>77598170</v>
      </c>
      <c r="O257" s="38">
        <f t="shared" si="61"/>
        <v>0.32929695428271061</v>
      </c>
      <c r="P257" s="33">
        <v>23312260</v>
      </c>
      <c r="Q257" s="33">
        <v>259400658</v>
      </c>
      <c r="R257" s="33">
        <v>184347134</v>
      </c>
      <c r="S257" s="33">
        <v>70699911</v>
      </c>
      <c r="T257" s="38">
        <f t="shared" si="62"/>
        <v>0.38351510797016242</v>
      </c>
      <c r="U257" s="38">
        <f t="shared" si="63"/>
        <v>-0.14104432603273986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426447502</v>
      </c>
      <c r="E259" s="34">
        <f>SUM(E255:E258)</f>
        <v>481056755</v>
      </c>
      <c r="F259" s="34">
        <f>SUM(F255:F258)</f>
        <v>39243238</v>
      </c>
      <c r="G259" s="39">
        <f t="shared" si="56"/>
        <v>9.2023608570698107E-2</v>
      </c>
      <c r="H259" s="34">
        <f>SUM(H255:H258)</f>
        <v>94760240</v>
      </c>
      <c r="I259" s="39">
        <f t="shared" si="57"/>
        <v>0.2222084536914464</v>
      </c>
      <c r="J259" s="34">
        <f>SUM(J255:J258)</f>
        <v>59506064</v>
      </c>
      <c r="K259" s="39">
        <f t="shared" si="58"/>
        <v>0.12369863510179792</v>
      </c>
      <c r="L259" s="34">
        <f>SUM(L255:L258)</f>
        <v>57436132</v>
      </c>
      <c r="M259" s="39">
        <f t="shared" si="59"/>
        <v>0.11939574988402356</v>
      </c>
      <c r="N259" s="34">
        <f t="shared" si="60"/>
        <v>250945674</v>
      </c>
      <c r="O259" s="39">
        <f t="shared" si="61"/>
        <v>0.52165502592308466</v>
      </c>
      <c r="P259" s="34">
        <f>SUM(P255:P258)</f>
        <v>66810333</v>
      </c>
      <c r="Q259" s="34">
        <f>SUM(Q255:Q258)</f>
        <v>470219532</v>
      </c>
      <c r="R259" s="34">
        <f>SUM(R255:R258)</f>
        <v>407856163</v>
      </c>
      <c r="S259" s="34">
        <f>SUM(S255:S258)</f>
        <v>242551775</v>
      </c>
      <c r="T259" s="39">
        <f t="shared" si="62"/>
        <v>0.59469930089054457</v>
      </c>
      <c r="U259" s="39">
        <f t="shared" si="63"/>
        <v>-0.14031064625886536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1126110391</v>
      </c>
      <c r="E260" s="34">
        <f>SUM(E234:E239,E241:E246,E248:E253,E255:E258)</f>
        <v>1251995557</v>
      </c>
      <c r="F260" s="34">
        <f>SUM(F234:F239,F241:F246,F248:F253,F255:F258)</f>
        <v>134212172</v>
      </c>
      <c r="G260" s="39">
        <f t="shared" si="56"/>
        <v>0.11918207404233072</v>
      </c>
      <c r="H260" s="34">
        <f>SUM(H234:H239,H241:H246,H248:H253,H255:H258)</f>
        <v>219171838</v>
      </c>
      <c r="I260" s="39">
        <f t="shared" si="57"/>
        <v>0.19462731163094293</v>
      </c>
      <c r="J260" s="34">
        <f>SUM(J234:J239,J241:J246,J248:J253,J255:J258)</f>
        <v>163667618</v>
      </c>
      <c r="K260" s="39">
        <f t="shared" si="58"/>
        <v>0.13072539841289549</v>
      </c>
      <c r="L260" s="34">
        <f>SUM(L234:L239,L241:L246,L248:L253,L255:L258)</f>
        <v>242885522</v>
      </c>
      <c r="M260" s="39">
        <f t="shared" si="59"/>
        <v>0.1939987092142692</v>
      </c>
      <c r="N260" s="34">
        <f t="shared" si="60"/>
        <v>759937150</v>
      </c>
      <c r="O260" s="39">
        <f t="shared" si="61"/>
        <v>0.60698070831891937</v>
      </c>
      <c r="P260" s="34">
        <f>SUM(P234:P239,P241:P246,P248:P253,P255:P258)</f>
        <v>182061958</v>
      </c>
      <c r="Q260" s="34">
        <f>SUM(Q234:Q239,Q241:Q246,Q248:Q253,Q255:Q258)</f>
        <v>1011651995</v>
      </c>
      <c r="R260" s="34">
        <f>SUM(R234:R239,R241:R246,R248:R253,R255:R258)</f>
        <v>954904100</v>
      </c>
      <c r="S260" s="34">
        <f>SUM(S234:S239,S241:S246,S248:S253,S255:S258)</f>
        <v>648839496</v>
      </c>
      <c r="T260" s="39">
        <f t="shared" si="62"/>
        <v>0.67948131754801344</v>
      </c>
      <c r="U260" s="39">
        <f t="shared" si="63"/>
        <v>0.33408167564582603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2999163</v>
      </c>
      <c r="E263" s="33">
        <v>1328803</v>
      </c>
      <c r="F263" s="33">
        <v>175970</v>
      </c>
      <c r="G263" s="38">
        <f t="shared" ref="G263:G299" si="64">IF(($D263     =0),0,($F263     /$D263     ))</f>
        <v>5.8673036443834495E-2</v>
      </c>
      <c r="H263" s="33">
        <v>220724</v>
      </c>
      <c r="I263" s="38">
        <f t="shared" ref="I263:I299" si="65">IF(($D263     =0),0,($H263     /$D263     ))</f>
        <v>7.3595199727390606E-2</v>
      </c>
      <c r="J263" s="33">
        <v>131423</v>
      </c>
      <c r="K263" s="38">
        <f t="shared" ref="K263:K299" si="66">IF(($E263     =0),0,($J263     /$E263     ))</f>
        <v>9.8903298683100507E-2</v>
      </c>
      <c r="L263" s="33">
        <v>88213</v>
      </c>
      <c r="M263" s="38">
        <f t="shared" ref="M263:M299" si="67">IF(($E263     =0),0,($L263     /$E263     ))</f>
        <v>6.6385310689394891E-2</v>
      </c>
      <c r="N263" s="33">
        <f t="shared" ref="N263:N299" si="68">$F263     +$H263     +$J263     +$L263</f>
        <v>616330</v>
      </c>
      <c r="O263" s="38">
        <f t="shared" ref="O263:O299" si="69">IF(($E263     =0),0,($N263     /$E263     ))</f>
        <v>0.46382345614812731</v>
      </c>
      <c r="P263" s="33">
        <v>363199</v>
      </c>
      <c r="Q263" s="33">
        <v>5560820</v>
      </c>
      <c r="R263" s="33">
        <v>2494941</v>
      </c>
      <c r="S263" s="33">
        <v>1336590</v>
      </c>
      <c r="T263" s="38">
        <f t="shared" ref="T263:T299" si="70">IF(($R263     =0),0,($S263     /$R263     ))</f>
        <v>0.53572008316028319</v>
      </c>
      <c r="U263" s="38">
        <f t="shared" ref="U263:U299" si="71">IF(($P263     =0),0,(($L263     /$P263     )-1))</f>
        <v>-0.75712212864022199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7590837</v>
      </c>
      <c r="E264" s="33">
        <v>9854829</v>
      </c>
      <c r="F264" s="33">
        <v>2115396</v>
      </c>
      <c r="G264" s="38">
        <f t="shared" si="64"/>
        <v>0.27867756875822786</v>
      </c>
      <c r="H264" s="33">
        <v>3125121</v>
      </c>
      <c r="I264" s="38">
        <f t="shared" si="65"/>
        <v>0.41169649671044184</v>
      </c>
      <c r="J264" s="33">
        <v>2244241</v>
      </c>
      <c r="K264" s="38">
        <f t="shared" si="66"/>
        <v>0.22773008034944087</v>
      </c>
      <c r="L264" s="33">
        <v>2158346</v>
      </c>
      <c r="M264" s="38">
        <f t="shared" si="67"/>
        <v>0.21901404884853912</v>
      </c>
      <c r="N264" s="33">
        <f t="shared" si="68"/>
        <v>9643104</v>
      </c>
      <c r="O264" s="38">
        <f t="shared" si="69"/>
        <v>0.97851560894663925</v>
      </c>
      <c r="P264" s="33">
        <v>2024859</v>
      </c>
      <c r="Q264" s="33">
        <v>9925308</v>
      </c>
      <c r="R264" s="33">
        <v>11456308</v>
      </c>
      <c r="S264" s="33">
        <v>9711775</v>
      </c>
      <c r="T264" s="38">
        <f t="shared" si="70"/>
        <v>0.84772293133180432</v>
      </c>
      <c r="U264" s="38">
        <f t="shared" si="71"/>
        <v>6.5924096443258584E-2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30440136</v>
      </c>
      <c r="E265" s="33">
        <v>30784051</v>
      </c>
      <c r="F265" s="33">
        <v>3899633</v>
      </c>
      <c r="G265" s="38">
        <f t="shared" si="64"/>
        <v>0.12810826469369258</v>
      </c>
      <c r="H265" s="33">
        <v>5188952</v>
      </c>
      <c r="I265" s="38">
        <f t="shared" si="65"/>
        <v>0.17046415298538745</v>
      </c>
      <c r="J265" s="33">
        <v>4628761</v>
      </c>
      <c r="K265" s="38">
        <f t="shared" si="66"/>
        <v>0.15036230936597655</v>
      </c>
      <c r="L265" s="33">
        <v>5051708</v>
      </c>
      <c r="M265" s="38">
        <f t="shared" si="67"/>
        <v>0.16410146929655228</v>
      </c>
      <c r="N265" s="33">
        <f t="shared" si="68"/>
        <v>18769054</v>
      </c>
      <c r="O265" s="38">
        <f t="shared" si="69"/>
        <v>0.60970058813896844</v>
      </c>
      <c r="P265" s="33">
        <v>12799913</v>
      </c>
      <c r="Q265" s="33">
        <v>25569017</v>
      </c>
      <c r="R265" s="33">
        <v>24962409</v>
      </c>
      <c r="S265" s="33">
        <v>23949493</v>
      </c>
      <c r="T265" s="38">
        <f t="shared" si="70"/>
        <v>0.95942234581606289</v>
      </c>
      <c r="U265" s="38">
        <f t="shared" si="71"/>
        <v>-0.60533262999521953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41030136</v>
      </c>
      <c r="E267" s="34">
        <f>SUM(E263:E266)</f>
        <v>41967683</v>
      </c>
      <c r="F267" s="34">
        <f>SUM(F263:F266)</f>
        <v>6190999</v>
      </c>
      <c r="G267" s="39">
        <f t="shared" si="64"/>
        <v>0.15088906846421371</v>
      </c>
      <c r="H267" s="34">
        <f>SUM(H263:H266)</f>
        <v>8534797</v>
      </c>
      <c r="I267" s="39">
        <f t="shared" si="65"/>
        <v>0.20801288594315165</v>
      </c>
      <c r="J267" s="34">
        <f>SUM(J263:J266)</f>
        <v>7004425</v>
      </c>
      <c r="K267" s="39">
        <f t="shared" si="66"/>
        <v>0.16690044575489194</v>
      </c>
      <c r="L267" s="34">
        <f>SUM(L263:L266)</f>
        <v>7298267</v>
      </c>
      <c r="M267" s="39">
        <f t="shared" si="67"/>
        <v>0.17390207126755128</v>
      </c>
      <c r="N267" s="34">
        <f t="shared" si="68"/>
        <v>29028488</v>
      </c>
      <c r="O267" s="39">
        <f t="shared" si="69"/>
        <v>0.69168669616571399</v>
      </c>
      <c r="P267" s="34">
        <f>SUM(P263:P266)</f>
        <v>15187971</v>
      </c>
      <c r="Q267" s="34">
        <f>SUM(Q263:Q266)</f>
        <v>41055145</v>
      </c>
      <c r="R267" s="34">
        <f>SUM(R263:R266)</f>
        <v>38913658</v>
      </c>
      <c r="S267" s="34">
        <f>SUM(S263:S266)</f>
        <v>34997858</v>
      </c>
      <c r="T267" s="39">
        <f t="shared" si="70"/>
        <v>0.89937209192720968</v>
      </c>
      <c r="U267" s="39">
        <f t="shared" si="71"/>
        <v>-0.51947057312658806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5295973</v>
      </c>
      <c r="E268" s="33">
        <v>5295973</v>
      </c>
      <c r="F268" s="33">
        <v>427268</v>
      </c>
      <c r="G268" s="38">
        <f t="shared" si="64"/>
        <v>8.0677903758195141E-2</v>
      </c>
      <c r="H268" s="33">
        <v>921503</v>
      </c>
      <c r="I268" s="38">
        <f t="shared" si="65"/>
        <v>0.17400069826639977</v>
      </c>
      <c r="J268" s="33">
        <v>813728</v>
      </c>
      <c r="K268" s="38">
        <f t="shared" si="66"/>
        <v>0.15365033016595817</v>
      </c>
      <c r="L268" s="33">
        <v>959545</v>
      </c>
      <c r="M268" s="38">
        <f t="shared" si="67"/>
        <v>0.18118389198736473</v>
      </c>
      <c r="N268" s="33">
        <f t="shared" si="68"/>
        <v>3122044</v>
      </c>
      <c r="O268" s="38">
        <f t="shared" si="69"/>
        <v>0.58951282417791784</v>
      </c>
      <c r="P268" s="33">
        <v>948249</v>
      </c>
      <c r="Q268" s="33">
        <v>7759348</v>
      </c>
      <c r="R268" s="33">
        <v>6934389</v>
      </c>
      <c r="S268" s="33">
        <v>3057104</v>
      </c>
      <c r="T268" s="38">
        <f t="shared" si="70"/>
        <v>0.44086133616097972</v>
      </c>
      <c r="U268" s="38">
        <f t="shared" si="71"/>
        <v>1.191248290269753E-2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26700189</v>
      </c>
      <c r="E269" s="33">
        <v>26632286</v>
      </c>
      <c r="F269" s="33">
        <v>3064739</v>
      </c>
      <c r="G269" s="38">
        <f t="shared" si="64"/>
        <v>0.11478341969789053</v>
      </c>
      <c r="H269" s="33">
        <v>3332822</v>
      </c>
      <c r="I269" s="38">
        <f t="shared" si="65"/>
        <v>0.12482391042250675</v>
      </c>
      <c r="J269" s="33">
        <v>3379090</v>
      </c>
      <c r="K269" s="38">
        <f t="shared" si="66"/>
        <v>0.12687945751258453</v>
      </c>
      <c r="L269" s="33">
        <v>3493084</v>
      </c>
      <c r="M269" s="38">
        <f t="shared" si="67"/>
        <v>0.13115975098795499</v>
      </c>
      <c r="N269" s="33">
        <f t="shared" si="68"/>
        <v>13269735</v>
      </c>
      <c r="O269" s="38">
        <f t="shared" si="69"/>
        <v>0.49825745337820421</v>
      </c>
      <c r="P269" s="33">
        <v>3520983</v>
      </c>
      <c r="Q269" s="33">
        <v>23643649</v>
      </c>
      <c r="R269" s="33">
        <v>23988807</v>
      </c>
      <c r="S269" s="33">
        <v>13296652</v>
      </c>
      <c r="T269" s="38">
        <f t="shared" si="70"/>
        <v>0.55428567164678089</v>
      </c>
      <c r="U269" s="38">
        <f t="shared" si="71"/>
        <v>-7.9236395063537746E-3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9055208</v>
      </c>
      <c r="E270" s="33">
        <v>10293481</v>
      </c>
      <c r="F270" s="33">
        <v>1312106</v>
      </c>
      <c r="G270" s="38">
        <f t="shared" si="64"/>
        <v>0.14490070244659206</v>
      </c>
      <c r="H270" s="33">
        <v>1504113</v>
      </c>
      <c r="I270" s="38">
        <f t="shared" si="65"/>
        <v>0.16610474325934865</v>
      </c>
      <c r="J270" s="33">
        <v>1259341</v>
      </c>
      <c r="K270" s="38">
        <f t="shared" si="66"/>
        <v>0.12234354928133641</v>
      </c>
      <c r="L270" s="33">
        <v>1075778</v>
      </c>
      <c r="M270" s="38">
        <f t="shared" si="67"/>
        <v>0.10451061210488463</v>
      </c>
      <c r="N270" s="33">
        <f t="shared" si="68"/>
        <v>5151338</v>
      </c>
      <c r="O270" s="38">
        <f t="shared" si="69"/>
        <v>0.50044664190860211</v>
      </c>
      <c r="P270" s="33">
        <v>1435946</v>
      </c>
      <c r="Q270" s="33">
        <v>7571337</v>
      </c>
      <c r="R270" s="33">
        <v>7471337</v>
      </c>
      <c r="S270" s="33">
        <v>5003267</v>
      </c>
      <c r="T270" s="38">
        <f t="shared" si="70"/>
        <v>0.66966153447502097</v>
      </c>
      <c r="U270" s="38">
        <f t="shared" si="71"/>
        <v>-0.25082280252878586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9393013</v>
      </c>
      <c r="E271" s="33">
        <v>9446928</v>
      </c>
      <c r="F271" s="33">
        <v>1452544</v>
      </c>
      <c r="G271" s="38">
        <f t="shared" si="64"/>
        <v>0.15464090170001893</v>
      </c>
      <c r="H271" s="33">
        <v>1768406</v>
      </c>
      <c r="I271" s="38">
        <f t="shared" si="65"/>
        <v>0.18826823725251951</v>
      </c>
      <c r="J271" s="33">
        <v>1383665</v>
      </c>
      <c r="K271" s="38">
        <f t="shared" si="66"/>
        <v>0.14646719018076565</v>
      </c>
      <c r="L271" s="33">
        <v>2474447</v>
      </c>
      <c r="M271" s="38">
        <f t="shared" si="67"/>
        <v>0.26193139187680903</v>
      </c>
      <c r="N271" s="33">
        <f t="shared" si="68"/>
        <v>7079062</v>
      </c>
      <c r="O271" s="38">
        <f t="shared" si="69"/>
        <v>0.7493506883930946</v>
      </c>
      <c r="P271" s="33">
        <v>1912722</v>
      </c>
      <c r="Q271" s="33">
        <v>9777554</v>
      </c>
      <c r="R271" s="33">
        <v>9028559</v>
      </c>
      <c r="S271" s="33">
        <v>6879297</v>
      </c>
      <c r="T271" s="38">
        <f t="shared" si="70"/>
        <v>0.76194850141644976</v>
      </c>
      <c r="U271" s="38">
        <f t="shared" si="71"/>
        <v>0.29367832858094389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7365252</v>
      </c>
      <c r="E272" s="33">
        <v>7366854</v>
      </c>
      <c r="F272" s="33">
        <v>1297795</v>
      </c>
      <c r="G272" s="38">
        <f t="shared" si="64"/>
        <v>0.17620510472689868</v>
      </c>
      <c r="H272" s="33">
        <v>2166684</v>
      </c>
      <c r="I272" s="38">
        <f t="shared" si="65"/>
        <v>0.29417649253548961</v>
      </c>
      <c r="J272" s="33">
        <v>1474612</v>
      </c>
      <c r="K272" s="38">
        <f t="shared" si="66"/>
        <v>0.2001684844032473</v>
      </c>
      <c r="L272" s="33">
        <v>1522464</v>
      </c>
      <c r="M272" s="38">
        <f t="shared" si="67"/>
        <v>0.20666406582782826</v>
      </c>
      <c r="N272" s="33">
        <f t="shared" si="68"/>
        <v>6461555</v>
      </c>
      <c r="O272" s="38">
        <f t="shared" si="69"/>
        <v>0.87711185806044212</v>
      </c>
      <c r="P272" s="33">
        <v>669723</v>
      </c>
      <c r="Q272" s="33">
        <v>7995700</v>
      </c>
      <c r="R272" s="33">
        <v>7860905</v>
      </c>
      <c r="S272" s="33">
        <v>4264968</v>
      </c>
      <c r="T272" s="38">
        <f t="shared" si="70"/>
        <v>0.54255432421585048</v>
      </c>
      <c r="U272" s="38">
        <f t="shared" si="71"/>
        <v>1.2732741745467901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2211314</v>
      </c>
      <c r="E273" s="33">
        <v>2261314</v>
      </c>
      <c r="F273" s="33">
        <v>156996</v>
      </c>
      <c r="G273" s="38">
        <f t="shared" si="64"/>
        <v>7.0996701508695734E-2</v>
      </c>
      <c r="H273" s="33">
        <v>203086</v>
      </c>
      <c r="I273" s="38">
        <f t="shared" si="65"/>
        <v>9.1839512615576074E-2</v>
      </c>
      <c r="J273" s="33">
        <v>197766</v>
      </c>
      <c r="K273" s="38">
        <f t="shared" si="66"/>
        <v>8.7456231200089857E-2</v>
      </c>
      <c r="L273" s="33">
        <v>160687</v>
      </c>
      <c r="M273" s="38">
        <f t="shared" si="67"/>
        <v>7.1059127569192068E-2</v>
      </c>
      <c r="N273" s="33">
        <f t="shared" si="68"/>
        <v>718535</v>
      </c>
      <c r="O273" s="38">
        <f t="shared" si="69"/>
        <v>0.31775109515971689</v>
      </c>
      <c r="P273" s="33">
        <v>154214</v>
      </c>
      <c r="Q273" s="33">
        <v>2147169</v>
      </c>
      <c r="R273" s="33">
        <v>1703169</v>
      </c>
      <c r="S273" s="33">
        <v>620486</v>
      </c>
      <c r="T273" s="38">
        <f t="shared" si="70"/>
        <v>0.3643126430788724</v>
      </c>
      <c r="U273" s="38">
        <f t="shared" si="71"/>
        <v>4.1974139831662427E-2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210415</v>
      </c>
      <c r="G274" s="38">
        <f t="shared" si="64"/>
        <v>0.23927490317107619</v>
      </c>
      <c r="H274" s="33">
        <v>195930</v>
      </c>
      <c r="I274" s="38">
        <f t="shared" si="65"/>
        <v>0.22280318313004754</v>
      </c>
      <c r="J274" s="33">
        <v>-83893</v>
      </c>
      <c r="K274" s="38">
        <f t="shared" si="66"/>
        <v>-9.5399517390542948E-2</v>
      </c>
      <c r="L274" s="33">
        <v>-325471</v>
      </c>
      <c r="M274" s="38">
        <f t="shared" si="67"/>
        <v>-0.37011164608033331</v>
      </c>
      <c r="N274" s="33">
        <f t="shared" si="68"/>
        <v>-3019</v>
      </c>
      <c r="O274" s="38">
        <f t="shared" si="69"/>
        <v>-3.433077169752532E-3</v>
      </c>
      <c r="P274" s="33">
        <v>-76051</v>
      </c>
      <c r="Q274" s="33">
        <v>919587</v>
      </c>
      <c r="R274" s="33">
        <v>919587</v>
      </c>
      <c r="S274" s="33">
        <v>214489</v>
      </c>
      <c r="T274" s="38">
        <f t="shared" si="70"/>
        <v>0.23324492408004899</v>
      </c>
      <c r="U274" s="38">
        <f t="shared" si="71"/>
        <v>3.2796412933426256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60900335</v>
      </c>
      <c r="E275" s="34">
        <f>SUM(E268:E274)</f>
        <v>62176222</v>
      </c>
      <c r="F275" s="34">
        <f>SUM(F268:F274)</f>
        <v>7921863</v>
      </c>
      <c r="G275" s="39">
        <f t="shared" si="64"/>
        <v>0.13007913667469972</v>
      </c>
      <c r="H275" s="34">
        <f>SUM(H268:H274)</f>
        <v>10092544</v>
      </c>
      <c r="I275" s="39">
        <f t="shared" si="65"/>
        <v>0.16572230678205629</v>
      </c>
      <c r="J275" s="34">
        <f>SUM(J268:J274)</f>
        <v>8424309</v>
      </c>
      <c r="K275" s="39">
        <f t="shared" si="66"/>
        <v>0.13549084728885585</v>
      </c>
      <c r="L275" s="34">
        <f>SUM(L268:L274)</f>
        <v>9360534</v>
      </c>
      <c r="M275" s="39">
        <f t="shared" si="67"/>
        <v>0.15054845242929041</v>
      </c>
      <c r="N275" s="34">
        <f t="shared" si="68"/>
        <v>35799250</v>
      </c>
      <c r="O275" s="39">
        <f t="shared" si="69"/>
        <v>0.57577075043253678</v>
      </c>
      <c r="P275" s="34">
        <f>SUM(P268:P274)</f>
        <v>8565786</v>
      </c>
      <c r="Q275" s="34">
        <f>SUM(Q268:Q274)</f>
        <v>59814344</v>
      </c>
      <c r="R275" s="34">
        <f>SUM(R268:R274)</f>
        <v>57906753</v>
      </c>
      <c r="S275" s="34">
        <f>SUM(S268:S274)</f>
        <v>33336263</v>
      </c>
      <c r="T275" s="39">
        <f t="shared" si="70"/>
        <v>0.57568869385579258</v>
      </c>
      <c r="U275" s="39">
        <f t="shared" si="71"/>
        <v>9.2781678178745164E-2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18943138</v>
      </c>
      <c r="E276" s="33">
        <v>19003138</v>
      </c>
      <c r="F276" s="33">
        <v>1020485</v>
      </c>
      <c r="G276" s="38">
        <f t="shared" si="64"/>
        <v>5.3870958444160622E-2</v>
      </c>
      <c r="H276" s="33">
        <v>1377381</v>
      </c>
      <c r="I276" s="38">
        <f t="shared" si="65"/>
        <v>7.2711342756411321E-2</v>
      </c>
      <c r="J276" s="33">
        <v>1486219</v>
      </c>
      <c r="K276" s="38">
        <f t="shared" si="66"/>
        <v>7.8209135775365105E-2</v>
      </c>
      <c r="L276" s="33">
        <v>1908237</v>
      </c>
      <c r="M276" s="38">
        <f t="shared" si="67"/>
        <v>0.10041694166510816</v>
      </c>
      <c r="N276" s="33">
        <f t="shared" si="68"/>
        <v>5792322</v>
      </c>
      <c r="O276" s="38">
        <f t="shared" si="69"/>
        <v>0.30480871106656177</v>
      </c>
      <c r="P276" s="33">
        <v>1102806</v>
      </c>
      <c r="Q276" s="33">
        <v>18444421</v>
      </c>
      <c r="R276" s="33">
        <v>18030410</v>
      </c>
      <c r="S276" s="33">
        <v>5764710</v>
      </c>
      <c r="T276" s="38">
        <f t="shared" si="70"/>
        <v>0.31972151492949968</v>
      </c>
      <c r="U276" s="38">
        <f t="shared" si="71"/>
        <v>0.73034695132235417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27947554</v>
      </c>
      <c r="E277" s="33">
        <v>27562950</v>
      </c>
      <c r="F277" s="33">
        <v>3053983</v>
      </c>
      <c r="G277" s="38">
        <f t="shared" si="64"/>
        <v>0.10927550224967809</v>
      </c>
      <c r="H277" s="33">
        <v>3469435</v>
      </c>
      <c r="I277" s="38">
        <f t="shared" si="65"/>
        <v>0.12414091766313431</v>
      </c>
      <c r="J277" s="33">
        <v>2164092</v>
      </c>
      <c r="K277" s="38">
        <f t="shared" si="66"/>
        <v>7.8514527653970281E-2</v>
      </c>
      <c r="L277" s="33">
        <v>3257316</v>
      </c>
      <c r="M277" s="38">
        <f t="shared" si="67"/>
        <v>0.11817733588023052</v>
      </c>
      <c r="N277" s="33">
        <f t="shared" si="68"/>
        <v>11944826</v>
      </c>
      <c r="O277" s="38">
        <f t="shared" si="69"/>
        <v>0.43336529653030609</v>
      </c>
      <c r="P277" s="33">
        <v>3506006</v>
      </c>
      <c r="Q277" s="33">
        <v>18555889</v>
      </c>
      <c r="R277" s="33">
        <v>27163682</v>
      </c>
      <c r="S277" s="33">
        <v>15439443</v>
      </c>
      <c r="T277" s="38">
        <f t="shared" si="70"/>
        <v>0.568385500905216</v>
      </c>
      <c r="U277" s="38">
        <f t="shared" si="71"/>
        <v>-7.0932565432004435E-2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16323873</v>
      </c>
      <c r="E278" s="33">
        <v>16323873</v>
      </c>
      <c r="F278" s="33">
        <v>3596591</v>
      </c>
      <c r="G278" s="38">
        <f t="shared" si="64"/>
        <v>0.22032706331395741</v>
      </c>
      <c r="H278" s="33">
        <v>4625802</v>
      </c>
      <c r="I278" s="38">
        <f t="shared" si="65"/>
        <v>0.28337650017247745</v>
      </c>
      <c r="J278" s="33">
        <v>2172573</v>
      </c>
      <c r="K278" s="38">
        <f t="shared" si="66"/>
        <v>0.13309176076045187</v>
      </c>
      <c r="L278" s="33">
        <v>1295261</v>
      </c>
      <c r="M278" s="38">
        <f t="shared" si="67"/>
        <v>7.9347652361666868E-2</v>
      </c>
      <c r="N278" s="33">
        <f t="shared" si="68"/>
        <v>11690227</v>
      </c>
      <c r="O278" s="38">
        <f t="shared" si="69"/>
        <v>0.71614297660855364</v>
      </c>
      <c r="P278" s="33">
        <v>17930219</v>
      </c>
      <c r="Q278" s="33">
        <v>18128137</v>
      </c>
      <c r="R278" s="33">
        <v>18128137</v>
      </c>
      <c r="S278" s="33">
        <v>24770205</v>
      </c>
      <c r="T278" s="38">
        <f t="shared" si="70"/>
        <v>1.3663955099191936</v>
      </c>
      <c r="U278" s="38">
        <f t="shared" si="71"/>
        <v>-0.92776100503847725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8082889</v>
      </c>
      <c r="E279" s="33">
        <v>8192789</v>
      </c>
      <c r="F279" s="33">
        <v>1078036</v>
      </c>
      <c r="G279" s="38">
        <f t="shared" si="64"/>
        <v>0.13337260971912393</v>
      </c>
      <c r="H279" s="33">
        <v>1270566</v>
      </c>
      <c r="I279" s="38">
        <f t="shared" si="65"/>
        <v>0.15719206338228819</v>
      </c>
      <c r="J279" s="33">
        <v>1559451</v>
      </c>
      <c r="K279" s="38">
        <f t="shared" si="66"/>
        <v>0.19034433817348403</v>
      </c>
      <c r="L279" s="33">
        <v>1684534</v>
      </c>
      <c r="M279" s="38">
        <f t="shared" si="67"/>
        <v>0.20561178861069168</v>
      </c>
      <c r="N279" s="33">
        <f t="shared" si="68"/>
        <v>5592587</v>
      </c>
      <c r="O279" s="38">
        <f t="shared" si="69"/>
        <v>0.68262309696978651</v>
      </c>
      <c r="P279" s="33">
        <v>1586058</v>
      </c>
      <c r="Q279" s="33">
        <v>7918827</v>
      </c>
      <c r="R279" s="33">
        <v>7175827</v>
      </c>
      <c r="S279" s="33">
        <v>4413522</v>
      </c>
      <c r="T279" s="38">
        <f t="shared" si="70"/>
        <v>0.61505412546874383</v>
      </c>
      <c r="U279" s="38">
        <f t="shared" si="71"/>
        <v>6.2088523874915147E-2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428511</v>
      </c>
      <c r="E280" s="33">
        <v>428511</v>
      </c>
      <c r="F280" s="33">
        <v>128970</v>
      </c>
      <c r="G280" s="38">
        <f t="shared" si="64"/>
        <v>0.30097243711363303</v>
      </c>
      <c r="H280" s="33">
        <v>84657</v>
      </c>
      <c r="I280" s="38">
        <f t="shared" si="65"/>
        <v>0.19756085608070739</v>
      </c>
      <c r="J280" s="33">
        <v>84657</v>
      </c>
      <c r="K280" s="38">
        <f t="shared" si="66"/>
        <v>0.19756085608070739</v>
      </c>
      <c r="L280" s="33">
        <v>84657</v>
      </c>
      <c r="M280" s="38">
        <f t="shared" si="67"/>
        <v>0.19756085608070739</v>
      </c>
      <c r="N280" s="33">
        <f t="shared" si="68"/>
        <v>382941</v>
      </c>
      <c r="O280" s="38">
        <f t="shared" si="69"/>
        <v>0.89365500535575515</v>
      </c>
      <c r="P280" s="33">
        <v>966808</v>
      </c>
      <c r="Q280" s="33">
        <v>2894626</v>
      </c>
      <c r="R280" s="33">
        <v>3398993</v>
      </c>
      <c r="S280" s="33">
        <v>2460268</v>
      </c>
      <c r="T280" s="38">
        <f t="shared" si="70"/>
        <v>0.72382261452141849</v>
      </c>
      <c r="U280" s="38">
        <f t="shared" si="71"/>
        <v>-0.91243659547707512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3240872</v>
      </c>
      <c r="E281" s="33">
        <v>3254872</v>
      </c>
      <c r="F281" s="33">
        <v>1102307</v>
      </c>
      <c r="G281" s="38">
        <f t="shared" si="64"/>
        <v>0.34012666961237592</v>
      </c>
      <c r="H281" s="33">
        <v>784570</v>
      </c>
      <c r="I281" s="38">
        <f t="shared" si="65"/>
        <v>0.24208608053634947</v>
      </c>
      <c r="J281" s="33">
        <v>1772287</v>
      </c>
      <c r="K281" s="38">
        <f t="shared" si="66"/>
        <v>0.54450282530311489</v>
      </c>
      <c r="L281" s="33">
        <v>579167</v>
      </c>
      <c r="M281" s="38">
        <f t="shared" si="67"/>
        <v>0.1779384872892083</v>
      </c>
      <c r="N281" s="33">
        <f t="shared" si="68"/>
        <v>4238331</v>
      </c>
      <c r="O281" s="38">
        <f t="shared" si="69"/>
        <v>1.3021498234031936</v>
      </c>
      <c r="P281" s="33">
        <v>386357</v>
      </c>
      <c r="Q281" s="33">
        <v>3374587</v>
      </c>
      <c r="R281" s="33">
        <v>3094799</v>
      </c>
      <c r="S281" s="33">
        <v>1592990</v>
      </c>
      <c r="T281" s="38">
        <f t="shared" si="70"/>
        <v>0.51473132827043044</v>
      </c>
      <c r="U281" s="38">
        <f t="shared" si="71"/>
        <v>0.49904621891152479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11858119</v>
      </c>
      <c r="E282" s="33">
        <v>12453062</v>
      </c>
      <c r="F282" s="33">
        <v>4794210</v>
      </c>
      <c r="G282" s="38">
        <f t="shared" si="64"/>
        <v>0.40429767992714527</v>
      </c>
      <c r="H282" s="33">
        <v>3540525</v>
      </c>
      <c r="I282" s="38">
        <f t="shared" si="65"/>
        <v>0.29857391378851905</v>
      </c>
      <c r="J282" s="33">
        <v>2173635</v>
      </c>
      <c r="K282" s="38">
        <f t="shared" si="66"/>
        <v>0.17454622806824538</v>
      </c>
      <c r="L282" s="33">
        <v>1803243</v>
      </c>
      <c r="M282" s="38">
        <f t="shared" si="67"/>
        <v>0.14480318173955931</v>
      </c>
      <c r="N282" s="33">
        <f t="shared" si="68"/>
        <v>12311613</v>
      </c>
      <c r="O282" s="38">
        <f t="shared" si="69"/>
        <v>0.98864142810820343</v>
      </c>
      <c r="P282" s="33">
        <v>25031042</v>
      </c>
      <c r="Q282" s="33">
        <v>15145500</v>
      </c>
      <c r="R282" s="33">
        <v>15145500</v>
      </c>
      <c r="S282" s="33">
        <v>51658101</v>
      </c>
      <c r="T282" s="38">
        <f t="shared" si="70"/>
        <v>3.4107887491334061</v>
      </c>
      <c r="U282" s="38">
        <f t="shared" si="71"/>
        <v>-0.92795973096126005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13417689</v>
      </c>
      <c r="E283" s="33">
        <v>11171665</v>
      </c>
      <c r="F283" s="33">
        <v>2265397</v>
      </c>
      <c r="G283" s="38">
        <f t="shared" si="64"/>
        <v>0.16883660069927095</v>
      </c>
      <c r="H283" s="33">
        <v>2380397</v>
      </c>
      <c r="I283" s="38">
        <f t="shared" si="65"/>
        <v>0.17740737618825417</v>
      </c>
      <c r="J283" s="33">
        <v>838904</v>
      </c>
      <c r="K283" s="38">
        <f t="shared" si="66"/>
        <v>7.5092119214101027E-2</v>
      </c>
      <c r="L283" s="33">
        <v>65205</v>
      </c>
      <c r="M283" s="38">
        <f t="shared" si="67"/>
        <v>5.8366411810594036E-3</v>
      </c>
      <c r="N283" s="33">
        <f t="shared" si="68"/>
        <v>5549903</v>
      </c>
      <c r="O283" s="38">
        <f t="shared" si="69"/>
        <v>0.49678387241293037</v>
      </c>
      <c r="P283" s="33">
        <v>2435441</v>
      </c>
      <c r="Q283" s="33">
        <v>13783241</v>
      </c>
      <c r="R283" s="33">
        <v>12761479</v>
      </c>
      <c r="S283" s="33">
        <v>9268445</v>
      </c>
      <c r="T283" s="38">
        <f t="shared" si="70"/>
        <v>0.72628298020942561</v>
      </c>
      <c r="U283" s="38">
        <f t="shared" si="71"/>
        <v>-0.973226614810213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100242645</v>
      </c>
      <c r="E285" s="34">
        <f>SUM(E276:E284)</f>
        <v>98390860</v>
      </c>
      <c r="F285" s="34">
        <f>SUM(F276:F284)</f>
        <v>17039979</v>
      </c>
      <c r="G285" s="39">
        <f t="shared" si="64"/>
        <v>0.16998732425705645</v>
      </c>
      <c r="H285" s="34">
        <f>SUM(H276:H284)</f>
        <v>17533333</v>
      </c>
      <c r="I285" s="39">
        <f t="shared" si="65"/>
        <v>0.17490892224561713</v>
      </c>
      <c r="J285" s="34">
        <f>SUM(J276:J284)</f>
        <v>12251818</v>
      </c>
      <c r="K285" s="39">
        <f t="shared" si="66"/>
        <v>0.12452191189303559</v>
      </c>
      <c r="L285" s="34">
        <f>SUM(L276:L284)</f>
        <v>10677620</v>
      </c>
      <c r="M285" s="39">
        <f t="shared" si="67"/>
        <v>0.10852247861234265</v>
      </c>
      <c r="N285" s="34">
        <f t="shared" si="68"/>
        <v>57502750</v>
      </c>
      <c r="O285" s="39">
        <f t="shared" si="69"/>
        <v>0.58443182628955581</v>
      </c>
      <c r="P285" s="34">
        <f>SUM(P276:P284)</f>
        <v>52944737</v>
      </c>
      <c r="Q285" s="34">
        <f>SUM(Q276:Q284)</f>
        <v>98245228</v>
      </c>
      <c r="R285" s="34">
        <f>SUM(R276:R284)</f>
        <v>104898827</v>
      </c>
      <c r="S285" s="34">
        <f>SUM(S276:S284)</f>
        <v>115367684</v>
      </c>
      <c r="T285" s="39">
        <f t="shared" si="70"/>
        <v>1.0997995621056849</v>
      </c>
      <c r="U285" s="39">
        <f t="shared" si="71"/>
        <v>-0.79832518574981304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20008718</v>
      </c>
      <c r="E286" s="33">
        <v>30569907</v>
      </c>
      <c r="F286" s="33">
        <v>6598202</v>
      </c>
      <c r="G286" s="38">
        <f t="shared" si="64"/>
        <v>0.32976635484592265</v>
      </c>
      <c r="H286" s="33">
        <v>7312257</v>
      </c>
      <c r="I286" s="38">
        <f t="shared" si="65"/>
        <v>0.3654535487980789</v>
      </c>
      <c r="J286" s="33">
        <v>7241303</v>
      </c>
      <c r="K286" s="38">
        <f t="shared" si="66"/>
        <v>0.23687684100576425</v>
      </c>
      <c r="L286" s="33">
        <v>5405300</v>
      </c>
      <c r="M286" s="38">
        <f t="shared" si="67"/>
        <v>0.17681767890232705</v>
      </c>
      <c r="N286" s="33">
        <f t="shared" si="68"/>
        <v>26557062</v>
      </c>
      <c r="O286" s="38">
        <f t="shared" si="69"/>
        <v>0.86873218161900201</v>
      </c>
      <c r="P286" s="33">
        <v>4249235</v>
      </c>
      <c r="Q286" s="33">
        <v>15000208</v>
      </c>
      <c r="R286" s="33">
        <v>16000208</v>
      </c>
      <c r="S286" s="33">
        <v>14489910</v>
      </c>
      <c r="T286" s="38">
        <f t="shared" si="70"/>
        <v>0.90560760210117264</v>
      </c>
      <c r="U286" s="38">
        <f t="shared" si="71"/>
        <v>0.27206426568547037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182389</v>
      </c>
      <c r="E287" s="33">
        <v>202389</v>
      </c>
      <c r="F287" s="33">
        <v>7821</v>
      </c>
      <c r="G287" s="38">
        <f t="shared" si="64"/>
        <v>4.2880875491394764E-2</v>
      </c>
      <c r="H287" s="33">
        <v>5372</v>
      </c>
      <c r="I287" s="38">
        <f t="shared" si="65"/>
        <v>2.945353064055398E-2</v>
      </c>
      <c r="J287" s="33">
        <v>5451</v>
      </c>
      <c r="K287" s="38">
        <f t="shared" si="66"/>
        <v>2.6933281947141396E-2</v>
      </c>
      <c r="L287" s="33">
        <v>7663</v>
      </c>
      <c r="M287" s="38">
        <f t="shared" si="67"/>
        <v>3.7862729693807468E-2</v>
      </c>
      <c r="N287" s="33">
        <f t="shared" si="68"/>
        <v>26307</v>
      </c>
      <c r="O287" s="38">
        <f t="shared" si="69"/>
        <v>0.12998236070142152</v>
      </c>
      <c r="P287" s="33">
        <v>13890</v>
      </c>
      <c r="Q287" s="33">
        <v>487632</v>
      </c>
      <c r="R287" s="33">
        <v>519466</v>
      </c>
      <c r="S287" s="33">
        <v>84169</v>
      </c>
      <c r="T287" s="38">
        <f t="shared" si="70"/>
        <v>0.16202985373441187</v>
      </c>
      <c r="U287" s="38">
        <f t="shared" si="71"/>
        <v>-0.44830813534917202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12146240</v>
      </c>
      <c r="E288" s="33">
        <v>12396240</v>
      </c>
      <c r="F288" s="33">
        <v>3302055</v>
      </c>
      <c r="G288" s="38">
        <f t="shared" si="64"/>
        <v>0.27185820467897887</v>
      </c>
      <c r="H288" s="33">
        <v>2963201</v>
      </c>
      <c r="I288" s="38">
        <f t="shared" si="65"/>
        <v>0.24396035316278947</v>
      </c>
      <c r="J288" s="33">
        <v>2816532</v>
      </c>
      <c r="K288" s="38">
        <f t="shared" si="66"/>
        <v>0.22720857292211186</v>
      </c>
      <c r="L288" s="33">
        <v>2754232</v>
      </c>
      <c r="M288" s="38">
        <f t="shared" si="67"/>
        <v>0.22218285544649022</v>
      </c>
      <c r="N288" s="33">
        <f t="shared" si="68"/>
        <v>11836020</v>
      </c>
      <c r="O288" s="38">
        <f t="shared" si="69"/>
        <v>0.95480726413815797</v>
      </c>
      <c r="P288" s="33">
        <v>2861629</v>
      </c>
      <c r="Q288" s="33">
        <v>8694766</v>
      </c>
      <c r="R288" s="33">
        <v>14822839</v>
      </c>
      <c r="S288" s="33">
        <v>12234996</v>
      </c>
      <c r="T288" s="38">
        <f t="shared" si="70"/>
        <v>0.82541515832425894</v>
      </c>
      <c r="U288" s="38">
        <f t="shared" si="71"/>
        <v>-3.7530022235586769E-2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7637781</v>
      </c>
      <c r="E289" s="33">
        <v>9028185</v>
      </c>
      <c r="F289" s="33">
        <v>1524440</v>
      </c>
      <c r="G289" s="38">
        <f t="shared" si="64"/>
        <v>0.19959200191783452</v>
      </c>
      <c r="H289" s="33">
        <v>34669</v>
      </c>
      <c r="I289" s="38">
        <f t="shared" si="65"/>
        <v>4.5391455973927504E-3</v>
      </c>
      <c r="J289" s="33">
        <v>881619</v>
      </c>
      <c r="K289" s="38">
        <f t="shared" si="66"/>
        <v>9.7651853611772463E-2</v>
      </c>
      <c r="L289" s="33">
        <v>299185</v>
      </c>
      <c r="M289" s="38">
        <f t="shared" si="67"/>
        <v>3.3138997483990414E-2</v>
      </c>
      <c r="N289" s="33">
        <f t="shared" si="68"/>
        <v>2739913</v>
      </c>
      <c r="O289" s="38">
        <f t="shared" si="69"/>
        <v>0.30348436590521793</v>
      </c>
      <c r="P289" s="33">
        <v>1057834</v>
      </c>
      <c r="Q289" s="33">
        <v>3316846</v>
      </c>
      <c r="R289" s="33">
        <v>7212512</v>
      </c>
      <c r="S289" s="33">
        <v>3652033</v>
      </c>
      <c r="T289" s="38">
        <f t="shared" si="70"/>
        <v>0.50634688718715481</v>
      </c>
      <c r="U289" s="38">
        <f t="shared" si="71"/>
        <v>-0.717172070476086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44868001</v>
      </c>
      <c r="E290" s="33">
        <v>44868001</v>
      </c>
      <c r="F290" s="33">
        <v>3527186</v>
      </c>
      <c r="G290" s="38">
        <f t="shared" si="64"/>
        <v>7.8612506048575684E-2</v>
      </c>
      <c r="H290" s="33">
        <v>3668981</v>
      </c>
      <c r="I290" s="38">
        <f t="shared" si="65"/>
        <v>8.1772776103842912E-2</v>
      </c>
      <c r="J290" s="33">
        <v>3869531</v>
      </c>
      <c r="K290" s="38">
        <f t="shared" si="66"/>
        <v>8.6242554019734463E-2</v>
      </c>
      <c r="L290" s="33">
        <v>4133390</v>
      </c>
      <c r="M290" s="38">
        <f t="shared" si="67"/>
        <v>9.2123337520653076E-2</v>
      </c>
      <c r="N290" s="33">
        <f t="shared" si="68"/>
        <v>15199088</v>
      </c>
      <c r="O290" s="38">
        <f t="shared" si="69"/>
        <v>0.33875117369280616</v>
      </c>
      <c r="P290" s="33">
        <v>4550586</v>
      </c>
      <c r="Q290" s="33">
        <v>66989930</v>
      </c>
      <c r="R290" s="33">
        <v>43614190</v>
      </c>
      <c r="S290" s="33">
        <v>27664467</v>
      </c>
      <c r="T290" s="38">
        <f t="shared" si="70"/>
        <v>0.63429968549226756</v>
      </c>
      <c r="U290" s="38">
        <f t="shared" si="71"/>
        <v>-9.1679621042213055E-2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84843129</v>
      </c>
      <c r="E292" s="34">
        <f>SUM(E286:E291)</f>
        <v>97064722</v>
      </c>
      <c r="F292" s="34">
        <f>SUM(F286:F291)</f>
        <v>14959704</v>
      </c>
      <c r="G292" s="39">
        <f t="shared" si="64"/>
        <v>0.1763219270236957</v>
      </c>
      <c r="H292" s="34">
        <f>SUM(H286:H291)</f>
        <v>13984480</v>
      </c>
      <c r="I292" s="39">
        <f t="shared" si="65"/>
        <v>0.16482749003752561</v>
      </c>
      <c r="J292" s="34">
        <f>SUM(J286:J291)</f>
        <v>14814436</v>
      </c>
      <c r="K292" s="39">
        <f t="shared" si="66"/>
        <v>0.1526243077273739</v>
      </c>
      <c r="L292" s="34">
        <f>SUM(L286:L291)</f>
        <v>12599770</v>
      </c>
      <c r="M292" s="39">
        <f t="shared" si="67"/>
        <v>0.12980792341835584</v>
      </c>
      <c r="N292" s="34">
        <f t="shared" si="68"/>
        <v>56358390</v>
      </c>
      <c r="O292" s="39">
        <f t="shared" si="69"/>
        <v>0.58062691407079903</v>
      </c>
      <c r="P292" s="34">
        <f>SUM(P286:P291)</f>
        <v>12733174</v>
      </c>
      <c r="Q292" s="34">
        <f>SUM(Q286:Q291)</f>
        <v>94489382</v>
      </c>
      <c r="R292" s="34">
        <f>SUM(R286:R291)</f>
        <v>82169215</v>
      </c>
      <c r="S292" s="34">
        <f>SUM(S286:S291)</f>
        <v>58125575</v>
      </c>
      <c r="T292" s="39">
        <f t="shared" si="70"/>
        <v>0.70738870999315251</v>
      </c>
      <c r="U292" s="39">
        <f t="shared" si="71"/>
        <v>-1.047688502489641E-2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90935916</v>
      </c>
      <c r="E293" s="33">
        <v>91910916</v>
      </c>
      <c r="F293" s="33">
        <v>17773078</v>
      </c>
      <c r="G293" s="38">
        <f t="shared" si="64"/>
        <v>0.1954461865210661</v>
      </c>
      <c r="H293" s="33">
        <v>27893733</v>
      </c>
      <c r="I293" s="38">
        <f t="shared" si="65"/>
        <v>0.30674055122510668</v>
      </c>
      <c r="J293" s="33">
        <v>20046110</v>
      </c>
      <c r="K293" s="38">
        <f t="shared" si="66"/>
        <v>0.21810369075203212</v>
      </c>
      <c r="L293" s="33">
        <v>18907404</v>
      </c>
      <c r="M293" s="38">
        <f t="shared" si="67"/>
        <v>0.20571445507082098</v>
      </c>
      <c r="N293" s="33">
        <f t="shared" si="68"/>
        <v>84620325</v>
      </c>
      <c r="O293" s="38">
        <f t="shared" si="69"/>
        <v>0.92067763746365017</v>
      </c>
      <c r="P293" s="33">
        <v>18748086</v>
      </c>
      <c r="Q293" s="33">
        <v>88265615</v>
      </c>
      <c r="R293" s="33">
        <v>88965615</v>
      </c>
      <c r="S293" s="33">
        <v>81981207</v>
      </c>
      <c r="T293" s="38">
        <f t="shared" si="70"/>
        <v>0.92149317463831393</v>
      </c>
      <c r="U293" s="38">
        <f t="shared" si="71"/>
        <v>8.4978274582270252E-3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14923232</v>
      </c>
      <c r="E294" s="33">
        <v>14297173</v>
      </c>
      <c r="F294" s="33">
        <v>552889</v>
      </c>
      <c r="G294" s="38">
        <f t="shared" si="64"/>
        <v>3.7048877883825701E-2</v>
      </c>
      <c r="H294" s="33">
        <v>14955</v>
      </c>
      <c r="I294" s="38">
        <f t="shared" si="65"/>
        <v>1.002128761383593E-3</v>
      </c>
      <c r="J294" s="33">
        <v>328748</v>
      </c>
      <c r="K294" s="38">
        <f t="shared" si="66"/>
        <v>2.2993916349756695E-2</v>
      </c>
      <c r="L294" s="33">
        <v>465643</v>
      </c>
      <c r="M294" s="38">
        <f t="shared" si="67"/>
        <v>3.2568886170713608E-2</v>
      </c>
      <c r="N294" s="33">
        <f t="shared" si="68"/>
        <v>1362235</v>
      </c>
      <c r="O294" s="38">
        <f t="shared" si="69"/>
        <v>9.5280024939196017E-2</v>
      </c>
      <c r="P294" s="33">
        <v>414440</v>
      </c>
      <c r="Q294" s="33">
        <v>11788336</v>
      </c>
      <c r="R294" s="33">
        <v>14910033</v>
      </c>
      <c r="S294" s="33">
        <v>1241507</v>
      </c>
      <c r="T294" s="38">
        <f t="shared" si="70"/>
        <v>8.326654944358608E-2</v>
      </c>
      <c r="U294" s="38">
        <f t="shared" si="71"/>
        <v>0.12354743750603214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1488700</v>
      </c>
      <c r="E295" s="33">
        <v>7909144</v>
      </c>
      <c r="F295" s="33">
        <v>253291</v>
      </c>
      <c r="G295" s="38">
        <f t="shared" si="64"/>
        <v>0.17014240612615034</v>
      </c>
      <c r="H295" s="33">
        <v>315869</v>
      </c>
      <c r="I295" s="38">
        <f t="shared" si="65"/>
        <v>0.21217773896688386</v>
      </c>
      <c r="J295" s="33">
        <v>262892</v>
      </c>
      <c r="K295" s="38">
        <f t="shared" si="66"/>
        <v>3.3238995269273132E-2</v>
      </c>
      <c r="L295" s="33">
        <v>1240122</v>
      </c>
      <c r="M295" s="38">
        <f t="shared" si="67"/>
        <v>0.15679598196720151</v>
      </c>
      <c r="N295" s="33">
        <f t="shared" si="68"/>
        <v>2072174</v>
      </c>
      <c r="O295" s="38">
        <f t="shared" si="69"/>
        <v>0.26199725280005015</v>
      </c>
      <c r="P295" s="33">
        <v>235463</v>
      </c>
      <c r="Q295" s="33">
        <v>1746916</v>
      </c>
      <c r="R295" s="33">
        <v>1721458</v>
      </c>
      <c r="S295" s="33">
        <v>948578</v>
      </c>
      <c r="T295" s="38">
        <f t="shared" si="70"/>
        <v>0.55103174169802571</v>
      </c>
      <c r="U295" s="38">
        <f t="shared" si="71"/>
        <v>4.2667382985861897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32406747</v>
      </c>
      <c r="E296" s="33">
        <v>33044188</v>
      </c>
      <c r="F296" s="33">
        <v>3307059</v>
      </c>
      <c r="G296" s="38">
        <f t="shared" si="64"/>
        <v>0.10204847157291042</v>
      </c>
      <c r="H296" s="33">
        <v>1774803</v>
      </c>
      <c r="I296" s="38">
        <f t="shared" si="65"/>
        <v>5.4766465760972556E-2</v>
      </c>
      <c r="J296" s="33">
        <v>4521478</v>
      </c>
      <c r="K296" s="38">
        <f t="shared" si="66"/>
        <v>0.13683126364006887</v>
      </c>
      <c r="L296" s="33">
        <v>516076</v>
      </c>
      <c r="M296" s="38">
        <f t="shared" si="67"/>
        <v>1.5617754020767585E-2</v>
      </c>
      <c r="N296" s="33">
        <f t="shared" si="68"/>
        <v>10119416</v>
      </c>
      <c r="O296" s="38">
        <f t="shared" si="69"/>
        <v>0.30623890652117097</v>
      </c>
      <c r="P296" s="33">
        <v>1345068</v>
      </c>
      <c r="Q296" s="33">
        <v>21790774</v>
      </c>
      <c r="R296" s="33">
        <v>34738720</v>
      </c>
      <c r="S296" s="33">
        <v>9193879</v>
      </c>
      <c r="T296" s="38">
        <f t="shared" si="70"/>
        <v>0.26465796667234714</v>
      </c>
      <c r="U296" s="38">
        <f t="shared" si="71"/>
        <v>-0.61631976970681035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139754595</v>
      </c>
      <c r="E298" s="34">
        <f>SUM(E293:E297)</f>
        <v>147161421</v>
      </c>
      <c r="F298" s="34">
        <f>SUM(F293:F297)</f>
        <v>21886317</v>
      </c>
      <c r="G298" s="39">
        <f t="shared" si="64"/>
        <v>0.15660534811037877</v>
      </c>
      <c r="H298" s="34">
        <f>SUM(H293:H297)</f>
        <v>29999360</v>
      </c>
      <c r="I298" s="39">
        <f t="shared" si="65"/>
        <v>0.21465741430541158</v>
      </c>
      <c r="J298" s="34">
        <f>SUM(J293:J297)</f>
        <v>25159228</v>
      </c>
      <c r="K298" s="39">
        <f t="shared" si="66"/>
        <v>0.17096347554295496</v>
      </c>
      <c r="L298" s="34">
        <f>SUM(L293:L297)</f>
        <v>21129245</v>
      </c>
      <c r="M298" s="39">
        <f t="shared" si="67"/>
        <v>0.14357869648459021</v>
      </c>
      <c r="N298" s="34">
        <f t="shared" si="68"/>
        <v>98174150</v>
      </c>
      <c r="O298" s="39">
        <f t="shared" si="69"/>
        <v>0.66711879603282709</v>
      </c>
      <c r="P298" s="34">
        <f>SUM(P293:P297)</f>
        <v>20743057</v>
      </c>
      <c r="Q298" s="34">
        <f>SUM(Q293:Q297)</f>
        <v>123591641</v>
      </c>
      <c r="R298" s="34">
        <f>SUM(R293:R297)</f>
        <v>140335826</v>
      </c>
      <c r="S298" s="34">
        <f>SUM(S293:S297)</f>
        <v>93365171</v>
      </c>
      <c r="T298" s="39">
        <f t="shared" si="70"/>
        <v>0.6652981897865482</v>
      </c>
      <c r="U298" s="39">
        <f t="shared" si="71"/>
        <v>1.8617699406601407E-2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426770840</v>
      </c>
      <c r="E299" s="34">
        <f>SUM(E263:E266,E268:E274,E276:E284,E286:E291,E293:E297)</f>
        <v>446760908</v>
      </c>
      <c r="F299" s="34">
        <f>SUM(F263:F266,F268:F274,F276:F284,F286:F291,F293:F297)</f>
        <v>67998862</v>
      </c>
      <c r="G299" s="39">
        <f t="shared" si="64"/>
        <v>0.15933343055959492</v>
      </c>
      <c r="H299" s="34">
        <f>SUM(H263:H266,H268:H274,H276:H284,H286:H291,H293:H297)</f>
        <v>80144514</v>
      </c>
      <c r="I299" s="39">
        <f t="shared" si="65"/>
        <v>0.18779285388851777</v>
      </c>
      <c r="J299" s="34">
        <f>SUM(J263:J266,J268:J274,J276:J284,J286:J291,J293:J297)</f>
        <v>67654216</v>
      </c>
      <c r="K299" s="39">
        <f t="shared" si="66"/>
        <v>0.15143271219244633</v>
      </c>
      <c r="L299" s="34">
        <f>SUM(L263:L266,L268:L274,L276:L284,L286:L291,L293:L297)</f>
        <v>61065436</v>
      </c>
      <c r="M299" s="39">
        <f t="shared" si="67"/>
        <v>0.13668482382079858</v>
      </c>
      <c r="N299" s="34">
        <f t="shared" si="68"/>
        <v>276863028</v>
      </c>
      <c r="O299" s="39">
        <f t="shared" si="69"/>
        <v>0.61971184819957437</v>
      </c>
      <c r="P299" s="34">
        <f>SUM(P263:P266,P268:P274,P276:P284,P286:P291,P293:P297)</f>
        <v>110174725</v>
      </c>
      <c r="Q299" s="34">
        <f>SUM(Q263:Q266,Q268:Q274,Q276:Q284,Q286:Q291,Q293:Q297)</f>
        <v>417195740</v>
      </c>
      <c r="R299" s="34">
        <f>SUM(R263:R266,R268:R274,R276:R284,R286:R291,R293:R297)</f>
        <v>424224279</v>
      </c>
      <c r="S299" s="34">
        <f>SUM(S263:S266,S268:S274,S276:S284,S286:S291,S293:S297)</f>
        <v>335192551</v>
      </c>
      <c r="T299" s="39">
        <f t="shared" si="70"/>
        <v>0.79013052197326028</v>
      </c>
      <c r="U299" s="39">
        <f t="shared" si="71"/>
        <v>-0.44574006424794799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3609569186</v>
      </c>
      <c r="E302" s="33">
        <v>3723643571</v>
      </c>
      <c r="F302" s="33">
        <v>630046554</v>
      </c>
      <c r="G302" s="38">
        <f t="shared" ref="G302:G339" si="72">IF(($D302     =0),0,($F302     /$D302     ))</f>
        <v>0.17454896181064639</v>
      </c>
      <c r="H302" s="33">
        <v>969418637</v>
      </c>
      <c r="I302" s="38">
        <f t="shared" ref="I302:I339" si="73">IF(($D302     =0),0,($H302     /$D302     ))</f>
        <v>0.26856906933934582</v>
      </c>
      <c r="J302" s="33">
        <v>809169346</v>
      </c>
      <c r="K302" s="38">
        <f t="shared" ref="K302:K339" si="74">IF(($E302     =0),0,($J302     /$E302     ))</f>
        <v>0.21730580023874149</v>
      </c>
      <c r="L302" s="33">
        <v>973487161</v>
      </c>
      <c r="M302" s="38">
        <f t="shared" ref="M302:M339" si="75">IF(($E302     =0),0,($L302     /$E302     ))</f>
        <v>0.26143403428340645</v>
      </c>
      <c r="N302" s="33">
        <f t="shared" ref="N302:N339" si="76">$F302     +$H302     +$J302     +$L302</f>
        <v>3382121698</v>
      </c>
      <c r="O302" s="38">
        <f t="shared" ref="O302:O339" si="77">IF(($E302     =0),0,($N302     /$E302     ))</f>
        <v>0.90828287764709903</v>
      </c>
      <c r="P302" s="33">
        <v>911699953</v>
      </c>
      <c r="Q302" s="33">
        <v>4117236173</v>
      </c>
      <c r="R302" s="33">
        <v>3919972311</v>
      </c>
      <c r="S302" s="33">
        <v>3329628909</v>
      </c>
      <c r="T302" s="38">
        <f t="shared" ref="T302:T339" si="78">IF(($R302     =0),0,($S302     /$R302     ))</f>
        <v>0.84940112960915248</v>
      </c>
      <c r="U302" s="38">
        <f t="shared" ref="U302:U339" si="79">IF(($P302     =0),0,(($L302     /$P302     )-1))</f>
        <v>6.7771428304548742E-2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3609569186</v>
      </c>
      <c r="E303" s="34">
        <f>E302</f>
        <v>3723643571</v>
      </c>
      <c r="F303" s="34">
        <f>F302</f>
        <v>630046554</v>
      </c>
      <c r="G303" s="39">
        <f t="shared" si="72"/>
        <v>0.17454896181064639</v>
      </c>
      <c r="H303" s="34">
        <f>H302</f>
        <v>969418637</v>
      </c>
      <c r="I303" s="39">
        <f t="shared" si="73"/>
        <v>0.26856906933934582</v>
      </c>
      <c r="J303" s="34">
        <f>J302</f>
        <v>809169346</v>
      </c>
      <c r="K303" s="39">
        <f t="shared" si="74"/>
        <v>0.21730580023874149</v>
      </c>
      <c r="L303" s="34">
        <f>L302</f>
        <v>973487161</v>
      </c>
      <c r="M303" s="39">
        <f t="shared" si="75"/>
        <v>0.26143403428340645</v>
      </c>
      <c r="N303" s="34">
        <f t="shared" si="76"/>
        <v>3382121698</v>
      </c>
      <c r="O303" s="39">
        <f t="shared" si="77"/>
        <v>0.90828287764709903</v>
      </c>
      <c r="P303" s="34">
        <f>P302</f>
        <v>911699953</v>
      </c>
      <c r="Q303" s="34">
        <f>Q302</f>
        <v>4117236173</v>
      </c>
      <c r="R303" s="34">
        <f>R302</f>
        <v>3919972311</v>
      </c>
      <c r="S303" s="34">
        <f>S302</f>
        <v>3329628909</v>
      </c>
      <c r="T303" s="39">
        <f t="shared" si="78"/>
        <v>0.84940112960915248</v>
      </c>
      <c r="U303" s="39">
        <f t="shared" si="79"/>
        <v>6.7771428304548742E-2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27616864</v>
      </c>
      <c r="E304" s="33">
        <v>34068626</v>
      </c>
      <c r="F304" s="33">
        <v>5777535</v>
      </c>
      <c r="G304" s="38">
        <f t="shared" si="72"/>
        <v>0.20920315210300489</v>
      </c>
      <c r="H304" s="33">
        <v>8728535</v>
      </c>
      <c r="I304" s="38">
        <f t="shared" si="73"/>
        <v>0.31605815200451437</v>
      </c>
      <c r="J304" s="33">
        <v>9761171</v>
      </c>
      <c r="K304" s="38">
        <f t="shared" si="74"/>
        <v>0.28651495954078099</v>
      </c>
      <c r="L304" s="33">
        <v>8682314</v>
      </c>
      <c r="M304" s="38">
        <f t="shared" si="75"/>
        <v>0.25484778869567559</v>
      </c>
      <c r="N304" s="33">
        <f t="shared" si="76"/>
        <v>32949555</v>
      </c>
      <c r="O304" s="38">
        <f t="shared" si="77"/>
        <v>0.96715244694634883</v>
      </c>
      <c r="P304" s="33">
        <v>7190117</v>
      </c>
      <c r="Q304" s="33">
        <v>33084571</v>
      </c>
      <c r="R304" s="33">
        <v>26845132</v>
      </c>
      <c r="S304" s="33">
        <v>25878091</v>
      </c>
      <c r="T304" s="38">
        <f t="shared" si="78"/>
        <v>0.9639770443296759</v>
      </c>
      <c r="U304" s="38">
        <f t="shared" si="79"/>
        <v>0.20753445319457242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12938483</v>
      </c>
      <c r="E305" s="33">
        <v>15659240</v>
      </c>
      <c r="F305" s="33">
        <v>2815311</v>
      </c>
      <c r="G305" s="38">
        <f t="shared" si="72"/>
        <v>0.21759204691925629</v>
      </c>
      <c r="H305" s="33">
        <v>3703407</v>
      </c>
      <c r="I305" s="38">
        <f t="shared" si="73"/>
        <v>0.28623193306355932</v>
      </c>
      <c r="J305" s="33">
        <v>3804447</v>
      </c>
      <c r="K305" s="38">
        <f t="shared" si="74"/>
        <v>0.24295221224018534</v>
      </c>
      <c r="L305" s="33">
        <v>4216198</v>
      </c>
      <c r="M305" s="38">
        <f t="shared" si="75"/>
        <v>0.26924665564867772</v>
      </c>
      <c r="N305" s="33">
        <f t="shared" si="76"/>
        <v>14539363</v>
      </c>
      <c r="O305" s="38">
        <f t="shared" si="77"/>
        <v>0.92848458801321132</v>
      </c>
      <c r="P305" s="33">
        <v>2729864</v>
      </c>
      <c r="Q305" s="33">
        <v>12881176</v>
      </c>
      <c r="R305" s="33">
        <v>12835735</v>
      </c>
      <c r="S305" s="33">
        <v>11761041</v>
      </c>
      <c r="T305" s="38">
        <f t="shared" si="78"/>
        <v>0.91627327924735125</v>
      </c>
      <c r="U305" s="38">
        <f t="shared" si="79"/>
        <v>0.54447181251520216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30955175</v>
      </c>
      <c r="E306" s="33">
        <v>31413766</v>
      </c>
      <c r="F306" s="33">
        <v>6229881</v>
      </c>
      <c r="G306" s="38">
        <f t="shared" si="72"/>
        <v>0.20125491133550369</v>
      </c>
      <c r="H306" s="33">
        <v>7745360</v>
      </c>
      <c r="I306" s="38">
        <f t="shared" si="73"/>
        <v>0.25021212123659453</v>
      </c>
      <c r="J306" s="33">
        <v>7025807</v>
      </c>
      <c r="K306" s="38">
        <f t="shared" si="74"/>
        <v>0.22365376376713317</v>
      </c>
      <c r="L306" s="33">
        <v>9038090</v>
      </c>
      <c r="M306" s="38">
        <f t="shared" si="75"/>
        <v>0.28771112638962165</v>
      </c>
      <c r="N306" s="33">
        <f t="shared" si="76"/>
        <v>30039138</v>
      </c>
      <c r="O306" s="38">
        <f t="shared" si="77"/>
        <v>0.95624122239912268</v>
      </c>
      <c r="P306" s="33">
        <v>3227276</v>
      </c>
      <c r="Q306" s="33">
        <v>29176500</v>
      </c>
      <c r="R306" s="33">
        <v>30259264</v>
      </c>
      <c r="S306" s="33">
        <v>24318000</v>
      </c>
      <c r="T306" s="38">
        <f t="shared" si="78"/>
        <v>0.80365470885213863</v>
      </c>
      <c r="U306" s="38">
        <f t="shared" si="79"/>
        <v>1.8005320896012611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115673335</v>
      </c>
      <c r="E307" s="33">
        <v>117601551</v>
      </c>
      <c r="F307" s="33">
        <v>27973494</v>
      </c>
      <c r="G307" s="38">
        <f t="shared" si="72"/>
        <v>0.24183182753397747</v>
      </c>
      <c r="H307" s="33">
        <v>31970636</v>
      </c>
      <c r="I307" s="38">
        <f t="shared" si="73"/>
        <v>0.27638725899966488</v>
      </c>
      <c r="J307" s="33">
        <v>26795208</v>
      </c>
      <c r="K307" s="38">
        <f t="shared" si="74"/>
        <v>0.22784740313501478</v>
      </c>
      <c r="L307" s="33">
        <v>28215188</v>
      </c>
      <c r="M307" s="38">
        <f t="shared" si="75"/>
        <v>0.23992190375108233</v>
      </c>
      <c r="N307" s="33">
        <f t="shared" si="76"/>
        <v>114954526</v>
      </c>
      <c r="O307" s="38">
        <f t="shared" si="77"/>
        <v>0.97749158087209242</v>
      </c>
      <c r="P307" s="33">
        <v>60654450</v>
      </c>
      <c r="Q307" s="33">
        <v>112723915</v>
      </c>
      <c r="R307" s="33">
        <v>112729299</v>
      </c>
      <c r="S307" s="33">
        <v>110371351</v>
      </c>
      <c r="T307" s="38">
        <f t="shared" si="78"/>
        <v>0.97908309533620008</v>
      </c>
      <c r="U307" s="38">
        <f t="shared" si="79"/>
        <v>-0.53482080869581705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50705730</v>
      </c>
      <c r="E308" s="33">
        <v>54100905</v>
      </c>
      <c r="F308" s="33">
        <v>4028375</v>
      </c>
      <c r="G308" s="38">
        <f t="shared" si="72"/>
        <v>7.9446149379961598E-2</v>
      </c>
      <c r="H308" s="33">
        <v>21140801</v>
      </c>
      <c r="I308" s="38">
        <f t="shared" si="73"/>
        <v>0.41693120284433338</v>
      </c>
      <c r="J308" s="33">
        <v>12429714</v>
      </c>
      <c r="K308" s="38">
        <f t="shared" si="74"/>
        <v>0.22975057441275706</v>
      </c>
      <c r="L308" s="33">
        <v>12663908</v>
      </c>
      <c r="M308" s="38">
        <f t="shared" si="75"/>
        <v>0.23407941142574232</v>
      </c>
      <c r="N308" s="33">
        <f t="shared" si="76"/>
        <v>50262798</v>
      </c>
      <c r="O308" s="38">
        <f t="shared" si="77"/>
        <v>0.92905651023767533</v>
      </c>
      <c r="P308" s="33">
        <v>33720374</v>
      </c>
      <c r="Q308" s="33">
        <v>46816769</v>
      </c>
      <c r="R308" s="33">
        <v>48710130</v>
      </c>
      <c r="S308" s="33">
        <v>46270997</v>
      </c>
      <c r="T308" s="38">
        <f t="shared" si="78"/>
        <v>0.9499255493672466</v>
      </c>
      <c r="U308" s="38">
        <f t="shared" si="79"/>
        <v>-0.62444342995721214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157287342</v>
      </c>
      <c r="E309" s="33">
        <v>237324342</v>
      </c>
      <c r="F309" s="33">
        <v>36750049</v>
      </c>
      <c r="G309" s="38">
        <f t="shared" si="72"/>
        <v>0.23364911971110811</v>
      </c>
      <c r="H309" s="33">
        <v>67543550</v>
      </c>
      <c r="I309" s="38">
        <f t="shared" si="73"/>
        <v>0.42942775395110944</v>
      </c>
      <c r="J309" s="33">
        <v>84313021</v>
      </c>
      <c r="K309" s="38">
        <f t="shared" si="74"/>
        <v>0.35526495213036341</v>
      </c>
      <c r="L309" s="33">
        <v>38122973</v>
      </c>
      <c r="M309" s="38">
        <f t="shared" si="75"/>
        <v>0.16063658990361807</v>
      </c>
      <c r="N309" s="33">
        <f t="shared" si="76"/>
        <v>226729593</v>
      </c>
      <c r="O309" s="38">
        <f t="shared" si="77"/>
        <v>0.95535751237856592</v>
      </c>
      <c r="P309" s="33">
        <v>50919659</v>
      </c>
      <c r="Q309" s="33">
        <v>154612000</v>
      </c>
      <c r="R309" s="33">
        <v>171612000</v>
      </c>
      <c r="S309" s="33">
        <v>163656517</v>
      </c>
      <c r="T309" s="38">
        <f t="shared" si="78"/>
        <v>0.95364261823182528</v>
      </c>
      <c r="U309" s="38">
        <f t="shared" si="79"/>
        <v>-0.25131130591428352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395176929</v>
      </c>
      <c r="E310" s="34">
        <f>SUM(E304:E309)</f>
        <v>490168430</v>
      </c>
      <c r="F310" s="34">
        <f>SUM(F304:F309)</f>
        <v>83574645</v>
      </c>
      <c r="G310" s="39">
        <f t="shared" si="72"/>
        <v>0.21148665032517625</v>
      </c>
      <c r="H310" s="34">
        <f>SUM(H304:H309)</f>
        <v>140832289</v>
      </c>
      <c r="I310" s="39">
        <f t="shared" si="73"/>
        <v>0.35637781121579593</v>
      </c>
      <c r="J310" s="34">
        <f>SUM(J304:J309)</f>
        <v>144129368</v>
      </c>
      <c r="K310" s="39">
        <f t="shared" si="74"/>
        <v>0.29404049542725547</v>
      </c>
      <c r="L310" s="34">
        <f>SUM(L304:L309)</f>
        <v>100938671</v>
      </c>
      <c r="M310" s="39">
        <f t="shared" si="75"/>
        <v>0.20592650367140128</v>
      </c>
      <c r="N310" s="34">
        <f t="shared" si="76"/>
        <v>469474973</v>
      </c>
      <c r="O310" s="39">
        <f t="shared" si="77"/>
        <v>0.9577829665611064</v>
      </c>
      <c r="P310" s="34">
        <f>SUM(P304:P309)</f>
        <v>158441740</v>
      </c>
      <c r="Q310" s="34">
        <f>SUM(Q304:Q309)</f>
        <v>389294931</v>
      </c>
      <c r="R310" s="34">
        <f>SUM(R304:R309)</f>
        <v>402991560</v>
      </c>
      <c r="S310" s="34">
        <f>SUM(S304:S309)</f>
        <v>382255997</v>
      </c>
      <c r="T310" s="39">
        <f t="shared" si="78"/>
        <v>0.94854591247518927</v>
      </c>
      <c r="U310" s="39">
        <f t="shared" si="79"/>
        <v>-0.36292879010291101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22910434</v>
      </c>
      <c r="E311" s="33">
        <v>19696569</v>
      </c>
      <c r="F311" s="33">
        <v>2883225</v>
      </c>
      <c r="G311" s="38">
        <f t="shared" si="72"/>
        <v>0.12584768145378653</v>
      </c>
      <c r="H311" s="33">
        <v>6620038</v>
      </c>
      <c r="I311" s="38">
        <f t="shared" si="73"/>
        <v>0.28895297225709476</v>
      </c>
      <c r="J311" s="33">
        <v>5534670</v>
      </c>
      <c r="K311" s="38">
        <f t="shared" si="74"/>
        <v>0.28099665479810215</v>
      </c>
      <c r="L311" s="33">
        <v>3511534</v>
      </c>
      <c r="M311" s="38">
        <f t="shared" si="75"/>
        <v>0.17828150679440669</v>
      </c>
      <c r="N311" s="33">
        <f t="shared" si="76"/>
        <v>18549467</v>
      </c>
      <c r="O311" s="38">
        <f t="shared" si="77"/>
        <v>0.94176132909239163</v>
      </c>
      <c r="P311" s="33">
        <v>4739821</v>
      </c>
      <c r="Q311" s="33">
        <v>23424716</v>
      </c>
      <c r="R311" s="33">
        <v>23749609</v>
      </c>
      <c r="S311" s="33">
        <v>17490670</v>
      </c>
      <c r="T311" s="38">
        <f t="shared" si="78"/>
        <v>0.73646138763800284</v>
      </c>
      <c r="U311" s="38">
        <f t="shared" si="79"/>
        <v>-0.25914206464758904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149742912</v>
      </c>
      <c r="E312" s="33">
        <v>149473642</v>
      </c>
      <c r="F312" s="33">
        <v>10876096</v>
      </c>
      <c r="G312" s="38">
        <f t="shared" si="72"/>
        <v>7.2631791747177987E-2</v>
      </c>
      <c r="H312" s="33">
        <v>56560561</v>
      </c>
      <c r="I312" s="38">
        <f t="shared" si="73"/>
        <v>0.37771778473227502</v>
      </c>
      <c r="J312" s="33">
        <v>22876039</v>
      </c>
      <c r="K312" s="38">
        <f t="shared" si="74"/>
        <v>0.15304396610607776</v>
      </c>
      <c r="L312" s="33">
        <v>31061803</v>
      </c>
      <c r="M312" s="38">
        <f t="shared" si="75"/>
        <v>0.20780789565560998</v>
      </c>
      <c r="N312" s="33">
        <f t="shared" si="76"/>
        <v>121374499</v>
      </c>
      <c r="O312" s="38">
        <f t="shared" si="77"/>
        <v>0.81201272261767732</v>
      </c>
      <c r="P312" s="33">
        <v>28743397</v>
      </c>
      <c r="Q312" s="33">
        <v>133263045</v>
      </c>
      <c r="R312" s="33">
        <v>135914981</v>
      </c>
      <c r="S312" s="33">
        <v>109879981</v>
      </c>
      <c r="T312" s="38">
        <f t="shared" si="78"/>
        <v>0.80844642872738215</v>
      </c>
      <c r="U312" s="38">
        <f t="shared" si="79"/>
        <v>8.0658733551917994E-2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99835771</v>
      </c>
      <c r="E313" s="33">
        <v>99816041</v>
      </c>
      <c r="F313" s="33">
        <v>7349722</v>
      </c>
      <c r="G313" s="38">
        <f t="shared" si="72"/>
        <v>7.3618122306082057E-2</v>
      </c>
      <c r="H313" s="33">
        <v>10977856</v>
      </c>
      <c r="I313" s="38">
        <f t="shared" si="73"/>
        <v>0.10995914480392004</v>
      </c>
      <c r="J313" s="33">
        <v>10023538</v>
      </c>
      <c r="K313" s="38">
        <f t="shared" si="74"/>
        <v>0.10042011183352784</v>
      </c>
      <c r="L313" s="33">
        <v>20071365</v>
      </c>
      <c r="M313" s="38">
        <f t="shared" si="75"/>
        <v>0.2010835613085476</v>
      </c>
      <c r="N313" s="33">
        <f t="shared" si="76"/>
        <v>48422481</v>
      </c>
      <c r="O313" s="38">
        <f t="shared" si="77"/>
        <v>0.48511722679924763</v>
      </c>
      <c r="P313" s="33">
        <v>10136440</v>
      </c>
      <c r="Q313" s="33">
        <v>97635490</v>
      </c>
      <c r="R313" s="33">
        <v>99195830</v>
      </c>
      <c r="S313" s="33">
        <v>47393913</v>
      </c>
      <c r="T313" s="38">
        <f t="shared" si="78"/>
        <v>0.47778130391166646</v>
      </c>
      <c r="U313" s="38">
        <f t="shared" si="79"/>
        <v>0.98011974618307818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60221259</v>
      </c>
      <c r="E314" s="33">
        <v>63737307</v>
      </c>
      <c r="F314" s="33">
        <v>7016266</v>
      </c>
      <c r="G314" s="38">
        <f t="shared" si="72"/>
        <v>0.11650812547774865</v>
      </c>
      <c r="H314" s="33">
        <v>8812854</v>
      </c>
      <c r="I314" s="38">
        <f t="shared" si="73"/>
        <v>0.14634124470894905</v>
      </c>
      <c r="J314" s="33">
        <v>27869770</v>
      </c>
      <c r="K314" s="38">
        <f t="shared" si="74"/>
        <v>0.43725992376803746</v>
      </c>
      <c r="L314" s="33">
        <v>13094881</v>
      </c>
      <c r="M314" s="38">
        <f t="shared" si="75"/>
        <v>0.20545080450292635</v>
      </c>
      <c r="N314" s="33">
        <f t="shared" si="76"/>
        <v>56793771</v>
      </c>
      <c r="O314" s="38">
        <f t="shared" si="77"/>
        <v>0.89106009765991523</v>
      </c>
      <c r="P314" s="33">
        <v>20929315</v>
      </c>
      <c r="Q314" s="33">
        <v>58185305</v>
      </c>
      <c r="R314" s="33">
        <v>57480623</v>
      </c>
      <c r="S314" s="33">
        <v>48858861</v>
      </c>
      <c r="T314" s="38">
        <f t="shared" si="78"/>
        <v>0.85000576629101599</v>
      </c>
      <c r="U314" s="38">
        <f t="shared" si="79"/>
        <v>-0.37432825680152459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24106582</v>
      </c>
      <c r="E315" s="33">
        <v>27739625</v>
      </c>
      <c r="F315" s="33">
        <v>3005338</v>
      </c>
      <c r="G315" s="38">
        <f t="shared" si="72"/>
        <v>0.12466877303468406</v>
      </c>
      <c r="H315" s="33">
        <v>8212842</v>
      </c>
      <c r="I315" s="38">
        <f t="shared" si="73"/>
        <v>0.34068877952087939</v>
      </c>
      <c r="J315" s="33">
        <v>6429242</v>
      </c>
      <c r="K315" s="38">
        <f t="shared" si="74"/>
        <v>0.23177104953653843</v>
      </c>
      <c r="L315" s="33">
        <v>6715663</v>
      </c>
      <c r="M315" s="38">
        <f t="shared" si="75"/>
        <v>0.24209638738807751</v>
      </c>
      <c r="N315" s="33">
        <f t="shared" si="76"/>
        <v>24363085</v>
      </c>
      <c r="O315" s="38">
        <f t="shared" si="77"/>
        <v>0.87827737397315209</v>
      </c>
      <c r="P315" s="33">
        <v>4746490</v>
      </c>
      <c r="Q315" s="33">
        <v>22480406</v>
      </c>
      <c r="R315" s="33">
        <v>23179425</v>
      </c>
      <c r="S315" s="33">
        <v>14759987</v>
      </c>
      <c r="T315" s="38">
        <f t="shared" si="78"/>
        <v>0.63677105881616991</v>
      </c>
      <c r="U315" s="38">
        <f t="shared" si="79"/>
        <v>0.41486930342210782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128213575</v>
      </c>
      <c r="E316" s="33">
        <v>114499435</v>
      </c>
      <c r="F316" s="33">
        <v>19863645</v>
      </c>
      <c r="G316" s="38">
        <f t="shared" si="72"/>
        <v>0.15492622368575246</v>
      </c>
      <c r="H316" s="33">
        <v>33526094</v>
      </c>
      <c r="I316" s="38">
        <f t="shared" si="73"/>
        <v>0.26148630517478355</v>
      </c>
      <c r="J316" s="33">
        <v>32352960</v>
      </c>
      <c r="K316" s="38">
        <f t="shared" si="74"/>
        <v>0.28255999691177514</v>
      </c>
      <c r="L316" s="33">
        <v>24034142</v>
      </c>
      <c r="M316" s="38">
        <f t="shared" si="75"/>
        <v>0.20990620608739249</v>
      </c>
      <c r="N316" s="33">
        <f t="shared" si="76"/>
        <v>109776841</v>
      </c>
      <c r="O316" s="38">
        <f t="shared" si="77"/>
        <v>0.95875443402842997</v>
      </c>
      <c r="P316" s="33">
        <v>23188869</v>
      </c>
      <c r="Q316" s="33">
        <v>128583307</v>
      </c>
      <c r="R316" s="33">
        <v>124492975</v>
      </c>
      <c r="S316" s="33">
        <v>110163598</v>
      </c>
      <c r="T316" s="38">
        <f t="shared" si="78"/>
        <v>0.88489810770447086</v>
      </c>
      <c r="U316" s="38">
        <f t="shared" si="79"/>
        <v>3.6451669980109846E-2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485030533</v>
      </c>
      <c r="E317" s="34">
        <f>SUM(E311:E316)</f>
        <v>474962619</v>
      </c>
      <c r="F317" s="34">
        <f>SUM(F311:F316)</f>
        <v>50994292</v>
      </c>
      <c r="G317" s="39">
        <f t="shared" si="72"/>
        <v>0.10513625128832869</v>
      </c>
      <c r="H317" s="34">
        <f>SUM(H311:H316)</f>
        <v>124710245</v>
      </c>
      <c r="I317" s="39">
        <f t="shared" si="73"/>
        <v>0.25711833898094</v>
      </c>
      <c r="J317" s="34">
        <f>SUM(J311:J316)</f>
        <v>105086219</v>
      </c>
      <c r="K317" s="39">
        <f t="shared" si="74"/>
        <v>0.22125155706200955</v>
      </c>
      <c r="L317" s="34">
        <f>SUM(L311:L316)</f>
        <v>98489388</v>
      </c>
      <c r="M317" s="39">
        <f t="shared" si="75"/>
        <v>0.20736239876595425</v>
      </c>
      <c r="N317" s="34">
        <f t="shared" si="76"/>
        <v>379280144</v>
      </c>
      <c r="O317" s="39">
        <f t="shared" si="77"/>
        <v>0.79854735683946532</v>
      </c>
      <c r="P317" s="34">
        <f>SUM(P311:P316)</f>
        <v>92484332</v>
      </c>
      <c r="Q317" s="34">
        <f>SUM(Q311:Q316)</f>
        <v>463572269</v>
      </c>
      <c r="R317" s="34">
        <f>SUM(R311:R316)</f>
        <v>464013443</v>
      </c>
      <c r="S317" s="34">
        <f>SUM(S311:S316)</f>
        <v>348547010</v>
      </c>
      <c r="T317" s="39">
        <f t="shared" si="78"/>
        <v>0.75115713835040765</v>
      </c>
      <c r="U317" s="39">
        <f t="shared" si="79"/>
        <v>6.4930522501908783E-2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42302042</v>
      </c>
      <c r="E318" s="33">
        <v>41512302</v>
      </c>
      <c r="F318" s="33">
        <v>7046169</v>
      </c>
      <c r="G318" s="38">
        <f t="shared" si="72"/>
        <v>0.16656805834574132</v>
      </c>
      <c r="H318" s="33">
        <v>8975335</v>
      </c>
      <c r="I318" s="38">
        <f t="shared" si="73"/>
        <v>0.21217261804997498</v>
      </c>
      <c r="J318" s="33">
        <v>11757071</v>
      </c>
      <c r="K318" s="38">
        <f t="shared" si="74"/>
        <v>0.28321896000852953</v>
      </c>
      <c r="L318" s="33">
        <v>11302392</v>
      </c>
      <c r="M318" s="38">
        <f t="shared" si="75"/>
        <v>0.27226608632785532</v>
      </c>
      <c r="N318" s="33">
        <f t="shared" si="76"/>
        <v>39080967</v>
      </c>
      <c r="O318" s="38">
        <f t="shared" si="77"/>
        <v>0.94143097629228079</v>
      </c>
      <c r="P318" s="33">
        <v>9873788</v>
      </c>
      <c r="Q318" s="33">
        <v>40977547</v>
      </c>
      <c r="R318" s="33">
        <v>44141111</v>
      </c>
      <c r="S318" s="33">
        <v>38692946</v>
      </c>
      <c r="T318" s="38">
        <f t="shared" si="78"/>
        <v>0.87657390408682734</v>
      </c>
      <c r="U318" s="38">
        <f t="shared" si="79"/>
        <v>0.14468651747434724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116269899</v>
      </c>
      <c r="E319" s="33">
        <v>118039629</v>
      </c>
      <c r="F319" s="33">
        <v>22037856</v>
      </c>
      <c r="G319" s="38">
        <f t="shared" si="72"/>
        <v>0.1895405103946981</v>
      </c>
      <c r="H319" s="33">
        <v>37319017</v>
      </c>
      <c r="I319" s="38">
        <f t="shared" si="73"/>
        <v>0.32096886056467633</v>
      </c>
      <c r="J319" s="33">
        <v>25011035</v>
      </c>
      <c r="K319" s="38">
        <f t="shared" si="74"/>
        <v>0.21188676389350564</v>
      </c>
      <c r="L319" s="33">
        <v>29099915</v>
      </c>
      <c r="M319" s="38">
        <f t="shared" si="75"/>
        <v>0.24652665589113296</v>
      </c>
      <c r="N319" s="33">
        <f t="shared" si="76"/>
        <v>113467823</v>
      </c>
      <c r="O319" s="38">
        <f t="shared" si="77"/>
        <v>0.96126888877293915</v>
      </c>
      <c r="P319" s="33">
        <v>38028126</v>
      </c>
      <c r="Q319" s="33">
        <v>108617262</v>
      </c>
      <c r="R319" s="33">
        <v>111418300</v>
      </c>
      <c r="S319" s="33">
        <v>96564850</v>
      </c>
      <c r="T319" s="38">
        <f t="shared" si="78"/>
        <v>0.86668751901617602</v>
      </c>
      <c r="U319" s="38">
        <f t="shared" si="79"/>
        <v>-0.2347791474131542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22083960</v>
      </c>
      <c r="E320" s="33">
        <v>23849960</v>
      </c>
      <c r="F320" s="33">
        <v>3972053</v>
      </c>
      <c r="G320" s="38">
        <f t="shared" si="72"/>
        <v>0.17986144695063747</v>
      </c>
      <c r="H320" s="33">
        <v>5486026</v>
      </c>
      <c r="I320" s="38">
        <f t="shared" si="73"/>
        <v>0.24841676945620261</v>
      </c>
      <c r="J320" s="33">
        <v>4299433</v>
      </c>
      <c r="K320" s="38">
        <f t="shared" si="74"/>
        <v>0.18027002980298498</v>
      </c>
      <c r="L320" s="33">
        <v>4977932</v>
      </c>
      <c r="M320" s="38">
        <f t="shared" si="75"/>
        <v>0.20871867290343463</v>
      </c>
      <c r="N320" s="33">
        <f t="shared" si="76"/>
        <v>18735444</v>
      </c>
      <c r="O320" s="38">
        <f t="shared" si="77"/>
        <v>0.78555452503903567</v>
      </c>
      <c r="P320" s="33">
        <v>4389213</v>
      </c>
      <c r="Q320" s="33">
        <v>20975600</v>
      </c>
      <c r="R320" s="33">
        <v>20854300</v>
      </c>
      <c r="S320" s="33">
        <v>18171389</v>
      </c>
      <c r="T320" s="38">
        <f t="shared" si="78"/>
        <v>0.87134974561601208</v>
      </c>
      <c r="U320" s="38">
        <f t="shared" si="79"/>
        <v>0.13412860118659076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17918029</v>
      </c>
      <c r="E321" s="33">
        <v>19190822</v>
      </c>
      <c r="F321" s="33">
        <v>3309980</v>
      </c>
      <c r="G321" s="38">
        <f t="shared" si="72"/>
        <v>0.1847290234880187</v>
      </c>
      <c r="H321" s="33">
        <v>6870968</v>
      </c>
      <c r="I321" s="38">
        <f t="shared" si="73"/>
        <v>0.38346673063203546</v>
      </c>
      <c r="J321" s="33">
        <v>4129795</v>
      </c>
      <c r="K321" s="38">
        <f t="shared" si="74"/>
        <v>0.21519635792567926</v>
      </c>
      <c r="L321" s="33">
        <v>3707608</v>
      </c>
      <c r="M321" s="38">
        <f t="shared" si="75"/>
        <v>0.19319693549343536</v>
      </c>
      <c r="N321" s="33">
        <f t="shared" si="76"/>
        <v>18018351</v>
      </c>
      <c r="O321" s="38">
        <f t="shared" si="77"/>
        <v>0.93890459720797781</v>
      </c>
      <c r="P321" s="33">
        <v>3601205</v>
      </c>
      <c r="Q321" s="33">
        <v>18299170</v>
      </c>
      <c r="R321" s="33">
        <v>17458253</v>
      </c>
      <c r="S321" s="33">
        <v>15585907</v>
      </c>
      <c r="T321" s="38">
        <f t="shared" si="78"/>
        <v>0.89275295758401485</v>
      </c>
      <c r="U321" s="38">
        <f t="shared" si="79"/>
        <v>2.9546499019078354E-2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114590934</v>
      </c>
      <c r="F322" s="33">
        <v>23052422</v>
      </c>
      <c r="G322" s="38">
        <f t="shared" si="72"/>
        <v>0.21034217059036323</v>
      </c>
      <c r="H322" s="33">
        <v>38926406</v>
      </c>
      <c r="I322" s="38">
        <f t="shared" si="73"/>
        <v>0.35518457589062613</v>
      </c>
      <c r="J322" s="33">
        <v>32022235</v>
      </c>
      <c r="K322" s="38">
        <f t="shared" si="74"/>
        <v>0.27944824151620928</v>
      </c>
      <c r="L322" s="33">
        <v>23856010</v>
      </c>
      <c r="M322" s="38">
        <f t="shared" si="75"/>
        <v>0.2081840959599823</v>
      </c>
      <c r="N322" s="33">
        <f t="shared" si="76"/>
        <v>117857073</v>
      </c>
      <c r="O322" s="38">
        <f t="shared" si="77"/>
        <v>1.0285025951529463</v>
      </c>
      <c r="P322" s="33">
        <v>20832412</v>
      </c>
      <c r="Q322" s="33">
        <v>100851619</v>
      </c>
      <c r="R322" s="33">
        <v>115906987</v>
      </c>
      <c r="S322" s="33">
        <v>121462333</v>
      </c>
      <c r="T322" s="38">
        <f t="shared" si="78"/>
        <v>1.0479293452775198</v>
      </c>
      <c r="U322" s="38">
        <f t="shared" si="79"/>
        <v>0.14513912263255935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308168796</v>
      </c>
      <c r="E323" s="34">
        <f>SUM(E318:E322)</f>
        <v>317183647</v>
      </c>
      <c r="F323" s="34">
        <f>SUM(F318:F322)</f>
        <v>59418480</v>
      </c>
      <c r="G323" s="39">
        <f t="shared" si="72"/>
        <v>0.19281147465689549</v>
      </c>
      <c r="H323" s="34">
        <f>SUM(H318:H322)</f>
        <v>97577752</v>
      </c>
      <c r="I323" s="39">
        <f t="shared" si="73"/>
        <v>0.31663735351063904</v>
      </c>
      <c r="J323" s="34">
        <f>SUM(J318:J322)</f>
        <v>77219569</v>
      </c>
      <c r="K323" s="39">
        <f t="shared" si="74"/>
        <v>0.24345381525927154</v>
      </c>
      <c r="L323" s="34">
        <f>SUM(L318:L322)</f>
        <v>72943857</v>
      </c>
      <c r="M323" s="39">
        <f t="shared" si="75"/>
        <v>0.22997357426815893</v>
      </c>
      <c r="N323" s="34">
        <f t="shared" si="76"/>
        <v>307159658</v>
      </c>
      <c r="O323" s="39">
        <f t="shared" si="77"/>
        <v>0.96839689216386371</v>
      </c>
      <c r="P323" s="34">
        <f>SUM(P318:P322)</f>
        <v>76724744</v>
      </c>
      <c r="Q323" s="34">
        <f>SUM(Q318:Q322)</f>
        <v>289721198</v>
      </c>
      <c r="R323" s="34">
        <f>SUM(R318:R322)</f>
        <v>309778951</v>
      </c>
      <c r="S323" s="34">
        <f>SUM(S318:S322)</f>
        <v>290477425</v>
      </c>
      <c r="T323" s="39">
        <f t="shared" si="78"/>
        <v>0.93769258389670251</v>
      </c>
      <c r="U323" s="39">
        <f t="shared" si="79"/>
        <v>-4.927858736159485E-2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16083089</v>
      </c>
      <c r="E324" s="33">
        <v>11748724</v>
      </c>
      <c r="F324" s="33">
        <v>2193456</v>
      </c>
      <c r="G324" s="38">
        <f t="shared" si="72"/>
        <v>0.13638275582507814</v>
      </c>
      <c r="H324" s="33">
        <v>2102564</v>
      </c>
      <c r="I324" s="38">
        <f t="shared" si="73"/>
        <v>0.13073135390844384</v>
      </c>
      <c r="J324" s="33">
        <v>2799978</v>
      </c>
      <c r="K324" s="38">
        <f t="shared" si="74"/>
        <v>0.23832188074211294</v>
      </c>
      <c r="L324" s="33">
        <v>2544323</v>
      </c>
      <c r="M324" s="38">
        <f t="shared" si="75"/>
        <v>0.21656164533271868</v>
      </c>
      <c r="N324" s="33">
        <f t="shared" si="76"/>
        <v>9640321</v>
      </c>
      <c r="O324" s="38">
        <f t="shared" si="77"/>
        <v>0.82054195842884725</v>
      </c>
      <c r="P324" s="33">
        <v>2245736</v>
      </c>
      <c r="Q324" s="33">
        <v>19220920</v>
      </c>
      <c r="R324" s="33">
        <v>15201488</v>
      </c>
      <c r="S324" s="33">
        <v>8905795</v>
      </c>
      <c r="T324" s="38">
        <f t="shared" si="78"/>
        <v>0.58585021413693184</v>
      </c>
      <c r="U324" s="38">
        <f t="shared" si="79"/>
        <v>0.13295730219402468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49802783</v>
      </c>
      <c r="E325" s="33">
        <v>51191835</v>
      </c>
      <c r="F325" s="33">
        <v>7727413</v>
      </c>
      <c r="G325" s="38">
        <f t="shared" si="72"/>
        <v>0.15516026483901513</v>
      </c>
      <c r="H325" s="33">
        <v>16436217</v>
      </c>
      <c r="I325" s="38">
        <f t="shared" si="73"/>
        <v>0.33002607504885823</v>
      </c>
      <c r="J325" s="33">
        <v>9878963</v>
      </c>
      <c r="K325" s="38">
        <f t="shared" si="74"/>
        <v>0.19297927101069925</v>
      </c>
      <c r="L325" s="33">
        <v>11202483</v>
      </c>
      <c r="M325" s="38">
        <f t="shared" si="75"/>
        <v>0.2188333940363732</v>
      </c>
      <c r="N325" s="33">
        <f t="shared" si="76"/>
        <v>45245076</v>
      </c>
      <c r="O325" s="38">
        <f t="shared" si="77"/>
        <v>0.88383383795482229</v>
      </c>
      <c r="P325" s="33">
        <v>9245394</v>
      </c>
      <c r="Q325" s="33">
        <v>47840490</v>
      </c>
      <c r="R325" s="33">
        <v>46974994</v>
      </c>
      <c r="S325" s="33">
        <v>42633806</v>
      </c>
      <c r="T325" s="38">
        <f t="shared" si="78"/>
        <v>0.90758512922854229</v>
      </c>
      <c r="U325" s="38">
        <f t="shared" si="79"/>
        <v>0.21168259567953518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91613620</v>
      </c>
      <c r="E326" s="33">
        <v>91266966</v>
      </c>
      <c r="F326" s="33">
        <v>6971299</v>
      </c>
      <c r="G326" s="38">
        <f t="shared" si="72"/>
        <v>7.6094569781218119E-2</v>
      </c>
      <c r="H326" s="33">
        <v>17982600</v>
      </c>
      <c r="I326" s="38">
        <f t="shared" si="73"/>
        <v>0.19628740792035071</v>
      </c>
      <c r="J326" s="33">
        <v>36757372</v>
      </c>
      <c r="K326" s="38">
        <f t="shared" si="74"/>
        <v>0.40274563306947225</v>
      </c>
      <c r="L326" s="33">
        <v>21791960</v>
      </c>
      <c r="M326" s="38">
        <f t="shared" si="75"/>
        <v>0.23877160548976725</v>
      </c>
      <c r="N326" s="33">
        <f t="shared" si="76"/>
        <v>83503231</v>
      </c>
      <c r="O326" s="38">
        <f t="shared" si="77"/>
        <v>0.91493378885850107</v>
      </c>
      <c r="P326" s="33">
        <v>16539380</v>
      </c>
      <c r="Q326" s="33">
        <v>79987257</v>
      </c>
      <c r="R326" s="33">
        <v>79305386</v>
      </c>
      <c r="S326" s="33">
        <v>68564181</v>
      </c>
      <c r="T326" s="38">
        <f t="shared" si="78"/>
        <v>0.86455894685387447</v>
      </c>
      <c r="U326" s="38">
        <f t="shared" si="79"/>
        <v>0.31758022368432193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462119841</v>
      </c>
      <c r="E327" s="33">
        <v>481359640</v>
      </c>
      <c r="F327" s="33">
        <v>79561799</v>
      </c>
      <c r="G327" s="38">
        <f t="shared" si="72"/>
        <v>0.17216702669124306</v>
      </c>
      <c r="H327" s="33">
        <v>98105984</v>
      </c>
      <c r="I327" s="38">
        <f t="shared" si="73"/>
        <v>0.21229554608108678</v>
      </c>
      <c r="J327" s="33">
        <v>114005618</v>
      </c>
      <c r="K327" s="38">
        <f t="shared" si="74"/>
        <v>0.23684083277110643</v>
      </c>
      <c r="L327" s="33">
        <v>137721803</v>
      </c>
      <c r="M327" s="38">
        <f t="shared" si="75"/>
        <v>0.28610999252035341</v>
      </c>
      <c r="N327" s="33">
        <f t="shared" si="76"/>
        <v>429395204</v>
      </c>
      <c r="O327" s="38">
        <f t="shared" si="77"/>
        <v>0.89204654548935591</v>
      </c>
      <c r="P327" s="33">
        <v>121642750</v>
      </c>
      <c r="Q327" s="33">
        <v>421669477</v>
      </c>
      <c r="R327" s="33">
        <v>407263698</v>
      </c>
      <c r="S327" s="33">
        <v>369094675</v>
      </c>
      <c r="T327" s="38">
        <f t="shared" si="78"/>
        <v>0.90627933894564794</v>
      </c>
      <c r="U327" s="38">
        <f t="shared" si="79"/>
        <v>0.13218258383668569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37666100</v>
      </c>
      <c r="E328" s="33">
        <v>36543000</v>
      </c>
      <c r="F328" s="33">
        <v>7638496</v>
      </c>
      <c r="G328" s="38">
        <f t="shared" si="72"/>
        <v>0.20279498010147054</v>
      </c>
      <c r="H328" s="33">
        <v>8587009</v>
      </c>
      <c r="I328" s="38">
        <f t="shared" si="73"/>
        <v>0.22797712000977005</v>
      </c>
      <c r="J328" s="33">
        <v>9146083</v>
      </c>
      <c r="K328" s="38">
        <f t="shared" si="74"/>
        <v>0.25028276277262401</v>
      </c>
      <c r="L328" s="33">
        <v>8475153</v>
      </c>
      <c r="M328" s="38">
        <f t="shared" si="75"/>
        <v>0.23192274854281258</v>
      </c>
      <c r="N328" s="33">
        <f t="shared" si="76"/>
        <v>33846741</v>
      </c>
      <c r="O328" s="38">
        <f t="shared" si="77"/>
        <v>0.92621681306953452</v>
      </c>
      <c r="P328" s="33">
        <v>7157423</v>
      </c>
      <c r="Q328" s="33">
        <v>40242734</v>
      </c>
      <c r="R328" s="33">
        <v>36922559</v>
      </c>
      <c r="S328" s="33">
        <v>35510972</v>
      </c>
      <c r="T328" s="38">
        <f t="shared" si="78"/>
        <v>0.96176898248033138</v>
      </c>
      <c r="U328" s="38">
        <f t="shared" si="79"/>
        <v>0.18410676580104313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40383300</v>
      </c>
      <c r="E329" s="33">
        <v>36329412</v>
      </c>
      <c r="F329" s="33">
        <v>4423358</v>
      </c>
      <c r="G329" s="38">
        <f t="shared" si="72"/>
        <v>0.10953433721365019</v>
      </c>
      <c r="H329" s="33">
        <v>9112503</v>
      </c>
      <c r="I329" s="38">
        <f t="shared" si="73"/>
        <v>0.22565028118058703</v>
      </c>
      <c r="J329" s="33">
        <v>13240466</v>
      </c>
      <c r="K329" s="38">
        <f t="shared" si="74"/>
        <v>0.36445582989342079</v>
      </c>
      <c r="L329" s="33">
        <v>8518651</v>
      </c>
      <c r="M329" s="38">
        <f t="shared" si="75"/>
        <v>0.23448359142173839</v>
      </c>
      <c r="N329" s="33">
        <f t="shared" si="76"/>
        <v>35294978</v>
      </c>
      <c r="O329" s="38">
        <f t="shared" si="77"/>
        <v>0.97152626637612527</v>
      </c>
      <c r="P329" s="33">
        <v>7431195</v>
      </c>
      <c r="Q329" s="33">
        <v>41267165</v>
      </c>
      <c r="R329" s="33">
        <v>37150524</v>
      </c>
      <c r="S329" s="33">
        <v>35832556</v>
      </c>
      <c r="T329" s="38">
        <f t="shared" si="78"/>
        <v>0.96452356903498859</v>
      </c>
      <c r="U329" s="38">
        <f t="shared" si="79"/>
        <v>0.14633662553600058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34317547</v>
      </c>
      <c r="E330" s="33">
        <v>36438447</v>
      </c>
      <c r="F330" s="33">
        <v>5861536</v>
      </c>
      <c r="G330" s="38">
        <f t="shared" si="72"/>
        <v>0.1708028840173221</v>
      </c>
      <c r="H330" s="33">
        <v>9380190</v>
      </c>
      <c r="I330" s="38">
        <f t="shared" si="73"/>
        <v>0.27333509589132349</v>
      </c>
      <c r="J330" s="33">
        <v>7476430</v>
      </c>
      <c r="K330" s="38">
        <f t="shared" si="74"/>
        <v>0.20517971032080484</v>
      </c>
      <c r="L330" s="33">
        <v>6500540</v>
      </c>
      <c r="M330" s="38">
        <f t="shared" si="75"/>
        <v>0.17839783347517527</v>
      </c>
      <c r="N330" s="33">
        <f t="shared" si="76"/>
        <v>29218696</v>
      </c>
      <c r="O330" s="38">
        <f t="shared" si="77"/>
        <v>0.80186447023936014</v>
      </c>
      <c r="P330" s="33">
        <v>7046155</v>
      </c>
      <c r="Q330" s="33">
        <v>51309190</v>
      </c>
      <c r="R330" s="33">
        <v>33763110</v>
      </c>
      <c r="S330" s="33">
        <v>33068146</v>
      </c>
      <c r="T330" s="38">
        <f t="shared" si="78"/>
        <v>0.9794164696320925</v>
      </c>
      <c r="U330" s="38">
        <f t="shared" si="79"/>
        <v>-7.7434430551130418E-2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180758223</v>
      </c>
      <c r="E331" s="33">
        <v>239118856</v>
      </c>
      <c r="F331" s="33">
        <v>35674511</v>
      </c>
      <c r="G331" s="38">
        <f t="shared" si="72"/>
        <v>0.19736037679458709</v>
      </c>
      <c r="H331" s="33">
        <v>48744729</v>
      </c>
      <c r="I331" s="38">
        <f t="shared" si="73"/>
        <v>0.26966811352200559</v>
      </c>
      <c r="J331" s="33">
        <v>53492682</v>
      </c>
      <c r="K331" s="38">
        <f t="shared" si="74"/>
        <v>0.22370750218042193</v>
      </c>
      <c r="L331" s="33">
        <v>45690782</v>
      </c>
      <c r="M331" s="38">
        <f t="shared" si="75"/>
        <v>0.1910797950622514</v>
      </c>
      <c r="N331" s="33">
        <f t="shared" si="76"/>
        <v>183602704</v>
      </c>
      <c r="O331" s="38">
        <f t="shared" si="77"/>
        <v>0.76783030444073386</v>
      </c>
      <c r="P331" s="33">
        <v>-101488447</v>
      </c>
      <c r="Q331" s="33">
        <v>168817675</v>
      </c>
      <c r="R331" s="33">
        <v>192861706</v>
      </c>
      <c r="S331" s="33">
        <v>29077215</v>
      </c>
      <c r="T331" s="38">
        <f t="shared" si="78"/>
        <v>0.15076717718135293</v>
      </c>
      <c r="U331" s="38">
        <f t="shared" si="79"/>
        <v>-1.4502067314124927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912744503</v>
      </c>
      <c r="E332" s="34">
        <f>SUM(E324:E331)</f>
        <v>983996880</v>
      </c>
      <c r="F332" s="34">
        <f>SUM(F324:F331)</f>
        <v>150051868</v>
      </c>
      <c r="G332" s="39">
        <f t="shared" si="72"/>
        <v>0.16439635353246274</v>
      </c>
      <c r="H332" s="34">
        <f>SUM(H324:H331)</f>
        <v>210451796</v>
      </c>
      <c r="I332" s="39">
        <f t="shared" si="73"/>
        <v>0.23057032423453555</v>
      </c>
      <c r="J332" s="34">
        <f>SUM(J324:J331)</f>
        <v>246797592</v>
      </c>
      <c r="K332" s="39">
        <f t="shared" si="74"/>
        <v>0.25081135623112949</v>
      </c>
      <c r="L332" s="34">
        <f>SUM(L324:L331)</f>
        <v>242445695</v>
      </c>
      <c r="M332" s="39">
        <f t="shared" si="75"/>
        <v>0.24638868265517264</v>
      </c>
      <c r="N332" s="34">
        <f t="shared" si="76"/>
        <v>849746951</v>
      </c>
      <c r="O332" s="39">
        <f t="shared" si="77"/>
        <v>0.86356671273185337</v>
      </c>
      <c r="P332" s="34">
        <f>SUM(P324:P331)</f>
        <v>69819586</v>
      </c>
      <c r="Q332" s="34">
        <f>SUM(Q324:Q331)</f>
        <v>870354908</v>
      </c>
      <c r="R332" s="34">
        <f>SUM(R324:R331)</f>
        <v>849443465</v>
      </c>
      <c r="S332" s="34">
        <f>SUM(S324:S331)</f>
        <v>622687346</v>
      </c>
      <c r="T332" s="39">
        <f t="shared" si="78"/>
        <v>0.73305331273576868</v>
      </c>
      <c r="U332" s="39">
        <f t="shared" si="79"/>
        <v>2.472459647640993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11583386</v>
      </c>
      <c r="E333" s="33">
        <v>11695992</v>
      </c>
      <c r="F333" s="33">
        <v>2802343</v>
      </c>
      <c r="G333" s="38">
        <f t="shared" si="72"/>
        <v>0.24192779209809637</v>
      </c>
      <c r="H333" s="33">
        <v>3572444</v>
      </c>
      <c r="I333" s="38">
        <f t="shared" si="73"/>
        <v>0.30841102938294551</v>
      </c>
      <c r="J333" s="33">
        <v>3310984</v>
      </c>
      <c r="K333" s="38">
        <f t="shared" si="74"/>
        <v>0.2830870609350622</v>
      </c>
      <c r="L333" s="33">
        <v>3505007</v>
      </c>
      <c r="M333" s="38">
        <f t="shared" si="75"/>
        <v>0.2996759060710712</v>
      </c>
      <c r="N333" s="33">
        <f t="shared" si="76"/>
        <v>13190778</v>
      </c>
      <c r="O333" s="38">
        <f t="shared" si="77"/>
        <v>1.1278032679912913</v>
      </c>
      <c r="P333" s="33">
        <v>3008419</v>
      </c>
      <c r="Q333" s="33">
        <v>10948992</v>
      </c>
      <c r="R333" s="33">
        <v>10397080</v>
      </c>
      <c r="S333" s="33">
        <v>11889854</v>
      </c>
      <c r="T333" s="38">
        <f t="shared" si="78"/>
        <v>1.1435762733382835</v>
      </c>
      <c r="U333" s="38">
        <f t="shared" si="79"/>
        <v>0.16506610282676726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8607995</v>
      </c>
      <c r="E334" s="33">
        <v>10171995</v>
      </c>
      <c r="F334" s="33">
        <v>2255633</v>
      </c>
      <c r="G334" s="38">
        <f t="shared" si="72"/>
        <v>0.26203930183509633</v>
      </c>
      <c r="H334" s="33">
        <v>2024216</v>
      </c>
      <c r="I334" s="38">
        <f t="shared" si="73"/>
        <v>0.23515534105212654</v>
      </c>
      <c r="J334" s="33">
        <v>1908292</v>
      </c>
      <c r="K334" s="38">
        <f t="shared" si="74"/>
        <v>0.18760253028044155</v>
      </c>
      <c r="L334" s="33">
        <v>2295239</v>
      </c>
      <c r="M334" s="38">
        <f t="shared" si="75"/>
        <v>0.22564295401246265</v>
      </c>
      <c r="N334" s="33">
        <f t="shared" si="76"/>
        <v>8483380</v>
      </c>
      <c r="O334" s="38">
        <f t="shared" si="77"/>
        <v>0.8339937249280992</v>
      </c>
      <c r="P334" s="33">
        <v>3775986</v>
      </c>
      <c r="Q334" s="33">
        <v>6970035</v>
      </c>
      <c r="R334" s="33">
        <v>8055016</v>
      </c>
      <c r="S334" s="33">
        <v>9607728</v>
      </c>
      <c r="T334" s="38">
        <f t="shared" si="78"/>
        <v>1.1927633663297503</v>
      </c>
      <c r="U334" s="38">
        <f t="shared" si="79"/>
        <v>-0.39214843487237505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14959493</v>
      </c>
      <c r="E335" s="33">
        <v>15611316</v>
      </c>
      <c r="F335" s="33">
        <v>2772346</v>
      </c>
      <c r="G335" s="38">
        <f t="shared" si="72"/>
        <v>0.1853235266729962</v>
      </c>
      <c r="H335" s="33">
        <v>3319566</v>
      </c>
      <c r="I335" s="38">
        <f t="shared" si="73"/>
        <v>0.22190364339219251</v>
      </c>
      <c r="J335" s="33">
        <v>2473010</v>
      </c>
      <c r="K335" s="38">
        <f t="shared" si="74"/>
        <v>0.15841137287849402</v>
      </c>
      <c r="L335" s="33">
        <v>2359462</v>
      </c>
      <c r="M335" s="38">
        <f t="shared" si="75"/>
        <v>0.1511379309726355</v>
      </c>
      <c r="N335" s="33">
        <f t="shared" si="76"/>
        <v>10924384</v>
      </c>
      <c r="O335" s="38">
        <f t="shared" si="77"/>
        <v>0.69977342076734594</v>
      </c>
      <c r="P335" s="33">
        <v>903867</v>
      </c>
      <c r="Q335" s="33">
        <v>22851121</v>
      </c>
      <c r="R335" s="33">
        <v>23836790</v>
      </c>
      <c r="S335" s="33">
        <v>8836002</v>
      </c>
      <c r="T335" s="38">
        <f t="shared" si="78"/>
        <v>0.37068757999713886</v>
      </c>
      <c r="U335" s="38">
        <f t="shared" si="79"/>
        <v>1.6104083897299049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53935220</v>
      </c>
      <c r="E336" s="33">
        <v>54936033</v>
      </c>
      <c r="F336" s="33">
        <v>5583907</v>
      </c>
      <c r="G336" s="38">
        <f t="shared" si="72"/>
        <v>0.10352988270002421</v>
      </c>
      <c r="H336" s="33">
        <v>19978285</v>
      </c>
      <c r="I336" s="38">
        <f t="shared" si="73"/>
        <v>0.37041259866929255</v>
      </c>
      <c r="J336" s="33">
        <v>14244170</v>
      </c>
      <c r="K336" s="38">
        <f t="shared" si="74"/>
        <v>0.25928646868258581</v>
      </c>
      <c r="L336" s="33">
        <v>15787122</v>
      </c>
      <c r="M336" s="38">
        <f t="shared" si="75"/>
        <v>0.28737280684245986</v>
      </c>
      <c r="N336" s="33">
        <f t="shared" si="76"/>
        <v>55593484</v>
      </c>
      <c r="O336" s="38">
        <f t="shared" si="77"/>
        <v>1.0119675732683502</v>
      </c>
      <c r="P336" s="33">
        <v>8755824</v>
      </c>
      <c r="Q336" s="33">
        <v>51398500</v>
      </c>
      <c r="R336" s="33">
        <v>51434682</v>
      </c>
      <c r="S336" s="33">
        <v>40844816</v>
      </c>
      <c r="T336" s="38">
        <f t="shared" si="78"/>
        <v>0.79411040200462402</v>
      </c>
      <c r="U336" s="38">
        <f t="shared" si="79"/>
        <v>0.8030424092581121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89086094</v>
      </c>
      <c r="E337" s="34">
        <f>SUM(E333:E336)</f>
        <v>92415336</v>
      </c>
      <c r="F337" s="34">
        <f>SUM(F333:F336)</f>
        <v>13414229</v>
      </c>
      <c r="G337" s="39">
        <f t="shared" si="72"/>
        <v>0.15057601470325999</v>
      </c>
      <c r="H337" s="34">
        <f>SUM(H333:H336)</f>
        <v>28894511</v>
      </c>
      <c r="I337" s="39">
        <f t="shared" si="73"/>
        <v>0.32434367366022354</v>
      </c>
      <c r="J337" s="34">
        <f>SUM(J333:J336)</f>
        <v>21936456</v>
      </c>
      <c r="K337" s="39">
        <f t="shared" si="74"/>
        <v>0.23736813552244185</v>
      </c>
      <c r="L337" s="34">
        <f>SUM(L333:L336)</f>
        <v>23946830</v>
      </c>
      <c r="M337" s="39">
        <f t="shared" si="75"/>
        <v>0.2591218193482519</v>
      </c>
      <c r="N337" s="34">
        <f t="shared" si="76"/>
        <v>88192026</v>
      </c>
      <c r="O337" s="39">
        <f t="shared" si="77"/>
        <v>0.95430076670391595</v>
      </c>
      <c r="P337" s="34">
        <f>SUM(P333:P336)</f>
        <v>16444096</v>
      </c>
      <c r="Q337" s="34">
        <f>SUM(Q333:Q336)</f>
        <v>92168648</v>
      </c>
      <c r="R337" s="34">
        <f>SUM(R333:R336)</f>
        <v>93723568</v>
      </c>
      <c r="S337" s="34">
        <f>SUM(S333:S336)</f>
        <v>71178400</v>
      </c>
      <c r="T337" s="39">
        <f t="shared" si="78"/>
        <v>0.75945038712141222</v>
      </c>
      <c r="U337" s="39">
        <f t="shared" si="79"/>
        <v>0.45625700555384752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5799776041</v>
      </c>
      <c r="E338" s="34">
        <f>SUM(E302,E304:E309,E311:E316,E318:E322,E324:E331,E333:E336)</f>
        <v>6082370483</v>
      </c>
      <c r="F338" s="34">
        <f>SUM(F302,F304:F309,F311:F316,F318:F322,F324:F331,F333:F336)</f>
        <v>987500068</v>
      </c>
      <c r="G338" s="39">
        <f t="shared" si="72"/>
        <v>0.17026520696991168</v>
      </c>
      <c r="H338" s="34">
        <f>SUM(H302,H304:H309,H311:H316,H318:H322,H324:H331,H333:H336)</f>
        <v>1571885230</v>
      </c>
      <c r="I338" s="39">
        <f t="shared" si="73"/>
        <v>0.2710251600903153</v>
      </c>
      <c r="J338" s="34">
        <f>SUM(J302,J304:J309,J311:J316,J318:J322,J324:J331,J333:J336)</f>
        <v>1404338550</v>
      </c>
      <c r="K338" s="39">
        <f t="shared" si="74"/>
        <v>0.23088671660581581</v>
      </c>
      <c r="L338" s="34">
        <f>SUM(L302,L304:L309,L311:L316,L318:L322,L324:L331,L333:L336)</f>
        <v>1512251602</v>
      </c>
      <c r="M338" s="39">
        <f t="shared" si="75"/>
        <v>0.24862865657833358</v>
      </c>
      <c r="N338" s="34">
        <f t="shared" si="76"/>
        <v>5475975450</v>
      </c>
      <c r="O338" s="39">
        <f t="shared" si="77"/>
        <v>0.90030284496893909</v>
      </c>
      <c r="P338" s="34">
        <f>SUM(P302,P304:P309,P311:P316,P318:P322,P324:P331,P333:P336)</f>
        <v>1325614451</v>
      </c>
      <c r="Q338" s="34">
        <f>SUM(Q302,Q304:Q309,Q311:Q316,Q318:Q322,Q324:Q331,Q333:Q336)</f>
        <v>6222348127</v>
      </c>
      <c r="R338" s="34">
        <f>SUM(R302,R304:R309,R311:R316,R318:R322,R324:R331,R333:R336)</f>
        <v>6039923298</v>
      </c>
      <c r="S338" s="34">
        <f>SUM(S302,S304:S309,S311:S316,S318:S322,S324:S331,S333:S336)</f>
        <v>5044775087</v>
      </c>
      <c r="T338" s="39">
        <f t="shared" si="78"/>
        <v>0.83523827010691953</v>
      </c>
      <c r="U338" s="39">
        <f t="shared" si="79"/>
        <v>0.14079293633168155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27015450360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27780163961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4650276074</v>
      </c>
      <c r="G339" s="41">
        <f t="shared" si="72"/>
        <v>0.17213394602095392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6745357355</v>
      </c>
      <c r="I339" s="41">
        <f t="shared" si="73"/>
        <v>0.24968517145238514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5790379768</v>
      </c>
      <c r="K339" s="41">
        <f t="shared" si="74"/>
        <v>0.20843576647456058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6281840307</v>
      </c>
      <c r="M339" s="41">
        <f t="shared" si="75"/>
        <v>0.2261268261706067</v>
      </c>
      <c r="N339" s="36">
        <f t="shared" si="76"/>
        <v>23467853504</v>
      </c>
      <c r="O339" s="41">
        <f t="shared" si="77"/>
        <v>0.84477015819438772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5665244291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26407181047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25881880738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22191935644</v>
      </c>
      <c r="T339" s="41">
        <f t="shared" si="78"/>
        <v>0.85743133849688169</v>
      </c>
      <c r="U339" s="41">
        <f t="shared" si="79"/>
        <v>0.10883838089374986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       +$L8</f>
        <v>0</v>
      </c>
      <c r="O8" s="38">
        <f>IF(($E8       =0),0,($N8       /$E8       ))</f>
        <v>0</v>
      </c>
      <c r="P8" s="33">
        <v>7768631</v>
      </c>
      <c r="Q8" s="33">
        <v>29654452</v>
      </c>
      <c r="R8" s="33">
        <v>30109972</v>
      </c>
      <c r="S8" s="33">
        <v>29312260</v>
      </c>
      <c r="T8" s="38">
        <f>IF(($R8       =0),0,($S8       /$R8       ))</f>
        <v>0.97350671730946814</v>
      </c>
      <c r="U8" s="38">
        <f>IF(($P8       =0),0,(($L8       /$P8       )-1))</f>
        <v>-1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50647780</v>
      </c>
      <c r="E9" s="33">
        <v>49989290</v>
      </c>
      <c r="F9" s="33">
        <v>5248106</v>
      </c>
      <c r="G9" s="38">
        <f>IF(($D9       =0),0,($F9       /$D9       ))</f>
        <v>0.10361966506725467</v>
      </c>
      <c r="H9" s="33">
        <v>9999081</v>
      </c>
      <c r="I9" s="38">
        <f>IF(($D9       =0),0,($H9       /$D9       ))</f>
        <v>0.19742387524191585</v>
      </c>
      <c r="J9" s="33">
        <v>9226517</v>
      </c>
      <c r="K9" s="38">
        <f>IF(($E9       =0),0,($J9       /$E9       ))</f>
        <v>0.18456987486719656</v>
      </c>
      <c r="L9" s="33">
        <v>9025325</v>
      </c>
      <c r="M9" s="38">
        <f>IF(($E9       =0),0,($L9       /$E9       ))</f>
        <v>0.18054517277600862</v>
      </c>
      <c r="N9" s="33">
        <f>$F9       +$H9       +$J9       +$L9</f>
        <v>33499029</v>
      </c>
      <c r="O9" s="38">
        <f>IF(($E9       =0),0,($N9       /$E9       ))</f>
        <v>0.67012412058662962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50647780</v>
      </c>
      <c r="E10" s="34">
        <f>SUM(E8:E9)</f>
        <v>49989290</v>
      </c>
      <c r="F10" s="34">
        <f>SUM(F8:F9)</f>
        <v>5248106</v>
      </c>
      <c r="G10" s="39">
        <f t="shared" ref="G10:G54" si="0">IF(($D10      =0),0,($F10      /$D10      ))</f>
        <v>0.10361966506725467</v>
      </c>
      <c r="H10" s="34">
        <f>SUM(H8:H9)</f>
        <v>9999081</v>
      </c>
      <c r="I10" s="39">
        <f t="shared" ref="I10:I54" si="1">IF(($D10      =0),0,($H10      /$D10      ))</f>
        <v>0.19742387524191585</v>
      </c>
      <c r="J10" s="34">
        <f>SUM(J8:J9)</f>
        <v>9226517</v>
      </c>
      <c r="K10" s="39">
        <f t="shared" ref="K10:K54" si="2">IF(($E10      =0),0,($J10      /$E10      ))</f>
        <v>0.18456987486719656</v>
      </c>
      <c r="L10" s="34">
        <f>SUM(L8:L9)</f>
        <v>9025325</v>
      </c>
      <c r="M10" s="39">
        <f t="shared" ref="M10:M54" si="3">IF(($E10      =0),0,($L10      /$E10      ))</f>
        <v>0.18054517277600862</v>
      </c>
      <c r="N10" s="34">
        <f t="shared" ref="N10:N54" si="4">$F10      +$H10      +$J10      +$L10</f>
        <v>33499029</v>
      </c>
      <c r="O10" s="39">
        <f t="shared" ref="O10:O54" si="5">IF(($E10      =0),0,($N10      /$E10      ))</f>
        <v>0.67012412058662962</v>
      </c>
      <c r="P10" s="34">
        <f>SUM(P8:P9)</f>
        <v>7768631</v>
      </c>
      <c r="Q10" s="34">
        <f>SUM(Q8:Q9)</f>
        <v>29654452</v>
      </c>
      <c r="R10" s="34">
        <f>SUM(R8:R9)</f>
        <v>30109972</v>
      </c>
      <c r="S10" s="34">
        <f>SUM(S8:S9)</f>
        <v>29312260</v>
      </c>
      <c r="T10" s="39">
        <f t="shared" ref="T10:T54" si="6">IF(($R10      =0),0,($S10      /$R10      ))</f>
        <v>0.97350671730946814</v>
      </c>
      <c r="U10" s="39">
        <f t="shared" ref="U10:U54" si="7">IF(($P10      =0),0,(($L10      /$P10      )-1))</f>
        <v>0.16176518102095461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49992</v>
      </c>
      <c r="E13" s="33">
        <v>49992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49992</v>
      </c>
      <c r="R13" s="33">
        <v>49992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3022201</v>
      </c>
      <c r="E14" s="33">
        <v>3705691</v>
      </c>
      <c r="F14" s="33">
        <v>583009</v>
      </c>
      <c r="G14" s="38">
        <f t="shared" si="0"/>
        <v>0.19290874432243255</v>
      </c>
      <c r="H14" s="33">
        <v>778421</v>
      </c>
      <c r="I14" s="38">
        <f t="shared" si="1"/>
        <v>0.25756758071352631</v>
      </c>
      <c r="J14" s="33">
        <v>860635</v>
      </c>
      <c r="K14" s="38">
        <f t="shared" si="2"/>
        <v>0.23224683331664728</v>
      </c>
      <c r="L14" s="33">
        <v>727058</v>
      </c>
      <c r="M14" s="38">
        <f t="shared" si="3"/>
        <v>0.19620038475954957</v>
      </c>
      <c r="N14" s="33">
        <f t="shared" si="4"/>
        <v>2949123</v>
      </c>
      <c r="O14" s="38">
        <f t="shared" si="5"/>
        <v>0.79583618817651014</v>
      </c>
      <c r="P14" s="33">
        <v>585535</v>
      </c>
      <c r="Q14" s="33">
        <v>3563921</v>
      </c>
      <c r="R14" s="33">
        <v>3278097</v>
      </c>
      <c r="S14" s="33">
        <v>2297218</v>
      </c>
      <c r="T14" s="38">
        <f t="shared" si="6"/>
        <v>0.70077792084858992</v>
      </c>
      <c r="U14" s="38">
        <f t="shared" si="7"/>
        <v>0.2416986175036504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2830281</v>
      </c>
      <c r="E16" s="33">
        <v>3050704</v>
      </c>
      <c r="F16" s="33">
        <v>856358</v>
      </c>
      <c r="G16" s="38">
        <f t="shared" si="0"/>
        <v>0.30256995683467475</v>
      </c>
      <c r="H16" s="33">
        <v>789006</v>
      </c>
      <c r="I16" s="38">
        <f t="shared" si="1"/>
        <v>0.27877302642387808</v>
      </c>
      <c r="J16" s="33">
        <v>559226</v>
      </c>
      <c r="K16" s="38">
        <f t="shared" si="2"/>
        <v>0.18331047522145708</v>
      </c>
      <c r="L16" s="33">
        <v>353940</v>
      </c>
      <c r="M16" s="38">
        <f t="shared" si="3"/>
        <v>0.11601912214361013</v>
      </c>
      <c r="N16" s="33">
        <f t="shared" si="4"/>
        <v>2558530</v>
      </c>
      <c r="O16" s="38">
        <f t="shared" si="5"/>
        <v>0.838668713844411</v>
      </c>
      <c r="P16" s="33">
        <v>942431</v>
      </c>
      <c r="Q16" s="33">
        <v>2011010</v>
      </c>
      <c r="R16" s="33">
        <v>2011010</v>
      </c>
      <c r="S16" s="33">
        <v>3870503</v>
      </c>
      <c r="T16" s="38">
        <f t="shared" si="6"/>
        <v>1.9246562672487955</v>
      </c>
      <c r="U16" s="38">
        <f t="shared" si="7"/>
        <v>-0.62443934887540831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5902474</v>
      </c>
      <c r="E19" s="34">
        <f>SUM(E11:E18)</f>
        <v>6806387</v>
      </c>
      <c r="F19" s="34">
        <f>SUM(F11:F18)</f>
        <v>1439367</v>
      </c>
      <c r="G19" s="39">
        <f t="shared" si="0"/>
        <v>0.2438582533358046</v>
      </c>
      <c r="H19" s="34">
        <f>SUM(H11:H18)</f>
        <v>1567427</v>
      </c>
      <c r="I19" s="39">
        <f t="shared" si="1"/>
        <v>0.2655542404761122</v>
      </c>
      <c r="J19" s="34">
        <f>SUM(J11:J18)</f>
        <v>1419861</v>
      </c>
      <c r="K19" s="39">
        <f t="shared" si="2"/>
        <v>0.20860715090105808</v>
      </c>
      <c r="L19" s="34">
        <f>SUM(L11:L18)</f>
        <v>1080998</v>
      </c>
      <c r="M19" s="39">
        <f t="shared" si="3"/>
        <v>0.15882111904597843</v>
      </c>
      <c r="N19" s="34">
        <f t="shared" si="4"/>
        <v>5507653</v>
      </c>
      <c r="O19" s="39">
        <f t="shared" si="5"/>
        <v>0.80918892798778563</v>
      </c>
      <c r="P19" s="34">
        <f>SUM(P11:P18)</f>
        <v>1527966</v>
      </c>
      <c r="Q19" s="34">
        <f>SUM(Q11:Q18)</f>
        <v>5624923</v>
      </c>
      <c r="R19" s="34">
        <f>SUM(R11:R18)</f>
        <v>5339099</v>
      </c>
      <c r="S19" s="34">
        <f>SUM(S11:S18)</f>
        <v>6167721</v>
      </c>
      <c r="T19" s="39">
        <f t="shared" si="6"/>
        <v>1.1551988453482507</v>
      </c>
      <c r="U19" s="39">
        <f t="shared" si="7"/>
        <v>-0.29252483366776483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100000</v>
      </c>
      <c r="E20" s="33">
        <v>50000</v>
      </c>
      <c r="F20" s="33">
        <v>2300</v>
      </c>
      <c r="G20" s="38">
        <f t="shared" si="0"/>
        <v>2.3E-2</v>
      </c>
      <c r="H20" s="33">
        <v>33241</v>
      </c>
      <c r="I20" s="38">
        <f t="shared" si="1"/>
        <v>0.33240999999999998</v>
      </c>
      <c r="J20" s="33">
        <v>0</v>
      </c>
      <c r="K20" s="38">
        <f t="shared" si="2"/>
        <v>0</v>
      </c>
      <c r="L20" s="33">
        <v>10087</v>
      </c>
      <c r="M20" s="38">
        <f t="shared" si="3"/>
        <v>0.20174</v>
      </c>
      <c r="N20" s="33">
        <f t="shared" si="4"/>
        <v>45628</v>
      </c>
      <c r="O20" s="38">
        <f t="shared" si="5"/>
        <v>0.91256000000000004</v>
      </c>
      <c r="P20" s="33">
        <v>73885</v>
      </c>
      <c r="Q20" s="33">
        <v>500000</v>
      </c>
      <c r="R20" s="33">
        <v>537500</v>
      </c>
      <c r="S20" s="33">
        <v>143817</v>
      </c>
      <c r="T20" s="38">
        <f t="shared" si="6"/>
        <v>0.26756651162790696</v>
      </c>
      <c r="U20" s="38">
        <f t="shared" si="7"/>
        <v>-0.86347702510658453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1095173</v>
      </c>
      <c r="E23" s="33">
        <v>16455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18783</v>
      </c>
      <c r="K23" s="38">
        <f t="shared" si="2"/>
        <v>1.1414767547857794</v>
      </c>
      <c r="L23" s="33">
        <v>0</v>
      </c>
      <c r="M23" s="38">
        <f t="shared" si="3"/>
        <v>0</v>
      </c>
      <c r="N23" s="33">
        <f t="shared" si="4"/>
        <v>18783</v>
      </c>
      <c r="O23" s="38">
        <f t="shared" si="5"/>
        <v>1.1414767547857794</v>
      </c>
      <c r="P23" s="33">
        <v>0</v>
      </c>
      <c r="Q23" s="33">
        <v>732520</v>
      </c>
      <c r="R23" s="33">
        <v>732520</v>
      </c>
      <c r="S23" s="33">
        <v>1116</v>
      </c>
      <c r="T23" s="38">
        <f t="shared" si="6"/>
        <v>1.5235078905695408E-3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1195173</v>
      </c>
      <c r="E27" s="34">
        <f>SUM(E20:E26)</f>
        <v>66455</v>
      </c>
      <c r="F27" s="34">
        <f>SUM(F20:F26)</f>
        <v>2300</v>
      </c>
      <c r="G27" s="39">
        <f t="shared" si="0"/>
        <v>1.9244075962224715E-3</v>
      </c>
      <c r="H27" s="34">
        <f>SUM(H20:H26)</f>
        <v>33241</v>
      </c>
      <c r="I27" s="39">
        <f t="shared" si="1"/>
        <v>2.7812709959143991E-2</v>
      </c>
      <c r="J27" s="34">
        <f>SUM(J20:J26)</f>
        <v>18783</v>
      </c>
      <c r="K27" s="39">
        <f t="shared" si="2"/>
        <v>0.28264238958693855</v>
      </c>
      <c r="L27" s="34">
        <f>SUM(L20:L26)</f>
        <v>10087</v>
      </c>
      <c r="M27" s="39">
        <f t="shared" si="3"/>
        <v>0.15178692348205552</v>
      </c>
      <c r="N27" s="34">
        <f t="shared" si="4"/>
        <v>64411</v>
      </c>
      <c r="O27" s="39">
        <f t="shared" si="5"/>
        <v>0.96924234444360846</v>
      </c>
      <c r="P27" s="34">
        <f>SUM(P20:P26)</f>
        <v>73885</v>
      </c>
      <c r="Q27" s="34">
        <f>SUM(Q20:Q26)</f>
        <v>1232520</v>
      </c>
      <c r="R27" s="34">
        <f>SUM(R20:R26)</f>
        <v>1270020</v>
      </c>
      <c r="S27" s="34">
        <f>SUM(S20:S26)</f>
        <v>144933</v>
      </c>
      <c r="T27" s="39">
        <f t="shared" si="6"/>
        <v>0.11411867529645202</v>
      </c>
      <c r="U27" s="39">
        <f t="shared" si="7"/>
        <v>-0.86347702510658453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627981</v>
      </c>
      <c r="E33" s="33">
        <v>627981</v>
      </c>
      <c r="F33" s="33">
        <v>137400</v>
      </c>
      <c r="G33" s="38">
        <f t="shared" si="0"/>
        <v>0.2187964285543671</v>
      </c>
      <c r="H33" s="33">
        <v>172753</v>
      </c>
      <c r="I33" s="38">
        <f t="shared" si="1"/>
        <v>0.2750927177733084</v>
      </c>
      <c r="J33" s="33">
        <v>187986</v>
      </c>
      <c r="K33" s="38">
        <f t="shared" si="2"/>
        <v>0.29934982109331332</v>
      </c>
      <c r="L33" s="33">
        <v>175887</v>
      </c>
      <c r="M33" s="38">
        <f t="shared" si="3"/>
        <v>0.28008331462257618</v>
      </c>
      <c r="N33" s="33">
        <f t="shared" si="4"/>
        <v>674026</v>
      </c>
      <c r="O33" s="38">
        <f t="shared" si="5"/>
        <v>1.0733222820435651</v>
      </c>
      <c r="P33" s="33">
        <v>162845</v>
      </c>
      <c r="Q33" s="33">
        <v>1203525</v>
      </c>
      <c r="R33" s="33">
        <v>805525</v>
      </c>
      <c r="S33" s="33">
        <v>690044</v>
      </c>
      <c r="T33" s="38">
        <f t="shared" si="6"/>
        <v>0.8566388380248906</v>
      </c>
      <c r="U33" s="38">
        <f t="shared" si="7"/>
        <v>8.0088427645921056E-2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29696710</v>
      </c>
      <c r="E34" s="33">
        <v>32284920</v>
      </c>
      <c r="F34" s="33">
        <v>7059222</v>
      </c>
      <c r="G34" s="38">
        <f t="shared" si="0"/>
        <v>0.23771057467308668</v>
      </c>
      <c r="H34" s="33">
        <v>9044082</v>
      </c>
      <c r="I34" s="38">
        <f t="shared" si="1"/>
        <v>0.30454828161099329</v>
      </c>
      <c r="J34" s="33">
        <v>8610160</v>
      </c>
      <c r="K34" s="38">
        <f t="shared" si="2"/>
        <v>0.26669293279958567</v>
      </c>
      <c r="L34" s="33">
        <v>8018138</v>
      </c>
      <c r="M34" s="38">
        <f t="shared" si="3"/>
        <v>0.24835551706493311</v>
      </c>
      <c r="N34" s="33">
        <f t="shared" si="4"/>
        <v>32731602</v>
      </c>
      <c r="O34" s="38">
        <f t="shared" si="5"/>
        <v>1.0138356235666683</v>
      </c>
      <c r="P34" s="33">
        <v>7582151</v>
      </c>
      <c r="Q34" s="33">
        <v>33197345</v>
      </c>
      <c r="R34" s="33">
        <v>21269634</v>
      </c>
      <c r="S34" s="33">
        <v>32003317</v>
      </c>
      <c r="T34" s="38">
        <f t="shared" si="6"/>
        <v>1.504648222907832</v>
      </c>
      <c r="U34" s="38">
        <f t="shared" si="7"/>
        <v>5.7501756427694506E-2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30324691</v>
      </c>
      <c r="E35" s="34">
        <f>SUM(E28:E34)</f>
        <v>32912901</v>
      </c>
      <c r="F35" s="34">
        <f>SUM(F28:F34)</f>
        <v>7196622</v>
      </c>
      <c r="G35" s="39">
        <f t="shared" si="0"/>
        <v>0.23731888974565313</v>
      </c>
      <c r="H35" s="34">
        <f>SUM(H28:H34)</f>
        <v>9216835</v>
      </c>
      <c r="I35" s="39">
        <f t="shared" si="1"/>
        <v>0.30393829899206559</v>
      </c>
      <c r="J35" s="34">
        <f>SUM(J28:J34)</f>
        <v>8798146</v>
      </c>
      <c r="K35" s="39">
        <f t="shared" si="2"/>
        <v>0.26731602905498969</v>
      </c>
      <c r="L35" s="34">
        <f>SUM(L28:L34)</f>
        <v>8194025</v>
      </c>
      <c r="M35" s="39">
        <f t="shared" si="3"/>
        <v>0.24896088618867113</v>
      </c>
      <c r="N35" s="34">
        <f t="shared" si="4"/>
        <v>33405628</v>
      </c>
      <c r="O35" s="39">
        <f t="shared" si="5"/>
        <v>1.0149706341595353</v>
      </c>
      <c r="P35" s="34">
        <f>SUM(P28:P34)</f>
        <v>7744996</v>
      </c>
      <c r="Q35" s="34">
        <f>SUM(Q28:Q34)</f>
        <v>34400870</v>
      </c>
      <c r="R35" s="34">
        <f>SUM(R28:R34)</f>
        <v>22075159</v>
      </c>
      <c r="S35" s="34">
        <f>SUM(S28:S34)</f>
        <v>32693361</v>
      </c>
      <c r="T35" s="39">
        <f t="shared" si="6"/>
        <v>1.4810022885905374</v>
      </c>
      <c r="U35" s="39">
        <f t="shared" si="7"/>
        <v>5.7976660026680449E-2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191186</v>
      </c>
      <c r="E37" s="33">
        <v>29604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180365</v>
      </c>
      <c r="R37" s="33">
        <v>180365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360349</v>
      </c>
      <c r="G39" s="38">
        <f t="shared" si="0"/>
        <v>5.543830769230769E-2</v>
      </c>
      <c r="H39" s="33">
        <v>713814</v>
      </c>
      <c r="I39" s="38">
        <f t="shared" si="1"/>
        <v>0.10981753846153847</v>
      </c>
      <c r="J39" s="33">
        <v>1523579</v>
      </c>
      <c r="K39" s="38">
        <f t="shared" si="2"/>
        <v>0.23439676923076924</v>
      </c>
      <c r="L39" s="33">
        <v>1535045</v>
      </c>
      <c r="M39" s="38">
        <f t="shared" si="3"/>
        <v>0.23616076923076923</v>
      </c>
      <c r="N39" s="33">
        <f t="shared" si="4"/>
        <v>4132787</v>
      </c>
      <c r="O39" s="38">
        <f t="shared" si="5"/>
        <v>0.63581338461538461</v>
      </c>
      <c r="P39" s="33">
        <v>628251</v>
      </c>
      <c r="Q39" s="33">
        <v>4949353</v>
      </c>
      <c r="R39" s="33">
        <v>5158223</v>
      </c>
      <c r="S39" s="33">
        <v>5627723</v>
      </c>
      <c r="T39" s="38">
        <f t="shared" si="6"/>
        <v>1.0910197174492069</v>
      </c>
      <c r="U39" s="38">
        <f t="shared" si="7"/>
        <v>1.44336260507345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6691186</v>
      </c>
      <c r="E40" s="34">
        <f>SUM(E36:E39)</f>
        <v>6529604</v>
      </c>
      <c r="F40" s="34">
        <f>SUM(F36:F39)</f>
        <v>360349</v>
      </c>
      <c r="G40" s="39">
        <f t="shared" si="0"/>
        <v>5.3854279345993371E-2</v>
      </c>
      <c r="H40" s="34">
        <f>SUM(H36:H39)</f>
        <v>713814</v>
      </c>
      <c r="I40" s="39">
        <f t="shared" si="1"/>
        <v>0.1066797425747842</v>
      </c>
      <c r="J40" s="34">
        <f>SUM(J36:J39)</f>
        <v>1523579</v>
      </c>
      <c r="K40" s="39">
        <f t="shared" si="2"/>
        <v>0.23333405823691605</v>
      </c>
      <c r="L40" s="34">
        <f>SUM(L36:L39)</f>
        <v>1535045</v>
      </c>
      <c r="M40" s="39">
        <f t="shared" si="3"/>
        <v>0.2350900605917296</v>
      </c>
      <c r="N40" s="34">
        <f t="shared" si="4"/>
        <v>4132787</v>
      </c>
      <c r="O40" s="39">
        <f t="shared" si="5"/>
        <v>0.63293072596745525</v>
      </c>
      <c r="P40" s="34">
        <f>SUM(P36:P39)</f>
        <v>628251</v>
      </c>
      <c r="Q40" s="34">
        <f>SUM(Q36:Q39)</f>
        <v>5129718</v>
      </c>
      <c r="R40" s="34">
        <f>SUM(R36:R39)</f>
        <v>5338588</v>
      </c>
      <c r="S40" s="34">
        <f>SUM(S36:S39)</f>
        <v>5627723</v>
      </c>
      <c r="T40" s="39">
        <f t="shared" si="6"/>
        <v>1.0541594519000155</v>
      </c>
      <c r="U40" s="39">
        <f t="shared" si="7"/>
        <v>1.44336260507345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3574751</v>
      </c>
      <c r="E45" s="33">
        <v>4959298</v>
      </c>
      <c r="F45" s="33">
        <v>1212599</v>
      </c>
      <c r="G45" s="38">
        <f t="shared" si="0"/>
        <v>0.33921215771392188</v>
      </c>
      <c r="H45" s="33">
        <v>1329833</v>
      </c>
      <c r="I45" s="38">
        <f t="shared" si="1"/>
        <v>0.3720071691706639</v>
      </c>
      <c r="J45" s="33">
        <v>1184239</v>
      </c>
      <c r="K45" s="38">
        <f t="shared" si="2"/>
        <v>0.23879165962601964</v>
      </c>
      <c r="L45" s="33">
        <v>1256608</v>
      </c>
      <c r="M45" s="38">
        <f t="shared" si="3"/>
        <v>0.2533842491417132</v>
      </c>
      <c r="N45" s="33">
        <f t="shared" si="4"/>
        <v>4983279</v>
      </c>
      <c r="O45" s="38">
        <f t="shared" si="5"/>
        <v>1.004835563420468</v>
      </c>
      <c r="P45" s="33">
        <v>1201146</v>
      </c>
      <c r="Q45" s="33">
        <v>3170077</v>
      </c>
      <c r="R45" s="33">
        <v>4805632</v>
      </c>
      <c r="S45" s="33">
        <v>4940624</v>
      </c>
      <c r="T45" s="38">
        <f t="shared" si="6"/>
        <v>1.0280903739612188</v>
      </c>
      <c r="U45" s="38">
        <f t="shared" si="7"/>
        <v>4.6174236937058355E-2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1669298</v>
      </c>
      <c r="G46" s="38">
        <f t="shared" si="0"/>
        <v>0.11516230536543293</v>
      </c>
      <c r="H46" s="33">
        <v>1193421</v>
      </c>
      <c r="I46" s="38">
        <f t="shared" si="1"/>
        <v>8.2332281972134588E-2</v>
      </c>
      <c r="J46" s="33">
        <v>3602706</v>
      </c>
      <c r="K46" s="38">
        <f t="shared" si="2"/>
        <v>0.43993800556396645</v>
      </c>
      <c r="L46" s="33">
        <v>960138</v>
      </c>
      <c r="M46" s="38">
        <f t="shared" si="3"/>
        <v>0.11724553621255124</v>
      </c>
      <c r="N46" s="33">
        <f t="shared" si="4"/>
        <v>7425563</v>
      </c>
      <c r="O46" s="38">
        <f t="shared" si="5"/>
        <v>0.90675935710812461</v>
      </c>
      <c r="P46" s="33">
        <v>2586638</v>
      </c>
      <c r="Q46" s="33">
        <v>18149167</v>
      </c>
      <c r="R46" s="33">
        <v>13311124</v>
      </c>
      <c r="S46" s="33">
        <v>9733948</v>
      </c>
      <c r="T46" s="38">
        <f t="shared" si="6"/>
        <v>0.73126416672250971</v>
      </c>
      <c r="U46" s="38">
        <f t="shared" si="7"/>
        <v>-0.62880851514591529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18069928</v>
      </c>
      <c r="E47" s="34">
        <f>SUM(E41:E46)</f>
        <v>13148420</v>
      </c>
      <c r="F47" s="34">
        <f>SUM(F41:F46)</f>
        <v>2881897</v>
      </c>
      <c r="G47" s="39">
        <f t="shared" si="0"/>
        <v>0.15948580425998377</v>
      </c>
      <c r="H47" s="34">
        <f>SUM(H41:H46)</f>
        <v>2523254</v>
      </c>
      <c r="I47" s="39">
        <f t="shared" si="1"/>
        <v>0.13963829850345835</v>
      </c>
      <c r="J47" s="34">
        <f>SUM(J41:J46)</f>
        <v>4786945</v>
      </c>
      <c r="K47" s="39">
        <f t="shared" si="2"/>
        <v>0.36406997951084619</v>
      </c>
      <c r="L47" s="34">
        <f>SUM(L41:L46)</f>
        <v>2216746</v>
      </c>
      <c r="M47" s="39">
        <f t="shared" si="3"/>
        <v>0.16859409723753882</v>
      </c>
      <c r="N47" s="34">
        <f t="shared" si="4"/>
        <v>12408842</v>
      </c>
      <c r="O47" s="39">
        <f t="shared" si="5"/>
        <v>0.9437515686295388</v>
      </c>
      <c r="P47" s="34">
        <f>SUM(P41:P46)</f>
        <v>3787784</v>
      </c>
      <c r="Q47" s="34">
        <f>SUM(Q41:Q46)</f>
        <v>21319244</v>
      </c>
      <c r="R47" s="34">
        <f>SUM(R41:R46)</f>
        <v>18116756</v>
      </c>
      <c r="S47" s="34">
        <f>SUM(S41:S46)</f>
        <v>14674572</v>
      </c>
      <c r="T47" s="39">
        <f t="shared" si="6"/>
        <v>0.80999998012889285</v>
      </c>
      <c r="U47" s="39">
        <f t="shared" si="7"/>
        <v>-0.41476441106462247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2538778</v>
      </c>
      <c r="E50" s="33">
        <v>2578446</v>
      </c>
      <c r="F50" s="33">
        <v>316703</v>
      </c>
      <c r="G50" s="38">
        <f t="shared" si="0"/>
        <v>0.12474623618134394</v>
      </c>
      <c r="H50" s="33">
        <v>402573</v>
      </c>
      <c r="I50" s="38">
        <f t="shared" si="1"/>
        <v>0.15856959529348372</v>
      </c>
      <c r="J50" s="33">
        <v>522784</v>
      </c>
      <c r="K50" s="38">
        <f t="shared" si="2"/>
        <v>0.20275157982753952</v>
      </c>
      <c r="L50" s="33">
        <v>788897</v>
      </c>
      <c r="M50" s="38">
        <f t="shared" si="3"/>
        <v>0.30595831752924046</v>
      </c>
      <c r="N50" s="33">
        <f t="shared" si="4"/>
        <v>2030957</v>
      </c>
      <c r="O50" s="38">
        <f t="shared" si="5"/>
        <v>0.78766706768340311</v>
      </c>
      <c r="P50" s="33">
        <v>444141</v>
      </c>
      <c r="Q50" s="33">
        <v>2353440</v>
      </c>
      <c r="R50" s="33">
        <v>2314672</v>
      </c>
      <c r="S50" s="33">
        <v>1594806</v>
      </c>
      <c r="T50" s="38">
        <f t="shared" si="6"/>
        <v>0.68899870046382383</v>
      </c>
      <c r="U50" s="38">
        <f t="shared" si="7"/>
        <v>0.77623097169592548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199000</v>
      </c>
      <c r="E51" s="33">
        <v>165000</v>
      </c>
      <c r="F51" s="33">
        <v>31323</v>
      </c>
      <c r="G51" s="38">
        <f t="shared" si="0"/>
        <v>0.15740201005025126</v>
      </c>
      <c r="H51" s="33">
        <v>2109</v>
      </c>
      <c r="I51" s="38">
        <f t="shared" si="1"/>
        <v>1.0597989949748744E-2</v>
      </c>
      <c r="J51" s="33">
        <v>57562</v>
      </c>
      <c r="K51" s="38">
        <f t="shared" si="2"/>
        <v>0.34886060606060604</v>
      </c>
      <c r="L51" s="33">
        <v>82065</v>
      </c>
      <c r="M51" s="38">
        <f t="shared" si="3"/>
        <v>0.49736363636363634</v>
      </c>
      <c r="N51" s="33">
        <f t="shared" si="4"/>
        <v>173059</v>
      </c>
      <c r="O51" s="38">
        <f t="shared" si="5"/>
        <v>1.0488424242424241</v>
      </c>
      <c r="P51" s="33">
        <v>33071</v>
      </c>
      <c r="Q51" s="33">
        <v>788000</v>
      </c>
      <c r="R51" s="33">
        <v>673261</v>
      </c>
      <c r="S51" s="33">
        <v>132722</v>
      </c>
      <c r="T51" s="38">
        <f t="shared" si="6"/>
        <v>0.19713305835329836</v>
      </c>
      <c r="U51" s="38">
        <f t="shared" si="7"/>
        <v>1.4814792416316411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2737778</v>
      </c>
      <c r="E53" s="34">
        <f>SUM(E48:E52)</f>
        <v>2743446</v>
      </c>
      <c r="F53" s="34">
        <f>SUM(F48:F52)</f>
        <v>348026</v>
      </c>
      <c r="G53" s="39">
        <f t="shared" si="0"/>
        <v>0.1271198760454646</v>
      </c>
      <c r="H53" s="34">
        <f>SUM(H48:H52)</f>
        <v>404682</v>
      </c>
      <c r="I53" s="39">
        <f t="shared" si="1"/>
        <v>0.14781403020990014</v>
      </c>
      <c r="J53" s="34">
        <f>SUM(J48:J52)</f>
        <v>580346</v>
      </c>
      <c r="K53" s="39">
        <f t="shared" si="2"/>
        <v>0.21153906437378392</v>
      </c>
      <c r="L53" s="34">
        <f>SUM(L48:L52)</f>
        <v>870962</v>
      </c>
      <c r="M53" s="39">
        <f t="shared" si="3"/>
        <v>0.31747007231051749</v>
      </c>
      <c r="N53" s="34">
        <f t="shared" si="4"/>
        <v>2204016</v>
      </c>
      <c r="O53" s="39">
        <f t="shared" si="5"/>
        <v>0.80337502542422923</v>
      </c>
      <c r="P53" s="34">
        <f>SUM(P48:P52)</f>
        <v>477212</v>
      </c>
      <c r="Q53" s="34">
        <f>SUM(Q48:Q52)</f>
        <v>3141440</v>
      </c>
      <c r="R53" s="34">
        <f>SUM(R48:R52)</f>
        <v>2987933</v>
      </c>
      <c r="S53" s="34">
        <f>SUM(S48:S52)</f>
        <v>1727528</v>
      </c>
      <c r="T53" s="39">
        <f t="shared" si="6"/>
        <v>0.57816825209936096</v>
      </c>
      <c r="U53" s="39">
        <f t="shared" si="7"/>
        <v>0.82510498478663563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115569010</v>
      </c>
      <c r="E54" s="34">
        <f>SUM(E8:E9,E11:E18,E20:E26,E28:E34,E36:E39,E41:E46,E48:E52)</f>
        <v>112196503</v>
      </c>
      <c r="F54" s="34">
        <f>SUM(F8:F9,F11:F18,F20:F26,F28:F34,F36:F39,F41:F46,F48:F52)</f>
        <v>17476667</v>
      </c>
      <c r="G54" s="39">
        <f t="shared" si="0"/>
        <v>0.1512227802245602</v>
      </c>
      <c r="H54" s="34">
        <f>SUM(H8:H9,H11:H18,H20:H26,H28:H34,H36:H39,H41:H46,H48:H52)</f>
        <v>24458334</v>
      </c>
      <c r="I54" s="39">
        <f t="shared" si="1"/>
        <v>0.21163401849682714</v>
      </c>
      <c r="J54" s="34">
        <f>SUM(J8:J9,J11:J18,J20:J26,J28:J34,J36:J39,J41:J46,J48:J52)</f>
        <v>26354177</v>
      </c>
      <c r="K54" s="39">
        <f t="shared" si="2"/>
        <v>0.2348930340547245</v>
      </c>
      <c r="L54" s="34">
        <f>SUM(L8:L9,L11:L18,L20:L26,L28:L34,L36:L39,L41:L46,L48:L52)</f>
        <v>22933188</v>
      </c>
      <c r="M54" s="39">
        <f t="shared" si="3"/>
        <v>0.20440198568399232</v>
      </c>
      <c r="N54" s="34">
        <f t="shared" si="4"/>
        <v>91222366</v>
      </c>
      <c r="O54" s="39">
        <f t="shared" si="5"/>
        <v>0.81305890612294751</v>
      </c>
      <c r="P54" s="34">
        <f>SUM(P8:P9,P11:P18,P20:P26,P28:P34,P36:P39,P41:P46,P48:P52)</f>
        <v>22008725</v>
      </c>
      <c r="Q54" s="34">
        <f>SUM(Q8:Q9,Q11:Q18,Q20:Q26,Q28:Q34,Q36:Q39,Q41:Q46,Q48:Q52)</f>
        <v>100503167</v>
      </c>
      <c r="R54" s="34">
        <f>SUM(R8:R9,R11:R18,R20:R26,R28:R34,R36:R39,R41:R46,R48:R52)</f>
        <v>85237527</v>
      </c>
      <c r="S54" s="34">
        <f>SUM(S8:S9,S11:S18,S20:S26,S28:S34,S36:S39,S41:S46,S48:S52)</f>
        <v>90348098</v>
      </c>
      <c r="T54" s="39">
        <f t="shared" si="6"/>
        <v>1.0599568192540358</v>
      </c>
      <c r="U54" s="39">
        <f t="shared" si="7"/>
        <v>4.2004386896560275E-2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26795172</v>
      </c>
      <c r="E57" s="33">
        <v>26582674</v>
      </c>
      <c r="F57" s="33">
        <v>6255064</v>
      </c>
      <c r="G57" s="38">
        <f t="shared" ref="G57:G85" si="8">IF(($D57      =0),0,($F57      /$D57      ))</f>
        <v>0.23343996448315391</v>
      </c>
      <c r="H57" s="33">
        <v>6396197</v>
      </c>
      <c r="I57" s="38">
        <f t="shared" ref="I57:I85" si="9">IF(($D57      =0),0,($H57      /$D57      ))</f>
        <v>0.23870707006471165</v>
      </c>
      <c r="J57" s="33">
        <v>4003353</v>
      </c>
      <c r="K57" s="38">
        <f t="shared" ref="K57:K85" si="10">IF(($E57      =0),0,($J57      /$E57      ))</f>
        <v>0.15060008635700081</v>
      </c>
      <c r="L57" s="33">
        <v>8454034</v>
      </c>
      <c r="M57" s="38">
        <f t="shared" ref="M57:M85" si="11">IF(($E57      =0),0,($L57      /$E57      ))</f>
        <v>0.3180279756656535</v>
      </c>
      <c r="N57" s="33">
        <f t="shared" ref="N57:N85" si="12">$F57      +$H57      +$J57      +$L57</f>
        <v>25108648</v>
      </c>
      <c r="O57" s="38">
        <f t="shared" ref="O57:O85" si="13">IF(($E57      =0),0,($N57      /$E57      ))</f>
        <v>0.94454937076683854</v>
      </c>
      <c r="P57" s="33">
        <v>6149523</v>
      </c>
      <c r="Q57" s="33">
        <v>30540760</v>
      </c>
      <c r="R57" s="33">
        <v>27383664</v>
      </c>
      <c r="S57" s="33">
        <v>26161669</v>
      </c>
      <c r="T57" s="38">
        <f t="shared" ref="T57:T85" si="14">IF(($R57      =0),0,($S57      /$R57      ))</f>
        <v>0.95537503673723134</v>
      </c>
      <c r="U57" s="38">
        <f t="shared" ref="U57:U85" si="15">IF(($P57      =0),0,(($L57      /$P57      )-1))</f>
        <v>0.37474630146110521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26795172</v>
      </c>
      <c r="E58" s="34">
        <f>E57</f>
        <v>26582674</v>
      </c>
      <c r="F58" s="34">
        <f>F57</f>
        <v>6255064</v>
      </c>
      <c r="G58" s="39">
        <f t="shared" si="8"/>
        <v>0.23343996448315391</v>
      </c>
      <c r="H58" s="34">
        <f>H57</f>
        <v>6396197</v>
      </c>
      <c r="I58" s="39">
        <f t="shared" si="9"/>
        <v>0.23870707006471165</v>
      </c>
      <c r="J58" s="34">
        <f>J57</f>
        <v>4003353</v>
      </c>
      <c r="K58" s="39">
        <f t="shared" si="10"/>
        <v>0.15060008635700081</v>
      </c>
      <c r="L58" s="34">
        <f>L57</f>
        <v>8454034</v>
      </c>
      <c r="M58" s="39">
        <f t="shared" si="11"/>
        <v>0.3180279756656535</v>
      </c>
      <c r="N58" s="34">
        <f t="shared" si="12"/>
        <v>25108648</v>
      </c>
      <c r="O58" s="39">
        <f t="shared" si="13"/>
        <v>0.94454937076683854</v>
      </c>
      <c r="P58" s="34">
        <f>P57</f>
        <v>6149523</v>
      </c>
      <c r="Q58" s="34">
        <f>Q57</f>
        <v>30540760</v>
      </c>
      <c r="R58" s="34">
        <f>R57</f>
        <v>27383664</v>
      </c>
      <c r="S58" s="34">
        <f>S57</f>
        <v>26161669</v>
      </c>
      <c r="T58" s="39">
        <f t="shared" si="14"/>
        <v>0.95537503673723134</v>
      </c>
      <c r="U58" s="39">
        <f t="shared" si="15"/>
        <v>0.37474630146110521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1</v>
      </c>
      <c r="Q60" s="33">
        <v>0</v>
      </c>
      <c r="R60" s="33">
        <v>0</v>
      </c>
      <c r="S60" s="33">
        <v>6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11025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10500</v>
      </c>
      <c r="R61" s="33">
        <v>10500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1275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1275</v>
      </c>
      <c r="O62" s="38">
        <f t="shared" si="13"/>
        <v>0</v>
      </c>
      <c r="P62" s="33">
        <v>0</v>
      </c>
      <c r="Q62" s="33">
        <v>500000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11025</v>
      </c>
      <c r="E63" s="34">
        <f>SUM(E59:E62)</f>
        <v>0</v>
      </c>
      <c r="F63" s="34">
        <f>SUM(F59:F62)</f>
        <v>1275</v>
      </c>
      <c r="G63" s="39">
        <f t="shared" si="8"/>
        <v>0.11564625850340136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1275</v>
      </c>
      <c r="O63" s="39">
        <f t="shared" si="13"/>
        <v>0</v>
      </c>
      <c r="P63" s="34">
        <f>SUM(P59:P62)</f>
        <v>1</v>
      </c>
      <c r="Q63" s="34">
        <f>SUM(Q59:Q62)</f>
        <v>510500</v>
      </c>
      <c r="R63" s="34">
        <f>SUM(R59:R62)</f>
        <v>10500</v>
      </c>
      <c r="S63" s="34">
        <f>SUM(S59:S62)</f>
        <v>6</v>
      </c>
      <c r="T63" s="39">
        <f t="shared" si="14"/>
        <v>5.7142857142857147E-4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2654617</v>
      </c>
      <c r="E72" s="33">
        <v>3170433</v>
      </c>
      <c r="F72" s="33">
        <v>705017</v>
      </c>
      <c r="G72" s="38">
        <f t="shared" si="8"/>
        <v>0.2655814379249436</v>
      </c>
      <c r="H72" s="33">
        <v>865179</v>
      </c>
      <c r="I72" s="38">
        <f t="shared" si="9"/>
        <v>0.32591481181654453</v>
      </c>
      <c r="J72" s="33">
        <v>844441</v>
      </c>
      <c r="K72" s="38">
        <f t="shared" si="10"/>
        <v>0.26634879210505313</v>
      </c>
      <c r="L72" s="33">
        <v>857252</v>
      </c>
      <c r="M72" s="38">
        <f t="shared" si="11"/>
        <v>0.27038956508464301</v>
      </c>
      <c r="N72" s="33">
        <f t="shared" si="12"/>
        <v>3271889</v>
      </c>
      <c r="O72" s="38">
        <f t="shared" si="13"/>
        <v>1.0320006762483231</v>
      </c>
      <c r="P72" s="33">
        <v>662412</v>
      </c>
      <c r="Q72" s="33">
        <v>2481150</v>
      </c>
      <c r="R72" s="33">
        <v>2481150</v>
      </c>
      <c r="S72" s="33">
        <v>2774230</v>
      </c>
      <c r="T72" s="38">
        <f t="shared" si="14"/>
        <v>1.1181226447413497</v>
      </c>
      <c r="U72" s="38">
        <f t="shared" si="15"/>
        <v>0.29413718350512963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2654617</v>
      </c>
      <c r="E78" s="34">
        <f>SUM(E71:E77)</f>
        <v>3170433</v>
      </c>
      <c r="F78" s="34">
        <f>SUM(F71:F77)</f>
        <v>705017</v>
      </c>
      <c r="G78" s="39">
        <f t="shared" si="8"/>
        <v>0.2655814379249436</v>
      </c>
      <c r="H78" s="34">
        <f>SUM(H71:H77)</f>
        <v>865179</v>
      </c>
      <c r="I78" s="39">
        <f t="shared" si="9"/>
        <v>0.32591481181654453</v>
      </c>
      <c r="J78" s="34">
        <f>SUM(J71:J77)</f>
        <v>844441</v>
      </c>
      <c r="K78" s="39">
        <f t="shared" si="10"/>
        <v>0.26634879210505313</v>
      </c>
      <c r="L78" s="34">
        <f>SUM(L71:L77)</f>
        <v>857252</v>
      </c>
      <c r="M78" s="39">
        <f t="shared" si="11"/>
        <v>0.27038956508464301</v>
      </c>
      <c r="N78" s="34">
        <f t="shared" si="12"/>
        <v>3271889</v>
      </c>
      <c r="O78" s="39">
        <f t="shared" si="13"/>
        <v>1.0320006762483231</v>
      </c>
      <c r="P78" s="34">
        <f>SUM(P71:P77)</f>
        <v>662412</v>
      </c>
      <c r="Q78" s="34">
        <f>SUM(Q71:Q77)</f>
        <v>2481150</v>
      </c>
      <c r="R78" s="34">
        <f>SUM(R71:R77)</f>
        <v>2481150</v>
      </c>
      <c r="S78" s="34">
        <f>SUM(S71:S77)</f>
        <v>2774230</v>
      </c>
      <c r="T78" s="39">
        <f t="shared" si="14"/>
        <v>1.1181226447413497</v>
      </c>
      <c r="U78" s="39">
        <f t="shared" si="15"/>
        <v>0.29413718350512963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2815068</v>
      </c>
      <c r="E79" s="33">
        <v>2740029</v>
      </c>
      <c r="F79" s="33">
        <v>635299</v>
      </c>
      <c r="G79" s="38">
        <f t="shared" si="8"/>
        <v>0.22567802980247725</v>
      </c>
      <c r="H79" s="33">
        <v>678264</v>
      </c>
      <c r="I79" s="38">
        <f t="shared" si="9"/>
        <v>0.24094053855892647</v>
      </c>
      <c r="J79" s="33">
        <v>541905</v>
      </c>
      <c r="K79" s="38">
        <f t="shared" si="10"/>
        <v>0.19777345422256479</v>
      </c>
      <c r="L79" s="33">
        <v>771226</v>
      </c>
      <c r="M79" s="38">
        <f t="shared" si="11"/>
        <v>0.28146636404213238</v>
      </c>
      <c r="N79" s="33">
        <f t="shared" si="12"/>
        <v>2626694</v>
      </c>
      <c r="O79" s="38">
        <f t="shared" si="13"/>
        <v>0.95863729909427964</v>
      </c>
      <c r="P79" s="33">
        <v>621633</v>
      </c>
      <c r="Q79" s="33">
        <v>3058789</v>
      </c>
      <c r="R79" s="33">
        <v>2685967</v>
      </c>
      <c r="S79" s="33">
        <v>2581390</v>
      </c>
      <c r="T79" s="38">
        <f t="shared" si="14"/>
        <v>0.96106541889755159</v>
      </c>
      <c r="U79" s="38">
        <f t="shared" si="15"/>
        <v>0.24064520384213828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13557342</v>
      </c>
      <c r="E82" s="33">
        <v>14313103</v>
      </c>
      <c r="F82" s="33">
        <v>3022558</v>
      </c>
      <c r="G82" s="38">
        <f t="shared" si="8"/>
        <v>0.22294620877750226</v>
      </c>
      <c r="H82" s="33">
        <v>3374542</v>
      </c>
      <c r="I82" s="38">
        <f t="shared" si="9"/>
        <v>0.24890882003271733</v>
      </c>
      <c r="J82" s="33">
        <v>3251477</v>
      </c>
      <c r="K82" s="38">
        <f t="shared" si="10"/>
        <v>0.22716786150424545</v>
      </c>
      <c r="L82" s="33">
        <v>3141428</v>
      </c>
      <c r="M82" s="38">
        <f t="shared" si="11"/>
        <v>0.2194791723360057</v>
      </c>
      <c r="N82" s="33">
        <f t="shared" si="12"/>
        <v>12790005</v>
      </c>
      <c r="O82" s="38">
        <f t="shared" si="13"/>
        <v>0.89358715576908798</v>
      </c>
      <c r="P82" s="33">
        <v>10179909</v>
      </c>
      <c r="Q82" s="33">
        <v>11771980</v>
      </c>
      <c r="R82" s="33">
        <v>11871980</v>
      </c>
      <c r="S82" s="33">
        <v>50237817</v>
      </c>
      <c r="T82" s="38">
        <f t="shared" si="14"/>
        <v>4.2316291806421509</v>
      </c>
      <c r="U82" s="38">
        <f t="shared" si="15"/>
        <v>-0.69140902929485915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4269000</v>
      </c>
      <c r="E83" s="33">
        <v>4409000</v>
      </c>
      <c r="F83" s="33">
        <v>833924</v>
      </c>
      <c r="G83" s="38">
        <f t="shared" si="8"/>
        <v>0.19534410869055985</v>
      </c>
      <c r="H83" s="33">
        <v>1106770</v>
      </c>
      <c r="I83" s="38">
        <f t="shared" si="9"/>
        <v>0.25925743733895523</v>
      </c>
      <c r="J83" s="33">
        <v>810805</v>
      </c>
      <c r="K83" s="38">
        <f t="shared" si="10"/>
        <v>0.18389770923111817</v>
      </c>
      <c r="L83" s="33">
        <v>908289</v>
      </c>
      <c r="M83" s="38">
        <f t="shared" si="11"/>
        <v>0.20600793830800634</v>
      </c>
      <c r="N83" s="33">
        <f t="shared" si="12"/>
        <v>3659788</v>
      </c>
      <c r="O83" s="38">
        <f t="shared" si="13"/>
        <v>0.83007212519845774</v>
      </c>
      <c r="P83" s="33">
        <v>1043279</v>
      </c>
      <c r="Q83" s="33">
        <v>4510600</v>
      </c>
      <c r="R83" s="33">
        <v>4529000</v>
      </c>
      <c r="S83" s="33">
        <v>3621741</v>
      </c>
      <c r="T83" s="38">
        <f t="shared" si="14"/>
        <v>0.79967785383086776</v>
      </c>
      <c r="U83" s="38">
        <f t="shared" si="15"/>
        <v>-0.12939012478924616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20641410</v>
      </c>
      <c r="E84" s="34">
        <f>SUM(E79:E83)</f>
        <v>21462132</v>
      </c>
      <c r="F84" s="34">
        <f>SUM(F79:F83)</f>
        <v>4491781</v>
      </c>
      <c r="G84" s="39">
        <f t="shared" si="8"/>
        <v>0.21761018263771709</v>
      </c>
      <c r="H84" s="34">
        <f>SUM(H79:H83)</f>
        <v>5159576</v>
      </c>
      <c r="I84" s="39">
        <f t="shared" si="9"/>
        <v>0.24996238144584115</v>
      </c>
      <c r="J84" s="34">
        <f>SUM(J79:J83)</f>
        <v>4604187</v>
      </c>
      <c r="K84" s="39">
        <f t="shared" si="10"/>
        <v>0.21452607783793334</v>
      </c>
      <c r="L84" s="34">
        <f>SUM(L79:L83)</f>
        <v>4820943</v>
      </c>
      <c r="M84" s="39">
        <f t="shared" si="11"/>
        <v>0.2246255404635476</v>
      </c>
      <c r="N84" s="34">
        <f t="shared" si="12"/>
        <v>19076487</v>
      </c>
      <c r="O84" s="39">
        <f t="shared" si="13"/>
        <v>0.88884398809959797</v>
      </c>
      <c r="P84" s="34">
        <f>SUM(P79:P83)</f>
        <v>11844821</v>
      </c>
      <c r="Q84" s="34">
        <f>SUM(Q79:Q83)</f>
        <v>19341369</v>
      </c>
      <c r="R84" s="34">
        <f>SUM(R79:R83)</f>
        <v>19086947</v>
      </c>
      <c r="S84" s="34">
        <f>SUM(S79:S83)</f>
        <v>56440948</v>
      </c>
      <c r="T84" s="39">
        <f t="shared" si="14"/>
        <v>2.9570443088672063</v>
      </c>
      <c r="U84" s="39">
        <f t="shared" si="15"/>
        <v>-0.59299148547707059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50102224</v>
      </c>
      <c r="E85" s="34">
        <f>SUM(E57,E59:E62,E64:E69,E71:E77,E79:E83)</f>
        <v>51215239</v>
      </c>
      <c r="F85" s="34">
        <f>SUM(F57,F59:F62,F64:F69,F71:F77,F79:F83)</f>
        <v>11453137</v>
      </c>
      <c r="G85" s="39">
        <f t="shared" si="8"/>
        <v>0.2285953813148095</v>
      </c>
      <c r="H85" s="34">
        <f>SUM(H57,H59:H62,H64:H69,H71:H77,H79:H83)</f>
        <v>12420952</v>
      </c>
      <c r="I85" s="39">
        <f t="shared" si="9"/>
        <v>0.24791218848887825</v>
      </c>
      <c r="J85" s="34">
        <f>SUM(J57,J59:J62,J64:J69,J71:J77,J79:J83)</f>
        <v>9451981</v>
      </c>
      <c r="K85" s="39">
        <f t="shared" si="10"/>
        <v>0.18455407383728112</v>
      </c>
      <c r="L85" s="34">
        <f>SUM(L57,L59:L62,L64:L69,L71:L77,L79:L83)</f>
        <v>14132229</v>
      </c>
      <c r="M85" s="39">
        <f t="shared" si="11"/>
        <v>0.27593796838476142</v>
      </c>
      <c r="N85" s="34">
        <f t="shared" si="12"/>
        <v>47458299</v>
      </c>
      <c r="O85" s="39">
        <f t="shared" si="13"/>
        <v>0.92664409903466427</v>
      </c>
      <c r="P85" s="34">
        <f>SUM(P57,P59:P62,P64:P69,P71:P77,P79:P83)</f>
        <v>18656757</v>
      </c>
      <c r="Q85" s="34">
        <f>SUM(Q57,Q59:Q62,Q64:Q69,Q71:Q77,Q79:Q83)</f>
        <v>52873779</v>
      </c>
      <c r="R85" s="34">
        <f>SUM(R57,R59:R62,R64:R69,R71:R77,R79:R83)</f>
        <v>48962261</v>
      </c>
      <c r="S85" s="34">
        <f>SUM(S57,S59:S62,S64:S69,S71:S77,S79:S83)</f>
        <v>85376853</v>
      </c>
      <c r="T85" s="39">
        <f t="shared" si="14"/>
        <v>1.7437277457427875</v>
      </c>
      <c r="U85" s="39">
        <f t="shared" si="15"/>
        <v>-0.24251417328317026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81795241</v>
      </c>
      <c r="E88" s="33">
        <v>86745746</v>
      </c>
      <c r="F88" s="33">
        <v>19633951</v>
      </c>
      <c r="G88" s="38">
        <f t="shared" ref="G88:G99" si="16">IF(($D88      =0),0,($F88      /$D88      ))</f>
        <v>0.24003781589200282</v>
      </c>
      <c r="H88" s="33">
        <v>17787181</v>
      </c>
      <c r="I88" s="38">
        <f t="shared" ref="I88:I99" si="17">IF(($D88      =0),0,($H88      /$D88      ))</f>
        <v>0.21745985197353965</v>
      </c>
      <c r="J88" s="33">
        <v>16088205</v>
      </c>
      <c r="K88" s="38">
        <f t="shared" ref="K88:K99" si="18">IF(($E88      =0),0,($J88      /$E88      ))</f>
        <v>0.18546390735979146</v>
      </c>
      <c r="L88" s="33">
        <v>25511726</v>
      </c>
      <c r="M88" s="38">
        <f t="shared" ref="M88:M99" si="19">IF(($E88      =0),0,($L88      /$E88      ))</f>
        <v>0.2940977186362545</v>
      </c>
      <c r="N88" s="33">
        <f t="shared" ref="N88:N99" si="20">$F88      +$H88      +$J88      +$L88</f>
        <v>79021063</v>
      </c>
      <c r="O88" s="38">
        <f t="shared" ref="O88:O99" si="21">IF(($E88      =0),0,($N88      /$E88      ))</f>
        <v>0.91095029605255806</v>
      </c>
      <c r="P88" s="33">
        <v>27997279</v>
      </c>
      <c r="Q88" s="33">
        <v>104953220</v>
      </c>
      <c r="R88" s="33">
        <v>127241410</v>
      </c>
      <c r="S88" s="33">
        <v>103222150</v>
      </c>
      <c r="T88" s="38">
        <f t="shared" ref="T88:T99" si="22">IF(($R88      =0),0,($S88      /$R88      ))</f>
        <v>0.81123079349717986</v>
      </c>
      <c r="U88" s="38">
        <f t="shared" ref="U88:U99" si="23">IF(($P88      =0),0,(($L88      /$P88      )-1))</f>
        <v>-8.877837735588523E-2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281391000</v>
      </c>
      <c r="E89" s="33">
        <v>293013000</v>
      </c>
      <c r="F89" s="33">
        <v>68856366</v>
      </c>
      <c r="G89" s="38">
        <f t="shared" si="16"/>
        <v>0.24469995842084502</v>
      </c>
      <c r="H89" s="33">
        <v>72947994</v>
      </c>
      <c r="I89" s="38">
        <f t="shared" si="17"/>
        <v>0.25924067933942452</v>
      </c>
      <c r="J89" s="33">
        <v>55082117</v>
      </c>
      <c r="K89" s="38">
        <f t="shared" si="18"/>
        <v>0.18798523273711407</v>
      </c>
      <c r="L89" s="33">
        <v>72292015</v>
      </c>
      <c r="M89" s="38">
        <f t="shared" si="19"/>
        <v>0.24671948002307065</v>
      </c>
      <c r="N89" s="33">
        <f t="shared" si="20"/>
        <v>269178492</v>
      </c>
      <c r="O89" s="38">
        <f t="shared" si="21"/>
        <v>0.91865716538174069</v>
      </c>
      <c r="P89" s="33">
        <v>65486575</v>
      </c>
      <c r="Q89" s="33">
        <v>266663782</v>
      </c>
      <c r="R89" s="33">
        <v>270150000</v>
      </c>
      <c r="S89" s="33">
        <v>251474522</v>
      </c>
      <c r="T89" s="38">
        <f t="shared" si="22"/>
        <v>0.93086996853599857</v>
      </c>
      <c r="U89" s="38">
        <f t="shared" si="23"/>
        <v>0.10392114719696366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205123115</v>
      </c>
      <c r="E90" s="33">
        <v>206145049</v>
      </c>
      <c r="F90" s="33">
        <v>44157746</v>
      </c>
      <c r="G90" s="38">
        <f t="shared" si="16"/>
        <v>0.21527435364853931</v>
      </c>
      <c r="H90" s="33">
        <v>41767172</v>
      </c>
      <c r="I90" s="38">
        <f t="shared" si="17"/>
        <v>0.20362001620343959</v>
      </c>
      <c r="J90" s="33">
        <v>42826775</v>
      </c>
      <c r="K90" s="38">
        <f t="shared" si="18"/>
        <v>0.20775068432519087</v>
      </c>
      <c r="L90" s="33">
        <v>42379179</v>
      </c>
      <c r="M90" s="38">
        <f t="shared" si="19"/>
        <v>0.20557941704435501</v>
      </c>
      <c r="N90" s="33">
        <f t="shared" si="20"/>
        <v>171130872</v>
      </c>
      <c r="O90" s="38">
        <f t="shared" si="21"/>
        <v>0.83014786350750536</v>
      </c>
      <c r="P90" s="33">
        <v>77122844</v>
      </c>
      <c r="Q90" s="33">
        <v>247617761</v>
      </c>
      <c r="R90" s="33">
        <v>242984183</v>
      </c>
      <c r="S90" s="33">
        <v>242816480</v>
      </c>
      <c r="T90" s="38">
        <f t="shared" si="22"/>
        <v>0.99930981927329809</v>
      </c>
      <c r="U90" s="38">
        <f t="shared" si="23"/>
        <v>-0.45049771504795644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568309356</v>
      </c>
      <c r="E91" s="34">
        <f>SUM(E88:E90)</f>
        <v>585903795</v>
      </c>
      <c r="F91" s="34">
        <f>SUM(F88:F90)</f>
        <v>132648063</v>
      </c>
      <c r="G91" s="39">
        <f t="shared" si="16"/>
        <v>0.23340819854459691</v>
      </c>
      <c r="H91" s="34">
        <f>SUM(H88:H90)</f>
        <v>132502347</v>
      </c>
      <c r="I91" s="39">
        <f t="shared" si="17"/>
        <v>0.23315179593840787</v>
      </c>
      <c r="J91" s="34">
        <f>SUM(J88:J90)</f>
        <v>113997097</v>
      </c>
      <c r="K91" s="39">
        <f t="shared" si="18"/>
        <v>0.19456623761926647</v>
      </c>
      <c r="L91" s="34">
        <f>SUM(L88:L90)</f>
        <v>140182920</v>
      </c>
      <c r="M91" s="39">
        <f t="shared" si="19"/>
        <v>0.23925927975940145</v>
      </c>
      <c r="N91" s="34">
        <f t="shared" si="20"/>
        <v>519330427</v>
      </c>
      <c r="O91" s="39">
        <f t="shared" si="21"/>
        <v>0.88637491586822714</v>
      </c>
      <c r="P91" s="34">
        <f>SUM(P88:P90)</f>
        <v>170606698</v>
      </c>
      <c r="Q91" s="34">
        <f>SUM(Q88:Q90)</f>
        <v>619234763</v>
      </c>
      <c r="R91" s="34">
        <f>SUM(R88:R90)</f>
        <v>640375593</v>
      </c>
      <c r="S91" s="34">
        <f>SUM(S88:S90)</f>
        <v>597513152</v>
      </c>
      <c r="T91" s="39">
        <f t="shared" si="22"/>
        <v>0.933066716676068</v>
      </c>
      <c r="U91" s="39">
        <f t="shared" si="23"/>
        <v>-0.17832698455953944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37091277</v>
      </c>
      <c r="E92" s="33">
        <v>41775583</v>
      </c>
      <c r="F92" s="33">
        <v>6879818</v>
      </c>
      <c r="G92" s="38">
        <f t="shared" si="16"/>
        <v>0.18548344938353026</v>
      </c>
      <c r="H92" s="33">
        <v>4704488</v>
      </c>
      <c r="I92" s="38">
        <f t="shared" si="17"/>
        <v>0.12683542817897589</v>
      </c>
      <c r="J92" s="33">
        <v>11231011</v>
      </c>
      <c r="K92" s="38">
        <f t="shared" si="18"/>
        <v>0.26884151443200682</v>
      </c>
      <c r="L92" s="33">
        <v>12118627</v>
      </c>
      <c r="M92" s="38">
        <f t="shared" si="19"/>
        <v>0.29008875830649689</v>
      </c>
      <c r="N92" s="33">
        <f t="shared" si="20"/>
        <v>34933944</v>
      </c>
      <c r="O92" s="38">
        <f t="shared" si="21"/>
        <v>0.83622876070933583</v>
      </c>
      <c r="P92" s="33">
        <v>8422179</v>
      </c>
      <c r="Q92" s="33">
        <v>32035554</v>
      </c>
      <c r="R92" s="33">
        <v>35087842</v>
      </c>
      <c r="S92" s="33">
        <v>29817598</v>
      </c>
      <c r="T92" s="38">
        <f t="shared" si="22"/>
        <v>0.84979857125439628</v>
      </c>
      <c r="U92" s="38">
        <f t="shared" si="23"/>
        <v>0.43889449511818746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4424376</v>
      </c>
      <c r="E93" s="33">
        <v>4297982</v>
      </c>
      <c r="F93" s="33">
        <v>963699</v>
      </c>
      <c r="G93" s="38">
        <f t="shared" si="16"/>
        <v>0.21781580046542157</v>
      </c>
      <c r="H93" s="33">
        <v>1131008</v>
      </c>
      <c r="I93" s="38">
        <f t="shared" si="17"/>
        <v>0.25563107656311307</v>
      </c>
      <c r="J93" s="33">
        <v>997721</v>
      </c>
      <c r="K93" s="38">
        <f t="shared" si="18"/>
        <v>0.23213708200732344</v>
      </c>
      <c r="L93" s="33">
        <v>1016810</v>
      </c>
      <c r="M93" s="38">
        <f t="shared" si="19"/>
        <v>0.23657846868600194</v>
      </c>
      <c r="N93" s="33">
        <f t="shared" si="20"/>
        <v>4109238</v>
      </c>
      <c r="O93" s="38">
        <f t="shared" si="21"/>
        <v>0.95608543730522833</v>
      </c>
      <c r="P93" s="33">
        <v>1027110</v>
      </c>
      <c r="Q93" s="33">
        <v>3732482</v>
      </c>
      <c r="R93" s="33">
        <v>4141375</v>
      </c>
      <c r="S93" s="33">
        <v>3776365</v>
      </c>
      <c r="T93" s="38">
        <f t="shared" si="22"/>
        <v>0.91186260601853253</v>
      </c>
      <c r="U93" s="38">
        <f t="shared" si="23"/>
        <v>-1.0028137200494558E-2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5361790</v>
      </c>
      <c r="E95" s="33">
        <v>5084486</v>
      </c>
      <c r="F95" s="33">
        <v>1403024</v>
      </c>
      <c r="G95" s="38">
        <f t="shared" si="16"/>
        <v>0.26167082261707375</v>
      </c>
      <c r="H95" s="33">
        <v>1422564</v>
      </c>
      <c r="I95" s="38">
        <f t="shared" si="17"/>
        <v>0.26531512797032336</v>
      </c>
      <c r="J95" s="33">
        <v>1197977</v>
      </c>
      <c r="K95" s="38">
        <f t="shared" si="18"/>
        <v>0.23561418007641283</v>
      </c>
      <c r="L95" s="33">
        <v>1034145</v>
      </c>
      <c r="M95" s="38">
        <f t="shared" si="19"/>
        <v>0.20339224063159975</v>
      </c>
      <c r="N95" s="33">
        <f t="shared" si="20"/>
        <v>5057710</v>
      </c>
      <c r="O95" s="38">
        <f t="shared" si="21"/>
        <v>0.99473378429992731</v>
      </c>
      <c r="P95" s="33">
        <v>1384702</v>
      </c>
      <c r="Q95" s="33">
        <v>4787944</v>
      </c>
      <c r="R95" s="33">
        <v>5164956</v>
      </c>
      <c r="S95" s="33">
        <v>5293495</v>
      </c>
      <c r="T95" s="38">
        <f t="shared" si="22"/>
        <v>1.0248867560536818</v>
      </c>
      <c r="U95" s="38">
        <f t="shared" si="23"/>
        <v>-0.25316421872720629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46877443</v>
      </c>
      <c r="E96" s="34">
        <f>SUM(E92:E95)</f>
        <v>51158051</v>
      </c>
      <c r="F96" s="34">
        <f>SUM(F92:F95)</f>
        <v>9246541</v>
      </c>
      <c r="G96" s="39">
        <f t="shared" si="16"/>
        <v>0.19724926122783618</v>
      </c>
      <c r="H96" s="34">
        <f>SUM(H92:H95)</f>
        <v>7258060</v>
      </c>
      <c r="I96" s="39">
        <f t="shared" si="17"/>
        <v>0.15483054397826262</v>
      </c>
      <c r="J96" s="34">
        <f>SUM(J92:J95)</f>
        <v>13426709</v>
      </c>
      <c r="K96" s="39">
        <f t="shared" si="18"/>
        <v>0.26245544420759892</v>
      </c>
      <c r="L96" s="34">
        <f>SUM(L92:L95)</f>
        <v>14169582</v>
      </c>
      <c r="M96" s="39">
        <f t="shared" si="19"/>
        <v>0.27697657989355379</v>
      </c>
      <c r="N96" s="34">
        <f t="shared" si="20"/>
        <v>44100892</v>
      </c>
      <c r="O96" s="39">
        <f t="shared" si="21"/>
        <v>0.8620518400906243</v>
      </c>
      <c r="P96" s="34">
        <f>SUM(P92:P95)</f>
        <v>10833991</v>
      </c>
      <c r="Q96" s="34">
        <f>SUM(Q92:Q95)</f>
        <v>40555980</v>
      </c>
      <c r="R96" s="34">
        <f>SUM(R92:R95)</f>
        <v>44394173</v>
      </c>
      <c r="S96" s="34">
        <f>SUM(S92:S95)</f>
        <v>38887458</v>
      </c>
      <c r="T96" s="39">
        <f t="shared" si="22"/>
        <v>0.875958608351596</v>
      </c>
      <c r="U96" s="39">
        <f t="shared" si="23"/>
        <v>0.30788201688555961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10482777</v>
      </c>
      <c r="E97" s="33">
        <v>10825373</v>
      </c>
      <c r="F97" s="33">
        <v>2444310</v>
      </c>
      <c r="G97" s="38">
        <f t="shared" si="16"/>
        <v>0.23317390038918123</v>
      </c>
      <c r="H97" s="33">
        <v>2464821</v>
      </c>
      <c r="I97" s="38">
        <f t="shared" si="17"/>
        <v>0.23513053840599682</v>
      </c>
      <c r="J97" s="33">
        <v>2499797</v>
      </c>
      <c r="K97" s="38">
        <f t="shared" si="18"/>
        <v>0.23092017245040886</v>
      </c>
      <c r="L97" s="33">
        <v>2489853</v>
      </c>
      <c r="M97" s="38">
        <f t="shared" si="19"/>
        <v>0.23000158978355759</v>
      </c>
      <c r="N97" s="33">
        <f t="shared" si="20"/>
        <v>9898781</v>
      </c>
      <c r="O97" s="38">
        <f t="shared" si="21"/>
        <v>0.91440553595705198</v>
      </c>
      <c r="P97" s="33">
        <v>2618899</v>
      </c>
      <c r="Q97" s="33">
        <v>12309977</v>
      </c>
      <c r="R97" s="33">
        <v>10188899</v>
      </c>
      <c r="S97" s="33">
        <v>10189931</v>
      </c>
      <c r="T97" s="38">
        <f t="shared" si="22"/>
        <v>1.0001012867042847</v>
      </c>
      <c r="U97" s="38">
        <f t="shared" si="23"/>
        <v>-4.9274905217803311E-2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10627</v>
      </c>
      <c r="I99" s="38">
        <f t="shared" si="17"/>
        <v>0</v>
      </c>
      <c r="J99" s="33">
        <v>7970</v>
      </c>
      <c r="K99" s="38">
        <f t="shared" si="18"/>
        <v>0</v>
      </c>
      <c r="L99" s="33">
        <v>5844</v>
      </c>
      <c r="M99" s="38">
        <f t="shared" si="19"/>
        <v>0</v>
      </c>
      <c r="N99" s="33">
        <f t="shared" si="20"/>
        <v>24441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11505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10482777</v>
      </c>
      <c r="E101" s="34">
        <f>SUM(E97:E100)</f>
        <v>10825373</v>
      </c>
      <c r="F101" s="34">
        <f>SUM(F97:F100)</f>
        <v>2444310</v>
      </c>
      <c r="G101" s="39">
        <f>IF(($D101     =0),0,($F101     /$D101     ))</f>
        <v>0.23317390038918123</v>
      </c>
      <c r="H101" s="34">
        <f>SUM(H97:H100)</f>
        <v>2475448</v>
      </c>
      <c r="I101" s="39">
        <f>IF(($D101     =0),0,($H101     /$D101     ))</f>
        <v>0.23614429649700647</v>
      </c>
      <c r="J101" s="34">
        <f>SUM(J97:J100)</f>
        <v>2507767</v>
      </c>
      <c r="K101" s="39">
        <f>IF(($E101     =0),0,($J101     /$E101     ))</f>
        <v>0.23165640574232407</v>
      </c>
      <c r="L101" s="34">
        <f>SUM(L97:L100)</f>
        <v>2495697</v>
      </c>
      <c r="M101" s="39">
        <f>IF(($E101     =0),0,($L101     /$E101     ))</f>
        <v>0.23054143261391546</v>
      </c>
      <c r="N101" s="34">
        <f>$F101     +$H101     +$J101     +$L101</f>
        <v>9923222</v>
      </c>
      <c r="O101" s="39">
        <f>IF(($E101     =0),0,($N101     /$E101     ))</f>
        <v>0.91666328726040203</v>
      </c>
      <c r="P101" s="34">
        <f>SUM(P97:P100)</f>
        <v>2618899</v>
      </c>
      <c r="Q101" s="34">
        <f>SUM(Q97:Q100)</f>
        <v>12309977</v>
      </c>
      <c r="R101" s="34">
        <f>SUM(R97:R100)</f>
        <v>10188899</v>
      </c>
      <c r="S101" s="34">
        <f>SUM(S97:S100)</f>
        <v>10201436</v>
      </c>
      <c r="T101" s="39">
        <f>IF(($R101     =0),0,($S101     /$R101     ))</f>
        <v>1.0012304567942032</v>
      </c>
      <c r="U101" s="39">
        <f>IF(($P101     =0),0,(($L101     /$P101     )-1))</f>
        <v>-4.7043433137360369E-2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625669576</v>
      </c>
      <c r="E102" s="34">
        <f>SUM(E88:E90,E92:E95,E97:E100)</f>
        <v>647887219</v>
      </c>
      <c r="F102" s="34">
        <f>SUM(F88:F90,F92:F95,F97:F100)</f>
        <v>144338914</v>
      </c>
      <c r="G102" s="39">
        <f>IF(($D102     =0),0,($F102     /$D102     ))</f>
        <v>0.23069511374163412</v>
      </c>
      <c r="H102" s="34">
        <f>SUM(H88:H90,H92:H95,H97:H100)</f>
        <v>142235855</v>
      </c>
      <c r="I102" s="39">
        <f>IF(($D102     =0),0,($H102     /$D102     ))</f>
        <v>0.22733382036782943</v>
      </c>
      <c r="J102" s="34">
        <f>SUM(J88:J90,J92:J95,J97:J100)</f>
        <v>129931573</v>
      </c>
      <c r="K102" s="39">
        <f>IF(($E102     =0),0,($J102     /$E102     ))</f>
        <v>0.20054659081027496</v>
      </c>
      <c r="L102" s="34">
        <f>SUM(L88:L90,L92:L95,L97:L100)</f>
        <v>156848199</v>
      </c>
      <c r="M102" s="39">
        <f>IF(($E102     =0),0,($L102     /$E102     ))</f>
        <v>0.24209182462665621</v>
      </c>
      <c r="N102" s="34">
        <f>$F102     +$H102     +$J102     +$L102</f>
        <v>573354541</v>
      </c>
      <c r="O102" s="39">
        <f>IF(($E102     =0),0,($N102     /$E102     ))</f>
        <v>0.88496041314869645</v>
      </c>
      <c r="P102" s="34">
        <f>SUM(P88:P90,P92:P95,P97:P100)</f>
        <v>184059588</v>
      </c>
      <c r="Q102" s="34">
        <f>SUM(Q88:Q90,Q92:Q95,Q97:Q100)</f>
        <v>672100720</v>
      </c>
      <c r="R102" s="34">
        <f>SUM(R88:R90,R92:R95,R97:R100)</f>
        <v>694958665</v>
      </c>
      <c r="S102" s="34">
        <f>SUM(S88:S90,S92:S95,S97:S100)</f>
        <v>646602046</v>
      </c>
      <c r="T102" s="39">
        <f>IF(($R102     =0),0,($S102     /$R102     ))</f>
        <v>0.93041799255787394</v>
      </c>
      <c r="U102" s="39">
        <f>IF(($P102     =0),0,(($L102     /$P102     )-1))</f>
        <v>-0.147840105998716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286070780</v>
      </c>
      <c r="E105" s="33">
        <v>275726244</v>
      </c>
      <c r="F105" s="33">
        <v>59595712</v>
      </c>
      <c r="G105" s="38">
        <f t="shared" ref="G105:G136" si="24">IF(($D105     =0),0,($F105     /$D105     ))</f>
        <v>0.20832505857466463</v>
      </c>
      <c r="H105" s="33">
        <v>70790262</v>
      </c>
      <c r="I105" s="38">
        <f t="shared" ref="I105:I136" si="25">IF(($D105     =0),0,($H105     /$D105     ))</f>
        <v>0.24745715728114559</v>
      </c>
      <c r="J105" s="33">
        <v>52091315</v>
      </c>
      <c r="K105" s="38">
        <f t="shared" ref="K105:K136" si="26">IF(($E105     =0),0,($J105     /$E105     ))</f>
        <v>0.1889240365527193</v>
      </c>
      <c r="L105" s="33">
        <v>57460916</v>
      </c>
      <c r="M105" s="38">
        <f t="shared" ref="M105:M136" si="27">IF(($E105     =0),0,($L105     /$E105     ))</f>
        <v>0.2083984286965444</v>
      </c>
      <c r="N105" s="33">
        <f t="shared" ref="N105:N136" si="28">$F105     +$H105     +$J105     +$L105</f>
        <v>239938205</v>
      </c>
      <c r="O105" s="38">
        <f t="shared" ref="O105:O136" si="29">IF(($E105     =0),0,($N105     /$E105     ))</f>
        <v>0.87020445177500039</v>
      </c>
      <c r="P105" s="33">
        <v>78514754</v>
      </c>
      <c r="Q105" s="33">
        <v>261058080</v>
      </c>
      <c r="R105" s="33">
        <v>262708692</v>
      </c>
      <c r="S105" s="33">
        <v>248495512</v>
      </c>
      <c r="T105" s="38">
        <f t="shared" ref="T105:T136" si="30">IF(($R105     =0),0,($S105     /$R105     ))</f>
        <v>0.94589756474445086</v>
      </c>
      <c r="U105" s="38">
        <f t="shared" ref="U105:U136" si="31">IF(($P105     =0),0,(($L105     /$P105     )-1))</f>
        <v>-0.26815135917002297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286070780</v>
      </c>
      <c r="E106" s="34">
        <f>E105</f>
        <v>275726244</v>
      </c>
      <c r="F106" s="34">
        <f>F105</f>
        <v>59595712</v>
      </c>
      <c r="G106" s="39">
        <f t="shared" si="24"/>
        <v>0.20832505857466463</v>
      </c>
      <c r="H106" s="34">
        <f>H105</f>
        <v>70790262</v>
      </c>
      <c r="I106" s="39">
        <f t="shared" si="25"/>
        <v>0.24745715728114559</v>
      </c>
      <c r="J106" s="34">
        <f>J105</f>
        <v>52091315</v>
      </c>
      <c r="K106" s="39">
        <f t="shared" si="26"/>
        <v>0.1889240365527193</v>
      </c>
      <c r="L106" s="34">
        <f>L105</f>
        <v>57460916</v>
      </c>
      <c r="M106" s="39">
        <f t="shared" si="27"/>
        <v>0.2083984286965444</v>
      </c>
      <c r="N106" s="34">
        <f t="shared" si="28"/>
        <v>239938205</v>
      </c>
      <c r="O106" s="39">
        <f t="shared" si="29"/>
        <v>0.87020445177500039</v>
      </c>
      <c r="P106" s="34">
        <f>P105</f>
        <v>78514754</v>
      </c>
      <c r="Q106" s="34">
        <f>Q105</f>
        <v>261058080</v>
      </c>
      <c r="R106" s="34">
        <f>R105</f>
        <v>262708692</v>
      </c>
      <c r="S106" s="34">
        <f>S105</f>
        <v>248495512</v>
      </c>
      <c r="T106" s="39">
        <f t="shared" si="30"/>
        <v>0.94589756474445086</v>
      </c>
      <c r="U106" s="39">
        <f t="shared" si="31"/>
        <v>-0.26815135917002297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526278</v>
      </c>
      <c r="E108" s="33">
        <v>526278</v>
      </c>
      <c r="F108" s="33">
        <v>138027</v>
      </c>
      <c r="G108" s="38">
        <f t="shared" si="24"/>
        <v>0.26227013099540547</v>
      </c>
      <c r="H108" s="33">
        <v>159967</v>
      </c>
      <c r="I108" s="38">
        <f t="shared" si="25"/>
        <v>0.30395912426512223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297994</v>
      </c>
      <c r="O108" s="38">
        <f t="shared" si="29"/>
        <v>0.5662292552605277</v>
      </c>
      <c r="P108" s="33">
        <v>141050</v>
      </c>
      <c r="Q108" s="33">
        <v>514757</v>
      </c>
      <c r="R108" s="33">
        <v>514757</v>
      </c>
      <c r="S108" s="33">
        <v>575308</v>
      </c>
      <c r="T108" s="38">
        <f t="shared" si="30"/>
        <v>1.1176302604918438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24190000</v>
      </c>
      <c r="E110" s="33">
        <v>26123880</v>
      </c>
      <c r="F110" s="33">
        <v>3844612</v>
      </c>
      <c r="G110" s="38">
        <f t="shared" si="24"/>
        <v>0.15893393964448119</v>
      </c>
      <c r="H110" s="33">
        <v>4528650</v>
      </c>
      <c r="I110" s="38">
        <f t="shared" si="25"/>
        <v>0.18721165770979745</v>
      </c>
      <c r="J110" s="33">
        <v>10861048</v>
      </c>
      <c r="K110" s="38">
        <f t="shared" si="26"/>
        <v>0.41575171835117908</v>
      </c>
      <c r="L110" s="33">
        <v>6055246</v>
      </c>
      <c r="M110" s="38">
        <f t="shared" si="27"/>
        <v>0.23178968820864282</v>
      </c>
      <c r="N110" s="33">
        <f t="shared" si="28"/>
        <v>25289556</v>
      </c>
      <c r="O110" s="38">
        <f t="shared" si="29"/>
        <v>0.96806278393561751</v>
      </c>
      <c r="P110" s="33">
        <v>5722288</v>
      </c>
      <c r="Q110" s="33">
        <v>16068002</v>
      </c>
      <c r="R110" s="33">
        <v>17048002</v>
      </c>
      <c r="S110" s="33">
        <v>16474907</v>
      </c>
      <c r="T110" s="38">
        <f t="shared" si="30"/>
        <v>0.96638345068237319</v>
      </c>
      <c r="U110" s="38">
        <f t="shared" si="31"/>
        <v>5.8186166093003422E-2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18784317</v>
      </c>
      <c r="E111" s="33">
        <v>1176333</v>
      </c>
      <c r="F111" s="33">
        <v>25279</v>
      </c>
      <c r="G111" s="38">
        <f t="shared" si="24"/>
        <v>1.3457502873274552E-3</v>
      </c>
      <c r="H111" s="33">
        <v>18819</v>
      </c>
      <c r="I111" s="38">
        <f t="shared" si="25"/>
        <v>1.0018463806802239E-3</v>
      </c>
      <c r="J111" s="33">
        <v>30549</v>
      </c>
      <c r="K111" s="38">
        <f t="shared" si="26"/>
        <v>2.5969687154912768E-2</v>
      </c>
      <c r="L111" s="33">
        <v>0</v>
      </c>
      <c r="M111" s="38">
        <f t="shared" si="27"/>
        <v>0</v>
      </c>
      <c r="N111" s="33">
        <f t="shared" si="28"/>
        <v>74647</v>
      </c>
      <c r="O111" s="38">
        <f t="shared" si="29"/>
        <v>6.345737133957817E-2</v>
      </c>
      <c r="P111" s="33">
        <v>142999</v>
      </c>
      <c r="Q111" s="33">
        <v>17443400</v>
      </c>
      <c r="R111" s="33">
        <v>1164744</v>
      </c>
      <c r="S111" s="33">
        <v>188202</v>
      </c>
      <c r="T111" s="38">
        <f t="shared" si="30"/>
        <v>0.16158228760998125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43500595</v>
      </c>
      <c r="E112" s="34">
        <f>SUM(E107:E111)</f>
        <v>27826491</v>
      </c>
      <c r="F112" s="34">
        <f>SUM(F107:F111)</f>
        <v>4007918</v>
      </c>
      <c r="G112" s="39">
        <f t="shared" si="24"/>
        <v>9.2134785742585823E-2</v>
      </c>
      <c r="H112" s="34">
        <f>SUM(H107:H111)</f>
        <v>4707436</v>
      </c>
      <c r="I112" s="39">
        <f t="shared" si="25"/>
        <v>0.10821543935203645</v>
      </c>
      <c r="J112" s="34">
        <f>SUM(J107:J111)</f>
        <v>10891597</v>
      </c>
      <c r="K112" s="39">
        <f t="shared" si="26"/>
        <v>0.39141108377624761</v>
      </c>
      <c r="L112" s="34">
        <f>SUM(L107:L111)</f>
        <v>6055246</v>
      </c>
      <c r="M112" s="39">
        <f t="shared" si="27"/>
        <v>0.21760724339982357</v>
      </c>
      <c r="N112" s="34">
        <f t="shared" si="28"/>
        <v>25662197</v>
      </c>
      <c r="O112" s="39">
        <f t="shared" si="29"/>
        <v>0.92222181373857015</v>
      </c>
      <c r="P112" s="34">
        <f>SUM(P107:P111)</f>
        <v>6006337</v>
      </c>
      <c r="Q112" s="34">
        <f>SUM(Q107:Q111)</f>
        <v>34026159</v>
      </c>
      <c r="R112" s="34">
        <f>SUM(R107:R111)</f>
        <v>18727503</v>
      </c>
      <c r="S112" s="34">
        <f>SUM(S107:S111)</f>
        <v>17238417</v>
      </c>
      <c r="T112" s="39">
        <f t="shared" si="30"/>
        <v>0.92048667673421281</v>
      </c>
      <c r="U112" s="39">
        <f t="shared" si="31"/>
        <v>8.1428997407237969E-3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100000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100000</v>
      </c>
      <c r="R113" s="33">
        <v>100000</v>
      </c>
      <c r="S113" s="33">
        <v>329700</v>
      </c>
      <c r="T113" s="38">
        <f t="shared" si="30"/>
        <v>3.2970000000000002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24417820</v>
      </c>
      <c r="E117" s="33">
        <v>534649</v>
      </c>
      <c r="F117" s="33">
        <v>4925430</v>
      </c>
      <c r="G117" s="38">
        <f t="shared" si="24"/>
        <v>0.20171456747572061</v>
      </c>
      <c r="H117" s="33">
        <v>16114099</v>
      </c>
      <c r="I117" s="38">
        <f t="shared" si="25"/>
        <v>0.65993192676496104</v>
      </c>
      <c r="J117" s="33">
        <v>26066</v>
      </c>
      <c r="K117" s="38">
        <f t="shared" si="26"/>
        <v>4.8753481255926788E-2</v>
      </c>
      <c r="L117" s="33">
        <v>6332990</v>
      </c>
      <c r="M117" s="38">
        <f t="shared" si="27"/>
        <v>11.845135780671058</v>
      </c>
      <c r="N117" s="33">
        <f t="shared" si="28"/>
        <v>27398585</v>
      </c>
      <c r="O117" s="38">
        <f t="shared" si="29"/>
        <v>51.245929572485871</v>
      </c>
      <c r="P117" s="33">
        <v>3109819</v>
      </c>
      <c r="Q117" s="33">
        <v>24689348</v>
      </c>
      <c r="R117" s="33">
        <v>25736317</v>
      </c>
      <c r="S117" s="33">
        <v>59825548</v>
      </c>
      <c r="T117" s="38">
        <f t="shared" si="30"/>
        <v>2.3245574726173914</v>
      </c>
      <c r="U117" s="38">
        <f t="shared" si="31"/>
        <v>1.0364497097741059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333249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4856446</v>
      </c>
      <c r="E120" s="33">
        <v>11735654</v>
      </c>
      <c r="F120" s="33">
        <v>146470</v>
      </c>
      <c r="G120" s="38">
        <f t="shared" si="24"/>
        <v>3.0159915296082772E-2</v>
      </c>
      <c r="H120" s="33">
        <v>174679</v>
      </c>
      <c r="I120" s="38">
        <f t="shared" si="25"/>
        <v>3.5968483948961856E-2</v>
      </c>
      <c r="J120" s="33">
        <v>842287</v>
      </c>
      <c r="K120" s="38">
        <f t="shared" si="26"/>
        <v>7.1771628577325136E-2</v>
      </c>
      <c r="L120" s="33">
        <v>4257986</v>
      </c>
      <c r="M120" s="38">
        <f t="shared" si="27"/>
        <v>0.36282477312299766</v>
      </c>
      <c r="N120" s="33">
        <f t="shared" si="28"/>
        <v>5421422</v>
      </c>
      <c r="O120" s="38">
        <f t="shared" si="29"/>
        <v>0.46196164270010004</v>
      </c>
      <c r="P120" s="33">
        <v>1907887</v>
      </c>
      <c r="Q120" s="33">
        <v>2285000</v>
      </c>
      <c r="R120" s="33">
        <v>14901846</v>
      </c>
      <c r="S120" s="33">
        <v>2746809</v>
      </c>
      <c r="T120" s="38">
        <f t="shared" si="30"/>
        <v>0.18432676059060066</v>
      </c>
      <c r="U120" s="38">
        <f t="shared" si="31"/>
        <v>1.2317810226706301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29374266</v>
      </c>
      <c r="E121" s="34">
        <f>SUM(E113:E120)</f>
        <v>12270303</v>
      </c>
      <c r="F121" s="34">
        <f>SUM(F113:F120)</f>
        <v>5071900</v>
      </c>
      <c r="G121" s="39">
        <f t="shared" si="24"/>
        <v>0.17266473994618284</v>
      </c>
      <c r="H121" s="34">
        <f>SUM(H113:H120)</f>
        <v>16288778</v>
      </c>
      <c r="I121" s="39">
        <f t="shared" si="25"/>
        <v>0.55452544754650213</v>
      </c>
      <c r="J121" s="34">
        <f>SUM(J113:J120)</f>
        <v>868353</v>
      </c>
      <c r="K121" s="39">
        <f t="shared" si="26"/>
        <v>7.0768668059786294E-2</v>
      </c>
      <c r="L121" s="34">
        <f>SUM(L113:L120)</f>
        <v>10590976</v>
      </c>
      <c r="M121" s="39">
        <f t="shared" si="27"/>
        <v>0.86313891352153238</v>
      </c>
      <c r="N121" s="34">
        <f t="shared" si="28"/>
        <v>32820007</v>
      </c>
      <c r="O121" s="39">
        <f t="shared" si="29"/>
        <v>2.674751145102122</v>
      </c>
      <c r="P121" s="34">
        <f>SUM(P113:P120)</f>
        <v>5017706</v>
      </c>
      <c r="Q121" s="34">
        <f>SUM(Q113:Q120)</f>
        <v>27074348</v>
      </c>
      <c r="R121" s="34">
        <f>SUM(R113:R120)</f>
        <v>40738163</v>
      </c>
      <c r="S121" s="34">
        <f>SUM(S113:S120)</f>
        <v>63235306</v>
      </c>
      <c r="T121" s="39">
        <f t="shared" si="30"/>
        <v>1.5522375419824403</v>
      </c>
      <c r="U121" s="39">
        <f t="shared" si="31"/>
        <v>1.1107207158012047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270000</v>
      </c>
      <c r="E131" s="33">
        <v>89447</v>
      </c>
      <c r="F131" s="33">
        <v>15202</v>
      </c>
      <c r="G131" s="38">
        <f t="shared" si="24"/>
        <v>5.6303703703703703E-2</v>
      </c>
      <c r="H131" s="33">
        <v>10758</v>
      </c>
      <c r="I131" s="38">
        <f t="shared" si="25"/>
        <v>3.9844444444444446E-2</v>
      </c>
      <c r="J131" s="33">
        <v>26911</v>
      </c>
      <c r="K131" s="38">
        <f t="shared" si="26"/>
        <v>0.30085972698916674</v>
      </c>
      <c r="L131" s="33">
        <v>51867</v>
      </c>
      <c r="M131" s="38">
        <f t="shared" si="27"/>
        <v>0.5798629355931445</v>
      </c>
      <c r="N131" s="33">
        <f t="shared" si="28"/>
        <v>104738</v>
      </c>
      <c r="O131" s="38">
        <f t="shared" si="29"/>
        <v>1.1709503952060998</v>
      </c>
      <c r="P131" s="33">
        <v>30107</v>
      </c>
      <c r="Q131" s="33">
        <v>682000</v>
      </c>
      <c r="R131" s="33">
        <v>160000</v>
      </c>
      <c r="S131" s="33">
        <v>103340</v>
      </c>
      <c r="T131" s="38">
        <f t="shared" si="30"/>
        <v>0.64587499999999998</v>
      </c>
      <c r="U131" s="38">
        <f t="shared" si="31"/>
        <v>0.72275550536420097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270000</v>
      </c>
      <c r="E132" s="34">
        <f>SUM(E127:E131)</f>
        <v>89447</v>
      </c>
      <c r="F132" s="34">
        <f>SUM(F127:F131)</f>
        <v>15202</v>
      </c>
      <c r="G132" s="39">
        <f t="shared" si="24"/>
        <v>5.6303703703703703E-2</v>
      </c>
      <c r="H132" s="34">
        <f>SUM(H127:H131)</f>
        <v>10758</v>
      </c>
      <c r="I132" s="39">
        <f t="shared" si="25"/>
        <v>3.9844444444444446E-2</v>
      </c>
      <c r="J132" s="34">
        <f>SUM(J127:J131)</f>
        <v>26911</v>
      </c>
      <c r="K132" s="39">
        <f t="shared" si="26"/>
        <v>0.30085972698916674</v>
      </c>
      <c r="L132" s="34">
        <f>SUM(L127:L131)</f>
        <v>51867</v>
      </c>
      <c r="M132" s="39">
        <f t="shared" si="27"/>
        <v>0.5798629355931445</v>
      </c>
      <c r="N132" s="34">
        <f t="shared" si="28"/>
        <v>104738</v>
      </c>
      <c r="O132" s="39">
        <f t="shared" si="29"/>
        <v>1.1709503952060998</v>
      </c>
      <c r="P132" s="34">
        <f>SUM(P127:P131)</f>
        <v>30107</v>
      </c>
      <c r="Q132" s="34">
        <f>SUM(Q127:Q131)</f>
        <v>682000</v>
      </c>
      <c r="R132" s="34">
        <f>SUM(R127:R131)</f>
        <v>160000</v>
      </c>
      <c r="S132" s="34">
        <f>SUM(S127:S131)</f>
        <v>103340</v>
      </c>
      <c r="T132" s="39">
        <f t="shared" si="30"/>
        <v>0.64587499999999998</v>
      </c>
      <c r="U132" s="39">
        <f t="shared" si="31"/>
        <v>0.72275550536420097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8000</v>
      </c>
      <c r="E133" s="33">
        <v>7600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1200</v>
      </c>
      <c r="K133" s="38">
        <f t="shared" si="26"/>
        <v>0.15789473684210525</v>
      </c>
      <c r="L133" s="33">
        <v>6197</v>
      </c>
      <c r="M133" s="38">
        <f t="shared" si="27"/>
        <v>0.81539473684210528</v>
      </c>
      <c r="N133" s="33">
        <f t="shared" si="28"/>
        <v>7397</v>
      </c>
      <c r="O133" s="38">
        <f t="shared" si="29"/>
        <v>0.97328947368421048</v>
      </c>
      <c r="P133" s="33">
        <v>0</v>
      </c>
      <c r="Q133" s="33">
        <v>10000</v>
      </c>
      <c r="R133" s="33">
        <v>10000</v>
      </c>
      <c r="S133" s="33">
        <v>9332</v>
      </c>
      <c r="T133" s="38">
        <f t="shared" si="30"/>
        <v>0.93320000000000003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100000</v>
      </c>
      <c r="E136" s="33">
        <v>95000</v>
      </c>
      <c r="F136" s="33">
        <v>0</v>
      </c>
      <c r="G136" s="38">
        <f t="shared" si="24"/>
        <v>0</v>
      </c>
      <c r="H136" s="33">
        <v>15930</v>
      </c>
      <c r="I136" s="38">
        <f t="shared" si="25"/>
        <v>0.1593</v>
      </c>
      <c r="J136" s="33">
        <v>0</v>
      </c>
      <c r="K136" s="38">
        <f t="shared" si="26"/>
        <v>0</v>
      </c>
      <c r="L136" s="33">
        <v>90935</v>
      </c>
      <c r="M136" s="38">
        <f t="shared" si="27"/>
        <v>0.95721052631578951</v>
      </c>
      <c r="N136" s="33">
        <f t="shared" si="28"/>
        <v>106865</v>
      </c>
      <c r="O136" s="38">
        <f t="shared" si="29"/>
        <v>1.1248947368421052</v>
      </c>
      <c r="P136" s="33">
        <v>0</v>
      </c>
      <c r="Q136" s="33">
        <v>0</v>
      </c>
      <c r="R136" s="33">
        <v>100000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108000</v>
      </c>
      <c r="E137" s="34">
        <f>SUM(E133:E136)</f>
        <v>102600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15930</v>
      </c>
      <c r="I137" s="39">
        <f t="shared" ref="I137:I170" si="33">IF(($D137     =0),0,($H137     /$D137     ))</f>
        <v>0.14749999999999999</v>
      </c>
      <c r="J137" s="34">
        <f>SUM(J133:J136)</f>
        <v>1200</v>
      </c>
      <c r="K137" s="39">
        <f t="shared" ref="K137:K170" si="34">IF(($E137     =0),0,($J137     /$E137     ))</f>
        <v>1.1695906432748537E-2</v>
      </c>
      <c r="L137" s="34">
        <f>SUM(L133:L136)</f>
        <v>97132</v>
      </c>
      <c r="M137" s="39">
        <f t="shared" ref="M137:M170" si="35">IF(($E137     =0),0,($L137     /$E137     ))</f>
        <v>0.94670565302144249</v>
      </c>
      <c r="N137" s="34">
        <f t="shared" ref="N137:N170" si="36">$F137     +$H137     +$J137     +$L137</f>
        <v>114262</v>
      </c>
      <c r="O137" s="39">
        <f t="shared" ref="O137:O170" si="37">IF(($E137     =0),0,($N137     /$E137     ))</f>
        <v>1.1136647173489278</v>
      </c>
      <c r="P137" s="34">
        <f>SUM(P133:P136)</f>
        <v>0</v>
      </c>
      <c r="Q137" s="34">
        <f>SUM(Q133:Q136)</f>
        <v>10000</v>
      </c>
      <c r="R137" s="34">
        <f>SUM(R133:R136)</f>
        <v>110000</v>
      </c>
      <c r="S137" s="34">
        <f>SUM(S133:S136)</f>
        <v>9332</v>
      </c>
      <c r="T137" s="39">
        <f t="shared" ref="T137:T170" si="38">IF(($R137     =0),0,($S137     /$R137     ))</f>
        <v>8.483636363636364E-2</v>
      </c>
      <c r="U137" s="39">
        <f t="shared" ref="U137:U170" si="39">IF(($P137     =0),0,(($L137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200000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150000</v>
      </c>
      <c r="E142" s="33">
        <v>55451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305236</v>
      </c>
      <c r="Q142" s="33">
        <v>935000</v>
      </c>
      <c r="R142" s="33">
        <v>265000</v>
      </c>
      <c r="S142" s="33">
        <v>356540</v>
      </c>
      <c r="T142" s="38">
        <f t="shared" si="38"/>
        <v>1.3454339622641509</v>
      </c>
      <c r="U142" s="38">
        <f t="shared" si="39"/>
        <v>-1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350000</v>
      </c>
      <c r="E144" s="34">
        <f>SUM(E138:E143)</f>
        <v>55451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305236</v>
      </c>
      <c r="Q144" s="34">
        <f>SUM(Q138:Q143)</f>
        <v>935000</v>
      </c>
      <c r="R144" s="34">
        <f>SUM(R138:R143)</f>
        <v>265000</v>
      </c>
      <c r="S144" s="34">
        <f>SUM(S138:S143)</f>
        <v>356540</v>
      </c>
      <c r="T144" s="39">
        <f t="shared" si="38"/>
        <v>1.3454339622641509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189733</v>
      </c>
      <c r="E149" s="33">
        <v>158353</v>
      </c>
      <c r="F149" s="33">
        <v>28994</v>
      </c>
      <c r="G149" s="38">
        <f t="shared" si="32"/>
        <v>0.15281474493103467</v>
      </c>
      <c r="H149" s="33">
        <v>32124</v>
      </c>
      <c r="I149" s="38">
        <f t="shared" si="33"/>
        <v>0.16931161158048416</v>
      </c>
      <c r="J149" s="33">
        <v>63573</v>
      </c>
      <c r="K149" s="38">
        <f t="shared" si="34"/>
        <v>0.40146381817837362</v>
      </c>
      <c r="L149" s="33">
        <v>0</v>
      </c>
      <c r="M149" s="38">
        <f t="shared" si="35"/>
        <v>0</v>
      </c>
      <c r="N149" s="33">
        <f t="shared" si="36"/>
        <v>124691</v>
      </c>
      <c r="O149" s="38">
        <f t="shared" si="37"/>
        <v>0.78742429887656062</v>
      </c>
      <c r="P149" s="33">
        <v>43392</v>
      </c>
      <c r="Q149" s="33">
        <v>181389</v>
      </c>
      <c r="R149" s="33">
        <v>206389</v>
      </c>
      <c r="S149" s="33">
        <v>152539</v>
      </c>
      <c r="T149" s="38">
        <f t="shared" si="38"/>
        <v>0.7390849318519882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189733</v>
      </c>
      <c r="E150" s="34">
        <f>SUM(E145:E149)</f>
        <v>158353</v>
      </c>
      <c r="F150" s="34">
        <f>SUM(F145:F149)</f>
        <v>28994</v>
      </c>
      <c r="G150" s="39">
        <f t="shared" si="32"/>
        <v>0.15281474493103467</v>
      </c>
      <c r="H150" s="34">
        <f>SUM(H145:H149)</f>
        <v>32124</v>
      </c>
      <c r="I150" s="39">
        <f t="shared" si="33"/>
        <v>0.16931161158048416</v>
      </c>
      <c r="J150" s="34">
        <f>SUM(J145:J149)</f>
        <v>63573</v>
      </c>
      <c r="K150" s="39">
        <f t="shared" si="34"/>
        <v>0.40146381817837362</v>
      </c>
      <c r="L150" s="34">
        <f>SUM(L145:L149)</f>
        <v>0</v>
      </c>
      <c r="M150" s="39">
        <f t="shared" si="35"/>
        <v>0</v>
      </c>
      <c r="N150" s="34">
        <f t="shared" si="36"/>
        <v>124691</v>
      </c>
      <c r="O150" s="39">
        <f t="shared" si="37"/>
        <v>0.78742429887656062</v>
      </c>
      <c r="P150" s="34">
        <f>SUM(P145:P149)</f>
        <v>43392</v>
      </c>
      <c r="Q150" s="34">
        <f>SUM(Q145:Q149)</f>
        <v>181389</v>
      </c>
      <c r="R150" s="34">
        <f>SUM(R145:R149)</f>
        <v>206389</v>
      </c>
      <c r="S150" s="34">
        <f>SUM(S145:S149)</f>
        <v>152539</v>
      </c>
      <c r="T150" s="39">
        <f t="shared" si="38"/>
        <v>0.7390849318519882</v>
      </c>
      <c r="U150" s="39">
        <f t="shared" si="39"/>
        <v>-1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55000</v>
      </c>
      <c r="E151" s="33">
        <v>25000</v>
      </c>
      <c r="F151" s="33">
        <v>10900</v>
      </c>
      <c r="G151" s="38">
        <f t="shared" si="32"/>
        <v>0.19818181818181818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10900</v>
      </c>
      <c r="O151" s="38">
        <f t="shared" si="37"/>
        <v>0.436</v>
      </c>
      <c r="P151" s="33">
        <v>0</v>
      </c>
      <c r="Q151" s="33">
        <v>65000</v>
      </c>
      <c r="R151" s="33">
        <v>20367</v>
      </c>
      <c r="S151" s="33">
        <v>11017</v>
      </c>
      <c r="T151" s="38">
        <f t="shared" si="38"/>
        <v>0.54092404379633718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7532600</v>
      </c>
      <c r="E152" s="33">
        <v>6424513</v>
      </c>
      <c r="F152" s="33">
        <v>1321031</v>
      </c>
      <c r="G152" s="38">
        <f t="shared" si="32"/>
        <v>0.17537516926426466</v>
      </c>
      <c r="H152" s="33">
        <v>1231141</v>
      </c>
      <c r="I152" s="38">
        <f t="shared" si="33"/>
        <v>0.16344170671481295</v>
      </c>
      <c r="J152" s="33">
        <v>1364765</v>
      </c>
      <c r="K152" s="38">
        <f t="shared" si="34"/>
        <v>0.21243088775756233</v>
      </c>
      <c r="L152" s="33">
        <v>1073588</v>
      </c>
      <c r="M152" s="38">
        <f t="shared" si="35"/>
        <v>0.16710807496225785</v>
      </c>
      <c r="N152" s="33">
        <f t="shared" si="36"/>
        <v>4990525</v>
      </c>
      <c r="O152" s="38">
        <f t="shared" si="37"/>
        <v>0.77679428775379555</v>
      </c>
      <c r="P152" s="33">
        <v>2085221</v>
      </c>
      <c r="Q152" s="33">
        <v>7462300</v>
      </c>
      <c r="R152" s="33">
        <v>7688105</v>
      </c>
      <c r="S152" s="33">
        <v>6162367</v>
      </c>
      <c r="T152" s="38">
        <f t="shared" si="38"/>
        <v>0.8015456344573858</v>
      </c>
      <c r="U152" s="38">
        <f t="shared" si="39"/>
        <v>-0.4851442604884566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13043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22664040</v>
      </c>
      <c r="E156" s="33">
        <v>20045636</v>
      </c>
      <c r="F156" s="33">
        <v>4403956</v>
      </c>
      <c r="G156" s="38">
        <f t="shared" si="32"/>
        <v>0.19431469411455327</v>
      </c>
      <c r="H156" s="33">
        <v>6162383</v>
      </c>
      <c r="I156" s="38">
        <f t="shared" si="33"/>
        <v>0.27190134680312955</v>
      </c>
      <c r="J156" s="33">
        <v>4174592</v>
      </c>
      <c r="K156" s="38">
        <f t="shared" si="34"/>
        <v>0.20825440509844637</v>
      </c>
      <c r="L156" s="33">
        <v>4893245</v>
      </c>
      <c r="M156" s="38">
        <f t="shared" si="35"/>
        <v>0.24410525063909172</v>
      </c>
      <c r="N156" s="33">
        <f t="shared" si="36"/>
        <v>19634176</v>
      </c>
      <c r="O156" s="38">
        <f t="shared" si="37"/>
        <v>0.97947383659964693</v>
      </c>
      <c r="P156" s="33">
        <v>5302935</v>
      </c>
      <c r="Q156" s="33">
        <v>23358227</v>
      </c>
      <c r="R156" s="33">
        <v>20192389</v>
      </c>
      <c r="S156" s="33">
        <v>19316265</v>
      </c>
      <c r="T156" s="38">
        <f t="shared" si="38"/>
        <v>0.95661117661709072</v>
      </c>
      <c r="U156" s="38">
        <f t="shared" si="39"/>
        <v>-7.7257216993985356E-2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30251640</v>
      </c>
      <c r="E157" s="34">
        <f>SUM(E151:E156)</f>
        <v>26495149</v>
      </c>
      <c r="F157" s="34">
        <f>SUM(F151:F156)</f>
        <v>5735887</v>
      </c>
      <c r="G157" s="39">
        <f t="shared" si="32"/>
        <v>0.18960581971754259</v>
      </c>
      <c r="H157" s="34">
        <f>SUM(H151:H156)</f>
        <v>7393524</v>
      </c>
      <c r="I157" s="39">
        <f t="shared" si="33"/>
        <v>0.2444007663716744</v>
      </c>
      <c r="J157" s="34">
        <f>SUM(J151:J156)</f>
        <v>5539357</v>
      </c>
      <c r="K157" s="39">
        <f t="shared" si="34"/>
        <v>0.20907061137870936</v>
      </c>
      <c r="L157" s="34">
        <f>SUM(L151:L156)</f>
        <v>5966833</v>
      </c>
      <c r="M157" s="39">
        <f t="shared" si="35"/>
        <v>0.22520473464784063</v>
      </c>
      <c r="N157" s="34">
        <f t="shared" si="36"/>
        <v>24635601</v>
      </c>
      <c r="O157" s="39">
        <f t="shared" si="37"/>
        <v>0.92981552962770653</v>
      </c>
      <c r="P157" s="34">
        <f>SUM(P151:P156)</f>
        <v>7388156</v>
      </c>
      <c r="Q157" s="34">
        <f>SUM(Q151:Q156)</f>
        <v>30885527</v>
      </c>
      <c r="R157" s="34">
        <f>SUM(R151:R156)</f>
        <v>27900861</v>
      </c>
      <c r="S157" s="34">
        <f>SUM(S151:S156)</f>
        <v>25502692</v>
      </c>
      <c r="T157" s="39">
        <f t="shared" si="38"/>
        <v>0.91404677439882587</v>
      </c>
      <c r="U157" s="39">
        <f t="shared" si="39"/>
        <v>-0.19237858540074138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2668940</v>
      </c>
      <c r="E158" s="33">
        <v>2618940</v>
      </c>
      <c r="F158" s="33">
        <v>740807</v>
      </c>
      <c r="G158" s="38">
        <f t="shared" si="32"/>
        <v>0.2775659999850128</v>
      </c>
      <c r="H158" s="33">
        <v>913852</v>
      </c>
      <c r="I158" s="38">
        <f t="shared" si="33"/>
        <v>0.34240260178198084</v>
      </c>
      <c r="J158" s="33">
        <v>776288</v>
      </c>
      <c r="K158" s="38">
        <f t="shared" si="34"/>
        <v>0.29641305260907086</v>
      </c>
      <c r="L158" s="33">
        <v>733088</v>
      </c>
      <c r="M158" s="38">
        <f t="shared" si="35"/>
        <v>0.27991782935080606</v>
      </c>
      <c r="N158" s="33">
        <f t="shared" si="36"/>
        <v>3164035</v>
      </c>
      <c r="O158" s="38">
        <f t="shared" si="37"/>
        <v>1.2081357343047188</v>
      </c>
      <c r="P158" s="33">
        <v>816377</v>
      </c>
      <c r="Q158" s="33">
        <v>11036301</v>
      </c>
      <c r="R158" s="33">
        <v>7461301</v>
      </c>
      <c r="S158" s="33">
        <v>4615803</v>
      </c>
      <c r="T158" s="38">
        <f t="shared" si="38"/>
        <v>0.61863246101450675</v>
      </c>
      <c r="U158" s="38">
        <f t="shared" si="39"/>
        <v>-0.10202271744549396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2903242</v>
      </c>
      <c r="E159" s="33">
        <v>2646894</v>
      </c>
      <c r="F159" s="33">
        <v>504357</v>
      </c>
      <c r="G159" s="38">
        <f t="shared" si="32"/>
        <v>0.17372199768396848</v>
      </c>
      <c r="H159" s="33">
        <v>530754</v>
      </c>
      <c r="I159" s="38">
        <f t="shared" si="33"/>
        <v>0.18281424696942247</v>
      </c>
      <c r="J159" s="33">
        <v>639358</v>
      </c>
      <c r="K159" s="38">
        <f t="shared" si="34"/>
        <v>0.24155028497552225</v>
      </c>
      <c r="L159" s="33">
        <v>418908</v>
      </c>
      <c r="M159" s="38">
        <f t="shared" si="35"/>
        <v>0.15826398790431351</v>
      </c>
      <c r="N159" s="33">
        <f t="shared" si="36"/>
        <v>2093377</v>
      </c>
      <c r="O159" s="38">
        <f t="shared" si="37"/>
        <v>0.79088055660710255</v>
      </c>
      <c r="P159" s="33">
        <v>638710</v>
      </c>
      <c r="Q159" s="33">
        <v>2781780</v>
      </c>
      <c r="R159" s="33">
        <v>2417059</v>
      </c>
      <c r="S159" s="33">
        <v>2147787</v>
      </c>
      <c r="T159" s="38">
        <f t="shared" si="38"/>
        <v>0.88859518944303806</v>
      </c>
      <c r="U159" s="38">
        <f t="shared" si="39"/>
        <v>-0.34413427063925728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5572182</v>
      </c>
      <c r="E163" s="34">
        <f>SUM(E158:E162)</f>
        <v>5265834</v>
      </c>
      <c r="F163" s="34">
        <f>SUM(F158:F162)</f>
        <v>1245164</v>
      </c>
      <c r="G163" s="39">
        <f t="shared" si="32"/>
        <v>0.22346075558910317</v>
      </c>
      <c r="H163" s="34">
        <f>SUM(H158:H162)</f>
        <v>1444606</v>
      </c>
      <c r="I163" s="39">
        <f t="shared" si="33"/>
        <v>0.25925319740094632</v>
      </c>
      <c r="J163" s="34">
        <f>SUM(J158:J162)</f>
        <v>1415646</v>
      </c>
      <c r="K163" s="39">
        <f t="shared" si="34"/>
        <v>0.26883604762322549</v>
      </c>
      <c r="L163" s="34">
        <f>SUM(L158:L162)</f>
        <v>1151996</v>
      </c>
      <c r="M163" s="39">
        <f t="shared" si="35"/>
        <v>0.21876800522006581</v>
      </c>
      <c r="N163" s="34">
        <f t="shared" si="36"/>
        <v>5257412</v>
      </c>
      <c r="O163" s="39">
        <f t="shared" si="37"/>
        <v>0.99840063321403594</v>
      </c>
      <c r="P163" s="34">
        <f>SUM(P158:P162)</f>
        <v>1455087</v>
      </c>
      <c r="Q163" s="34">
        <f>SUM(Q158:Q162)</f>
        <v>13818081</v>
      </c>
      <c r="R163" s="34">
        <f>SUM(R158:R162)</f>
        <v>9878360</v>
      </c>
      <c r="S163" s="34">
        <f>SUM(S158:S162)</f>
        <v>6763590</v>
      </c>
      <c r="T163" s="39">
        <f t="shared" si="38"/>
        <v>0.68468753922715919</v>
      </c>
      <c r="U163" s="39">
        <f t="shared" si="39"/>
        <v>-0.20829751073303515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395687196</v>
      </c>
      <c r="E170" s="34">
        <f>SUM(E105,E107:E111,E113:E120,E122:E125,E127:E131,E133:E136,E138:E143,E145:E149,E151:E156,E158:E162,E164:E168)</f>
        <v>347989872</v>
      </c>
      <c r="F170" s="34">
        <f>SUM(F105,F107:F111,F113:F120,F122:F125,F127:F131,F133:F136,F138:F143,F145:F149,F151:F156,F158:F162,F164:F168)</f>
        <v>75700777</v>
      </c>
      <c r="G170" s="39">
        <f t="shared" si="32"/>
        <v>0.19131469950319038</v>
      </c>
      <c r="H170" s="34">
        <f>SUM(H105,H107:H111,H113:H120,H122:H125,H127:H131,H133:H136,H138:H143,H145:H149,H151:H156,H158:H162,H164:H168)</f>
        <v>100683418</v>
      </c>
      <c r="I170" s="39">
        <f t="shared" si="33"/>
        <v>0.2544520495426898</v>
      </c>
      <c r="J170" s="34">
        <f>SUM(J105,J107:J111,J113:J120,J122:J125,J127:J131,J133:J136,J138:J143,J145:J149,J151:J156,J158:J162,J164:J168)</f>
        <v>70897952</v>
      </c>
      <c r="K170" s="39">
        <f t="shared" si="34"/>
        <v>0.20373567653716082</v>
      </c>
      <c r="L170" s="34">
        <f>SUM(L105,L107:L111,L113:L120,L122:L125,L127:L131,L133:L136,L138:L143,L145:L149,L151:L156,L158:L162,L164:L168)</f>
        <v>81374966</v>
      </c>
      <c r="M170" s="39">
        <f t="shared" si="35"/>
        <v>0.23384291483057876</v>
      </c>
      <c r="N170" s="34">
        <f t="shared" si="36"/>
        <v>328657113</v>
      </c>
      <c r="O170" s="39">
        <f t="shared" si="37"/>
        <v>0.94444447797032438</v>
      </c>
      <c r="P170" s="34">
        <f>SUM(P105,P107:P111,P113:P120,P122:P125,P127:P131,P133:P136,P138:P143,P145:P149,P151:P156,P158:P162,P164:P168)</f>
        <v>98760775</v>
      </c>
      <c r="Q170" s="34">
        <f>SUM(Q105,Q107:Q111,Q113:Q120,Q122:Q125,Q127:Q131,Q133:Q136,Q138:Q143,Q145:Q149,Q151:Q156,Q158:Q162,Q164:Q168)</f>
        <v>368670584</v>
      </c>
      <c r="R170" s="34">
        <f>SUM(R105,R107:R111,R113:R120,R122:R125,R127:R131,R133:R136,R138:R143,R145:R149,R151:R156,R158:R162,R164:R168)</f>
        <v>360694968</v>
      </c>
      <c r="S170" s="34">
        <f>SUM(S105,S107:S111,S113:S120,S122:S125,S127:S131,S133:S136,S138:S143,S145:S149,S151:S156,S158:S162,S164:S168)</f>
        <v>361857268</v>
      </c>
      <c r="T170" s="39">
        <f t="shared" si="38"/>
        <v>1.0032223903938688</v>
      </c>
      <c r="U170" s="39">
        <f t="shared" si="39"/>
        <v>-0.17603961694306269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629028</v>
      </c>
      <c r="E183" s="33">
        <v>629028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666924</v>
      </c>
      <c r="R183" s="33">
        <v>88424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780000</v>
      </c>
      <c r="E184" s="33">
        <v>560000</v>
      </c>
      <c r="F184" s="33">
        <v>8495</v>
      </c>
      <c r="G184" s="38">
        <f t="shared" si="40"/>
        <v>1.0891025641025641E-2</v>
      </c>
      <c r="H184" s="33">
        <v>19300</v>
      </c>
      <c r="I184" s="38">
        <f t="shared" si="41"/>
        <v>2.4743589743589745E-2</v>
      </c>
      <c r="J184" s="33">
        <v>152044</v>
      </c>
      <c r="K184" s="38">
        <f t="shared" si="42"/>
        <v>0.27150714285714284</v>
      </c>
      <c r="L184" s="33">
        <v>24900</v>
      </c>
      <c r="M184" s="38">
        <f t="shared" si="43"/>
        <v>4.4464285714285713E-2</v>
      </c>
      <c r="N184" s="33">
        <f t="shared" si="44"/>
        <v>204739</v>
      </c>
      <c r="O184" s="38">
        <f t="shared" si="45"/>
        <v>0.36560535714285713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1409028</v>
      </c>
      <c r="E185" s="34">
        <f>SUM(E180:E184)</f>
        <v>1189028</v>
      </c>
      <c r="F185" s="34">
        <f>SUM(F180:F184)</f>
        <v>8495</v>
      </c>
      <c r="G185" s="39">
        <f t="shared" si="40"/>
        <v>6.0289788421521787E-3</v>
      </c>
      <c r="H185" s="34">
        <f>SUM(H180:H184)</f>
        <v>19300</v>
      </c>
      <c r="I185" s="39">
        <f t="shared" si="41"/>
        <v>1.3697385715542913E-2</v>
      </c>
      <c r="J185" s="34">
        <f>SUM(J180:J184)</f>
        <v>152044</v>
      </c>
      <c r="K185" s="39">
        <f t="shared" si="42"/>
        <v>0.12787251435626412</v>
      </c>
      <c r="L185" s="34">
        <f>SUM(L180:L184)</f>
        <v>24900</v>
      </c>
      <c r="M185" s="39">
        <f t="shared" si="43"/>
        <v>2.0941474885368554E-2</v>
      </c>
      <c r="N185" s="34">
        <f t="shared" si="44"/>
        <v>204739</v>
      </c>
      <c r="O185" s="39">
        <f t="shared" si="45"/>
        <v>0.17219022596608322</v>
      </c>
      <c r="P185" s="34">
        <f>SUM(P180:P184)</f>
        <v>0</v>
      </c>
      <c r="Q185" s="34">
        <f>SUM(Q180:Q184)</f>
        <v>666924</v>
      </c>
      <c r="R185" s="34">
        <f>SUM(R180:R184)</f>
        <v>88424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23339160</v>
      </c>
      <c r="E188" s="33">
        <v>28180067</v>
      </c>
      <c r="F188" s="33">
        <v>5202811</v>
      </c>
      <c r="G188" s="38">
        <f t="shared" si="40"/>
        <v>0.22292194749082658</v>
      </c>
      <c r="H188" s="33">
        <v>8166094</v>
      </c>
      <c r="I188" s="38">
        <f t="shared" si="41"/>
        <v>0.34988808508960906</v>
      </c>
      <c r="J188" s="33">
        <v>6965620</v>
      </c>
      <c r="K188" s="38">
        <f t="shared" si="42"/>
        <v>0.2471825208932257</v>
      </c>
      <c r="L188" s="33">
        <v>6441614</v>
      </c>
      <c r="M188" s="38">
        <f t="shared" si="43"/>
        <v>0.22858760413876944</v>
      </c>
      <c r="N188" s="33">
        <f t="shared" si="44"/>
        <v>26776139</v>
      </c>
      <c r="O188" s="38">
        <f t="shared" si="45"/>
        <v>0.95018010425596222</v>
      </c>
      <c r="P188" s="33">
        <v>7246619</v>
      </c>
      <c r="Q188" s="33">
        <v>23068384</v>
      </c>
      <c r="R188" s="33">
        <v>23078384</v>
      </c>
      <c r="S188" s="33">
        <v>22268203</v>
      </c>
      <c r="T188" s="38">
        <f t="shared" si="46"/>
        <v>0.96489437908650799</v>
      </c>
      <c r="U188" s="38">
        <f t="shared" si="47"/>
        <v>-0.11108697725104633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734230</v>
      </c>
      <c r="E189" s="33">
        <v>761905</v>
      </c>
      <c r="F189" s="33">
        <v>159008</v>
      </c>
      <c r="G189" s="38">
        <f t="shared" si="40"/>
        <v>0.21656429184315543</v>
      </c>
      <c r="H189" s="33">
        <v>146312</v>
      </c>
      <c r="I189" s="38">
        <f t="shared" si="41"/>
        <v>0.19927270746223935</v>
      </c>
      <c r="J189" s="33">
        <v>221161</v>
      </c>
      <c r="K189" s="38">
        <f t="shared" si="42"/>
        <v>0.29027372178946192</v>
      </c>
      <c r="L189" s="33">
        <v>143415</v>
      </c>
      <c r="M189" s="38">
        <f t="shared" si="43"/>
        <v>0.18823212867745978</v>
      </c>
      <c r="N189" s="33">
        <f t="shared" si="44"/>
        <v>669896</v>
      </c>
      <c r="O189" s="38">
        <f t="shared" si="45"/>
        <v>0.87923822523805462</v>
      </c>
      <c r="P189" s="33">
        <v>136437</v>
      </c>
      <c r="Q189" s="33">
        <v>1078518</v>
      </c>
      <c r="R189" s="33">
        <v>716137</v>
      </c>
      <c r="S189" s="33">
        <v>286667</v>
      </c>
      <c r="T189" s="38">
        <f t="shared" si="46"/>
        <v>0.4002963120185104</v>
      </c>
      <c r="U189" s="38">
        <f t="shared" si="47"/>
        <v>5.1144484267464208E-2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10743000</v>
      </c>
      <c r="F190" s="33">
        <v>1583559</v>
      </c>
      <c r="G190" s="38">
        <f t="shared" si="40"/>
        <v>0.17415143516991091</v>
      </c>
      <c r="H190" s="33">
        <v>1905760</v>
      </c>
      <c r="I190" s="38">
        <f t="shared" si="41"/>
        <v>0.20958539535906742</v>
      </c>
      <c r="J190" s="33">
        <v>1290853</v>
      </c>
      <c r="K190" s="38">
        <f t="shared" si="42"/>
        <v>0.12015759098948152</v>
      </c>
      <c r="L190" s="33">
        <v>1647590</v>
      </c>
      <c r="M190" s="38">
        <f t="shared" si="43"/>
        <v>0.15336405100995998</v>
      </c>
      <c r="N190" s="33">
        <f t="shared" si="44"/>
        <v>6427762</v>
      </c>
      <c r="O190" s="38">
        <f t="shared" si="45"/>
        <v>0.59832095317881406</v>
      </c>
      <c r="P190" s="33">
        <v>4190271</v>
      </c>
      <c r="Q190" s="33">
        <v>15190000</v>
      </c>
      <c r="R190" s="33">
        <v>15476000</v>
      </c>
      <c r="S190" s="33">
        <v>10740401</v>
      </c>
      <c r="T190" s="38">
        <f t="shared" si="46"/>
        <v>0.6940036831222538</v>
      </c>
      <c r="U190" s="38">
        <f t="shared" si="47"/>
        <v>-0.60680586052787522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33166390</v>
      </c>
      <c r="E191" s="34">
        <f>SUM(E186:E190)</f>
        <v>39684972</v>
      </c>
      <c r="F191" s="34">
        <f>SUM(F186:F190)</f>
        <v>6945378</v>
      </c>
      <c r="G191" s="39">
        <f t="shared" si="40"/>
        <v>0.20941012874780765</v>
      </c>
      <c r="H191" s="34">
        <f>SUM(H186:H190)</f>
        <v>10218166</v>
      </c>
      <c r="I191" s="39">
        <f t="shared" si="41"/>
        <v>0.30808797701528567</v>
      </c>
      <c r="J191" s="34">
        <f>SUM(J186:J190)</f>
        <v>8477634</v>
      </c>
      <c r="K191" s="39">
        <f t="shared" si="42"/>
        <v>0.21362328288904928</v>
      </c>
      <c r="L191" s="34">
        <f>SUM(L186:L190)</f>
        <v>8232619</v>
      </c>
      <c r="M191" s="39">
        <f t="shared" si="43"/>
        <v>0.20744928332064844</v>
      </c>
      <c r="N191" s="34">
        <f t="shared" si="44"/>
        <v>33873797</v>
      </c>
      <c r="O191" s="39">
        <f t="shared" si="45"/>
        <v>0.85356736550047208</v>
      </c>
      <c r="P191" s="34">
        <f>SUM(P186:P190)</f>
        <v>11573327</v>
      </c>
      <c r="Q191" s="34">
        <f>SUM(Q186:Q190)</f>
        <v>39336902</v>
      </c>
      <c r="R191" s="34">
        <f>SUM(R186:R190)</f>
        <v>39270521</v>
      </c>
      <c r="S191" s="34">
        <f>SUM(S186:S190)</f>
        <v>33295271</v>
      </c>
      <c r="T191" s="39">
        <f t="shared" si="46"/>
        <v>0.84784388269256727</v>
      </c>
      <c r="U191" s="39">
        <f t="shared" si="47"/>
        <v>-0.28865580312385541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1317</v>
      </c>
      <c r="G192" s="38">
        <f t="shared" si="40"/>
        <v>0</v>
      </c>
      <c r="H192" s="33">
        <v>6026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7343</v>
      </c>
      <c r="O192" s="38">
        <f t="shared" si="45"/>
        <v>0</v>
      </c>
      <c r="P192" s="33">
        <v>878</v>
      </c>
      <c r="Q192" s="33">
        <v>329952</v>
      </c>
      <c r="R192" s="33">
        <v>0</v>
      </c>
      <c r="S192" s="33">
        <v>112161</v>
      </c>
      <c r="T192" s="38">
        <f t="shared" si="46"/>
        <v>0</v>
      </c>
      <c r="U192" s="38">
        <f t="shared" si="47"/>
        <v>-1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1317</v>
      </c>
      <c r="G198" s="39">
        <f t="shared" si="40"/>
        <v>0</v>
      </c>
      <c r="H198" s="34">
        <f>SUM(H192:H197)</f>
        <v>6026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7343</v>
      </c>
      <c r="O198" s="39">
        <f t="shared" si="45"/>
        <v>0</v>
      </c>
      <c r="P198" s="34">
        <f>SUM(P192:P197)</f>
        <v>878</v>
      </c>
      <c r="Q198" s="34">
        <f>SUM(Q192:Q197)</f>
        <v>329952</v>
      </c>
      <c r="R198" s="34">
        <f>SUM(R192:R197)</f>
        <v>0</v>
      </c>
      <c r="S198" s="34">
        <f>SUM(S192:S197)</f>
        <v>112161</v>
      </c>
      <c r="T198" s="39">
        <f t="shared" si="46"/>
        <v>0</v>
      </c>
      <c r="U198" s="39">
        <f t="shared" si="47"/>
        <v>-1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665208</v>
      </c>
      <c r="E200" s="33">
        <v>197323</v>
      </c>
      <c r="F200" s="33">
        <v>144207</v>
      </c>
      <c r="G200" s="38">
        <f t="shared" si="40"/>
        <v>0.2167848251975322</v>
      </c>
      <c r="H200" s="33">
        <v>53032</v>
      </c>
      <c r="I200" s="38">
        <f t="shared" si="41"/>
        <v>7.9722432682709773E-2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197239</v>
      </c>
      <c r="O200" s="38">
        <f t="shared" si="45"/>
        <v>0.99957430203270781</v>
      </c>
      <c r="P200" s="33">
        <v>136317</v>
      </c>
      <c r="Q200" s="33">
        <v>619088</v>
      </c>
      <c r="R200" s="33">
        <v>626488</v>
      </c>
      <c r="S200" s="33">
        <v>618201</v>
      </c>
      <c r="T200" s="38">
        <f t="shared" si="46"/>
        <v>0.98677229252595422</v>
      </c>
      <c r="U200" s="38">
        <f t="shared" si="47"/>
        <v>-1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27500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67800</v>
      </c>
      <c r="M201" s="38">
        <f t="shared" si="43"/>
        <v>0</v>
      </c>
      <c r="N201" s="33">
        <f t="shared" si="44"/>
        <v>95300</v>
      </c>
      <c r="O201" s="38">
        <f t="shared" si="45"/>
        <v>0</v>
      </c>
      <c r="P201" s="33">
        <v>0</v>
      </c>
      <c r="Q201" s="33">
        <v>12620000</v>
      </c>
      <c r="R201" s="33">
        <v>0</v>
      </c>
      <c r="S201" s="33">
        <v>66370800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665208</v>
      </c>
      <c r="E204" s="34">
        <f>SUM(E199:E203)</f>
        <v>197323</v>
      </c>
      <c r="F204" s="34">
        <f>SUM(F199:F203)</f>
        <v>144207</v>
      </c>
      <c r="G204" s="39">
        <f t="shared" si="40"/>
        <v>0.2167848251975322</v>
      </c>
      <c r="H204" s="34">
        <f>SUM(H199:H203)</f>
        <v>80532</v>
      </c>
      <c r="I204" s="39">
        <f t="shared" si="41"/>
        <v>0.12106288559367898</v>
      </c>
      <c r="J204" s="34">
        <f>SUM(J199:J203)</f>
        <v>0</v>
      </c>
      <c r="K204" s="39">
        <f t="shared" si="42"/>
        <v>0</v>
      </c>
      <c r="L204" s="34">
        <f>SUM(L199:L203)</f>
        <v>67800</v>
      </c>
      <c r="M204" s="39">
        <f t="shared" si="43"/>
        <v>0.34359907360013786</v>
      </c>
      <c r="N204" s="34">
        <f t="shared" si="44"/>
        <v>292539</v>
      </c>
      <c r="O204" s="39">
        <f t="shared" si="45"/>
        <v>1.4825387815916036</v>
      </c>
      <c r="P204" s="34">
        <f>SUM(P199:P203)</f>
        <v>136317</v>
      </c>
      <c r="Q204" s="34">
        <f>SUM(Q199:Q203)</f>
        <v>13239088</v>
      </c>
      <c r="R204" s="34">
        <f>SUM(R199:R203)</f>
        <v>626488</v>
      </c>
      <c r="S204" s="34">
        <f>SUM(S199:S203)</f>
        <v>66989001</v>
      </c>
      <c r="T204" s="39">
        <f t="shared" si="46"/>
        <v>106.92782782750827</v>
      </c>
      <c r="U204" s="39">
        <f t="shared" si="47"/>
        <v>-0.50262989942560354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35240626</v>
      </c>
      <c r="E205" s="34">
        <f>SUM(E173:E178,E180:E184,E186:E190,E192:E197,E199:E203)</f>
        <v>41071323</v>
      </c>
      <c r="F205" s="34">
        <f>SUM(F173:F178,F180:F184,F186:F190,F192:F197,F199:F203)</f>
        <v>7099397</v>
      </c>
      <c r="G205" s="39">
        <f t="shared" si="40"/>
        <v>0.20145490605076086</v>
      </c>
      <c r="H205" s="34">
        <f>SUM(H173:H178,H180:H184,H186:H190,H192:H197,H199:H203)</f>
        <v>10324024</v>
      </c>
      <c r="I205" s="39">
        <f t="shared" si="41"/>
        <v>0.29295801953120809</v>
      </c>
      <c r="J205" s="34">
        <f>SUM(J173:J178,J180:J184,J186:J190,J192:J197,J199:J203)</f>
        <v>8629678</v>
      </c>
      <c r="K205" s="39">
        <f t="shared" si="42"/>
        <v>0.21011443921589767</v>
      </c>
      <c r="L205" s="34">
        <f>SUM(L173:L178,L180:L184,L186:L190,L192:L197,L199:L203)</f>
        <v>8325319</v>
      </c>
      <c r="M205" s="39">
        <f t="shared" si="43"/>
        <v>0.20270394016769316</v>
      </c>
      <c r="N205" s="34">
        <f t="shared" si="44"/>
        <v>34378418</v>
      </c>
      <c r="O205" s="39">
        <f t="shared" si="45"/>
        <v>0.83704189417029495</v>
      </c>
      <c r="P205" s="34">
        <f>SUM(P173:P178,P180:P184,P186:P190,P192:P197,P199:P203)</f>
        <v>11710522</v>
      </c>
      <c r="Q205" s="34">
        <f>SUM(Q173:Q178,Q180:Q184,Q186:Q190,Q192:Q197,Q199:Q203)</f>
        <v>53572866</v>
      </c>
      <c r="R205" s="34">
        <f>SUM(R173:R178,R180:R184,R186:R190,R192:R197,R199:R203)</f>
        <v>39985433</v>
      </c>
      <c r="S205" s="34">
        <f>SUM(S173:S178,S180:S184,S186:S190,S192:S197,S199:S203)</f>
        <v>100396433</v>
      </c>
      <c r="T205" s="39">
        <f t="shared" si="46"/>
        <v>2.5108252047689468</v>
      </c>
      <c r="U205" s="39">
        <f t="shared" si="47"/>
        <v>-0.28907362114173907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7521</v>
      </c>
      <c r="K214" s="38">
        <f t="shared" si="50"/>
        <v>0</v>
      </c>
      <c r="L214" s="33">
        <v>-73540</v>
      </c>
      <c r="M214" s="38">
        <f t="shared" si="51"/>
        <v>0</v>
      </c>
      <c r="N214" s="33">
        <f t="shared" si="52"/>
        <v>-66019</v>
      </c>
      <c r="O214" s="38">
        <f t="shared" si="53"/>
        <v>0</v>
      </c>
      <c r="P214" s="33">
        <v>14500</v>
      </c>
      <c r="Q214" s="33">
        <v>0</v>
      </c>
      <c r="R214" s="33">
        <v>0</v>
      </c>
      <c r="S214" s="33">
        <v>72558</v>
      </c>
      <c r="T214" s="38">
        <f t="shared" si="54"/>
        <v>0</v>
      </c>
      <c r="U214" s="38">
        <f t="shared" si="55"/>
        <v>-6.0717241379310343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7521</v>
      </c>
      <c r="K216" s="39">
        <f t="shared" si="50"/>
        <v>0</v>
      </c>
      <c r="L216" s="34">
        <f>SUM(L208:L215)</f>
        <v>-73540</v>
      </c>
      <c r="M216" s="39">
        <f t="shared" si="51"/>
        <v>0</v>
      </c>
      <c r="N216" s="34">
        <f t="shared" si="52"/>
        <v>-66019</v>
      </c>
      <c r="O216" s="39">
        <f t="shared" si="53"/>
        <v>0</v>
      </c>
      <c r="P216" s="34">
        <f>SUM(P208:P215)</f>
        <v>14500</v>
      </c>
      <c r="Q216" s="34">
        <f>SUM(Q208:Q215)</f>
        <v>0</v>
      </c>
      <c r="R216" s="34">
        <f>SUM(R208:R215)</f>
        <v>0</v>
      </c>
      <c r="S216" s="34">
        <f>SUM(S208:S215)</f>
        <v>72558</v>
      </c>
      <c r="T216" s="39">
        <f t="shared" si="54"/>
        <v>0</v>
      </c>
      <c r="U216" s="39">
        <f t="shared" si="55"/>
        <v>-6.0717241379310343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1339140</v>
      </c>
      <c r="E217" s="33">
        <v>1236565</v>
      </c>
      <c r="F217" s="33">
        <v>0</v>
      </c>
      <c r="G217" s="38">
        <f t="shared" si="48"/>
        <v>0</v>
      </c>
      <c r="H217" s="33">
        <v>22</v>
      </c>
      <c r="I217" s="38">
        <f t="shared" si="49"/>
        <v>1.6428454082470839E-5</v>
      </c>
      <c r="J217" s="33">
        <v>23703</v>
      </c>
      <c r="K217" s="38">
        <f t="shared" si="50"/>
        <v>1.9168422201825217E-2</v>
      </c>
      <c r="L217" s="33">
        <v>6511</v>
      </c>
      <c r="M217" s="38">
        <f t="shared" si="51"/>
        <v>5.2653924379227942E-3</v>
      </c>
      <c r="N217" s="33">
        <f t="shared" si="52"/>
        <v>30236</v>
      </c>
      <c r="O217" s="38">
        <f t="shared" si="53"/>
        <v>2.4451605859780925E-2</v>
      </c>
      <c r="P217" s="33">
        <v>0</v>
      </c>
      <c r="Q217" s="33">
        <v>582144</v>
      </c>
      <c r="R217" s="33">
        <v>620954</v>
      </c>
      <c r="S217" s="33">
        <v>260534</v>
      </c>
      <c r="T217" s="38">
        <f t="shared" si="54"/>
        <v>0.41957053179462567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12325318</v>
      </c>
      <c r="E218" s="33">
        <v>8438011</v>
      </c>
      <c r="F218" s="33">
        <v>845398</v>
      </c>
      <c r="G218" s="38">
        <f t="shared" si="48"/>
        <v>6.8590360102676454E-2</v>
      </c>
      <c r="H218" s="33">
        <v>2560902</v>
      </c>
      <c r="I218" s="38">
        <f t="shared" si="49"/>
        <v>0.20777573446786526</v>
      </c>
      <c r="J218" s="33">
        <v>2764769</v>
      </c>
      <c r="K218" s="38">
        <f t="shared" si="50"/>
        <v>0.3276564820785372</v>
      </c>
      <c r="L218" s="33">
        <v>1735885</v>
      </c>
      <c r="M218" s="38">
        <f t="shared" si="51"/>
        <v>0.20572205938105556</v>
      </c>
      <c r="N218" s="33">
        <f t="shared" si="52"/>
        <v>7906954</v>
      </c>
      <c r="O218" s="38">
        <f t="shared" si="53"/>
        <v>0.9370637227185411</v>
      </c>
      <c r="P218" s="33">
        <v>1727963</v>
      </c>
      <c r="Q218" s="33">
        <v>8305163</v>
      </c>
      <c r="R218" s="33">
        <v>8305163</v>
      </c>
      <c r="S218" s="33">
        <v>7181151</v>
      </c>
      <c r="T218" s="38">
        <f t="shared" si="54"/>
        <v>0.86466105481614264</v>
      </c>
      <c r="U218" s="38">
        <f t="shared" si="55"/>
        <v>4.5845889061282286E-3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10217283</v>
      </c>
      <c r="E219" s="33">
        <v>10169383</v>
      </c>
      <c r="F219" s="33">
        <v>1574404</v>
      </c>
      <c r="G219" s="38">
        <f t="shared" si="48"/>
        <v>0.15409223763303806</v>
      </c>
      <c r="H219" s="33">
        <v>2511741</v>
      </c>
      <c r="I219" s="38">
        <f t="shared" si="49"/>
        <v>0.24583257603807196</v>
      </c>
      <c r="J219" s="33">
        <v>1792867</v>
      </c>
      <c r="K219" s="38">
        <f t="shared" si="50"/>
        <v>0.17630046975317973</v>
      </c>
      <c r="L219" s="33">
        <v>2467450</v>
      </c>
      <c r="M219" s="38">
        <f t="shared" si="51"/>
        <v>0.24263517265501752</v>
      </c>
      <c r="N219" s="33">
        <f t="shared" si="52"/>
        <v>8346462</v>
      </c>
      <c r="O219" s="38">
        <f t="shared" si="53"/>
        <v>0.82074418870840049</v>
      </c>
      <c r="P219" s="33">
        <v>2552181</v>
      </c>
      <c r="Q219" s="33">
        <v>9732969</v>
      </c>
      <c r="R219" s="33">
        <v>13603669</v>
      </c>
      <c r="S219" s="33">
        <v>9530263</v>
      </c>
      <c r="T219" s="38">
        <f t="shared" si="54"/>
        <v>0.70056563416825268</v>
      </c>
      <c r="U219" s="38">
        <f t="shared" si="55"/>
        <v>-3.3199447844804109E-2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5075320</v>
      </c>
      <c r="E223" s="33">
        <v>4216950</v>
      </c>
      <c r="F223" s="33">
        <v>685084</v>
      </c>
      <c r="G223" s="38">
        <f t="shared" si="48"/>
        <v>0.13498340991306951</v>
      </c>
      <c r="H223" s="33">
        <v>957486</v>
      </c>
      <c r="I223" s="38">
        <f t="shared" si="49"/>
        <v>0.18865529661183925</v>
      </c>
      <c r="J223" s="33">
        <v>671040</v>
      </c>
      <c r="K223" s="38">
        <f t="shared" si="50"/>
        <v>0.1591292284708142</v>
      </c>
      <c r="L223" s="33">
        <v>947736</v>
      </c>
      <c r="M223" s="38">
        <f t="shared" si="51"/>
        <v>0.22474442428769609</v>
      </c>
      <c r="N223" s="33">
        <f t="shared" si="52"/>
        <v>3261346</v>
      </c>
      <c r="O223" s="38">
        <f t="shared" si="53"/>
        <v>0.7733897722287435</v>
      </c>
      <c r="P223" s="33">
        <v>856750</v>
      </c>
      <c r="Q223" s="33">
        <v>4131624</v>
      </c>
      <c r="R223" s="33">
        <v>3891624</v>
      </c>
      <c r="S223" s="33">
        <v>3145728</v>
      </c>
      <c r="T223" s="38">
        <f t="shared" si="54"/>
        <v>0.80833297358634848</v>
      </c>
      <c r="U223" s="38">
        <f t="shared" si="55"/>
        <v>0.10619900787861103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28957061</v>
      </c>
      <c r="E224" s="34">
        <f>SUM(E217:E223)</f>
        <v>24060909</v>
      </c>
      <c r="F224" s="34">
        <f>SUM(F217:F223)</f>
        <v>3104886</v>
      </c>
      <c r="G224" s="39">
        <f t="shared" si="48"/>
        <v>0.10722379595083907</v>
      </c>
      <c r="H224" s="34">
        <f>SUM(H217:H223)</f>
        <v>6030151</v>
      </c>
      <c r="I224" s="39">
        <f t="shared" si="49"/>
        <v>0.20824457979350874</v>
      </c>
      <c r="J224" s="34">
        <f>SUM(J217:J223)</f>
        <v>5252379</v>
      </c>
      <c r="K224" s="39">
        <f t="shared" si="50"/>
        <v>0.21829511927417206</v>
      </c>
      <c r="L224" s="34">
        <f>SUM(L217:L223)</f>
        <v>5157582</v>
      </c>
      <c r="M224" s="39">
        <f t="shared" si="51"/>
        <v>0.21435524318719629</v>
      </c>
      <c r="N224" s="34">
        <f t="shared" si="52"/>
        <v>19544998</v>
      </c>
      <c r="O224" s="39">
        <f t="shared" si="53"/>
        <v>0.81231336688069433</v>
      </c>
      <c r="P224" s="34">
        <f>SUM(P217:P223)</f>
        <v>5136894</v>
      </c>
      <c r="Q224" s="34">
        <f>SUM(Q217:Q223)</f>
        <v>22751900</v>
      </c>
      <c r="R224" s="34">
        <f>SUM(R217:R223)</f>
        <v>26421410</v>
      </c>
      <c r="S224" s="34">
        <f>SUM(S217:S223)</f>
        <v>20117676</v>
      </c>
      <c r="T224" s="39">
        <f t="shared" si="54"/>
        <v>0.76141568523405834</v>
      </c>
      <c r="U224" s="39">
        <f t="shared" si="55"/>
        <v>4.0273363631797565E-3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1500000</v>
      </c>
      <c r="E225" s="33">
        <v>750000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11864997</v>
      </c>
      <c r="E226" s="33">
        <v>11330997</v>
      </c>
      <c r="F226" s="33">
        <v>3056280</v>
      </c>
      <c r="G226" s="38">
        <f t="shared" si="48"/>
        <v>0.25758792859366081</v>
      </c>
      <c r="H226" s="33">
        <v>3561155</v>
      </c>
      <c r="I226" s="38">
        <f t="shared" si="49"/>
        <v>0.30013956177148632</v>
      </c>
      <c r="J226" s="33">
        <v>2001306</v>
      </c>
      <c r="K226" s="38">
        <f t="shared" si="50"/>
        <v>0.17662223368340843</v>
      </c>
      <c r="L226" s="33">
        <v>3970629</v>
      </c>
      <c r="M226" s="38">
        <f t="shared" si="51"/>
        <v>0.35042185608203763</v>
      </c>
      <c r="N226" s="33">
        <f t="shared" si="52"/>
        <v>12589370</v>
      </c>
      <c r="O226" s="38">
        <f t="shared" si="53"/>
        <v>1.111055805592394</v>
      </c>
      <c r="P226" s="33">
        <v>3098407</v>
      </c>
      <c r="Q226" s="33">
        <v>15264354</v>
      </c>
      <c r="R226" s="33">
        <v>16085834</v>
      </c>
      <c r="S226" s="33">
        <v>12623782</v>
      </c>
      <c r="T226" s="38">
        <f t="shared" si="54"/>
        <v>0.78477634420447206</v>
      </c>
      <c r="U226" s="38">
        <f t="shared" si="55"/>
        <v>0.28150659354952401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10417325</v>
      </c>
      <c r="E227" s="33">
        <v>714000</v>
      </c>
      <c r="F227" s="33">
        <v>236922</v>
      </c>
      <c r="G227" s="38">
        <f t="shared" si="48"/>
        <v>2.2743074637682898E-2</v>
      </c>
      <c r="H227" s="33">
        <v>152619</v>
      </c>
      <c r="I227" s="38">
        <f t="shared" si="49"/>
        <v>1.4650498088520805E-2</v>
      </c>
      <c r="J227" s="33">
        <v>-1221</v>
      </c>
      <c r="K227" s="38">
        <f t="shared" si="50"/>
        <v>-1.7100840336134453E-3</v>
      </c>
      <c r="L227" s="33">
        <v>816639</v>
      </c>
      <c r="M227" s="38">
        <f t="shared" si="51"/>
        <v>1.1437521008403362</v>
      </c>
      <c r="N227" s="33">
        <f t="shared" si="52"/>
        <v>1204959</v>
      </c>
      <c r="O227" s="38">
        <f t="shared" si="53"/>
        <v>1.6876176470588236</v>
      </c>
      <c r="P227" s="33">
        <v>110002</v>
      </c>
      <c r="Q227" s="33">
        <v>4674728</v>
      </c>
      <c r="R227" s="33">
        <v>4920728</v>
      </c>
      <c r="S227" s="33">
        <v>236537</v>
      </c>
      <c r="T227" s="38">
        <f t="shared" si="54"/>
        <v>4.8069513291529219E-2</v>
      </c>
      <c r="U227" s="38">
        <f t="shared" si="55"/>
        <v>6.4238559298921833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10031405</v>
      </c>
      <c r="E228" s="33">
        <v>13518355</v>
      </c>
      <c r="F228" s="33">
        <v>1948102</v>
      </c>
      <c r="G228" s="38">
        <f t="shared" si="48"/>
        <v>0.1942003139141526</v>
      </c>
      <c r="H228" s="33">
        <v>2334365</v>
      </c>
      <c r="I228" s="38">
        <f t="shared" si="49"/>
        <v>0.23270568778750333</v>
      </c>
      <c r="J228" s="33">
        <v>3634357</v>
      </c>
      <c r="K228" s="38">
        <f t="shared" si="50"/>
        <v>0.26884609850828745</v>
      </c>
      <c r="L228" s="33">
        <v>3978386</v>
      </c>
      <c r="M228" s="38">
        <f t="shared" si="51"/>
        <v>0.29429512688489096</v>
      </c>
      <c r="N228" s="33">
        <f t="shared" si="52"/>
        <v>11895210</v>
      </c>
      <c r="O228" s="38">
        <f t="shared" si="53"/>
        <v>0.87993028737594181</v>
      </c>
      <c r="P228" s="33">
        <v>6402775</v>
      </c>
      <c r="Q228" s="33">
        <v>5818569</v>
      </c>
      <c r="R228" s="33">
        <v>15213569</v>
      </c>
      <c r="S228" s="33">
        <v>16520536</v>
      </c>
      <c r="T228" s="38">
        <f t="shared" si="54"/>
        <v>1.0859079812238666</v>
      </c>
      <c r="U228" s="38">
        <f t="shared" si="55"/>
        <v>-0.37864660244971904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3475680</v>
      </c>
      <c r="E229" s="33">
        <v>3376440</v>
      </c>
      <c r="F229" s="33">
        <v>228639</v>
      </c>
      <c r="G229" s="38">
        <f t="shared" si="48"/>
        <v>6.5782523132164067E-2</v>
      </c>
      <c r="H229" s="33">
        <v>255147</v>
      </c>
      <c r="I229" s="38">
        <f t="shared" si="49"/>
        <v>7.3409232150255493E-2</v>
      </c>
      <c r="J229" s="33">
        <v>418795</v>
      </c>
      <c r="K229" s="38">
        <f t="shared" si="50"/>
        <v>0.12403448602670268</v>
      </c>
      <c r="L229" s="33">
        <v>247140</v>
      </c>
      <c r="M229" s="38">
        <f t="shared" si="51"/>
        <v>7.3195436613711487E-2</v>
      </c>
      <c r="N229" s="33">
        <f t="shared" si="52"/>
        <v>1149721</v>
      </c>
      <c r="O229" s="38">
        <f t="shared" si="53"/>
        <v>0.34051278861759721</v>
      </c>
      <c r="P229" s="33">
        <v>229182</v>
      </c>
      <c r="Q229" s="33">
        <v>2374203</v>
      </c>
      <c r="R229" s="33">
        <v>2164885</v>
      </c>
      <c r="S229" s="33">
        <v>1004137</v>
      </c>
      <c r="T229" s="38">
        <f t="shared" si="54"/>
        <v>0.46382925651939944</v>
      </c>
      <c r="U229" s="38">
        <f t="shared" si="55"/>
        <v>7.8356939026625216E-2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37289407</v>
      </c>
      <c r="E230" s="34">
        <f>SUM(E225:E229)</f>
        <v>29689792</v>
      </c>
      <c r="F230" s="34">
        <f>SUM(F225:F229)</f>
        <v>5469943</v>
      </c>
      <c r="G230" s="39">
        <f t="shared" si="48"/>
        <v>0.14668892428351032</v>
      </c>
      <c r="H230" s="34">
        <f>SUM(H225:H229)</f>
        <v>6303286</v>
      </c>
      <c r="I230" s="39">
        <f t="shared" si="49"/>
        <v>0.16903690637933716</v>
      </c>
      <c r="J230" s="34">
        <f>SUM(J225:J229)</f>
        <v>6053237</v>
      </c>
      <c r="K230" s="39">
        <f t="shared" si="50"/>
        <v>0.20388276886547405</v>
      </c>
      <c r="L230" s="34">
        <f>SUM(L225:L229)</f>
        <v>9012794</v>
      </c>
      <c r="M230" s="39">
        <f t="shared" si="51"/>
        <v>0.30356541399818499</v>
      </c>
      <c r="N230" s="34">
        <f t="shared" si="52"/>
        <v>26839260</v>
      </c>
      <c r="O230" s="39">
        <f t="shared" si="53"/>
        <v>0.90398949241544024</v>
      </c>
      <c r="P230" s="34">
        <f>SUM(P225:P229)</f>
        <v>9840366</v>
      </c>
      <c r="Q230" s="34">
        <f>SUM(Q225:Q229)</f>
        <v>28131854</v>
      </c>
      <c r="R230" s="34">
        <f>SUM(R225:R229)</f>
        <v>38385016</v>
      </c>
      <c r="S230" s="34">
        <f>SUM(S225:S229)</f>
        <v>30384992</v>
      </c>
      <c r="T230" s="39">
        <f t="shared" si="54"/>
        <v>0.79158471628616744</v>
      </c>
      <c r="U230" s="39">
        <f t="shared" si="55"/>
        <v>-8.4099717429209409E-2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66246468</v>
      </c>
      <c r="E231" s="34">
        <f>SUM(E208:E215,E217:E223,E225:E229)</f>
        <v>53750701</v>
      </c>
      <c r="F231" s="34">
        <f>SUM(F208:F215,F217:F223,F225:F229)</f>
        <v>8574829</v>
      </c>
      <c r="G231" s="39">
        <f t="shared" si="48"/>
        <v>0.12943828190206308</v>
      </c>
      <c r="H231" s="34">
        <f>SUM(H208:H215,H217:H223,H225:H229)</f>
        <v>12333437</v>
      </c>
      <c r="I231" s="39">
        <f t="shared" si="49"/>
        <v>0.18617501237952791</v>
      </c>
      <c r="J231" s="34">
        <f>SUM(J208:J215,J217:J223,J225:J229)</f>
        <v>11313137</v>
      </c>
      <c r="K231" s="39">
        <f t="shared" si="50"/>
        <v>0.21047422246641956</v>
      </c>
      <c r="L231" s="34">
        <f>SUM(L208:L215,L217:L223,L225:L229)</f>
        <v>14096836</v>
      </c>
      <c r="M231" s="39">
        <f t="shared" si="51"/>
        <v>0.26226329587775982</v>
      </c>
      <c r="N231" s="34">
        <f t="shared" si="52"/>
        <v>46318239</v>
      </c>
      <c r="O231" s="39">
        <f t="shared" si="53"/>
        <v>0.86172344059289574</v>
      </c>
      <c r="P231" s="34">
        <f>SUM(P208:P215,P217:P223,P225:P229)</f>
        <v>14991760</v>
      </c>
      <c r="Q231" s="34">
        <f>SUM(Q208:Q215,Q217:Q223,Q225:Q229)</f>
        <v>50883754</v>
      </c>
      <c r="R231" s="34">
        <f>SUM(R208:R215,R217:R223,R225:R229)</f>
        <v>64806426</v>
      </c>
      <c r="S231" s="34">
        <f>SUM(S208:S215,S217:S223,S225:S229)</f>
        <v>50575226</v>
      </c>
      <c r="T231" s="39">
        <f t="shared" si="54"/>
        <v>0.78040449260386613</v>
      </c>
      <c r="U231" s="39">
        <f t="shared" si="55"/>
        <v>-5.9694392119404305E-2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1445428</v>
      </c>
      <c r="E235" s="33">
        <v>2127403</v>
      </c>
      <c r="F235" s="33">
        <v>576936</v>
      </c>
      <c r="G235" s="38">
        <f t="shared" si="56"/>
        <v>0.39914544342575348</v>
      </c>
      <c r="H235" s="33">
        <v>607544</v>
      </c>
      <c r="I235" s="38">
        <f t="shared" si="57"/>
        <v>0.42032117822541143</v>
      </c>
      <c r="J235" s="33">
        <v>539408</v>
      </c>
      <c r="K235" s="38">
        <f t="shared" si="58"/>
        <v>0.25355233587618331</v>
      </c>
      <c r="L235" s="33">
        <v>594536</v>
      </c>
      <c r="M235" s="38">
        <f t="shared" si="59"/>
        <v>0.27946562075920733</v>
      </c>
      <c r="N235" s="33">
        <f t="shared" si="60"/>
        <v>2318424</v>
      </c>
      <c r="O235" s="38">
        <f t="shared" si="61"/>
        <v>1.089790697860255</v>
      </c>
      <c r="P235" s="33">
        <v>540961</v>
      </c>
      <c r="Q235" s="33">
        <v>779225</v>
      </c>
      <c r="R235" s="33">
        <v>774225</v>
      </c>
      <c r="S235" s="33">
        <v>1610635</v>
      </c>
      <c r="T235" s="38">
        <f t="shared" si="62"/>
        <v>2.0803190287061253</v>
      </c>
      <c r="U235" s="38">
        <f t="shared" si="63"/>
        <v>9.9036714291788064E-2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5744166</v>
      </c>
      <c r="E236" s="33">
        <v>5744166</v>
      </c>
      <c r="F236" s="33">
        <v>857456</v>
      </c>
      <c r="G236" s="38">
        <f t="shared" si="56"/>
        <v>0.14927423754814886</v>
      </c>
      <c r="H236" s="33">
        <v>880909</v>
      </c>
      <c r="I236" s="38">
        <f t="shared" si="57"/>
        <v>0.15335716272823591</v>
      </c>
      <c r="J236" s="33">
        <v>908541</v>
      </c>
      <c r="K236" s="38">
        <f t="shared" si="58"/>
        <v>0.15816760866590554</v>
      </c>
      <c r="L236" s="33">
        <v>1061675</v>
      </c>
      <c r="M236" s="38">
        <f t="shared" si="59"/>
        <v>0.18482665716833394</v>
      </c>
      <c r="N236" s="33">
        <f t="shared" si="60"/>
        <v>3708581</v>
      </c>
      <c r="O236" s="38">
        <f t="shared" si="61"/>
        <v>0.64562566611062422</v>
      </c>
      <c r="P236" s="33">
        <v>900790</v>
      </c>
      <c r="Q236" s="33">
        <v>5673949</v>
      </c>
      <c r="R236" s="33">
        <v>5453917</v>
      </c>
      <c r="S236" s="33">
        <v>3199938</v>
      </c>
      <c r="T236" s="38">
        <f t="shared" si="62"/>
        <v>0.58672290025682461</v>
      </c>
      <c r="U236" s="38">
        <f t="shared" si="63"/>
        <v>0.17860433619378546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7189594</v>
      </c>
      <c r="E240" s="34">
        <f>SUM(E234:E239)</f>
        <v>7871569</v>
      </c>
      <c r="F240" s="34">
        <f>SUM(F234:F239)</f>
        <v>1434392</v>
      </c>
      <c r="G240" s="39">
        <f t="shared" si="56"/>
        <v>0.19950945769677675</v>
      </c>
      <c r="H240" s="34">
        <f>SUM(H234:H239)</f>
        <v>1488453</v>
      </c>
      <c r="I240" s="39">
        <f t="shared" si="57"/>
        <v>0.20702879745365316</v>
      </c>
      <c r="J240" s="34">
        <f>SUM(J234:J239)</f>
        <v>1447949</v>
      </c>
      <c r="K240" s="39">
        <f t="shared" si="58"/>
        <v>0.18394668204013712</v>
      </c>
      <c r="L240" s="34">
        <f>SUM(L234:L239)</f>
        <v>1656211</v>
      </c>
      <c r="M240" s="39">
        <f t="shared" si="59"/>
        <v>0.21040417736286121</v>
      </c>
      <c r="N240" s="34">
        <f t="shared" si="60"/>
        <v>6027005</v>
      </c>
      <c r="O240" s="39">
        <f t="shared" si="61"/>
        <v>0.76566755623942317</v>
      </c>
      <c r="P240" s="34">
        <f>SUM(P234:P239)</f>
        <v>1441751</v>
      </c>
      <c r="Q240" s="34">
        <f>SUM(Q234:Q239)</f>
        <v>6453174</v>
      </c>
      <c r="R240" s="34">
        <f>SUM(R234:R239)</f>
        <v>6228142</v>
      </c>
      <c r="S240" s="34">
        <f>SUM(S234:S239)</f>
        <v>4810573</v>
      </c>
      <c r="T240" s="39">
        <f t="shared" si="62"/>
        <v>0.77239295443167477</v>
      </c>
      <c r="U240" s="39">
        <f t="shared" si="63"/>
        <v>0.14874968007651801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999996</v>
      </c>
      <c r="E243" s="33">
        <v>374996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310000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57918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57918</v>
      </c>
      <c r="O244" s="38">
        <f t="shared" si="61"/>
        <v>0</v>
      </c>
      <c r="P244" s="33">
        <v>0</v>
      </c>
      <c r="Q244" s="33">
        <v>105000</v>
      </c>
      <c r="R244" s="33">
        <v>752000</v>
      </c>
      <c r="S244" s="33">
        <v>24980</v>
      </c>
      <c r="T244" s="38">
        <f t="shared" si="62"/>
        <v>3.321808510638298E-2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1309996</v>
      </c>
      <c r="E247" s="34">
        <f>SUM(E241:E246)</f>
        <v>374996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57918</v>
      </c>
      <c r="K247" s="39">
        <f t="shared" si="58"/>
        <v>0.15444964746290626</v>
      </c>
      <c r="L247" s="34">
        <f>SUM(L241:L246)</f>
        <v>0</v>
      </c>
      <c r="M247" s="39">
        <f t="shared" si="59"/>
        <v>0</v>
      </c>
      <c r="N247" s="34">
        <f t="shared" si="60"/>
        <v>57918</v>
      </c>
      <c r="O247" s="39">
        <f t="shared" si="61"/>
        <v>0.15444964746290626</v>
      </c>
      <c r="P247" s="34">
        <f>SUM(P241:P246)</f>
        <v>0</v>
      </c>
      <c r="Q247" s="34">
        <f>SUM(Q241:Q246)</f>
        <v>105000</v>
      </c>
      <c r="R247" s="34">
        <f>SUM(R241:R246)</f>
        <v>752000</v>
      </c>
      <c r="S247" s="34">
        <f>SUM(S241:S246)</f>
        <v>24980</v>
      </c>
      <c r="T247" s="39">
        <f t="shared" si="62"/>
        <v>3.321808510638298E-2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5394075</v>
      </c>
      <c r="E248" s="33">
        <v>5345513</v>
      </c>
      <c r="F248" s="33">
        <v>459494</v>
      </c>
      <c r="G248" s="38">
        <f t="shared" si="56"/>
        <v>8.5184948299754829E-2</v>
      </c>
      <c r="H248" s="33">
        <v>10594</v>
      </c>
      <c r="I248" s="38">
        <f t="shared" si="57"/>
        <v>1.9640068037615347E-3</v>
      </c>
      <c r="J248" s="33">
        <v>17761</v>
      </c>
      <c r="K248" s="38">
        <f t="shared" si="58"/>
        <v>3.322599720550675E-3</v>
      </c>
      <c r="L248" s="33">
        <v>488838</v>
      </c>
      <c r="M248" s="38">
        <f t="shared" si="59"/>
        <v>9.1448285693066317E-2</v>
      </c>
      <c r="N248" s="33">
        <f t="shared" si="60"/>
        <v>976687</v>
      </c>
      <c r="O248" s="38">
        <f t="shared" si="61"/>
        <v>0.18271155640253797</v>
      </c>
      <c r="P248" s="33">
        <v>1115129</v>
      </c>
      <c r="Q248" s="33">
        <v>5658863</v>
      </c>
      <c r="R248" s="33">
        <v>5626488</v>
      </c>
      <c r="S248" s="33">
        <v>2599654</v>
      </c>
      <c r="T248" s="38">
        <f t="shared" si="62"/>
        <v>0.46203848653014101</v>
      </c>
      <c r="U248" s="38">
        <f t="shared" si="63"/>
        <v>-0.56163098619083529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15509158</v>
      </c>
      <c r="E253" s="33">
        <v>19622626</v>
      </c>
      <c r="F253" s="33">
        <v>62405</v>
      </c>
      <c r="G253" s="38">
        <f t="shared" si="56"/>
        <v>4.0237516440286445E-3</v>
      </c>
      <c r="H253" s="33">
        <v>2974933</v>
      </c>
      <c r="I253" s="38">
        <f t="shared" si="57"/>
        <v>0.19181782789239751</v>
      </c>
      <c r="J253" s="33">
        <v>3168448</v>
      </c>
      <c r="K253" s="38">
        <f t="shared" si="58"/>
        <v>0.1614691122380868</v>
      </c>
      <c r="L253" s="33">
        <v>4461279</v>
      </c>
      <c r="M253" s="38">
        <f t="shared" si="59"/>
        <v>0.22735382104311624</v>
      </c>
      <c r="N253" s="33">
        <f t="shared" si="60"/>
        <v>10667065</v>
      </c>
      <c r="O253" s="38">
        <f t="shared" si="61"/>
        <v>0.54361047293058529</v>
      </c>
      <c r="P253" s="33">
        <v>236</v>
      </c>
      <c r="Q253" s="33">
        <v>16069510</v>
      </c>
      <c r="R253" s="33">
        <v>16558374</v>
      </c>
      <c r="S253" s="33">
        <v>7268046</v>
      </c>
      <c r="T253" s="38">
        <f t="shared" si="62"/>
        <v>0.43893476497148814</v>
      </c>
      <c r="U253" s="38">
        <f t="shared" si="63"/>
        <v>18902.724576271186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20903233</v>
      </c>
      <c r="E254" s="34">
        <f>SUM(E248:E253)</f>
        <v>24968139</v>
      </c>
      <c r="F254" s="34">
        <f>SUM(F248:F253)</f>
        <v>521899</v>
      </c>
      <c r="G254" s="39">
        <f t="shared" si="56"/>
        <v>2.496738183992878E-2</v>
      </c>
      <c r="H254" s="34">
        <f>SUM(H248:H253)</f>
        <v>2985527</v>
      </c>
      <c r="I254" s="39">
        <f t="shared" si="57"/>
        <v>0.14282608819410852</v>
      </c>
      <c r="J254" s="34">
        <f>SUM(J248:J253)</f>
        <v>3186209</v>
      </c>
      <c r="K254" s="39">
        <f t="shared" si="58"/>
        <v>0.12761099255334968</v>
      </c>
      <c r="L254" s="34">
        <f>SUM(L248:L253)</f>
        <v>4950117</v>
      </c>
      <c r="M254" s="39">
        <f t="shared" si="59"/>
        <v>0.19825734709342976</v>
      </c>
      <c r="N254" s="34">
        <f t="shared" si="60"/>
        <v>11643752</v>
      </c>
      <c r="O254" s="39">
        <f t="shared" si="61"/>
        <v>0.46634440796728982</v>
      </c>
      <c r="P254" s="34">
        <f>SUM(P248:P253)</f>
        <v>1115365</v>
      </c>
      <c r="Q254" s="34">
        <f>SUM(Q248:Q253)</f>
        <v>21728373</v>
      </c>
      <c r="R254" s="34">
        <f>SUM(R248:R253)</f>
        <v>22184862</v>
      </c>
      <c r="S254" s="34">
        <f>SUM(S248:S253)</f>
        <v>9867700</v>
      </c>
      <c r="T254" s="39">
        <f t="shared" si="62"/>
        <v>0.44479429261268338</v>
      </c>
      <c r="U254" s="39">
        <f t="shared" si="63"/>
        <v>3.4381139806251761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1448547</v>
      </c>
      <c r="E255" s="33">
        <v>1433586</v>
      </c>
      <c r="F255" s="33">
        <v>239788</v>
      </c>
      <c r="G255" s="38">
        <f t="shared" si="56"/>
        <v>0.1655369138868121</v>
      </c>
      <c r="H255" s="33">
        <v>273235</v>
      </c>
      <c r="I255" s="38">
        <f t="shared" si="57"/>
        <v>0.18862694824537968</v>
      </c>
      <c r="J255" s="33">
        <v>219873</v>
      </c>
      <c r="K255" s="38">
        <f t="shared" si="58"/>
        <v>0.15337273103950513</v>
      </c>
      <c r="L255" s="33">
        <v>307000</v>
      </c>
      <c r="M255" s="38">
        <f t="shared" si="59"/>
        <v>0.21414829664910232</v>
      </c>
      <c r="N255" s="33">
        <f t="shared" si="60"/>
        <v>1039896</v>
      </c>
      <c r="O255" s="38">
        <f t="shared" si="61"/>
        <v>0.72538096772708438</v>
      </c>
      <c r="P255" s="33">
        <v>371293</v>
      </c>
      <c r="Q255" s="33">
        <v>1812150</v>
      </c>
      <c r="R255" s="33">
        <v>1812150</v>
      </c>
      <c r="S255" s="33">
        <v>1316385</v>
      </c>
      <c r="T255" s="38">
        <f t="shared" si="62"/>
        <v>0.72642165383660295</v>
      </c>
      <c r="U255" s="38">
        <f t="shared" si="63"/>
        <v>-0.17315974176728355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3129300</v>
      </c>
      <c r="E257" s="33">
        <v>3129300</v>
      </c>
      <c r="F257" s="33">
        <v>84770</v>
      </c>
      <c r="G257" s="38">
        <f t="shared" si="56"/>
        <v>2.7089125363499823E-2</v>
      </c>
      <c r="H257" s="33">
        <v>359399</v>
      </c>
      <c r="I257" s="38">
        <f t="shared" si="57"/>
        <v>0.11484964688588502</v>
      </c>
      <c r="J257" s="33">
        <v>475023</v>
      </c>
      <c r="K257" s="38">
        <f t="shared" si="58"/>
        <v>0.15179848528424889</v>
      </c>
      <c r="L257" s="33">
        <v>912939</v>
      </c>
      <c r="M257" s="38">
        <f t="shared" si="59"/>
        <v>0.29173904707123</v>
      </c>
      <c r="N257" s="33">
        <f t="shared" si="60"/>
        <v>1832131</v>
      </c>
      <c r="O257" s="38">
        <f t="shared" si="61"/>
        <v>0.58547630460486366</v>
      </c>
      <c r="P257" s="33">
        <v>747833</v>
      </c>
      <c r="Q257" s="33">
        <v>6324194</v>
      </c>
      <c r="R257" s="33">
        <v>6424194</v>
      </c>
      <c r="S257" s="33">
        <v>1652522</v>
      </c>
      <c r="T257" s="38">
        <f t="shared" si="62"/>
        <v>0.2572341370761842</v>
      </c>
      <c r="U257" s="38">
        <f t="shared" si="63"/>
        <v>0.22077923814541478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213441</v>
      </c>
      <c r="Q258" s="33">
        <v>0</v>
      </c>
      <c r="R258" s="33">
        <v>0</v>
      </c>
      <c r="S258" s="33">
        <v>195080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4577847</v>
      </c>
      <c r="E259" s="34">
        <f>SUM(E255:E258)</f>
        <v>4562886</v>
      </c>
      <c r="F259" s="34">
        <f>SUM(F255:F258)</f>
        <v>324558</v>
      </c>
      <c r="G259" s="39">
        <f t="shared" si="56"/>
        <v>7.0897520166139233E-2</v>
      </c>
      <c r="H259" s="34">
        <f>SUM(H255:H258)</f>
        <v>632634</v>
      </c>
      <c r="I259" s="39">
        <f t="shared" si="57"/>
        <v>0.13819465788175098</v>
      </c>
      <c r="J259" s="34">
        <f>SUM(J255:J258)</f>
        <v>694896</v>
      </c>
      <c r="K259" s="39">
        <f t="shared" si="58"/>
        <v>0.15229308819023749</v>
      </c>
      <c r="L259" s="34">
        <f>SUM(L255:L258)</f>
        <v>1219939</v>
      </c>
      <c r="M259" s="39">
        <f t="shared" si="59"/>
        <v>0.26736127091494288</v>
      </c>
      <c r="N259" s="34">
        <f t="shared" si="60"/>
        <v>2872027</v>
      </c>
      <c r="O259" s="39">
        <f t="shared" si="61"/>
        <v>0.62943211818134404</v>
      </c>
      <c r="P259" s="34">
        <f>SUM(P255:P258)</f>
        <v>1332567</v>
      </c>
      <c r="Q259" s="34">
        <f>SUM(Q255:Q258)</f>
        <v>8136344</v>
      </c>
      <c r="R259" s="34">
        <f>SUM(R255:R258)</f>
        <v>8236344</v>
      </c>
      <c r="S259" s="34">
        <f>SUM(S255:S258)</f>
        <v>3163987</v>
      </c>
      <c r="T259" s="39">
        <f t="shared" si="62"/>
        <v>0.38414944786181832</v>
      </c>
      <c r="U259" s="39">
        <f t="shared" si="63"/>
        <v>-8.4519577627241271E-2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33980670</v>
      </c>
      <c r="E260" s="34">
        <f>SUM(E234:E239,E241:E246,E248:E253,E255:E258)</f>
        <v>37777590</v>
      </c>
      <c r="F260" s="34">
        <f>SUM(F234:F239,F241:F246,F248:F253,F255:F258)</f>
        <v>2280849</v>
      </c>
      <c r="G260" s="39">
        <f t="shared" si="56"/>
        <v>6.7121954923196045E-2</v>
      </c>
      <c r="H260" s="34">
        <f>SUM(H234:H239,H241:H246,H248:H253,H255:H258)</f>
        <v>5106614</v>
      </c>
      <c r="I260" s="39">
        <f t="shared" si="57"/>
        <v>0.1502799679935681</v>
      </c>
      <c r="J260" s="34">
        <f>SUM(J234:J239,J241:J246,J248:J253,J255:J258)</f>
        <v>5386972</v>
      </c>
      <c r="K260" s="39">
        <f t="shared" si="58"/>
        <v>0.14259702643816083</v>
      </c>
      <c r="L260" s="34">
        <f>SUM(L234:L239,L241:L246,L248:L253,L255:L258)</f>
        <v>7826267</v>
      </c>
      <c r="M260" s="39">
        <f t="shared" si="59"/>
        <v>0.20716692091793046</v>
      </c>
      <c r="N260" s="34">
        <f t="shared" si="60"/>
        <v>20600702</v>
      </c>
      <c r="O260" s="39">
        <f t="shared" si="61"/>
        <v>0.54531541053836419</v>
      </c>
      <c r="P260" s="34">
        <f>SUM(P234:P239,P241:P246,P248:P253,P255:P258)</f>
        <v>3889683</v>
      </c>
      <c r="Q260" s="34">
        <f>SUM(Q234:Q239,Q241:Q246,Q248:Q253,Q255:Q258)</f>
        <v>36422891</v>
      </c>
      <c r="R260" s="34">
        <f>SUM(R234:R239,R241:R246,R248:R253,R255:R258)</f>
        <v>37401348</v>
      </c>
      <c r="S260" s="34">
        <f>SUM(S234:S239,S241:S246,S248:S253,S255:S258)</f>
        <v>17867240</v>
      </c>
      <c r="T260" s="39">
        <f t="shared" si="62"/>
        <v>0.47771647160952596</v>
      </c>
      <c r="U260" s="39">
        <f t="shared" si="63"/>
        <v>1.0120577949411302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1924753</v>
      </c>
      <c r="E263" s="33">
        <v>1799755</v>
      </c>
      <c r="F263" s="33">
        <v>187719</v>
      </c>
      <c r="G263" s="38">
        <f t="shared" ref="G263:G299" si="64">IF(($D263     =0),0,($F263     /$D263     ))</f>
        <v>9.7528877731324487E-2</v>
      </c>
      <c r="H263" s="33">
        <v>224481</v>
      </c>
      <c r="I263" s="38">
        <f t="shared" ref="I263:I299" si="65">IF(($D263     =0),0,($H263     /$D263     ))</f>
        <v>0.11662847128956287</v>
      </c>
      <c r="J263" s="33">
        <v>202034</v>
      </c>
      <c r="K263" s="38">
        <f t="shared" ref="K263:K299" si="66">IF(($E263     =0),0,($J263     /$E263     ))</f>
        <v>0.11225639045314501</v>
      </c>
      <c r="L263" s="33">
        <v>159292</v>
      </c>
      <c r="M263" s="38">
        <f t="shared" ref="M263:M299" si="67">IF(($E263     =0),0,($L263     /$E263     ))</f>
        <v>8.850760242366322E-2</v>
      </c>
      <c r="N263" s="33">
        <f t="shared" ref="N263:N299" si="68">$F263     +$H263     +$J263     +$L263</f>
        <v>773526</v>
      </c>
      <c r="O263" s="38">
        <f t="shared" ref="O263:O299" si="69">IF(($E263     =0),0,($N263     /$E263     ))</f>
        <v>0.42979516656433792</v>
      </c>
      <c r="P263" s="33">
        <v>203025</v>
      </c>
      <c r="Q263" s="33">
        <v>2884740</v>
      </c>
      <c r="R263" s="33">
        <v>2472433</v>
      </c>
      <c r="S263" s="33">
        <v>1407491</v>
      </c>
      <c r="T263" s="38">
        <f t="shared" ref="T263:T299" si="70">IF(($R263     =0),0,($S263     /$R263     ))</f>
        <v>0.56927366686984038</v>
      </c>
      <c r="U263" s="38">
        <f t="shared" ref="U263:U299" si="71">IF(($P263     =0),0,(($L263     /$P263     )-1))</f>
        <v>-0.21540696958502648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210556</v>
      </c>
      <c r="E264" s="33">
        <v>226056</v>
      </c>
      <c r="F264" s="33">
        <v>52741</v>
      </c>
      <c r="G264" s="38">
        <f t="shared" si="64"/>
        <v>0.25048443169513096</v>
      </c>
      <c r="H264" s="33">
        <v>59315</v>
      </c>
      <c r="I264" s="38">
        <f t="shared" si="65"/>
        <v>0.28170652937935753</v>
      </c>
      <c r="J264" s="33">
        <v>46637</v>
      </c>
      <c r="K264" s="38">
        <f t="shared" si="66"/>
        <v>0.20630728669002371</v>
      </c>
      <c r="L264" s="33">
        <v>42730</v>
      </c>
      <c r="M264" s="38">
        <f t="shared" si="67"/>
        <v>0.18902395866510954</v>
      </c>
      <c r="N264" s="33">
        <f t="shared" si="68"/>
        <v>201423</v>
      </c>
      <c r="O264" s="38">
        <f t="shared" si="69"/>
        <v>0.89103142584138439</v>
      </c>
      <c r="P264" s="33">
        <v>42999</v>
      </c>
      <c r="Q264" s="33">
        <v>224340</v>
      </c>
      <c r="R264" s="33">
        <v>217740</v>
      </c>
      <c r="S264" s="33">
        <v>184661</v>
      </c>
      <c r="T264" s="38">
        <f t="shared" si="70"/>
        <v>0.84808027923211171</v>
      </c>
      <c r="U264" s="38">
        <f t="shared" si="71"/>
        <v>-6.2559594409172803E-3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155988</v>
      </c>
      <c r="Q265" s="33">
        <v>0</v>
      </c>
      <c r="R265" s="33">
        <v>545000</v>
      </c>
      <c r="S265" s="33">
        <v>464271</v>
      </c>
      <c r="T265" s="38">
        <f t="shared" si="70"/>
        <v>0.85187339449541288</v>
      </c>
      <c r="U265" s="38">
        <f t="shared" si="71"/>
        <v>-1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2135309</v>
      </c>
      <c r="E267" s="34">
        <f>SUM(E263:E266)</f>
        <v>2025811</v>
      </c>
      <c r="F267" s="34">
        <f>SUM(F263:F266)</f>
        <v>240460</v>
      </c>
      <c r="G267" s="39">
        <f t="shared" si="64"/>
        <v>0.11261133634523153</v>
      </c>
      <c r="H267" s="34">
        <f>SUM(H263:H266)</f>
        <v>283796</v>
      </c>
      <c r="I267" s="39">
        <f t="shared" si="65"/>
        <v>0.13290629131427817</v>
      </c>
      <c r="J267" s="34">
        <f>SUM(J263:J266)</f>
        <v>248671</v>
      </c>
      <c r="K267" s="39">
        <f t="shared" si="66"/>
        <v>0.12275133267614798</v>
      </c>
      <c r="L267" s="34">
        <f>SUM(L263:L266)</f>
        <v>202022</v>
      </c>
      <c r="M267" s="39">
        <f t="shared" si="67"/>
        <v>9.9724011766151921E-2</v>
      </c>
      <c r="N267" s="34">
        <f t="shared" si="68"/>
        <v>974949</v>
      </c>
      <c r="O267" s="39">
        <f t="shared" si="69"/>
        <v>0.48126355321399678</v>
      </c>
      <c r="P267" s="34">
        <f>SUM(P263:P266)</f>
        <v>402012</v>
      </c>
      <c r="Q267" s="34">
        <f>SUM(Q263:Q266)</f>
        <v>3109080</v>
      </c>
      <c r="R267" s="34">
        <f>SUM(R263:R266)</f>
        <v>3235173</v>
      </c>
      <c r="S267" s="34">
        <f>SUM(S263:S266)</f>
        <v>2056423</v>
      </c>
      <c r="T267" s="39">
        <f t="shared" si="70"/>
        <v>0.63564545079969448</v>
      </c>
      <c r="U267" s="39">
        <f t="shared" si="71"/>
        <v>-0.49747271225734557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32000</v>
      </c>
      <c r="E271" s="33">
        <v>18752</v>
      </c>
      <c r="F271" s="33">
        <v>2933</v>
      </c>
      <c r="G271" s="38">
        <f t="shared" si="64"/>
        <v>9.1656249999999995E-2</v>
      </c>
      <c r="H271" s="33">
        <v>1229</v>
      </c>
      <c r="I271" s="38">
        <f t="shared" si="65"/>
        <v>3.8406250000000003E-2</v>
      </c>
      <c r="J271" s="33">
        <v>1538</v>
      </c>
      <c r="K271" s="38">
        <f t="shared" si="66"/>
        <v>8.2017918088737207E-2</v>
      </c>
      <c r="L271" s="33">
        <v>8718</v>
      </c>
      <c r="M271" s="38">
        <f t="shared" si="67"/>
        <v>0.46491040955631402</v>
      </c>
      <c r="N271" s="33">
        <f t="shared" si="68"/>
        <v>14418</v>
      </c>
      <c r="O271" s="38">
        <f t="shared" si="69"/>
        <v>0.76887798634812288</v>
      </c>
      <c r="P271" s="33">
        <v>17245</v>
      </c>
      <c r="Q271" s="33">
        <v>52750</v>
      </c>
      <c r="R271" s="33">
        <v>32000</v>
      </c>
      <c r="S271" s="33">
        <v>17995</v>
      </c>
      <c r="T271" s="38">
        <f t="shared" si="70"/>
        <v>0.56234375000000003</v>
      </c>
      <c r="U271" s="38">
        <f t="shared" si="71"/>
        <v>-0.49446216294578138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318232</v>
      </c>
      <c r="G274" s="38">
        <f t="shared" si="64"/>
        <v>6.3802780615288074E-2</v>
      </c>
      <c r="H274" s="33">
        <v>384842</v>
      </c>
      <c r="I274" s="38">
        <f t="shared" si="65"/>
        <v>7.7157513064521135E-2</v>
      </c>
      <c r="J274" s="33">
        <v>462816</v>
      </c>
      <c r="K274" s="38">
        <f t="shared" si="66"/>
        <v>0.11605957753065956</v>
      </c>
      <c r="L274" s="33">
        <v>324561</v>
      </c>
      <c r="M274" s="38">
        <f t="shared" si="67"/>
        <v>8.138960740970147E-2</v>
      </c>
      <c r="N274" s="33">
        <f t="shared" si="68"/>
        <v>1490451</v>
      </c>
      <c r="O274" s="38">
        <f t="shared" si="69"/>
        <v>0.37375785061482114</v>
      </c>
      <c r="P274" s="33">
        <v>447614</v>
      </c>
      <c r="Q274" s="33">
        <v>4737600</v>
      </c>
      <c r="R274" s="33">
        <v>4737600</v>
      </c>
      <c r="S274" s="33">
        <v>1812940</v>
      </c>
      <c r="T274" s="38">
        <f t="shared" si="70"/>
        <v>0.38267055048969945</v>
      </c>
      <c r="U274" s="38">
        <f t="shared" si="71"/>
        <v>-0.27490873833258123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5019745</v>
      </c>
      <c r="E275" s="34">
        <f>SUM(E268:E274)</f>
        <v>4006497</v>
      </c>
      <c r="F275" s="34">
        <f>SUM(F268:F274)</f>
        <v>321165</v>
      </c>
      <c r="G275" s="39">
        <f t="shared" si="64"/>
        <v>6.3980341630899579E-2</v>
      </c>
      <c r="H275" s="34">
        <f>SUM(H268:H274)</f>
        <v>386071</v>
      </c>
      <c r="I275" s="39">
        <f t="shared" si="65"/>
        <v>7.6910480512456317E-2</v>
      </c>
      <c r="J275" s="34">
        <f>SUM(J268:J274)</f>
        <v>464354</v>
      </c>
      <c r="K275" s="39">
        <f t="shared" si="66"/>
        <v>0.11590024902052841</v>
      </c>
      <c r="L275" s="34">
        <f>SUM(L268:L274)</f>
        <v>333279</v>
      </c>
      <c r="M275" s="39">
        <f t="shared" si="67"/>
        <v>8.3184637352779742E-2</v>
      </c>
      <c r="N275" s="34">
        <f t="shared" si="68"/>
        <v>1504869</v>
      </c>
      <c r="O275" s="39">
        <f t="shared" si="69"/>
        <v>0.37560717005403971</v>
      </c>
      <c r="P275" s="34">
        <f>SUM(P268:P274)</f>
        <v>464859</v>
      </c>
      <c r="Q275" s="34">
        <f>SUM(Q268:Q274)</f>
        <v>4790350</v>
      </c>
      <c r="R275" s="34">
        <f>SUM(R268:R274)</f>
        <v>4769600</v>
      </c>
      <c r="S275" s="34">
        <f>SUM(S268:S274)</f>
        <v>1830935</v>
      </c>
      <c r="T275" s="39">
        <f t="shared" si="70"/>
        <v>0.38387600637370012</v>
      </c>
      <c r="U275" s="39">
        <f t="shared" si="71"/>
        <v>-0.28305357108284446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126528</v>
      </c>
      <c r="E279" s="33">
        <v>76528</v>
      </c>
      <c r="F279" s="33">
        <v>31802</v>
      </c>
      <c r="G279" s="38">
        <f t="shared" si="64"/>
        <v>0.25134357612544261</v>
      </c>
      <c r="H279" s="33">
        <v>11588</v>
      </c>
      <c r="I279" s="38">
        <f t="shared" si="65"/>
        <v>9.1584471421345473E-2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43390</v>
      </c>
      <c r="O279" s="38">
        <f t="shared" si="69"/>
        <v>0.56698201965293749</v>
      </c>
      <c r="P279" s="33">
        <v>12365</v>
      </c>
      <c r="Q279" s="33">
        <v>269645</v>
      </c>
      <c r="R279" s="33">
        <v>119645</v>
      </c>
      <c r="S279" s="33">
        <v>23184</v>
      </c>
      <c r="T279" s="38">
        <f t="shared" si="70"/>
        <v>0.19377324585231309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126528</v>
      </c>
      <c r="E285" s="34">
        <f>SUM(E276:E284)</f>
        <v>76528</v>
      </c>
      <c r="F285" s="34">
        <f>SUM(F276:F284)</f>
        <v>31802</v>
      </c>
      <c r="G285" s="39">
        <f t="shared" si="64"/>
        <v>0.25134357612544261</v>
      </c>
      <c r="H285" s="34">
        <f>SUM(H276:H284)</f>
        <v>11588</v>
      </c>
      <c r="I285" s="39">
        <f t="shared" si="65"/>
        <v>9.1584471421345473E-2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43390</v>
      </c>
      <c r="O285" s="39">
        <f t="shared" si="69"/>
        <v>0.56698201965293749</v>
      </c>
      <c r="P285" s="34">
        <f>SUM(P276:P284)</f>
        <v>12365</v>
      </c>
      <c r="Q285" s="34">
        <f>SUM(Q276:Q284)</f>
        <v>269645</v>
      </c>
      <c r="R285" s="34">
        <f>SUM(R276:R284)</f>
        <v>119645</v>
      </c>
      <c r="S285" s="34">
        <f>SUM(S276:S284)</f>
        <v>23184</v>
      </c>
      <c r="T285" s="39">
        <f t="shared" si="70"/>
        <v>0.19377324585231309</v>
      </c>
      <c r="U285" s="39">
        <f t="shared" si="71"/>
        <v>-1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710885</v>
      </c>
      <c r="E293" s="33">
        <v>710885</v>
      </c>
      <c r="F293" s="33">
        <v>156678</v>
      </c>
      <c r="G293" s="38">
        <f t="shared" si="64"/>
        <v>0.22039851734106078</v>
      </c>
      <c r="H293" s="33">
        <v>205781</v>
      </c>
      <c r="I293" s="38">
        <f t="shared" si="65"/>
        <v>0.28947157416459762</v>
      </c>
      <c r="J293" s="33">
        <v>170436</v>
      </c>
      <c r="K293" s="38">
        <f t="shared" si="66"/>
        <v>0.23975185859878884</v>
      </c>
      <c r="L293" s="33">
        <v>165947</v>
      </c>
      <c r="M293" s="38">
        <f t="shared" si="67"/>
        <v>0.23343719448293324</v>
      </c>
      <c r="N293" s="33">
        <f t="shared" si="68"/>
        <v>698842</v>
      </c>
      <c r="O293" s="38">
        <f t="shared" si="69"/>
        <v>0.98305914458738053</v>
      </c>
      <c r="P293" s="33">
        <v>158157</v>
      </c>
      <c r="Q293" s="33">
        <v>702373</v>
      </c>
      <c r="R293" s="33">
        <v>702373</v>
      </c>
      <c r="S293" s="33">
        <v>663133</v>
      </c>
      <c r="T293" s="38">
        <f t="shared" si="70"/>
        <v>0.94413224881935953</v>
      </c>
      <c r="U293" s="38">
        <f t="shared" si="71"/>
        <v>4.9254854353585342E-2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13959</v>
      </c>
      <c r="G296" s="38">
        <f t="shared" si="64"/>
        <v>0</v>
      </c>
      <c r="H296" s="33">
        <v>9528</v>
      </c>
      <c r="I296" s="38">
        <f t="shared" si="65"/>
        <v>0</v>
      </c>
      <c r="J296" s="33">
        <v>14950</v>
      </c>
      <c r="K296" s="38">
        <f t="shared" si="66"/>
        <v>0</v>
      </c>
      <c r="L296" s="33">
        <v>9939</v>
      </c>
      <c r="M296" s="38">
        <f t="shared" si="67"/>
        <v>0</v>
      </c>
      <c r="N296" s="33">
        <f t="shared" si="68"/>
        <v>48376</v>
      </c>
      <c r="O296" s="38">
        <f t="shared" si="69"/>
        <v>0</v>
      </c>
      <c r="P296" s="33">
        <v>9818</v>
      </c>
      <c r="Q296" s="33">
        <v>0</v>
      </c>
      <c r="R296" s="33">
        <v>0</v>
      </c>
      <c r="S296" s="33">
        <v>286084</v>
      </c>
      <c r="T296" s="38">
        <f t="shared" si="70"/>
        <v>0</v>
      </c>
      <c r="U296" s="38">
        <f t="shared" si="71"/>
        <v>1.2324302301894408E-2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11474270</v>
      </c>
      <c r="E297" s="33">
        <v>10957320</v>
      </c>
      <c r="F297" s="33">
        <v>4451209</v>
      </c>
      <c r="G297" s="38">
        <f t="shared" si="64"/>
        <v>0.3879296024932305</v>
      </c>
      <c r="H297" s="33">
        <v>1684408</v>
      </c>
      <c r="I297" s="38">
        <f t="shared" si="65"/>
        <v>0.14679870702014158</v>
      </c>
      <c r="J297" s="33">
        <v>1905633</v>
      </c>
      <c r="K297" s="38">
        <f t="shared" si="66"/>
        <v>0.17391415054046061</v>
      </c>
      <c r="L297" s="33">
        <v>1598101</v>
      </c>
      <c r="M297" s="38">
        <f t="shared" si="67"/>
        <v>0.14584779854928029</v>
      </c>
      <c r="N297" s="33">
        <f t="shared" si="68"/>
        <v>9639351</v>
      </c>
      <c r="O297" s="38">
        <f t="shared" si="69"/>
        <v>0.87971794197851294</v>
      </c>
      <c r="P297" s="33">
        <v>1617523</v>
      </c>
      <c r="Q297" s="33">
        <v>9926890</v>
      </c>
      <c r="R297" s="33">
        <v>11080310</v>
      </c>
      <c r="S297" s="33">
        <v>7871958</v>
      </c>
      <c r="T297" s="38">
        <f t="shared" si="70"/>
        <v>0.71044564637631979</v>
      </c>
      <c r="U297" s="38">
        <f t="shared" si="71"/>
        <v>-1.2007248119501268E-2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12185155</v>
      </c>
      <c r="E298" s="34">
        <f>SUM(E293:E297)</f>
        <v>11668205</v>
      </c>
      <c r="F298" s="34">
        <f>SUM(F293:F297)</f>
        <v>4621846</v>
      </c>
      <c r="G298" s="39">
        <f t="shared" si="64"/>
        <v>0.37930137121768248</v>
      </c>
      <c r="H298" s="34">
        <f>SUM(H293:H297)</f>
        <v>1899717</v>
      </c>
      <c r="I298" s="39">
        <f t="shared" si="65"/>
        <v>0.15590421295420534</v>
      </c>
      <c r="J298" s="34">
        <f>SUM(J293:J297)</f>
        <v>2091019</v>
      </c>
      <c r="K298" s="39">
        <f t="shared" si="66"/>
        <v>0.17920657033365459</v>
      </c>
      <c r="L298" s="34">
        <f>SUM(L293:L297)</f>
        <v>1773987</v>
      </c>
      <c r="M298" s="39">
        <f t="shared" si="67"/>
        <v>0.15203598154129105</v>
      </c>
      <c r="N298" s="34">
        <f t="shared" si="68"/>
        <v>10386569</v>
      </c>
      <c r="O298" s="39">
        <f t="shared" si="69"/>
        <v>0.89015996890695703</v>
      </c>
      <c r="P298" s="34">
        <f>SUM(P293:P297)</f>
        <v>1785498</v>
      </c>
      <c r="Q298" s="34">
        <f>SUM(Q293:Q297)</f>
        <v>10629263</v>
      </c>
      <c r="R298" s="34">
        <f>SUM(R293:R297)</f>
        <v>11782683</v>
      </c>
      <c r="S298" s="34">
        <f>SUM(S293:S297)</f>
        <v>8821175</v>
      </c>
      <c r="T298" s="39">
        <f t="shared" si="70"/>
        <v>0.74865588762763113</v>
      </c>
      <c r="U298" s="39">
        <f t="shared" si="71"/>
        <v>-6.4469408534761907E-3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19466737</v>
      </c>
      <c r="E299" s="34">
        <f>SUM(E263:E266,E268:E274,E276:E284,E286:E291,E293:E297)</f>
        <v>17777041</v>
      </c>
      <c r="F299" s="34">
        <f>SUM(F263:F266,F268:F274,F276:F284,F286:F291,F293:F297)</f>
        <v>5215273</v>
      </c>
      <c r="G299" s="39">
        <f t="shared" si="64"/>
        <v>0.26790689163777165</v>
      </c>
      <c r="H299" s="34">
        <f>SUM(H263:H266,H268:H274,H276:H284,H286:H291,H293:H297)</f>
        <v>2581172</v>
      </c>
      <c r="I299" s="39">
        <f t="shared" si="65"/>
        <v>0.13259397299095374</v>
      </c>
      <c r="J299" s="34">
        <f>SUM(J263:J266,J268:J274,J276:J284,J286:J291,J293:J297)</f>
        <v>2804044</v>
      </c>
      <c r="K299" s="39">
        <f t="shared" si="66"/>
        <v>0.15773401208896351</v>
      </c>
      <c r="L299" s="34">
        <f>SUM(L263:L266,L268:L274,L276:L284,L286:L291,L293:L297)</f>
        <v>2309288</v>
      </c>
      <c r="M299" s="39">
        <f t="shared" si="67"/>
        <v>0.12990283366056252</v>
      </c>
      <c r="N299" s="34">
        <f t="shared" si="68"/>
        <v>12909777</v>
      </c>
      <c r="O299" s="39">
        <f t="shared" si="69"/>
        <v>0.72620505291066162</v>
      </c>
      <c r="P299" s="34">
        <f>SUM(P263:P266,P268:P274,P276:P284,P286:P291,P293:P297)</f>
        <v>2664734</v>
      </c>
      <c r="Q299" s="34">
        <f>SUM(Q263:Q266,Q268:Q274,Q276:Q284,Q286:Q291,Q293:Q297)</f>
        <v>18798338</v>
      </c>
      <c r="R299" s="34">
        <f>SUM(R263:R266,R268:R274,R276:R284,R286:R291,R293:R297)</f>
        <v>19907101</v>
      </c>
      <c r="S299" s="34">
        <f>SUM(S263:S266,S268:S274,S276:S284,S286:S291,S293:S297)</f>
        <v>12731717</v>
      </c>
      <c r="T299" s="39">
        <f t="shared" si="70"/>
        <v>0.63955655823517443</v>
      </c>
      <c r="U299" s="39">
        <f t="shared" si="71"/>
        <v>-0.13338892362239529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239494998</v>
      </c>
      <c r="E302" s="33">
        <v>260992278</v>
      </c>
      <c r="F302" s="33">
        <v>43268068</v>
      </c>
      <c r="G302" s="38">
        <f t="shared" ref="G302:G339" si="72">IF(($D302     =0),0,($F302     /$D302     ))</f>
        <v>0.18066376484405741</v>
      </c>
      <c r="H302" s="33">
        <v>61079171</v>
      </c>
      <c r="I302" s="38">
        <f t="shared" ref="I302:I339" si="73">IF(($D302     =0),0,($H302     /$D302     ))</f>
        <v>0.25503318027543942</v>
      </c>
      <c r="J302" s="33">
        <v>58211736</v>
      </c>
      <c r="K302" s="38">
        <f t="shared" ref="K302:K339" si="74">IF(($E302     =0),0,($J302     /$E302     ))</f>
        <v>0.22304007017403021</v>
      </c>
      <c r="L302" s="33">
        <v>85233827</v>
      </c>
      <c r="M302" s="38">
        <f t="shared" ref="M302:M339" si="75">IF(($E302     =0),0,($L302     /$E302     ))</f>
        <v>0.32657604911973681</v>
      </c>
      <c r="N302" s="33">
        <f t="shared" ref="N302:N339" si="76">$F302     +$H302     +$J302     +$L302</f>
        <v>247792802</v>
      </c>
      <c r="O302" s="38">
        <f t="shared" ref="O302:O339" si="77">IF(($E302     =0),0,($N302     /$E302     ))</f>
        <v>0.94942579872037436</v>
      </c>
      <c r="P302" s="33">
        <v>67511425</v>
      </c>
      <c r="Q302" s="33">
        <v>215026694</v>
      </c>
      <c r="R302" s="33">
        <v>243087736</v>
      </c>
      <c r="S302" s="33">
        <v>215066422</v>
      </c>
      <c r="T302" s="38">
        <f t="shared" ref="T302:T339" si="78">IF(($R302     =0),0,($S302     /$R302     ))</f>
        <v>0.88472757013130432</v>
      </c>
      <c r="U302" s="38">
        <f t="shared" ref="U302:U339" si="79">IF(($P302     =0),0,(($L302     /$P302     )-1))</f>
        <v>0.26250967151115523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239494998</v>
      </c>
      <c r="E303" s="34">
        <f>E302</f>
        <v>260992278</v>
      </c>
      <c r="F303" s="34">
        <f>F302</f>
        <v>43268068</v>
      </c>
      <c r="G303" s="39">
        <f t="shared" si="72"/>
        <v>0.18066376484405741</v>
      </c>
      <c r="H303" s="34">
        <f>H302</f>
        <v>61079171</v>
      </c>
      <c r="I303" s="39">
        <f t="shared" si="73"/>
        <v>0.25503318027543942</v>
      </c>
      <c r="J303" s="34">
        <f>J302</f>
        <v>58211736</v>
      </c>
      <c r="K303" s="39">
        <f t="shared" si="74"/>
        <v>0.22304007017403021</v>
      </c>
      <c r="L303" s="34">
        <f>L302</f>
        <v>85233827</v>
      </c>
      <c r="M303" s="39">
        <f t="shared" si="75"/>
        <v>0.32657604911973681</v>
      </c>
      <c r="N303" s="34">
        <f t="shared" si="76"/>
        <v>247792802</v>
      </c>
      <c r="O303" s="39">
        <f t="shared" si="77"/>
        <v>0.94942579872037436</v>
      </c>
      <c r="P303" s="34">
        <f>P302</f>
        <v>67511425</v>
      </c>
      <c r="Q303" s="34">
        <f>Q302</f>
        <v>215026694</v>
      </c>
      <c r="R303" s="34">
        <f>R302</f>
        <v>243087736</v>
      </c>
      <c r="S303" s="34">
        <f>S302</f>
        <v>215066422</v>
      </c>
      <c r="T303" s="39">
        <f t="shared" si="78"/>
        <v>0.88472757013130432</v>
      </c>
      <c r="U303" s="39">
        <f t="shared" si="79"/>
        <v>0.26250967151115523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4395580</v>
      </c>
      <c r="E307" s="33">
        <v>3933642</v>
      </c>
      <c r="F307" s="33">
        <v>824186</v>
      </c>
      <c r="G307" s="38">
        <f t="shared" si="72"/>
        <v>0.18750335564362383</v>
      </c>
      <c r="H307" s="33">
        <v>908393</v>
      </c>
      <c r="I307" s="38">
        <f t="shared" si="73"/>
        <v>0.20666055446607728</v>
      </c>
      <c r="J307" s="33">
        <v>747598</v>
      </c>
      <c r="K307" s="38">
        <f t="shared" si="74"/>
        <v>0.19005237385608553</v>
      </c>
      <c r="L307" s="33">
        <v>994493</v>
      </c>
      <c r="M307" s="38">
        <f t="shared" si="75"/>
        <v>0.25281736365434376</v>
      </c>
      <c r="N307" s="33">
        <f t="shared" si="76"/>
        <v>3474670</v>
      </c>
      <c r="O307" s="38">
        <f t="shared" si="77"/>
        <v>0.88332135969668824</v>
      </c>
      <c r="P307" s="33">
        <v>1066885</v>
      </c>
      <c r="Q307" s="33">
        <v>4246545</v>
      </c>
      <c r="R307" s="33">
        <v>4264159</v>
      </c>
      <c r="S307" s="33">
        <v>3314027</v>
      </c>
      <c r="T307" s="38">
        <f t="shared" si="78"/>
        <v>0.7771818546165844</v>
      </c>
      <c r="U307" s="38">
        <f t="shared" si="79"/>
        <v>-6.7853611213954612E-2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4395580</v>
      </c>
      <c r="E310" s="34">
        <f>SUM(E304:E309)</f>
        <v>3933642</v>
      </c>
      <c r="F310" s="34">
        <f>SUM(F304:F309)</f>
        <v>824186</v>
      </c>
      <c r="G310" s="39">
        <f t="shared" si="72"/>
        <v>0.18750335564362383</v>
      </c>
      <c r="H310" s="34">
        <f>SUM(H304:H309)</f>
        <v>908393</v>
      </c>
      <c r="I310" s="39">
        <f t="shared" si="73"/>
        <v>0.20666055446607728</v>
      </c>
      <c r="J310" s="34">
        <f>SUM(J304:J309)</f>
        <v>747598</v>
      </c>
      <c r="K310" s="39">
        <f t="shared" si="74"/>
        <v>0.19005237385608553</v>
      </c>
      <c r="L310" s="34">
        <f>SUM(L304:L309)</f>
        <v>994493</v>
      </c>
      <c r="M310" s="39">
        <f t="shared" si="75"/>
        <v>0.25281736365434376</v>
      </c>
      <c r="N310" s="34">
        <f t="shared" si="76"/>
        <v>3474670</v>
      </c>
      <c r="O310" s="39">
        <f t="shared" si="77"/>
        <v>0.88332135969668824</v>
      </c>
      <c r="P310" s="34">
        <f>SUM(P304:P309)</f>
        <v>1066885</v>
      </c>
      <c r="Q310" s="34">
        <f>SUM(Q304:Q309)</f>
        <v>4246545</v>
      </c>
      <c r="R310" s="34">
        <f>SUM(R304:R309)</f>
        <v>4264159</v>
      </c>
      <c r="S310" s="34">
        <f>SUM(S304:S309)</f>
        <v>3314027</v>
      </c>
      <c r="T310" s="39">
        <f t="shared" si="78"/>
        <v>0.7771818546165844</v>
      </c>
      <c r="U310" s="39">
        <f t="shared" si="79"/>
        <v>-6.7853611213954612E-2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2097860</v>
      </c>
      <c r="E311" s="33">
        <v>1488404</v>
      </c>
      <c r="F311" s="33">
        <v>152831</v>
      </c>
      <c r="G311" s="38">
        <f t="shared" si="72"/>
        <v>7.2850905208164507E-2</v>
      </c>
      <c r="H311" s="33">
        <v>201096</v>
      </c>
      <c r="I311" s="38">
        <f t="shared" si="73"/>
        <v>9.5857683544183114E-2</v>
      </c>
      <c r="J311" s="33">
        <v>233442</v>
      </c>
      <c r="K311" s="38">
        <f t="shared" si="74"/>
        <v>0.15684048148217822</v>
      </c>
      <c r="L311" s="33">
        <v>228237</v>
      </c>
      <c r="M311" s="38">
        <f t="shared" si="75"/>
        <v>0.15334344707485334</v>
      </c>
      <c r="N311" s="33">
        <f t="shared" si="76"/>
        <v>815606</v>
      </c>
      <c r="O311" s="38">
        <f t="shared" si="77"/>
        <v>0.54797353406736338</v>
      </c>
      <c r="P311" s="33">
        <v>130790</v>
      </c>
      <c r="Q311" s="33">
        <v>2009273</v>
      </c>
      <c r="R311" s="33">
        <v>1891093</v>
      </c>
      <c r="S311" s="33">
        <v>449144</v>
      </c>
      <c r="T311" s="38">
        <f t="shared" si="78"/>
        <v>0.23750497728033471</v>
      </c>
      <c r="U311" s="38">
        <f t="shared" si="79"/>
        <v>0.74506460738588576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1688566</v>
      </c>
      <c r="E312" s="33">
        <v>1702444</v>
      </c>
      <c r="F312" s="33">
        <v>374639</v>
      </c>
      <c r="G312" s="38">
        <f t="shared" si="72"/>
        <v>0.22186814136965924</v>
      </c>
      <c r="H312" s="33">
        <v>525934</v>
      </c>
      <c r="I312" s="38">
        <f t="shared" si="73"/>
        <v>0.31146783720624482</v>
      </c>
      <c r="J312" s="33">
        <v>395421</v>
      </c>
      <c r="K312" s="38">
        <f t="shared" si="74"/>
        <v>0.23226667073924312</v>
      </c>
      <c r="L312" s="33">
        <v>395421</v>
      </c>
      <c r="M312" s="38">
        <f t="shared" si="75"/>
        <v>0.23226667073924312</v>
      </c>
      <c r="N312" s="33">
        <f t="shared" si="76"/>
        <v>1691415</v>
      </c>
      <c r="O312" s="38">
        <f t="shared" si="77"/>
        <v>0.99352166649828133</v>
      </c>
      <c r="P312" s="33">
        <v>363001</v>
      </c>
      <c r="Q312" s="33">
        <v>917623</v>
      </c>
      <c r="R312" s="33">
        <v>1564630</v>
      </c>
      <c r="S312" s="33">
        <v>1658760</v>
      </c>
      <c r="T312" s="38">
        <f t="shared" si="78"/>
        <v>1.0601611882681528</v>
      </c>
      <c r="U312" s="38">
        <f t="shared" si="79"/>
        <v>8.9311048729893372E-2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31525654</v>
      </c>
      <c r="E313" s="33">
        <v>21705007</v>
      </c>
      <c r="F313" s="33">
        <v>2892941</v>
      </c>
      <c r="G313" s="38">
        <f t="shared" si="72"/>
        <v>9.1764662518975817E-2</v>
      </c>
      <c r="H313" s="33">
        <v>4458548</v>
      </c>
      <c r="I313" s="38">
        <f t="shared" si="73"/>
        <v>0.14142602719677125</v>
      </c>
      <c r="J313" s="33">
        <v>2550061</v>
      </c>
      <c r="K313" s="38">
        <f t="shared" si="74"/>
        <v>0.11748722310939591</v>
      </c>
      <c r="L313" s="33">
        <v>3981777</v>
      </c>
      <c r="M313" s="38">
        <f t="shared" si="75"/>
        <v>0.18344969895655874</v>
      </c>
      <c r="N313" s="33">
        <f t="shared" si="76"/>
        <v>13883327</v>
      </c>
      <c r="O313" s="38">
        <f t="shared" si="77"/>
        <v>0.63963706623084715</v>
      </c>
      <c r="P313" s="33">
        <v>4407652</v>
      </c>
      <c r="Q313" s="33">
        <v>28293942</v>
      </c>
      <c r="R313" s="33">
        <v>26732442</v>
      </c>
      <c r="S313" s="33">
        <v>15893725</v>
      </c>
      <c r="T313" s="38">
        <f t="shared" si="78"/>
        <v>0.59454818979874713</v>
      </c>
      <c r="U313" s="38">
        <f t="shared" si="79"/>
        <v>-9.6621738739809726E-2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458900</v>
      </c>
      <c r="E314" s="33">
        <v>1170600</v>
      </c>
      <c r="F314" s="33">
        <v>4597</v>
      </c>
      <c r="G314" s="38">
        <f t="shared" si="72"/>
        <v>1.001743299193724E-2</v>
      </c>
      <c r="H314" s="33">
        <v>293748</v>
      </c>
      <c r="I314" s="38">
        <f t="shared" si="73"/>
        <v>0.64011331444759212</v>
      </c>
      <c r="J314" s="33">
        <v>60058</v>
      </c>
      <c r="K314" s="38">
        <f t="shared" si="74"/>
        <v>5.130531351443704E-2</v>
      </c>
      <c r="L314" s="33">
        <v>86448</v>
      </c>
      <c r="M314" s="38">
        <f t="shared" si="75"/>
        <v>7.384930804715531E-2</v>
      </c>
      <c r="N314" s="33">
        <f t="shared" si="76"/>
        <v>444851</v>
      </c>
      <c r="O314" s="38">
        <f t="shared" si="77"/>
        <v>0.38001964804373828</v>
      </c>
      <c r="P314" s="33">
        <v>234664</v>
      </c>
      <c r="Q314" s="33">
        <v>2685600</v>
      </c>
      <c r="R314" s="33">
        <v>3823160</v>
      </c>
      <c r="S314" s="33">
        <v>2564720</v>
      </c>
      <c r="T314" s="38">
        <f t="shared" si="78"/>
        <v>0.67083773632283239</v>
      </c>
      <c r="U314" s="38">
        <f t="shared" si="79"/>
        <v>-0.63160945010738756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35770980</v>
      </c>
      <c r="E317" s="34">
        <f>SUM(E311:E316)</f>
        <v>26066455</v>
      </c>
      <c r="F317" s="34">
        <f>SUM(F311:F316)</f>
        <v>3425008</v>
      </c>
      <c r="G317" s="39">
        <f t="shared" si="72"/>
        <v>9.5748229430672571E-2</v>
      </c>
      <c r="H317" s="34">
        <f>SUM(H311:H316)</f>
        <v>5479326</v>
      </c>
      <c r="I317" s="39">
        <f t="shared" si="73"/>
        <v>0.15317796716779916</v>
      </c>
      <c r="J317" s="34">
        <f>SUM(J311:J316)</f>
        <v>3238982</v>
      </c>
      <c r="K317" s="39">
        <f t="shared" si="74"/>
        <v>0.12425863048887929</v>
      </c>
      <c r="L317" s="34">
        <f>SUM(L311:L316)</f>
        <v>4691883</v>
      </c>
      <c r="M317" s="39">
        <f t="shared" si="75"/>
        <v>0.17999697312120116</v>
      </c>
      <c r="N317" s="34">
        <f t="shared" si="76"/>
        <v>16835199</v>
      </c>
      <c r="O317" s="39">
        <f t="shared" si="77"/>
        <v>0.64585686853083779</v>
      </c>
      <c r="P317" s="34">
        <f>SUM(P311:P316)</f>
        <v>5136107</v>
      </c>
      <c r="Q317" s="34">
        <f>SUM(Q311:Q316)</f>
        <v>33906438</v>
      </c>
      <c r="R317" s="34">
        <f>SUM(R311:R316)</f>
        <v>34011325</v>
      </c>
      <c r="S317" s="34">
        <f>SUM(S311:S316)</f>
        <v>20566349</v>
      </c>
      <c r="T317" s="39">
        <f t="shared" si="78"/>
        <v>0.60469120212164629</v>
      </c>
      <c r="U317" s="39">
        <f t="shared" si="79"/>
        <v>-8.6490409954465552E-2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158974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6820</v>
      </c>
      <c r="M318" s="38">
        <f t="shared" si="75"/>
        <v>0</v>
      </c>
      <c r="N318" s="33">
        <f t="shared" si="76"/>
        <v>6820</v>
      </c>
      <c r="O318" s="38">
        <f t="shared" si="77"/>
        <v>0</v>
      </c>
      <c r="P318" s="33">
        <v>115514</v>
      </c>
      <c r="Q318" s="33">
        <v>189199</v>
      </c>
      <c r="R318" s="33">
        <v>157199</v>
      </c>
      <c r="S318" s="33">
        <v>115514</v>
      </c>
      <c r="T318" s="38">
        <f t="shared" si="78"/>
        <v>0.73482655742084868</v>
      </c>
      <c r="U318" s="38">
        <f t="shared" si="79"/>
        <v>-0.94095953737209337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19822971</v>
      </c>
      <c r="E319" s="33">
        <v>21462121</v>
      </c>
      <c r="F319" s="33">
        <v>3837141</v>
      </c>
      <c r="G319" s="38">
        <f t="shared" si="72"/>
        <v>0.19357042897353782</v>
      </c>
      <c r="H319" s="33">
        <v>5038341</v>
      </c>
      <c r="I319" s="38">
        <f t="shared" si="73"/>
        <v>0.25416679467472358</v>
      </c>
      <c r="J319" s="33">
        <v>5153033</v>
      </c>
      <c r="K319" s="38">
        <f t="shared" si="74"/>
        <v>0.24009896319194174</v>
      </c>
      <c r="L319" s="33">
        <v>6389050</v>
      </c>
      <c r="M319" s="38">
        <f t="shared" si="75"/>
        <v>0.29768958995245626</v>
      </c>
      <c r="N319" s="33">
        <f t="shared" si="76"/>
        <v>20417565</v>
      </c>
      <c r="O319" s="38">
        <f t="shared" si="77"/>
        <v>0.95133025296055318</v>
      </c>
      <c r="P319" s="33">
        <v>4221563</v>
      </c>
      <c r="Q319" s="33">
        <v>16298334</v>
      </c>
      <c r="R319" s="33">
        <v>16158021</v>
      </c>
      <c r="S319" s="33">
        <v>15206392</v>
      </c>
      <c r="T319" s="38">
        <f t="shared" si="78"/>
        <v>0.94110485436304359</v>
      </c>
      <c r="U319" s="38">
        <f t="shared" si="79"/>
        <v>0.51343234721357933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13702410</v>
      </c>
      <c r="E320" s="33">
        <v>10025200</v>
      </c>
      <c r="F320" s="33">
        <v>1398835</v>
      </c>
      <c r="G320" s="38">
        <f t="shared" si="72"/>
        <v>0.10208678619308574</v>
      </c>
      <c r="H320" s="33">
        <v>1771654</v>
      </c>
      <c r="I320" s="38">
        <f t="shared" si="73"/>
        <v>0.12929506561254553</v>
      </c>
      <c r="J320" s="33">
        <v>1407181</v>
      </c>
      <c r="K320" s="38">
        <f t="shared" si="74"/>
        <v>0.14036438175796992</v>
      </c>
      <c r="L320" s="33">
        <v>1538171</v>
      </c>
      <c r="M320" s="38">
        <f t="shared" si="75"/>
        <v>0.15343045525276303</v>
      </c>
      <c r="N320" s="33">
        <f t="shared" si="76"/>
        <v>6115841</v>
      </c>
      <c r="O320" s="38">
        <f t="shared" si="77"/>
        <v>0.61004678210908514</v>
      </c>
      <c r="P320" s="33">
        <v>1277709</v>
      </c>
      <c r="Q320" s="33">
        <v>14019500</v>
      </c>
      <c r="R320" s="33">
        <v>12819820</v>
      </c>
      <c r="S320" s="33">
        <v>6220797</v>
      </c>
      <c r="T320" s="38">
        <f t="shared" si="78"/>
        <v>0.48524838882293198</v>
      </c>
      <c r="U320" s="38">
        <f t="shared" si="79"/>
        <v>0.20385079857776689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197064</v>
      </c>
      <c r="F321" s="33">
        <v>0</v>
      </c>
      <c r="G321" s="38">
        <f t="shared" si="72"/>
        <v>0</v>
      </c>
      <c r="H321" s="33">
        <v>57960</v>
      </c>
      <c r="I321" s="38">
        <f t="shared" si="73"/>
        <v>0</v>
      </c>
      <c r="J321" s="33">
        <v>64584</v>
      </c>
      <c r="K321" s="38">
        <f t="shared" si="74"/>
        <v>0.32773109243697479</v>
      </c>
      <c r="L321" s="33">
        <v>16560</v>
      </c>
      <c r="M321" s="38">
        <f t="shared" si="75"/>
        <v>8.4033613445378158E-2</v>
      </c>
      <c r="N321" s="33">
        <f t="shared" si="76"/>
        <v>139104</v>
      </c>
      <c r="O321" s="38">
        <f t="shared" si="77"/>
        <v>0.70588235294117652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3727093</v>
      </c>
      <c r="E322" s="33">
        <v>3209079</v>
      </c>
      <c r="F322" s="33">
        <v>592613</v>
      </c>
      <c r="G322" s="38">
        <f t="shared" si="72"/>
        <v>0.15900139867719962</v>
      </c>
      <c r="H322" s="33">
        <v>802530</v>
      </c>
      <c r="I322" s="38">
        <f t="shared" si="73"/>
        <v>0.21532330961422214</v>
      </c>
      <c r="J322" s="33">
        <v>745636</v>
      </c>
      <c r="K322" s="38">
        <f t="shared" si="74"/>
        <v>0.23235202374263769</v>
      </c>
      <c r="L322" s="33">
        <v>859113</v>
      </c>
      <c r="M322" s="38">
        <f t="shared" si="75"/>
        <v>0.26771325978575161</v>
      </c>
      <c r="N322" s="33">
        <f t="shared" si="76"/>
        <v>2999892</v>
      </c>
      <c r="O322" s="38">
        <f t="shared" si="77"/>
        <v>0.93481400738342679</v>
      </c>
      <c r="P322" s="33">
        <v>562148</v>
      </c>
      <c r="Q322" s="33">
        <v>2670832</v>
      </c>
      <c r="R322" s="33">
        <v>2705832</v>
      </c>
      <c r="S322" s="33">
        <v>2124401</v>
      </c>
      <c r="T322" s="38">
        <f t="shared" si="78"/>
        <v>0.78511932743791923</v>
      </c>
      <c r="U322" s="38">
        <f t="shared" si="79"/>
        <v>0.52826835637590097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37411448</v>
      </c>
      <c r="E323" s="34">
        <f>SUM(E318:E322)</f>
        <v>34893464</v>
      </c>
      <c r="F323" s="34">
        <f>SUM(F318:F322)</f>
        <v>5828589</v>
      </c>
      <c r="G323" s="39">
        <f t="shared" si="72"/>
        <v>0.15579693680928897</v>
      </c>
      <c r="H323" s="34">
        <f>SUM(H318:H322)</f>
        <v>7670485</v>
      </c>
      <c r="I323" s="39">
        <f t="shared" si="73"/>
        <v>0.20503042277326447</v>
      </c>
      <c r="J323" s="34">
        <f>SUM(J318:J322)</f>
        <v>7370434</v>
      </c>
      <c r="K323" s="39">
        <f t="shared" si="74"/>
        <v>0.21122677874572729</v>
      </c>
      <c r="L323" s="34">
        <f>SUM(L318:L322)</f>
        <v>8809714</v>
      </c>
      <c r="M323" s="39">
        <f t="shared" si="75"/>
        <v>0.25247461816917921</v>
      </c>
      <c r="N323" s="34">
        <f t="shared" si="76"/>
        <v>29679222</v>
      </c>
      <c r="O323" s="39">
        <f t="shared" si="77"/>
        <v>0.85056679955879422</v>
      </c>
      <c r="P323" s="34">
        <f>SUM(P318:P322)</f>
        <v>6176934</v>
      </c>
      <c r="Q323" s="34">
        <f>SUM(Q318:Q322)</f>
        <v>33177865</v>
      </c>
      <c r="R323" s="34">
        <f>SUM(R318:R322)</f>
        <v>31840872</v>
      </c>
      <c r="S323" s="34">
        <f>SUM(S318:S322)</f>
        <v>23667104</v>
      </c>
      <c r="T323" s="39">
        <f t="shared" si="78"/>
        <v>0.74329321131657444</v>
      </c>
      <c r="U323" s="39">
        <f t="shared" si="79"/>
        <v>0.42622763979670175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5622633</v>
      </c>
      <c r="E325" s="33">
        <v>5497633</v>
      </c>
      <c r="F325" s="33">
        <v>964255</v>
      </c>
      <c r="G325" s="38">
        <f t="shared" si="72"/>
        <v>0.17149527632338799</v>
      </c>
      <c r="H325" s="33">
        <v>1416980</v>
      </c>
      <c r="I325" s="38">
        <f t="shared" si="73"/>
        <v>0.2520136028796473</v>
      </c>
      <c r="J325" s="33">
        <v>1160950</v>
      </c>
      <c r="K325" s="38">
        <f t="shared" si="74"/>
        <v>0.21117269923256063</v>
      </c>
      <c r="L325" s="33">
        <v>1315756</v>
      </c>
      <c r="M325" s="38">
        <f t="shared" si="75"/>
        <v>0.23933136315210565</v>
      </c>
      <c r="N325" s="33">
        <f t="shared" si="76"/>
        <v>4857941</v>
      </c>
      <c r="O325" s="38">
        <f t="shared" si="77"/>
        <v>0.8836422875080967</v>
      </c>
      <c r="P325" s="33">
        <v>1279180</v>
      </c>
      <c r="Q325" s="33">
        <v>5242087</v>
      </c>
      <c r="R325" s="33">
        <v>5162087</v>
      </c>
      <c r="S325" s="33">
        <v>4643334</v>
      </c>
      <c r="T325" s="38">
        <f t="shared" si="78"/>
        <v>0.89950711795442428</v>
      </c>
      <c r="U325" s="38">
        <f t="shared" si="79"/>
        <v>2.8593317594083789E-2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11767487</v>
      </c>
      <c r="E326" s="33">
        <v>10082710</v>
      </c>
      <c r="F326" s="33">
        <v>1720663</v>
      </c>
      <c r="G326" s="38">
        <f t="shared" si="72"/>
        <v>0.14622178890021292</v>
      </c>
      <c r="H326" s="33">
        <v>3006152</v>
      </c>
      <c r="I326" s="38">
        <f t="shared" si="73"/>
        <v>0.25546252993523594</v>
      </c>
      <c r="J326" s="33">
        <v>2571486</v>
      </c>
      <c r="K326" s="38">
        <f t="shared" si="74"/>
        <v>0.25503917101652235</v>
      </c>
      <c r="L326" s="33">
        <v>2817281</v>
      </c>
      <c r="M326" s="38">
        <f t="shared" si="75"/>
        <v>0.27941704164852504</v>
      </c>
      <c r="N326" s="33">
        <f t="shared" si="76"/>
        <v>10115582</v>
      </c>
      <c r="O326" s="38">
        <f t="shared" si="77"/>
        <v>1.0032602345996264</v>
      </c>
      <c r="P326" s="33">
        <v>1564932</v>
      </c>
      <c r="Q326" s="33">
        <v>7912285</v>
      </c>
      <c r="R326" s="33">
        <v>8312999</v>
      </c>
      <c r="S326" s="33">
        <v>6455794</v>
      </c>
      <c r="T326" s="38">
        <f t="shared" si="78"/>
        <v>0.77659025340914878</v>
      </c>
      <c r="U326" s="38">
        <f t="shared" si="79"/>
        <v>0.80025777477871252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2940322</v>
      </c>
      <c r="E327" s="33">
        <v>3340808</v>
      </c>
      <c r="F327" s="33">
        <v>457985</v>
      </c>
      <c r="G327" s="38">
        <f t="shared" si="72"/>
        <v>0.15576015143919611</v>
      </c>
      <c r="H327" s="33">
        <v>728856</v>
      </c>
      <c r="I327" s="38">
        <f t="shared" si="73"/>
        <v>0.24788305498513427</v>
      </c>
      <c r="J327" s="33">
        <v>780329</v>
      </c>
      <c r="K327" s="38">
        <f t="shared" si="74"/>
        <v>0.23357493157343973</v>
      </c>
      <c r="L327" s="33">
        <v>554016</v>
      </c>
      <c r="M327" s="38">
        <f t="shared" si="75"/>
        <v>0.16583293622381173</v>
      </c>
      <c r="N327" s="33">
        <f t="shared" si="76"/>
        <v>2521186</v>
      </c>
      <c r="O327" s="38">
        <f t="shared" si="77"/>
        <v>0.75466354247236</v>
      </c>
      <c r="P327" s="33">
        <v>471667</v>
      </c>
      <c r="Q327" s="33">
        <v>2626128</v>
      </c>
      <c r="R327" s="33">
        <v>2571918</v>
      </c>
      <c r="S327" s="33">
        <v>1758528</v>
      </c>
      <c r="T327" s="38">
        <f t="shared" si="78"/>
        <v>0.68374186113243107</v>
      </c>
      <c r="U327" s="38">
        <f t="shared" si="79"/>
        <v>0.17459139604848328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6062293</v>
      </c>
      <c r="E330" s="33">
        <v>6881554</v>
      </c>
      <c r="F330" s="33">
        <v>987861</v>
      </c>
      <c r="G330" s="38">
        <f t="shared" si="72"/>
        <v>0.16295170820677918</v>
      </c>
      <c r="H330" s="33">
        <v>1463154</v>
      </c>
      <c r="I330" s="38">
        <f t="shared" si="73"/>
        <v>0.24135323053504673</v>
      </c>
      <c r="J330" s="33">
        <v>738510</v>
      </c>
      <c r="K330" s="38">
        <f t="shared" si="74"/>
        <v>0.10731732977754734</v>
      </c>
      <c r="L330" s="33">
        <v>1242275</v>
      </c>
      <c r="M330" s="38">
        <f t="shared" si="75"/>
        <v>0.18052245176016929</v>
      </c>
      <c r="N330" s="33">
        <f t="shared" si="76"/>
        <v>4431800</v>
      </c>
      <c r="O330" s="38">
        <f t="shared" si="77"/>
        <v>0.64401151251592303</v>
      </c>
      <c r="P330" s="33">
        <v>1634775</v>
      </c>
      <c r="Q330" s="33">
        <v>5202622</v>
      </c>
      <c r="R330" s="33">
        <v>5512757</v>
      </c>
      <c r="S330" s="33">
        <v>4574401</v>
      </c>
      <c r="T330" s="38">
        <f t="shared" si="78"/>
        <v>0.82978462500705186</v>
      </c>
      <c r="U330" s="38">
        <f t="shared" si="79"/>
        <v>-0.24009420256610237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3276659</v>
      </c>
      <c r="E331" s="33">
        <v>3518465</v>
      </c>
      <c r="F331" s="33">
        <v>708406</v>
      </c>
      <c r="G331" s="38">
        <f t="shared" si="72"/>
        <v>0.21619765743093805</v>
      </c>
      <c r="H331" s="33">
        <v>953447</v>
      </c>
      <c r="I331" s="38">
        <f t="shared" si="73"/>
        <v>0.29098145397491776</v>
      </c>
      <c r="J331" s="33">
        <v>875334</v>
      </c>
      <c r="K331" s="38">
        <f t="shared" si="74"/>
        <v>0.24878292096127147</v>
      </c>
      <c r="L331" s="33">
        <v>884371</v>
      </c>
      <c r="M331" s="38">
        <f t="shared" si="75"/>
        <v>0.25135137055505741</v>
      </c>
      <c r="N331" s="33">
        <f t="shared" si="76"/>
        <v>3421558</v>
      </c>
      <c r="O331" s="38">
        <f t="shared" si="77"/>
        <v>0.97245759159178791</v>
      </c>
      <c r="P331" s="33">
        <v>4003876</v>
      </c>
      <c r="Q331" s="33">
        <v>3330078</v>
      </c>
      <c r="R331" s="33">
        <v>3338988</v>
      </c>
      <c r="S331" s="33">
        <v>6206009</v>
      </c>
      <c r="T331" s="38">
        <f t="shared" si="78"/>
        <v>1.8586496866715305</v>
      </c>
      <c r="U331" s="38">
        <f t="shared" si="79"/>
        <v>-0.77912128147824755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29669394</v>
      </c>
      <c r="E332" s="34">
        <f>SUM(E324:E331)</f>
        <v>29321170</v>
      </c>
      <c r="F332" s="34">
        <f>SUM(F324:F331)</f>
        <v>4839170</v>
      </c>
      <c r="G332" s="39">
        <f t="shared" si="72"/>
        <v>0.16310309539857806</v>
      </c>
      <c r="H332" s="34">
        <f>SUM(H324:H331)</f>
        <v>7568589</v>
      </c>
      <c r="I332" s="39">
        <f t="shared" si="73"/>
        <v>0.25509752575330658</v>
      </c>
      <c r="J332" s="34">
        <f>SUM(J324:J331)</f>
        <v>6126609</v>
      </c>
      <c r="K332" s="39">
        <f t="shared" si="74"/>
        <v>0.20894831277196646</v>
      </c>
      <c r="L332" s="34">
        <f>SUM(L324:L331)</f>
        <v>6813699</v>
      </c>
      <c r="M332" s="39">
        <f t="shared" si="75"/>
        <v>0.23238155230504104</v>
      </c>
      <c r="N332" s="34">
        <f t="shared" si="76"/>
        <v>25348067</v>
      </c>
      <c r="O332" s="39">
        <f t="shared" si="77"/>
        <v>0.86449711931686224</v>
      </c>
      <c r="P332" s="34">
        <f>SUM(P324:P331)</f>
        <v>8954430</v>
      </c>
      <c r="Q332" s="34">
        <f>SUM(Q324:Q331)</f>
        <v>24313200</v>
      </c>
      <c r="R332" s="34">
        <f>SUM(R324:R331)</f>
        <v>24898749</v>
      </c>
      <c r="S332" s="34">
        <f>SUM(S324:S331)</f>
        <v>23638066</v>
      </c>
      <c r="T332" s="39">
        <f t="shared" si="78"/>
        <v>0.94936761682283721</v>
      </c>
      <c r="U332" s="39">
        <f t="shared" si="79"/>
        <v>-0.23906948851015641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346742400</v>
      </c>
      <c r="E338" s="34">
        <f>SUM(E302,E304:E309,E311:E316,E318:E322,E324:E331,E333:E336)</f>
        <v>355207009</v>
      </c>
      <c r="F338" s="34">
        <f>SUM(F302,F304:F309,F311:F316,F318:F322,F324:F331,F333:F336)</f>
        <v>58185021</v>
      </c>
      <c r="G338" s="39">
        <f t="shared" si="72"/>
        <v>0.16780474784739333</v>
      </c>
      <c r="H338" s="34">
        <f>SUM(H302,H304:H309,H311:H316,H318:H322,H324:H331,H333:H336)</f>
        <v>82705964</v>
      </c>
      <c r="I338" s="39">
        <f t="shared" si="73"/>
        <v>0.2385227880986</v>
      </c>
      <c r="J338" s="34">
        <f>SUM(J302,J304:J309,J311:J316,J318:J322,J324:J331,J333:J336)</f>
        <v>75695359</v>
      </c>
      <c r="K338" s="39">
        <f t="shared" si="74"/>
        <v>0.21310209844423425</v>
      </c>
      <c r="L338" s="34">
        <f>SUM(L302,L304:L309,L311:L316,L318:L322,L324:L331,L333:L336)</f>
        <v>106543616</v>
      </c>
      <c r="M338" s="39">
        <f t="shared" si="75"/>
        <v>0.29994795513733796</v>
      </c>
      <c r="N338" s="34">
        <f t="shared" si="76"/>
        <v>323129960</v>
      </c>
      <c r="O338" s="39">
        <f t="shared" si="77"/>
        <v>0.90969477463210757</v>
      </c>
      <c r="P338" s="34">
        <f>SUM(P302,P304:P309,P311:P316,P318:P322,P324:P331,P333:P336)</f>
        <v>88845781</v>
      </c>
      <c r="Q338" s="34">
        <f>SUM(Q302,Q304:Q309,Q311:Q316,Q318:Q322,Q324:Q331,Q333:Q336)</f>
        <v>310670742</v>
      </c>
      <c r="R338" s="34">
        <f>SUM(R302,R304:R309,R311:R316,R318:R322,R324:R331,R333:R336)</f>
        <v>338102841</v>
      </c>
      <c r="S338" s="34">
        <f>SUM(S302,S304:S309,S311:S316,S318:S322,S324:S331,S333:S336)</f>
        <v>286251968</v>
      </c>
      <c r="T338" s="39">
        <f t="shared" si="78"/>
        <v>0.84664171159685697</v>
      </c>
      <c r="U338" s="39">
        <f t="shared" si="79"/>
        <v>0.1991972471939889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1688704907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1664872497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330324864</v>
      </c>
      <c r="G339" s="41">
        <f t="shared" si="72"/>
        <v>0.1956083994490341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392849770</v>
      </c>
      <c r="I339" s="41">
        <f t="shared" si="73"/>
        <v>0.23263375878850337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340464873</v>
      </c>
      <c r="K339" s="41">
        <f t="shared" si="74"/>
        <v>0.20449906741416968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414389908</v>
      </c>
      <c r="M339" s="41">
        <f t="shared" si="75"/>
        <v>0.24890188813059599</v>
      </c>
      <c r="N339" s="36">
        <f t="shared" si="76"/>
        <v>1478029415</v>
      </c>
      <c r="O339" s="41">
        <f t="shared" si="77"/>
        <v>0.8877733385969917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445588325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1664496841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1690056570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1652006849</v>
      </c>
      <c r="T339" s="41">
        <f t="shared" si="78"/>
        <v>0.97748612580465277</v>
      </c>
      <c r="U339" s="41">
        <f t="shared" si="79"/>
        <v>-7.0016235277259531E-2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2809519204</v>
      </c>
      <c r="E8" s="33">
        <v>2836946551</v>
      </c>
      <c r="F8" s="33">
        <v>853308174</v>
      </c>
      <c r="G8" s="38">
        <f>IF(($D8       =0),0,($F8       /$D8       ))</f>
        <v>0.30372035641725409</v>
      </c>
      <c r="H8" s="33">
        <v>655574973</v>
      </c>
      <c r="I8" s="38">
        <f>IF(($D8       =0),0,($H8       /$D8       ))</f>
        <v>0.2333406271317304</v>
      </c>
      <c r="J8" s="33">
        <v>633346837</v>
      </c>
      <c r="K8" s="38">
        <f>IF(($E8       =0),0,($J8       /$E8       ))</f>
        <v>0.22324947813230761</v>
      </c>
      <c r="L8" s="33">
        <v>781170749</v>
      </c>
      <c r="M8" s="38">
        <f>IF(($E8       =0),0,($L8       /$E8       ))</f>
        <v>0.27535617430812853</v>
      </c>
      <c r="N8" s="33">
        <f>$F8       +$H8       +$J8       +$L8</f>
        <v>2923400733</v>
      </c>
      <c r="O8" s="38">
        <f>IF(($E8       =0),0,($N8       /$E8       ))</f>
        <v>1.0304743781547543</v>
      </c>
      <c r="P8" s="33">
        <v>408249466</v>
      </c>
      <c r="Q8" s="33">
        <v>2400026506</v>
      </c>
      <c r="R8" s="33">
        <v>2376918710</v>
      </c>
      <c r="S8" s="33">
        <v>2168806860</v>
      </c>
      <c r="T8" s="38">
        <f>IF(($R8       =0),0,($S8       /$R8       ))</f>
        <v>0.91244469189272359</v>
      </c>
      <c r="U8" s="38">
        <f>IF(($P8       =0),0,(($L8       /$P8       )-1))</f>
        <v>0.91346422728694998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5406254340</v>
      </c>
      <c r="E9" s="33">
        <v>5232879490</v>
      </c>
      <c r="F9" s="33">
        <v>494056995</v>
      </c>
      <c r="G9" s="38">
        <f>IF(($D9       =0),0,($F9       /$D9       ))</f>
        <v>9.1386191608587922E-2</v>
      </c>
      <c r="H9" s="33">
        <v>1029155005</v>
      </c>
      <c r="I9" s="38">
        <f>IF(($D9       =0),0,($H9       /$D9       ))</f>
        <v>0.19036377874149368</v>
      </c>
      <c r="J9" s="33">
        <v>1362093646</v>
      </c>
      <c r="K9" s="38">
        <f>IF(($E9       =0),0,($J9       /$E9       ))</f>
        <v>0.26029524444485153</v>
      </c>
      <c r="L9" s="33">
        <v>962229387</v>
      </c>
      <c r="M9" s="38">
        <f>IF(($E9       =0),0,($L9       /$E9       ))</f>
        <v>0.18388143446429722</v>
      </c>
      <c r="N9" s="33">
        <f>$F9       +$H9       +$J9       +$L9</f>
        <v>3847535033</v>
      </c>
      <c r="O9" s="38">
        <f>IF(($E9       =0),0,($N9       /$E9       ))</f>
        <v>0.73526154010475786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8215773544</v>
      </c>
      <c r="E10" s="34">
        <f>SUM(E8:E9)</f>
        <v>8069826041</v>
      </c>
      <c r="F10" s="34">
        <f>SUM(F8:F9)</f>
        <v>1347365169</v>
      </c>
      <c r="G10" s="39">
        <f t="shared" ref="G10:G54" si="0">IF(($D10      =0),0,($F10      /$D10      ))</f>
        <v>0.16399735968671925</v>
      </c>
      <c r="H10" s="34">
        <f>SUM(H8:H9)</f>
        <v>1684729978</v>
      </c>
      <c r="I10" s="39">
        <f t="shared" ref="I10:I54" si="1">IF(($D10      =0),0,($H10      /$D10      ))</f>
        <v>0.20506042054072468</v>
      </c>
      <c r="J10" s="34">
        <f>SUM(J8:J9)</f>
        <v>1995440483</v>
      </c>
      <c r="K10" s="39">
        <f t="shared" ref="K10:K54" si="2">IF(($E10      =0),0,($J10      /$E10      ))</f>
        <v>0.24727180894133974</v>
      </c>
      <c r="L10" s="34">
        <f>SUM(L8:L9)</f>
        <v>1743400136</v>
      </c>
      <c r="M10" s="39">
        <f t="shared" ref="M10:M54" si="3">IF(($E10      =0),0,($L10      /$E10      ))</f>
        <v>0.2160393702593322</v>
      </c>
      <c r="N10" s="34">
        <f t="shared" ref="N10:N54" si="4">$F10      +$H10      +$J10      +$L10</f>
        <v>6770935766</v>
      </c>
      <c r="O10" s="39">
        <f t="shared" ref="O10:O54" si="5">IF(($E10      =0),0,($N10      /$E10      ))</f>
        <v>0.83904358428536296</v>
      </c>
      <c r="P10" s="34">
        <f>SUM(P8:P9)</f>
        <v>408249466</v>
      </c>
      <c r="Q10" s="34">
        <f>SUM(Q8:Q9)</f>
        <v>2400026506</v>
      </c>
      <c r="R10" s="34">
        <f>SUM(R8:R9)</f>
        <v>2376918710</v>
      </c>
      <c r="S10" s="34">
        <f>SUM(S8:S9)</f>
        <v>2168806860</v>
      </c>
      <c r="T10" s="39">
        <f t="shared" ref="T10:T54" si="6">IF(($R10      =0),0,($S10      /$R10      ))</f>
        <v>0.91244469189272359</v>
      </c>
      <c r="U10" s="39">
        <f t="shared" ref="U10:U54" si="7">IF(($P10      =0),0,(($L10      /$P10      )-1))</f>
        <v>3.2704284541550388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140661692</v>
      </c>
      <c r="E11" s="33">
        <v>147740762</v>
      </c>
      <c r="F11" s="33">
        <v>35692151</v>
      </c>
      <c r="G11" s="38">
        <f t="shared" si="0"/>
        <v>0.25374464427741988</v>
      </c>
      <c r="H11" s="33">
        <v>31903236</v>
      </c>
      <c r="I11" s="38">
        <f t="shared" si="1"/>
        <v>0.22680827698276229</v>
      </c>
      <c r="J11" s="33">
        <v>32511742</v>
      </c>
      <c r="K11" s="38">
        <f t="shared" si="2"/>
        <v>0.22005939024465029</v>
      </c>
      <c r="L11" s="33">
        <v>32097829</v>
      </c>
      <c r="M11" s="38">
        <f t="shared" si="3"/>
        <v>0.21725777345049838</v>
      </c>
      <c r="N11" s="33">
        <f t="shared" si="4"/>
        <v>132204958</v>
      </c>
      <c r="O11" s="38">
        <f t="shared" si="5"/>
        <v>0.89484415952856666</v>
      </c>
      <c r="P11" s="33">
        <v>27861894</v>
      </c>
      <c r="Q11" s="33">
        <v>134415467</v>
      </c>
      <c r="R11" s="33">
        <v>134932682</v>
      </c>
      <c r="S11" s="33">
        <v>118825688</v>
      </c>
      <c r="T11" s="38">
        <f t="shared" si="6"/>
        <v>0.8806294089670581</v>
      </c>
      <c r="U11" s="38">
        <f t="shared" si="7"/>
        <v>0.15203327526836463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143979203</v>
      </c>
      <c r="E12" s="33">
        <v>138384456</v>
      </c>
      <c r="F12" s="33">
        <v>43578354</v>
      </c>
      <c r="G12" s="38">
        <f t="shared" si="0"/>
        <v>0.30267117119685683</v>
      </c>
      <c r="H12" s="33">
        <v>27505741</v>
      </c>
      <c r="I12" s="38">
        <f t="shared" si="1"/>
        <v>0.19103968091836152</v>
      </c>
      <c r="J12" s="33">
        <v>28175997</v>
      </c>
      <c r="K12" s="38">
        <f t="shared" si="2"/>
        <v>0.2036066608521408</v>
      </c>
      <c r="L12" s="33">
        <v>31340409</v>
      </c>
      <c r="M12" s="38">
        <f t="shared" si="3"/>
        <v>0.22647347762815212</v>
      </c>
      <c r="N12" s="33">
        <f t="shared" si="4"/>
        <v>130600501</v>
      </c>
      <c r="O12" s="38">
        <f t="shared" si="5"/>
        <v>0.94375123315872989</v>
      </c>
      <c r="P12" s="33">
        <v>18152368</v>
      </c>
      <c r="Q12" s="33">
        <v>128990071</v>
      </c>
      <c r="R12" s="33">
        <v>127311954</v>
      </c>
      <c r="S12" s="33">
        <v>109435108</v>
      </c>
      <c r="T12" s="38">
        <f t="shared" si="6"/>
        <v>0.85958234526822197</v>
      </c>
      <c r="U12" s="38">
        <f t="shared" si="7"/>
        <v>0.72651904148263191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135329088</v>
      </c>
      <c r="E13" s="33">
        <v>135079088</v>
      </c>
      <c r="F13" s="33">
        <v>19142755</v>
      </c>
      <c r="G13" s="38">
        <f t="shared" si="0"/>
        <v>0.14145336588686683</v>
      </c>
      <c r="H13" s="33">
        <v>37105287</v>
      </c>
      <c r="I13" s="38">
        <f t="shared" si="1"/>
        <v>0.2741855985906001</v>
      </c>
      <c r="J13" s="33">
        <v>26789994</v>
      </c>
      <c r="K13" s="38">
        <f t="shared" si="2"/>
        <v>0.19832821198792813</v>
      </c>
      <c r="L13" s="33">
        <v>72866188</v>
      </c>
      <c r="M13" s="38">
        <f t="shared" si="3"/>
        <v>0.53943352060535088</v>
      </c>
      <c r="N13" s="33">
        <f t="shared" si="4"/>
        <v>155904224</v>
      </c>
      <c r="O13" s="38">
        <f t="shared" si="5"/>
        <v>1.1541699482010124</v>
      </c>
      <c r="P13" s="33">
        <v>41097749</v>
      </c>
      <c r="Q13" s="33">
        <v>126661008</v>
      </c>
      <c r="R13" s="33">
        <v>126661008</v>
      </c>
      <c r="S13" s="33">
        <v>133355817</v>
      </c>
      <c r="T13" s="38">
        <f t="shared" si="6"/>
        <v>1.0528561165406167</v>
      </c>
      <c r="U13" s="38">
        <f t="shared" si="7"/>
        <v>0.77299705635946148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77936891</v>
      </c>
      <c r="E14" s="33">
        <v>76271624</v>
      </c>
      <c r="F14" s="33">
        <v>17298486</v>
      </c>
      <c r="G14" s="38">
        <f t="shared" si="0"/>
        <v>0.22195504308736155</v>
      </c>
      <c r="H14" s="33">
        <v>23900943</v>
      </c>
      <c r="I14" s="38">
        <f t="shared" si="1"/>
        <v>0.30667047008585446</v>
      </c>
      <c r="J14" s="33">
        <v>35465747</v>
      </c>
      <c r="K14" s="38">
        <f t="shared" si="2"/>
        <v>0.46499268194420512</v>
      </c>
      <c r="L14" s="33">
        <v>24298261</v>
      </c>
      <c r="M14" s="38">
        <f t="shared" si="3"/>
        <v>0.31857537214626502</v>
      </c>
      <c r="N14" s="33">
        <f t="shared" si="4"/>
        <v>100963437</v>
      </c>
      <c r="O14" s="38">
        <f t="shared" si="5"/>
        <v>1.323735246544639</v>
      </c>
      <c r="P14" s="33">
        <v>24759636</v>
      </c>
      <c r="Q14" s="33">
        <v>74103291</v>
      </c>
      <c r="R14" s="33">
        <v>86527585</v>
      </c>
      <c r="S14" s="33">
        <v>86434271</v>
      </c>
      <c r="T14" s="38">
        <f t="shared" si="6"/>
        <v>0.99892156934693144</v>
      </c>
      <c r="U14" s="38">
        <f t="shared" si="7"/>
        <v>-1.863415924208256E-2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48176752</v>
      </c>
      <c r="E15" s="33">
        <v>48968031</v>
      </c>
      <c r="F15" s="33">
        <v>11679383</v>
      </c>
      <c r="G15" s="38">
        <f t="shared" si="0"/>
        <v>0.2424277792741196</v>
      </c>
      <c r="H15" s="33">
        <v>4756089</v>
      </c>
      <c r="I15" s="38">
        <f t="shared" si="1"/>
        <v>9.8721661435374475E-2</v>
      </c>
      <c r="J15" s="33">
        <v>9924372</v>
      </c>
      <c r="K15" s="38">
        <f t="shared" si="2"/>
        <v>0.20267043206209373</v>
      </c>
      <c r="L15" s="33">
        <v>8539872</v>
      </c>
      <c r="M15" s="38">
        <f t="shared" si="3"/>
        <v>0.17439688355041272</v>
      </c>
      <c r="N15" s="33">
        <f t="shared" si="4"/>
        <v>34899716</v>
      </c>
      <c r="O15" s="38">
        <f t="shared" si="5"/>
        <v>0.71270409055246675</v>
      </c>
      <c r="P15" s="33">
        <v>7328324</v>
      </c>
      <c r="Q15" s="33">
        <v>40685331</v>
      </c>
      <c r="R15" s="33">
        <v>44056851</v>
      </c>
      <c r="S15" s="33">
        <v>44066264</v>
      </c>
      <c r="T15" s="38">
        <f t="shared" si="6"/>
        <v>1.000213655760372</v>
      </c>
      <c r="U15" s="38">
        <f t="shared" si="7"/>
        <v>0.16532402224574128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354858386</v>
      </c>
      <c r="E16" s="33">
        <v>381556952</v>
      </c>
      <c r="F16" s="33">
        <v>108195844</v>
      </c>
      <c r="G16" s="38">
        <f t="shared" si="0"/>
        <v>0.30489865328982252</v>
      </c>
      <c r="H16" s="33">
        <v>79749330</v>
      </c>
      <c r="I16" s="38">
        <f t="shared" si="1"/>
        <v>0.22473564989950667</v>
      </c>
      <c r="J16" s="33">
        <v>82708222</v>
      </c>
      <c r="K16" s="38">
        <f t="shared" si="2"/>
        <v>0.21676507678989951</v>
      </c>
      <c r="L16" s="33">
        <v>62930369</v>
      </c>
      <c r="M16" s="38">
        <f t="shared" si="3"/>
        <v>0.16493047412749015</v>
      </c>
      <c r="N16" s="33">
        <f t="shared" si="4"/>
        <v>333583765</v>
      </c>
      <c r="O16" s="38">
        <f t="shared" si="5"/>
        <v>0.8742699176399753</v>
      </c>
      <c r="P16" s="33">
        <v>75131181</v>
      </c>
      <c r="Q16" s="33">
        <v>316671542</v>
      </c>
      <c r="R16" s="33">
        <v>317278315</v>
      </c>
      <c r="S16" s="33">
        <v>301929720</v>
      </c>
      <c r="T16" s="38">
        <f t="shared" si="6"/>
        <v>0.95162419152408828</v>
      </c>
      <c r="U16" s="38">
        <f t="shared" si="7"/>
        <v>-0.1623934541904779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11948553</v>
      </c>
      <c r="E17" s="33">
        <v>9014474</v>
      </c>
      <c r="F17" s="33">
        <v>1064607</v>
      </c>
      <c r="G17" s="38">
        <f t="shared" si="0"/>
        <v>8.909924071977586E-2</v>
      </c>
      <c r="H17" s="33">
        <v>1963296</v>
      </c>
      <c r="I17" s="38">
        <f t="shared" si="1"/>
        <v>0.16431244854502466</v>
      </c>
      <c r="J17" s="33">
        <v>1331658</v>
      </c>
      <c r="K17" s="38">
        <f t="shared" si="2"/>
        <v>0.14772442629486757</v>
      </c>
      <c r="L17" s="33">
        <v>7427836</v>
      </c>
      <c r="M17" s="38">
        <f t="shared" si="3"/>
        <v>0.82398995215916093</v>
      </c>
      <c r="N17" s="33">
        <f t="shared" si="4"/>
        <v>11787397</v>
      </c>
      <c r="O17" s="38">
        <f t="shared" si="5"/>
        <v>1.3076078537693936</v>
      </c>
      <c r="P17" s="33">
        <v>993007</v>
      </c>
      <c r="Q17" s="33">
        <v>9650023</v>
      </c>
      <c r="R17" s="33">
        <v>11227998</v>
      </c>
      <c r="S17" s="33">
        <v>6915482</v>
      </c>
      <c r="T17" s="38">
        <f t="shared" si="6"/>
        <v>0.61591407479766203</v>
      </c>
      <c r="U17" s="38">
        <f t="shared" si="7"/>
        <v>6.4801446515482768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912890565</v>
      </c>
      <c r="E19" s="34">
        <f>SUM(E11:E18)</f>
        <v>937015387</v>
      </c>
      <c r="F19" s="34">
        <f>SUM(F11:F18)</f>
        <v>236651580</v>
      </c>
      <c r="G19" s="39">
        <f t="shared" si="0"/>
        <v>0.25923324117168417</v>
      </c>
      <c r="H19" s="34">
        <f>SUM(H11:H18)</f>
        <v>206883922</v>
      </c>
      <c r="I19" s="39">
        <f t="shared" si="1"/>
        <v>0.22662510703021671</v>
      </c>
      <c r="J19" s="34">
        <f>SUM(J11:J18)</f>
        <v>216907732</v>
      </c>
      <c r="K19" s="39">
        <f t="shared" si="2"/>
        <v>0.23148790831969551</v>
      </c>
      <c r="L19" s="34">
        <f>SUM(L11:L18)</f>
        <v>239500764</v>
      </c>
      <c r="M19" s="39">
        <f t="shared" si="3"/>
        <v>0.25559960628480055</v>
      </c>
      <c r="N19" s="34">
        <f t="shared" si="4"/>
        <v>899943998</v>
      </c>
      <c r="O19" s="39">
        <f t="shared" si="5"/>
        <v>0.96043673400210661</v>
      </c>
      <c r="P19" s="34">
        <f>SUM(P11:P18)</f>
        <v>195324159</v>
      </c>
      <c r="Q19" s="34">
        <f>SUM(Q11:Q18)</f>
        <v>831176733</v>
      </c>
      <c r="R19" s="34">
        <f>SUM(R11:R18)</f>
        <v>847996393</v>
      </c>
      <c r="S19" s="34">
        <f>SUM(S11:S18)</f>
        <v>800962350</v>
      </c>
      <c r="T19" s="39">
        <f t="shared" si="6"/>
        <v>0.94453509072885877</v>
      </c>
      <c r="U19" s="39">
        <f t="shared" si="7"/>
        <v>0.22617071654715271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5860023</v>
      </c>
      <c r="E20" s="33">
        <v>6015436</v>
      </c>
      <c r="F20" s="33">
        <v>844515</v>
      </c>
      <c r="G20" s="38">
        <f t="shared" si="0"/>
        <v>0.1441146220757154</v>
      </c>
      <c r="H20" s="33">
        <v>1792158</v>
      </c>
      <c r="I20" s="38">
        <f t="shared" si="1"/>
        <v>0.30582780989084857</v>
      </c>
      <c r="J20" s="33">
        <v>948282</v>
      </c>
      <c r="K20" s="38">
        <f t="shared" si="2"/>
        <v>0.15764144111914746</v>
      </c>
      <c r="L20" s="33">
        <v>4231128</v>
      </c>
      <c r="M20" s="38">
        <f t="shared" si="3"/>
        <v>0.70337844172891206</v>
      </c>
      <c r="N20" s="33">
        <f t="shared" si="4"/>
        <v>7816083</v>
      </c>
      <c r="O20" s="38">
        <f t="shared" si="5"/>
        <v>1.2993377371149821</v>
      </c>
      <c r="P20" s="33">
        <v>8369592</v>
      </c>
      <c r="Q20" s="33">
        <v>17328470</v>
      </c>
      <c r="R20" s="33">
        <v>19372688</v>
      </c>
      <c r="S20" s="33">
        <v>17231493</v>
      </c>
      <c r="T20" s="38">
        <f t="shared" si="6"/>
        <v>0.88947352065960072</v>
      </c>
      <c r="U20" s="38">
        <f t="shared" si="7"/>
        <v>-0.4944642462858404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571790</v>
      </c>
      <c r="Q21" s="33">
        <v>3000001</v>
      </c>
      <c r="R21" s="33">
        <v>2185787</v>
      </c>
      <c r="S21" s="33">
        <v>762607</v>
      </c>
      <c r="T21" s="38">
        <f t="shared" si="6"/>
        <v>0.34889355641697933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14690437</v>
      </c>
      <c r="E22" s="33">
        <v>17340438</v>
      </c>
      <c r="F22" s="33">
        <v>4613632</v>
      </c>
      <c r="G22" s="38">
        <f t="shared" si="0"/>
        <v>0.31405682485823944</v>
      </c>
      <c r="H22" s="33">
        <v>2908393</v>
      </c>
      <c r="I22" s="38">
        <f t="shared" si="1"/>
        <v>0.19797865781664631</v>
      </c>
      <c r="J22" s="33">
        <v>2884463</v>
      </c>
      <c r="K22" s="38">
        <f t="shared" si="2"/>
        <v>0.16634314542689174</v>
      </c>
      <c r="L22" s="33">
        <v>-79437921</v>
      </c>
      <c r="M22" s="38">
        <f t="shared" si="3"/>
        <v>-4.5810792668558893</v>
      </c>
      <c r="N22" s="33">
        <f t="shared" si="4"/>
        <v>-69031433</v>
      </c>
      <c r="O22" s="38">
        <f t="shared" si="5"/>
        <v>-3.9809509425309786</v>
      </c>
      <c r="P22" s="33">
        <v>2812796</v>
      </c>
      <c r="Q22" s="33">
        <v>12035344</v>
      </c>
      <c r="R22" s="33">
        <v>14152533</v>
      </c>
      <c r="S22" s="33">
        <v>9467578</v>
      </c>
      <c r="T22" s="38">
        <f t="shared" si="6"/>
        <v>0.66896703226199861</v>
      </c>
      <c r="U22" s="38">
        <f t="shared" si="7"/>
        <v>-29.241621859530518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45863798</v>
      </c>
      <c r="E23" s="33">
        <v>42639276</v>
      </c>
      <c r="F23" s="33">
        <v>21580136</v>
      </c>
      <c r="G23" s="38">
        <f t="shared" si="0"/>
        <v>0.47052657959116251</v>
      </c>
      <c r="H23" s="33">
        <v>2796740</v>
      </c>
      <c r="I23" s="38">
        <f t="shared" si="1"/>
        <v>6.0979249908609839E-2</v>
      </c>
      <c r="J23" s="33">
        <v>10535086</v>
      </c>
      <c r="K23" s="38">
        <f t="shared" si="2"/>
        <v>0.24707469235640867</v>
      </c>
      <c r="L23" s="33">
        <v>11143794</v>
      </c>
      <c r="M23" s="38">
        <f t="shared" si="3"/>
        <v>0.26135045069714596</v>
      </c>
      <c r="N23" s="33">
        <f t="shared" si="4"/>
        <v>46055756</v>
      </c>
      <c r="O23" s="38">
        <f t="shared" si="5"/>
        <v>1.0801251878666982</v>
      </c>
      <c r="P23" s="33">
        <v>14027403</v>
      </c>
      <c r="Q23" s="33">
        <v>35883720</v>
      </c>
      <c r="R23" s="33">
        <v>41273720</v>
      </c>
      <c r="S23" s="33">
        <v>45080809</v>
      </c>
      <c r="T23" s="38">
        <f t="shared" si="6"/>
        <v>1.0922400258566467</v>
      </c>
      <c r="U23" s="38">
        <f t="shared" si="7"/>
        <v>-0.20556969811161763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6066681</v>
      </c>
      <c r="E24" s="33">
        <v>8098322</v>
      </c>
      <c r="F24" s="33">
        <v>724045</v>
      </c>
      <c r="G24" s="38">
        <f t="shared" si="0"/>
        <v>0.11934779494751743</v>
      </c>
      <c r="H24" s="33">
        <v>2052059</v>
      </c>
      <c r="I24" s="38">
        <f t="shared" si="1"/>
        <v>0.33825068435277872</v>
      </c>
      <c r="J24" s="33">
        <v>1696421</v>
      </c>
      <c r="K24" s="38">
        <f t="shared" si="2"/>
        <v>0.20947808694196154</v>
      </c>
      <c r="L24" s="33">
        <v>978452</v>
      </c>
      <c r="M24" s="38">
        <f t="shared" si="3"/>
        <v>0.12082157266653512</v>
      </c>
      <c r="N24" s="33">
        <f t="shared" si="4"/>
        <v>5450977</v>
      </c>
      <c r="O24" s="38">
        <f t="shared" si="5"/>
        <v>0.67309956309467567</v>
      </c>
      <c r="P24" s="33">
        <v>1341249</v>
      </c>
      <c r="Q24" s="33">
        <v>5845304</v>
      </c>
      <c r="R24" s="33">
        <v>6062302</v>
      </c>
      <c r="S24" s="33">
        <v>6187389</v>
      </c>
      <c r="T24" s="38">
        <f t="shared" si="6"/>
        <v>1.0206335811049994</v>
      </c>
      <c r="U24" s="38">
        <f t="shared" si="7"/>
        <v>-0.27049190717010785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77973605</v>
      </c>
      <c r="E25" s="33">
        <v>77973605</v>
      </c>
      <c r="F25" s="33">
        <v>2322389</v>
      </c>
      <c r="G25" s="38">
        <f t="shared" si="0"/>
        <v>2.9784296878411613E-2</v>
      </c>
      <c r="H25" s="33">
        <v>42414590</v>
      </c>
      <c r="I25" s="38">
        <f t="shared" si="1"/>
        <v>0.54396086983537573</v>
      </c>
      <c r="J25" s="33">
        <v>32772044</v>
      </c>
      <c r="K25" s="38">
        <f t="shared" si="2"/>
        <v>0.42029663756087715</v>
      </c>
      <c r="L25" s="33">
        <v>24373011</v>
      </c>
      <c r="M25" s="38">
        <f t="shared" si="3"/>
        <v>0.31258027636403368</v>
      </c>
      <c r="N25" s="33">
        <f t="shared" si="4"/>
        <v>101882034</v>
      </c>
      <c r="O25" s="38">
        <f t="shared" si="5"/>
        <v>1.3066220806386981</v>
      </c>
      <c r="P25" s="33">
        <v>44921124</v>
      </c>
      <c r="Q25" s="33">
        <v>100619308</v>
      </c>
      <c r="R25" s="33">
        <v>100619308</v>
      </c>
      <c r="S25" s="33">
        <v>61541404</v>
      </c>
      <c r="T25" s="38">
        <f t="shared" si="6"/>
        <v>0.6116261900747717</v>
      </c>
      <c r="U25" s="38">
        <f t="shared" si="7"/>
        <v>-0.45742651052097449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150454544</v>
      </c>
      <c r="E27" s="34">
        <f>SUM(E20:E26)</f>
        <v>152067077</v>
      </c>
      <c r="F27" s="34">
        <f>SUM(F20:F26)</f>
        <v>30084717</v>
      </c>
      <c r="G27" s="39">
        <f t="shared" si="0"/>
        <v>0.1999588460418982</v>
      </c>
      <c r="H27" s="34">
        <f>SUM(H20:H26)</f>
        <v>51963940</v>
      </c>
      <c r="I27" s="39">
        <f t="shared" si="1"/>
        <v>0.34537966497043787</v>
      </c>
      <c r="J27" s="34">
        <f>SUM(J20:J26)</f>
        <v>48836296</v>
      </c>
      <c r="K27" s="39">
        <f t="shared" si="2"/>
        <v>0.32114969895817752</v>
      </c>
      <c r="L27" s="34">
        <f>SUM(L20:L26)</f>
        <v>-38711536</v>
      </c>
      <c r="M27" s="39">
        <f t="shared" si="3"/>
        <v>-0.25456881768037143</v>
      </c>
      <c r="N27" s="34">
        <f t="shared" si="4"/>
        <v>92173417</v>
      </c>
      <c r="O27" s="39">
        <f t="shared" si="5"/>
        <v>0.60613657353327044</v>
      </c>
      <c r="P27" s="34">
        <f>SUM(P20:P26)</f>
        <v>72043954</v>
      </c>
      <c r="Q27" s="34">
        <f>SUM(Q20:Q26)</f>
        <v>174712147</v>
      </c>
      <c r="R27" s="34">
        <f>SUM(R20:R26)</f>
        <v>183666338</v>
      </c>
      <c r="S27" s="34">
        <f>SUM(S20:S26)</f>
        <v>140271280</v>
      </c>
      <c r="T27" s="39">
        <f t="shared" si="6"/>
        <v>0.76372884398664276</v>
      </c>
      <c r="U27" s="39">
        <f t="shared" si="7"/>
        <v>-1.5373321958425548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72756943</v>
      </c>
      <c r="E28" s="33">
        <v>42258630</v>
      </c>
      <c r="F28" s="33">
        <v>3012491</v>
      </c>
      <c r="G28" s="38">
        <f t="shared" si="0"/>
        <v>4.1404859464752385E-2</v>
      </c>
      <c r="H28" s="33">
        <v>12903713</v>
      </c>
      <c r="I28" s="38">
        <f t="shared" si="1"/>
        <v>0.17735369942632143</v>
      </c>
      <c r="J28" s="33">
        <v>13972011</v>
      </c>
      <c r="K28" s="38">
        <f t="shared" si="2"/>
        <v>0.3306309504117857</v>
      </c>
      <c r="L28" s="33">
        <v>12401831</v>
      </c>
      <c r="M28" s="38">
        <f t="shared" si="3"/>
        <v>0.29347451632956395</v>
      </c>
      <c r="N28" s="33">
        <f t="shared" si="4"/>
        <v>42290046</v>
      </c>
      <c r="O28" s="38">
        <f t="shared" si="5"/>
        <v>1.0007434221128324</v>
      </c>
      <c r="P28" s="33">
        <v>3410078</v>
      </c>
      <c r="Q28" s="33">
        <v>62699482</v>
      </c>
      <c r="R28" s="33">
        <v>41817606</v>
      </c>
      <c r="S28" s="33">
        <v>12734208</v>
      </c>
      <c r="T28" s="38">
        <f t="shared" si="6"/>
        <v>0.30451786264378694</v>
      </c>
      <c r="U28" s="38">
        <f t="shared" si="7"/>
        <v>2.63681739831171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300000</v>
      </c>
      <c r="E29" s="33">
        <v>0</v>
      </c>
      <c r="F29" s="33">
        <v>0</v>
      </c>
      <c r="G29" s="38">
        <f t="shared" si="0"/>
        <v>0</v>
      </c>
      <c r="H29" s="33">
        <v>166113</v>
      </c>
      <c r="I29" s="38">
        <f t="shared" si="1"/>
        <v>0.55371000000000004</v>
      </c>
      <c r="J29" s="33">
        <v>0</v>
      </c>
      <c r="K29" s="38">
        <f t="shared" si="2"/>
        <v>0</v>
      </c>
      <c r="L29" s="33">
        <v>470</v>
      </c>
      <c r="M29" s="38">
        <f t="shared" si="3"/>
        <v>0</v>
      </c>
      <c r="N29" s="33">
        <f t="shared" si="4"/>
        <v>166583</v>
      </c>
      <c r="O29" s="38">
        <f t="shared" si="5"/>
        <v>0</v>
      </c>
      <c r="P29" s="33">
        <v>0</v>
      </c>
      <c r="Q29" s="33">
        <v>0</v>
      </c>
      <c r="R29" s="33">
        <v>50000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18642802</v>
      </c>
      <c r="E30" s="33">
        <v>21110802</v>
      </c>
      <c r="F30" s="33">
        <v>9591231</v>
      </c>
      <c r="G30" s="38">
        <f t="shared" si="0"/>
        <v>0.51447368265778937</v>
      </c>
      <c r="H30" s="33">
        <v>5446503</v>
      </c>
      <c r="I30" s="38">
        <f t="shared" si="1"/>
        <v>0.29215045034539333</v>
      </c>
      <c r="J30" s="33">
        <v>6653009</v>
      </c>
      <c r="K30" s="38">
        <f t="shared" si="2"/>
        <v>0.31514714599663246</v>
      </c>
      <c r="L30" s="33">
        <v>5280203</v>
      </c>
      <c r="M30" s="38">
        <f t="shared" si="3"/>
        <v>0.2501185412093771</v>
      </c>
      <c r="N30" s="33">
        <f t="shared" si="4"/>
        <v>26970946</v>
      </c>
      <c r="O30" s="38">
        <f t="shared" si="5"/>
        <v>1.2775898329206061</v>
      </c>
      <c r="P30" s="33">
        <v>5669520</v>
      </c>
      <c r="Q30" s="33">
        <v>30585766</v>
      </c>
      <c r="R30" s="33">
        <v>24780718</v>
      </c>
      <c r="S30" s="33">
        <v>22921139</v>
      </c>
      <c r="T30" s="38">
        <f t="shared" si="6"/>
        <v>0.9249586311421647</v>
      </c>
      <c r="U30" s="38">
        <f t="shared" si="7"/>
        <v>-6.8668423429143921E-2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500000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200000</v>
      </c>
      <c r="R31" s="33">
        <v>200000</v>
      </c>
      <c r="S31" s="33">
        <v>125804</v>
      </c>
      <c r="T31" s="38">
        <f t="shared" si="6"/>
        <v>0.62902000000000002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17305536</v>
      </c>
      <c r="E32" s="33">
        <v>19545570</v>
      </c>
      <c r="F32" s="33">
        <v>4667916</v>
      </c>
      <c r="G32" s="38">
        <f t="shared" si="0"/>
        <v>0.26973541877003981</v>
      </c>
      <c r="H32" s="33">
        <v>3656090</v>
      </c>
      <c r="I32" s="38">
        <f t="shared" si="1"/>
        <v>0.21126707661640762</v>
      </c>
      <c r="J32" s="33">
        <v>4934640</v>
      </c>
      <c r="K32" s="38">
        <f t="shared" si="2"/>
        <v>0.25246846216303748</v>
      </c>
      <c r="L32" s="33">
        <v>4174660</v>
      </c>
      <c r="M32" s="38">
        <f t="shared" si="3"/>
        <v>0.21358599416645307</v>
      </c>
      <c r="N32" s="33">
        <f t="shared" si="4"/>
        <v>17433306</v>
      </c>
      <c r="O32" s="38">
        <f t="shared" si="5"/>
        <v>0.89193131742896214</v>
      </c>
      <c r="P32" s="33">
        <v>2596275</v>
      </c>
      <c r="Q32" s="33">
        <v>14701175</v>
      </c>
      <c r="R32" s="33">
        <v>15304781</v>
      </c>
      <c r="S32" s="33">
        <v>14920207</v>
      </c>
      <c r="T32" s="38">
        <f t="shared" si="6"/>
        <v>0.9748722964412232</v>
      </c>
      <c r="U32" s="38">
        <f t="shared" si="7"/>
        <v>0.60794214788495049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332107074</v>
      </c>
      <c r="E33" s="33">
        <v>340719674</v>
      </c>
      <c r="F33" s="33">
        <v>52611612</v>
      </c>
      <c r="G33" s="38">
        <f t="shared" si="0"/>
        <v>0.15841761925251854</v>
      </c>
      <c r="H33" s="33">
        <v>153838687</v>
      </c>
      <c r="I33" s="38">
        <f t="shared" si="1"/>
        <v>0.46322014507887299</v>
      </c>
      <c r="J33" s="33">
        <v>92618652</v>
      </c>
      <c r="K33" s="38">
        <f t="shared" si="2"/>
        <v>0.2718324155240886</v>
      </c>
      <c r="L33" s="33">
        <v>77461084</v>
      </c>
      <c r="M33" s="38">
        <f t="shared" si="3"/>
        <v>0.22734549810587104</v>
      </c>
      <c r="N33" s="33">
        <f t="shared" si="4"/>
        <v>376530035</v>
      </c>
      <c r="O33" s="38">
        <f t="shared" si="5"/>
        <v>1.1051021227497417</v>
      </c>
      <c r="P33" s="33">
        <v>97912542</v>
      </c>
      <c r="Q33" s="33">
        <v>291464843</v>
      </c>
      <c r="R33" s="33">
        <v>292810507</v>
      </c>
      <c r="S33" s="33">
        <v>319850384</v>
      </c>
      <c r="T33" s="38">
        <f t="shared" si="6"/>
        <v>1.0923459928984038</v>
      </c>
      <c r="U33" s="38">
        <f t="shared" si="7"/>
        <v>-0.20887475273596712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441612355</v>
      </c>
      <c r="E35" s="34">
        <f>SUM(E28:E34)</f>
        <v>423634676</v>
      </c>
      <c r="F35" s="34">
        <f>SUM(F28:F34)</f>
        <v>69883250</v>
      </c>
      <c r="G35" s="39">
        <f t="shared" si="0"/>
        <v>0.15824568585722654</v>
      </c>
      <c r="H35" s="34">
        <f>SUM(H28:H34)</f>
        <v>176011106</v>
      </c>
      <c r="I35" s="39">
        <f t="shared" si="1"/>
        <v>0.39856472312691521</v>
      </c>
      <c r="J35" s="34">
        <f>SUM(J28:J34)</f>
        <v>118178312</v>
      </c>
      <c r="K35" s="39">
        <f t="shared" si="2"/>
        <v>0.27896279198825547</v>
      </c>
      <c r="L35" s="34">
        <f>SUM(L28:L34)</f>
        <v>99318248</v>
      </c>
      <c r="M35" s="39">
        <f t="shared" si="3"/>
        <v>0.23444315025807755</v>
      </c>
      <c r="N35" s="34">
        <f t="shared" si="4"/>
        <v>463390916</v>
      </c>
      <c r="O35" s="39">
        <f t="shared" si="5"/>
        <v>1.0938455755685117</v>
      </c>
      <c r="P35" s="34">
        <f>SUM(P28:P34)</f>
        <v>109588415</v>
      </c>
      <c r="Q35" s="34">
        <f>SUM(Q28:Q34)</f>
        <v>399651266</v>
      </c>
      <c r="R35" s="34">
        <f>SUM(R28:R34)</f>
        <v>374963612</v>
      </c>
      <c r="S35" s="34">
        <f>SUM(S28:S34)</f>
        <v>370551742</v>
      </c>
      <c r="T35" s="39">
        <f t="shared" si="6"/>
        <v>0.98823387161098719</v>
      </c>
      <c r="U35" s="39">
        <f t="shared" si="7"/>
        <v>-9.3715809285132901E-2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47910103</v>
      </c>
      <c r="E36" s="33">
        <v>53303611</v>
      </c>
      <c r="F36" s="33">
        <v>13502536</v>
      </c>
      <c r="G36" s="38">
        <f t="shared" si="0"/>
        <v>0.2818306610611962</v>
      </c>
      <c r="H36" s="33">
        <v>12966943</v>
      </c>
      <c r="I36" s="38">
        <f t="shared" si="1"/>
        <v>0.27065153669154079</v>
      </c>
      <c r="J36" s="33">
        <v>10284896</v>
      </c>
      <c r="K36" s="38">
        <f t="shared" si="2"/>
        <v>0.19294932945537216</v>
      </c>
      <c r="L36" s="33">
        <v>12729416</v>
      </c>
      <c r="M36" s="38">
        <f t="shared" si="3"/>
        <v>0.23880963711820574</v>
      </c>
      <c r="N36" s="33">
        <f t="shared" si="4"/>
        <v>49483791</v>
      </c>
      <c r="O36" s="38">
        <f t="shared" si="5"/>
        <v>0.92833843845963837</v>
      </c>
      <c r="P36" s="33">
        <v>15265517</v>
      </c>
      <c r="Q36" s="33">
        <v>69316794</v>
      </c>
      <c r="R36" s="33">
        <v>61791801</v>
      </c>
      <c r="S36" s="33">
        <v>81414075</v>
      </c>
      <c r="T36" s="38">
        <f t="shared" si="6"/>
        <v>1.3175546542169891</v>
      </c>
      <c r="U36" s="38">
        <f t="shared" si="7"/>
        <v>-0.16613266357110601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70400089</v>
      </c>
      <c r="E37" s="33">
        <v>71457439</v>
      </c>
      <c r="F37" s="33">
        <v>13226149</v>
      </c>
      <c r="G37" s="38">
        <f t="shared" si="0"/>
        <v>0.18787119715146952</v>
      </c>
      <c r="H37" s="33">
        <v>15137982</v>
      </c>
      <c r="I37" s="38">
        <f t="shared" si="1"/>
        <v>0.21502788156986563</v>
      </c>
      <c r="J37" s="33">
        <v>13131096</v>
      </c>
      <c r="K37" s="38">
        <f t="shared" si="2"/>
        <v>0.18376107769549369</v>
      </c>
      <c r="L37" s="33">
        <v>14232727</v>
      </c>
      <c r="M37" s="38">
        <f t="shared" si="3"/>
        <v>0.19917768113687925</v>
      </c>
      <c r="N37" s="33">
        <f t="shared" si="4"/>
        <v>55727954</v>
      </c>
      <c r="O37" s="38">
        <f t="shared" si="5"/>
        <v>0.77987617216452443</v>
      </c>
      <c r="P37" s="33">
        <v>14996623</v>
      </c>
      <c r="Q37" s="33">
        <v>58368162</v>
      </c>
      <c r="R37" s="33">
        <v>63371828</v>
      </c>
      <c r="S37" s="33">
        <v>45461687</v>
      </c>
      <c r="T37" s="38">
        <f t="shared" si="6"/>
        <v>0.71738007936270987</v>
      </c>
      <c r="U37" s="38">
        <f t="shared" si="7"/>
        <v>-5.0937867811973403E-2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93000050</v>
      </c>
      <c r="E38" s="33">
        <v>156452118</v>
      </c>
      <c r="F38" s="33">
        <v>5465344</v>
      </c>
      <c r="G38" s="38">
        <f t="shared" si="0"/>
        <v>5.8767108189726781E-2</v>
      </c>
      <c r="H38" s="33">
        <v>7426104</v>
      </c>
      <c r="I38" s="38">
        <f t="shared" si="1"/>
        <v>7.9850537714764663E-2</v>
      </c>
      <c r="J38" s="33">
        <v>-37502401</v>
      </c>
      <c r="K38" s="38">
        <f t="shared" si="2"/>
        <v>-0.23970529437000015</v>
      </c>
      <c r="L38" s="33">
        <v>19996371</v>
      </c>
      <c r="M38" s="38">
        <f t="shared" si="3"/>
        <v>0.12781144324297355</v>
      </c>
      <c r="N38" s="33">
        <f t="shared" si="4"/>
        <v>-4614582</v>
      </c>
      <c r="O38" s="38">
        <f t="shared" si="5"/>
        <v>-2.9495171167960795E-2</v>
      </c>
      <c r="P38" s="33">
        <v>776334</v>
      </c>
      <c r="Q38" s="33">
        <v>110326056</v>
      </c>
      <c r="R38" s="33">
        <v>115219962</v>
      </c>
      <c r="S38" s="33">
        <v>25330839</v>
      </c>
      <c r="T38" s="38">
        <f t="shared" si="6"/>
        <v>0.21984765973104556</v>
      </c>
      <c r="U38" s="38">
        <f t="shared" si="7"/>
        <v>24.757433012079851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211310242</v>
      </c>
      <c r="E40" s="34">
        <f>SUM(E36:E39)</f>
        <v>281213168</v>
      </c>
      <c r="F40" s="34">
        <f>SUM(F36:F39)</f>
        <v>32194029</v>
      </c>
      <c r="G40" s="39">
        <f t="shared" si="0"/>
        <v>0.15235432364892185</v>
      </c>
      <c r="H40" s="34">
        <f>SUM(H36:H39)</f>
        <v>35531029</v>
      </c>
      <c r="I40" s="39">
        <f t="shared" si="1"/>
        <v>0.16814626997587745</v>
      </c>
      <c r="J40" s="34">
        <f>SUM(J36:J39)</f>
        <v>-14086409</v>
      </c>
      <c r="K40" s="39">
        <f t="shared" si="2"/>
        <v>-5.0091569680691485E-2</v>
      </c>
      <c r="L40" s="34">
        <f>SUM(L36:L39)</f>
        <v>46958514</v>
      </c>
      <c r="M40" s="39">
        <f t="shared" si="3"/>
        <v>0.1669854734540738</v>
      </c>
      <c r="N40" s="34">
        <f t="shared" si="4"/>
        <v>100597163</v>
      </c>
      <c r="O40" s="39">
        <f t="shared" si="5"/>
        <v>0.35772564889280006</v>
      </c>
      <c r="P40" s="34">
        <f>SUM(P36:P39)</f>
        <v>31038474</v>
      </c>
      <c r="Q40" s="34">
        <f>SUM(Q36:Q39)</f>
        <v>238011012</v>
      </c>
      <c r="R40" s="34">
        <f>SUM(R36:R39)</f>
        <v>240383591</v>
      </c>
      <c r="S40" s="34">
        <f>SUM(S36:S39)</f>
        <v>152206601</v>
      </c>
      <c r="T40" s="39">
        <f t="shared" si="6"/>
        <v>0.63318215842777725</v>
      </c>
      <c r="U40" s="39">
        <f t="shared" si="7"/>
        <v>0.51291310262224865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9243408</v>
      </c>
      <c r="E41" s="33">
        <v>14243408</v>
      </c>
      <c r="F41" s="33">
        <v>1467227</v>
      </c>
      <c r="G41" s="38">
        <f t="shared" si="0"/>
        <v>0.15873225546248743</v>
      </c>
      <c r="H41" s="33">
        <v>2042826</v>
      </c>
      <c r="I41" s="38">
        <f t="shared" si="1"/>
        <v>0.22100355193668828</v>
      </c>
      <c r="J41" s="33">
        <v>1150468</v>
      </c>
      <c r="K41" s="38">
        <f t="shared" si="2"/>
        <v>8.0771961317122984E-2</v>
      </c>
      <c r="L41" s="33">
        <v>1861369</v>
      </c>
      <c r="M41" s="38">
        <f t="shared" si="3"/>
        <v>0.13068283938787684</v>
      </c>
      <c r="N41" s="33">
        <f t="shared" si="4"/>
        <v>6521890</v>
      </c>
      <c r="O41" s="38">
        <f t="shared" si="5"/>
        <v>0.45788830875307368</v>
      </c>
      <c r="P41" s="33">
        <v>550339</v>
      </c>
      <c r="Q41" s="33">
        <v>8616076</v>
      </c>
      <c r="R41" s="33">
        <v>8851713</v>
      </c>
      <c r="S41" s="33">
        <v>2282394</v>
      </c>
      <c r="T41" s="38">
        <f t="shared" si="6"/>
        <v>0.25784771828910402</v>
      </c>
      <c r="U41" s="38">
        <f t="shared" si="7"/>
        <v>2.3822225937104222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22464273</v>
      </c>
      <c r="E43" s="33">
        <v>26743428</v>
      </c>
      <c r="F43" s="33">
        <v>5732341</v>
      </c>
      <c r="G43" s="38">
        <f t="shared" si="0"/>
        <v>0.25517589641115918</v>
      </c>
      <c r="H43" s="33">
        <v>8476406</v>
      </c>
      <c r="I43" s="38">
        <f t="shared" si="1"/>
        <v>0.37732830258962752</v>
      </c>
      <c r="J43" s="33">
        <v>3190449</v>
      </c>
      <c r="K43" s="38">
        <f t="shared" si="2"/>
        <v>0.1192984310014408</v>
      </c>
      <c r="L43" s="33">
        <v>5124698</v>
      </c>
      <c r="M43" s="38">
        <f t="shared" si="3"/>
        <v>0.19162457408227546</v>
      </c>
      <c r="N43" s="33">
        <f t="shared" si="4"/>
        <v>22523894</v>
      </c>
      <c r="O43" s="38">
        <f t="shared" si="5"/>
        <v>0.84222164787550791</v>
      </c>
      <c r="P43" s="33">
        <v>4122355</v>
      </c>
      <c r="Q43" s="33">
        <v>9192986</v>
      </c>
      <c r="R43" s="33">
        <v>14579913</v>
      </c>
      <c r="S43" s="33">
        <v>11710184</v>
      </c>
      <c r="T43" s="38">
        <f t="shared" si="6"/>
        <v>0.80317241947877194</v>
      </c>
      <c r="U43" s="38">
        <f t="shared" si="7"/>
        <v>0.24314815196653372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58842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445796959</v>
      </c>
      <c r="E45" s="33">
        <v>468081070</v>
      </c>
      <c r="F45" s="33">
        <v>143217748</v>
      </c>
      <c r="G45" s="38">
        <f t="shared" si="0"/>
        <v>0.32126228119918604</v>
      </c>
      <c r="H45" s="33">
        <v>104758107</v>
      </c>
      <c r="I45" s="38">
        <f t="shared" si="1"/>
        <v>0.23499062720165392</v>
      </c>
      <c r="J45" s="33">
        <v>88540147</v>
      </c>
      <c r="K45" s="38">
        <f t="shared" si="2"/>
        <v>0.18915558153206238</v>
      </c>
      <c r="L45" s="33">
        <v>140586126</v>
      </c>
      <c r="M45" s="38">
        <f t="shared" si="3"/>
        <v>0.30034567729902001</v>
      </c>
      <c r="N45" s="33">
        <f t="shared" si="4"/>
        <v>477102128</v>
      </c>
      <c r="O45" s="38">
        <f t="shared" si="5"/>
        <v>1.0192724264623647</v>
      </c>
      <c r="P45" s="33">
        <v>112043530</v>
      </c>
      <c r="Q45" s="33">
        <v>407119538</v>
      </c>
      <c r="R45" s="33">
        <v>422134211</v>
      </c>
      <c r="S45" s="33">
        <v>373769910</v>
      </c>
      <c r="T45" s="38">
        <f t="shared" si="6"/>
        <v>0.88542908928080222</v>
      </c>
      <c r="U45" s="38">
        <f t="shared" si="7"/>
        <v>0.25474559753695725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477504640</v>
      </c>
      <c r="E47" s="34">
        <f>SUM(E41:E46)</f>
        <v>509067906</v>
      </c>
      <c r="F47" s="34">
        <f>SUM(F41:F46)</f>
        <v>150417316</v>
      </c>
      <c r="G47" s="39">
        <f t="shared" si="0"/>
        <v>0.31500702485320353</v>
      </c>
      <c r="H47" s="34">
        <f>SUM(H41:H46)</f>
        <v>115277339</v>
      </c>
      <c r="I47" s="39">
        <f t="shared" si="1"/>
        <v>0.24141616508689842</v>
      </c>
      <c r="J47" s="34">
        <f>SUM(J41:J46)</f>
        <v>92881064</v>
      </c>
      <c r="K47" s="39">
        <f t="shared" si="2"/>
        <v>0.18245319122514081</v>
      </c>
      <c r="L47" s="34">
        <f>SUM(L41:L46)</f>
        <v>147572193</v>
      </c>
      <c r="M47" s="39">
        <f t="shared" si="3"/>
        <v>0.28988704897849127</v>
      </c>
      <c r="N47" s="34">
        <f t="shared" si="4"/>
        <v>506147912</v>
      </c>
      <c r="O47" s="39">
        <f t="shared" si="5"/>
        <v>0.99426403832262011</v>
      </c>
      <c r="P47" s="34">
        <f>SUM(P41:P46)</f>
        <v>116716224</v>
      </c>
      <c r="Q47" s="34">
        <f>SUM(Q41:Q46)</f>
        <v>424928600</v>
      </c>
      <c r="R47" s="34">
        <f>SUM(R41:R46)</f>
        <v>445565837</v>
      </c>
      <c r="S47" s="34">
        <f>SUM(S41:S46)</f>
        <v>387821330</v>
      </c>
      <c r="T47" s="39">
        <f t="shared" si="6"/>
        <v>0.87040185264473047</v>
      </c>
      <c r="U47" s="39">
        <f t="shared" si="7"/>
        <v>0.26436743704114352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60140028</v>
      </c>
      <c r="E48" s="33">
        <v>93374274</v>
      </c>
      <c r="F48" s="33">
        <v>29769240</v>
      </c>
      <c r="G48" s="38">
        <f t="shared" si="0"/>
        <v>0.4949987718662186</v>
      </c>
      <c r="H48" s="33">
        <v>9710879</v>
      </c>
      <c r="I48" s="38">
        <f t="shared" si="1"/>
        <v>0.16147114198217533</v>
      </c>
      <c r="J48" s="33">
        <v>13997160</v>
      </c>
      <c r="K48" s="38">
        <f t="shared" si="2"/>
        <v>0.14990381611963055</v>
      </c>
      <c r="L48" s="33">
        <v>13555813</v>
      </c>
      <c r="M48" s="38">
        <f t="shared" si="3"/>
        <v>0.14517717160510399</v>
      </c>
      <c r="N48" s="33">
        <f t="shared" si="4"/>
        <v>67033092</v>
      </c>
      <c r="O48" s="38">
        <f t="shared" si="5"/>
        <v>0.71789679457106137</v>
      </c>
      <c r="P48" s="33">
        <v>11674641</v>
      </c>
      <c r="Q48" s="33">
        <v>57505512</v>
      </c>
      <c r="R48" s="33">
        <v>58005509</v>
      </c>
      <c r="S48" s="33">
        <v>50956194</v>
      </c>
      <c r="T48" s="38">
        <f t="shared" si="6"/>
        <v>0.87847162930679568</v>
      </c>
      <c r="U48" s="38">
        <f t="shared" si="7"/>
        <v>0.16113317745701994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68375397</v>
      </c>
      <c r="E50" s="33">
        <v>98681964</v>
      </c>
      <c r="F50" s="33">
        <v>18011206</v>
      </c>
      <c r="G50" s="38">
        <f t="shared" si="0"/>
        <v>0.26341647420343317</v>
      </c>
      <c r="H50" s="33">
        <v>17202411</v>
      </c>
      <c r="I50" s="38">
        <f t="shared" si="1"/>
        <v>0.25158773118348404</v>
      </c>
      <c r="J50" s="33">
        <v>13398394</v>
      </c>
      <c r="K50" s="38">
        <f t="shared" si="2"/>
        <v>0.13577348338952799</v>
      </c>
      <c r="L50" s="33">
        <v>28359742</v>
      </c>
      <c r="M50" s="38">
        <f t="shared" si="3"/>
        <v>0.28738526120132751</v>
      </c>
      <c r="N50" s="33">
        <f t="shared" si="4"/>
        <v>76971753</v>
      </c>
      <c r="O50" s="38">
        <f t="shared" si="5"/>
        <v>0.77999818690272515</v>
      </c>
      <c r="P50" s="33">
        <v>14219318</v>
      </c>
      <c r="Q50" s="33">
        <v>77926884</v>
      </c>
      <c r="R50" s="33">
        <v>93174161</v>
      </c>
      <c r="S50" s="33">
        <v>56067786</v>
      </c>
      <c r="T50" s="38">
        <f t="shared" si="6"/>
        <v>0.60175251806131103</v>
      </c>
      <c r="U50" s="38">
        <f t="shared" si="7"/>
        <v>0.99445163263104464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1000000</v>
      </c>
      <c r="E51" s="33">
        <v>273350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6500</v>
      </c>
      <c r="M51" s="38">
        <f t="shared" si="3"/>
        <v>2.3779037863544905E-2</v>
      </c>
      <c r="N51" s="33">
        <f t="shared" si="4"/>
        <v>6500</v>
      </c>
      <c r="O51" s="38">
        <f t="shared" si="5"/>
        <v>2.3779037863544905E-2</v>
      </c>
      <c r="P51" s="33">
        <v>376430</v>
      </c>
      <c r="Q51" s="33">
        <v>250000</v>
      </c>
      <c r="R51" s="33">
        <v>470000</v>
      </c>
      <c r="S51" s="33">
        <v>467851</v>
      </c>
      <c r="T51" s="38">
        <f t="shared" si="6"/>
        <v>0.9954276595744681</v>
      </c>
      <c r="U51" s="38">
        <f t="shared" si="7"/>
        <v>-0.98273251334909539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14000000</v>
      </c>
      <c r="E52" s="33">
        <v>30956940</v>
      </c>
      <c r="F52" s="33">
        <v>4253440</v>
      </c>
      <c r="G52" s="38">
        <f t="shared" si="0"/>
        <v>0.30381714285714284</v>
      </c>
      <c r="H52" s="33">
        <v>5944663</v>
      </c>
      <c r="I52" s="38">
        <f t="shared" si="1"/>
        <v>0.42461878571428574</v>
      </c>
      <c r="J52" s="33">
        <v>4613111</v>
      </c>
      <c r="K52" s="38">
        <f t="shared" si="2"/>
        <v>0.14901702170821793</v>
      </c>
      <c r="L52" s="33">
        <v>5629892</v>
      </c>
      <c r="M52" s="38">
        <f t="shared" si="3"/>
        <v>0.18186203158322495</v>
      </c>
      <c r="N52" s="33">
        <f t="shared" si="4"/>
        <v>20441106</v>
      </c>
      <c r="O52" s="38">
        <f t="shared" si="5"/>
        <v>0.66030770483129142</v>
      </c>
      <c r="P52" s="33">
        <v>3588984</v>
      </c>
      <c r="Q52" s="33">
        <v>15152500</v>
      </c>
      <c r="R52" s="33">
        <v>13752500</v>
      </c>
      <c r="S52" s="33">
        <v>13051236</v>
      </c>
      <c r="T52" s="38">
        <f t="shared" si="6"/>
        <v>0.94900825304490088</v>
      </c>
      <c r="U52" s="38">
        <f t="shared" si="7"/>
        <v>0.56865898538416437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143515425</v>
      </c>
      <c r="E53" s="34">
        <f>SUM(E48:E52)</f>
        <v>223286528</v>
      </c>
      <c r="F53" s="34">
        <f>SUM(F48:F52)</f>
        <v>52033886</v>
      </c>
      <c r="G53" s="39">
        <f t="shared" si="0"/>
        <v>0.3625665046109155</v>
      </c>
      <c r="H53" s="34">
        <f>SUM(H48:H52)</f>
        <v>32857953</v>
      </c>
      <c r="I53" s="39">
        <f t="shared" si="1"/>
        <v>0.22895067202706609</v>
      </c>
      <c r="J53" s="34">
        <f>SUM(J48:J52)</f>
        <v>32008665</v>
      </c>
      <c r="K53" s="39">
        <f t="shared" si="2"/>
        <v>0.14335242384171068</v>
      </c>
      <c r="L53" s="34">
        <f>SUM(L48:L52)</f>
        <v>47551947</v>
      </c>
      <c r="M53" s="39">
        <f t="shared" si="3"/>
        <v>0.2129637977979576</v>
      </c>
      <c r="N53" s="34">
        <f t="shared" si="4"/>
        <v>164452451</v>
      </c>
      <c r="O53" s="39">
        <f t="shared" si="5"/>
        <v>0.73650861282593816</v>
      </c>
      <c r="P53" s="34">
        <f>SUM(P48:P52)</f>
        <v>29859373</v>
      </c>
      <c r="Q53" s="34">
        <f>SUM(Q48:Q52)</f>
        <v>150834896</v>
      </c>
      <c r="R53" s="34">
        <f>SUM(R48:R52)</f>
        <v>165402170</v>
      </c>
      <c r="S53" s="34">
        <f>SUM(S48:S52)</f>
        <v>120543067</v>
      </c>
      <c r="T53" s="39">
        <f t="shared" si="6"/>
        <v>0.72878769970188417</v>
      </c>
      <c r="U53" s="39">
        <f t="shared" si="7"/>
        <v>0.5925299904991308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10553061315</v>
      </c>
      <c r="E54" s="34">
        <f>SUM(E8:E9,E11:E18,E20:E26,E28:E34,E36:E39,E41:E46,E48:E52)</f>
        <v>10596110783</v>
      </c>
      <c r="F54" s="34">
        <f>SUM(F8:F9,F11:F18,F20:F26,F28:F34,F36:F39,F41:F46,F48:F52)</f>
        <v>1918629947</v>
      </c>
      <c r="G54" s="39">
        <f t="shared" si="0"/>
        <v>0.18180790291371485</v>
      </c>
      <c r="H54" s="34">
        <f>SUM(H8:H9,H11:H18,H20:H26,H28:H34,H36:H39,H41:H46,H48:H52)</f>
        <v>2303255267</v>
      </c>
      <c r="I54" s="39">
        <f t="shared" si="1"/>
        <v>0.21825470337466715</v>
      </c>
      <c r="J54" s="34">
        <f>SUM(J8:J9,J11:J18,J20:J26,J28:J34,J36:J39,J41:J46,J48:J52)</f>
        <v>2490166143</v>
      </c>
      <c r="K54" s="39">
        <f t="shared" si="2"/>
        <v>0.23500756022626043</v>
      </c>
      <c r="L54" s="34">
        <f>SUM(L8:L9,L11:L18,L20:L26,L28:L34,L36:L39,L41:L46,L48:L52)</f>
        <v>2285590266</v>
      </c>
      <c r="M54" s="39">
        <f t="shared" si="3"/>
        <v>0.21570086542195413</v>
      </c>
      <c r="N54" s="34">
        <f t="shared" si="4"/>
        <v>8997641623</v>
      </c>
      <c r="O54" s="39">
        <f t="shared" si="5"/>
        <v>0.84914567309313871</v>
      </c>
      <c r="P54" s="34">
        <f>SUM(P8:P9,P11:P18,P20:P26,P28:P34,P36:P39,P41:P46,P48:P52)</f>
        <v>962820065</v>
      </c>
      <c r="Q54" s="34">
        <f>SUM(Q8:Q9,Q11:Q18,Q20:Q26,Q28:Q34,Q36:Q39,Q41:Q46,Q48:Q52)</f>
        <v>4619341160</v>
      </c>
      <c r="R54" s="34">
        <f>SUM(R8:R9,R11:R18,R20:R26,R28:R34,R36:R39,R41:R46,R48:R52)</f>
        <v>4634896651</v>
      </c>
      <c r="S54" s="34">
        <f>SUM(S8:S9,S11:S18,S20:S26,S28:S34,S36:S39,S41:S46,S48:S52)</f>
        <v>4141163230</v>
      </c>
      <c r="T54" s="39">
        <f t="shared" si="6"/>
        <v>0.89347477232454042</v>
      </c>
      <c r="U54" s="39">
        <f t="shared" si="7"/>
        <v>1.3738498490888844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2824406651</v>
      </c>
      <c r="E57" s="33">
        <v>2824406651</v>
      </c>
      <c r="F57" s="33">
        <v>812179196</v>
      </c>
      <c r="G57" s="38">
        <f t="shared" ref="G57:G85" si="8">IF(($D57      =0),0,($F57      /$D57      ))</f>
        <v>0.28755745767431984</v>
      </c>
      <c r="H57" s="33">
        <v>893837140</v>
      </c>
      <c r="I57" s="38">
        <f t="shared" ref="I57:I85" si="9">IF(($D57      =0),0,($H57      /$D57      ))</f>
        <v>0.31646899701341907</v>
      </c>
      <c r="J57" s="33">
        <v>549923784</v>
      </c>
      <c r="K57" s="38">
        <f t="shared" ref="K57:K85" si="10">IF(($E57      =0),0,($J57      /$E57      ))</f>
        <v>0.1947041810729683</v>
      </c>
      <c r="L57" s="33">
        <v>463754141</v>
      </c>
      <c r="M57" s="38">
        <f t="shared" ref="M57:M85" si="11">IF(($E57      =0),0,($L57      /$E57      ))</f>
        <v>0.16419524463157767</v>
      </c>
      <c r="N57" s="33">
        <f t="shared" ref="N57:N85" si="12">$F57      +$H57      +$J57      +$L57</f>
        <v>2719694261</v>
      </c>
      <c r="O57" s="38">
        <f t="shared" ref="O57:O85" si="13">IF(($E57      =0),0,($N57      /$E57      ))</f>
        <v>0.96292588039228488</v>
      </c>
      <c r="P57" s="33">
        <v>883992905</v>
      </c>
      <c r="Q57" s="33">
        <v>2446763856</v>
      </c>
      <c r="R57" s="33">
        <v>2476049619</v>
      </c>
      <c r="S57" s="33">
        <v>2766933671</v>
      </c>
      <c r="T57" s="38">
        <f t="shared" ref="T57:T85" si="14">IF(($R57      =0),0,($S57      /$R57      ))</f>
        <v>1.1174790883704016</v>
      </c>
      <c r="U57" s="38">
        <f t="shared" ref="U57:U85" si="15">IF(($P57      =0),0,(($L57      /$P57      )-1))</f>
        <v>-0.47538703265949855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2824406651</v>
      </c>
      <c r="E58" s="34">
        <f>E57</f>
        <v>2824406651</v>
      </c>
      <c r="F58" s="34">
        <f>F57</f>
        <v>812179196</v>
      </c>
      <c r="G58" s="39">
        <f t="shared" si="8"/>
        <v>0.28755745767431984</v>
      </c>
      <c r="H58" s="34">
        <f>H57</f>
        <v>893837140</v>
      </c>
      <c r="I58" s="39">
        <f t="shared" si="9"/>
        <v>0.31646899701341907</v>
      </c>
      <c r="J58" s="34">
        <f>J57</f>
        <v>549923784</v>
      </c>
      <c r="K58" s="39">
        <f t="shared" si="10"/>
        <v>0.1947041810729683</v>
      </c>
      <c r="L58" s="34">
        <f>L57</f>
        <v>463754141</v>
      </c>
      <c r="M58" s="39">
        <f t="shared" si="11"/>
        <v>0.16419524463157767</v>
      </c>
      <c r="N58" s="34">
        <f t="shared" si="12"/>
        <v>2719694261</v>
      </c>
      <c r="O58" s="39">
        <f t="shared" si="13"/>
        <v>0.96292588039228488</v>
      </c>
      <c r="P58" s="34">
        <f>P57</f>
        <v>883992905</v>
      </c>
      <c r="Q58" s="34">
        <f>Q57</f>
        <v>2446763856</v>
      </c>
      <c r="R58" s="34">
        <f>R57</f>
        <v>2476049619</v>
      </c>
      <c r="S58" s="34">
        <f>S57</f>
        <v>2766933671</v>
      </c>
      <c r="T58" s="39">
        <f t="shared" si="14"/>
        <v>1.1174790883704016</v>
      </c>
      <c r="U58" s="39">
        <f t="shared" si="15"/>
        <v>-0.47538703265949855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44005224</v>
      </c>
      <c r="E59" s="33">
        <v>41525224</v>
      </c>
      <c r="F59" s="33">
        <v>10178551</v>
      </c>
      <c r="G59" s="38">
        <f t="shared" si="8"/>
        <v>0.23130324254229453</v>
      </c>
      <c r="H59" s="33">
        <v>7812044</v>
      </c>
      <c r="I59" s="38">
        <f t="shared" si="9"/>
        <v>0.17752537744155103</v>
      </c>
      <c r="J59" s="33">
        <v>4750203</v>
      </c>
      <c r="K59" s="38">
        <f t="shared" si="10"/>
        <v>0.11439319388138641</v>
      </c>
      <c r="L59" s="33">
        <v>12132765</v>
      </c>
      <c r="M59" s="38">
        <f t="shared" si="11"/>
        <v>0.29217819511340865</v>
      </c>
      <c r="N59" s="33">
        <f t="shared" si="12"/>
        <v>34873563</v>
      </c>
      <c r="O59" s="38">
        <f t="shared" si="13"/>
        <v>0.83981637281474986</v>
      </c>
      <c r="P59" s="33">
        <v>4555308</v>
      </c>
      <c r="Q59" s="33">
        <v>24405886</v>
      </c>
      <c r="R59" s="33">
        <v>28029374</v>
      </c>
      <c r="S59" s="33">
        <v>20560763</v>
      </c>
      <c r="T59" s="38">
        <f t="shared" si="14"/>
        <v>0.73354342483710122</v>
      </c>
      <c r="U59" s="38">
        <f t="shared" si="15"/>
        <v>1.6634346129833593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60010000</v>
      </c>
      <c r="E60" s="33">
        <v>60010000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46210566</v>
      </c>
      <c r="K60" s="38">
        <f t="shared" si="10"/>
        <v>0.77004775870688214</v>
      </c>
      <c r="L60" s="33">
        <v>15700002</v>
      </c>
      <c r="M60" s="38">
        <f t="shared" si="11"/>
        <v>0.26162309615064155</v>
      </c>
      <c r="N60" s="33">
        <f t="shared" si="12"/>
        <v>61910568</v>
      </c>
      <c r="O60" s="38">
        <f t="shared" si="13"/>
        <v>1.0316708548575237</v>
      </c>
      <c r="P60" s="33">
        <v>118168</v>
      </c>
      <c r="Q60" s="33">
        <v>78144802</v>
      </c>
      <c r="R60" s="33">
        <v>78144802</v>
      </c>
      <c r="S60" s="33">
        <v>3679191</v>
      </c>
      <c r="T60" s="38">
        <f t="shared" si="14"/>
        <v>4.7081711205820193E-2</v>
      </c>
      <c r="U60" s="38">
        <f t="shared" si="15"/>
        <v>131.86170536862772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29369798</v>
      </c>
      <c r="E61" s="33">
        <v>32920069</v>
      </c>
      <c r="F61" s="33">
        <v>335585</v>
      </c>
      <c r="G61" s="38">
        <f t="shared" si="8"/>
        <v>1.1426193670109682E-2</v>
      </c>
      <c r="H61" s="33">
        <v>1034572</v>
      </c>
      <c r="I61" s="38">
        <f t="shared" si="9"/>
        <v>3.5225710439002682E-2</v>
      </c>
      <c r="J61" s="33">
        <v>469150</v>
      </c>
      <c r="K61" s="38">
        <f t="shared" si="10"/>
        <v>1.4251185196483033E-2</v>
      </c>
      <c r="L61" s="33">
        <v>1399892</v>
      </c>
      <c r="M61" s="38">
        <f t="shared" si="11"/>
        <v>4.2523969193381701E-2</v>
      </c>
      <c r="N61" s="33">
        <f t="shared" si="12"/>
        <v>3239199</v>
      </c>
      <c r="O61" s="38">
        <f t="shared" si="13"/>
        <v>9.8395875172679614E-2</v>
      </c>
      <c r="P61" s="33">
        <v>157930</v>
      </c>
      <c r="Q61" s="33">
        <v>29046864</v>
      </c>
      <c r="R61" s="33">
        <v>29085372</v>
      </c>
      <c r="S61" s="33">
        <v>1314217</v>
      </c>
      <c r="T61" s="38">
        <f t="shared" si="14"/>
        <v>4.5184809738723644E-2</v>
      </c>
      <c r="U61" s="38">
        <f t="shared" si="15"/>
        <v>7.8640030393212186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133385022</v>
      </c>
      <c r="E63" s="34">
        <f>SUM(E59:E62)</f>
        <v>134455293</v>
      </c>
      <c r="F63" s="34">
        <f>SUM(F59:F62)</f>
        <v>10514136</v>
      </c>
      <c r="G63" s="39">
        <f t="shared" si="8"/>
        <v>7.8825462127224452E-2</v>
      </c>
      <c r="H63" s="34">
        <f>SUM(H59:H62)</f>
        <v>8846616</v>
      </c>
      <c r="I63" s="39">
        <f t="shared" si="9"/>
        <v>6.6323908541995061E-2</v>
      </c>
      <c r="J63" s="34">
        <f>SUM(J59:J62)</f>
        <v>51429919</v>
      </c>
      <c r="K63" s="39">
        <f t="shared" si="10"/>
        <v>0.3825057225527001</v>
      </c>
      <c r="L63" s="34">
        <f>SUM(L59:L62)</f>
        <v>29232659</v>
      </c>
      <c r="M63" s="39">
        <f t="shared" si="11"/>
        <v>0.21741545719587255</v>
      </c>
      <c r="N63" s="34">
        <f t="shared" si="12"/>
        <v>100023330</v>
      </c>
      <c r="O63" s="39">
        <f t="shared" si="13"/>
        <v>0.7439151540133121</v>
      </c>
      <c r="P63" s="34">
        <f>SUM(P59:P62)</f>
        <v>4831406</v>
      </c>
      <c r="Q63" s="34">
        <f>SUM(Q59:Q62)</f>
        <v>131597552</v>
      </c>
      <c r="R63" s="34">
        <f>SUM(R59:R62)</f>
        <v>135259548</v>
      </c>
      <c r="S63" s="34">
        <f>SUM(S59:S62)</f>
        <v>25554171</v>
      </c>
      <c r="T63" s="39">
        <f t="shared" si="14"/>
        <v>0.18892692884054293</v>
      </c>
      <c r="U63" s="39">
        <f t="shared" si="15"/>
        <v>5.0505490534225439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116845762</v>
      </c>
      <c r="E64" s="33">
        <v>116845762</v>
      </c>
      <c r="F64" s="33">
        <v>0</v>
      </c>
      <c r="G64" s="38">
        <f t="shared" si="8"/>
        <v>0</v>
      </c>
      <c r="H64" s="33">
        <v>276441</v>
      </c>
      <c r="I64" s="38">
        <f t="shared" si="9"/>
        <v>2.3658624435176348E-3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276441</v>
      </c>
      <c r="O64" s="38">
        <f t="shared" si="13"/>
        <v>2.3658624435176348E-3</v>
      </c>
      <c r="P64" s="33">
        <v>0</v>
      </c>
      <c r="Q64" s="33">
        <v>78106470</v>
      </c>
      <c r="R64" s="33">
        <v>94422470</v>
      </c>
      <c r="S64" s="33">
        <v>6875524</v>
      </c>
      <c r="T64" s="38">
        <f t="shared" si="14"/>
        <v>7.2816608165408081E-2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14370785</v>
      </c>
      <c r="E65" s="33">
        <v>20073472</v>
      </c>
      <c r="F65" s="33">
        <v>1963293</v>
      </c>
      <c r="G65" s="38">
        <f t="shared" si="8"/>
        <v>0.13661696281727129</v>
      </c>
      <c r="H65" s="33">
        <v>761236</v>
      </c>
      <c r="I65" s="38">
        <f t="shared" si="9"/>
        <v>5.2971079867940411E-2</v>
      </c>
      <c r="J65" s="33">
        <v>833054</v>
      </c>
      <c r="K65" s="38">
        <f t="shared" si="10"/>
        <v>4.1500244701066162E-2</v>
      </c>
      <c r="L65" s="33">
        <v>3282122</v>
      </c>
      <c r="M65" s="38">
        <f t="shared" si="11"/>
        <v>0.16350544639213385</v>
      </c>
      <c r="N65" s="33">
        <f t="shared" si="12"/>
        <v>6839705</v>
      </c>
      <c r="O65" s="38">
        <f t="shared" si="13"/>
        <v>0.34073353129941847</v>
      </c>
      <c r="P65" s="33">
        <v>733721</v>
      </c>
      <c r="Q65" s="33">
        <v>39033543</v>
      </c>
      <c r="R65" s="33">
        <v>18748804</v>
      </c>
      <c r="S65" s="33">
        <v>48265238</v>
      </c>
      <c r="T65" s="38">
        <f t="shared" si="14"/>
        <v>2.5743102333354169</v>
      </c>
      <c r="U65" s="38">
        <f t="shared" si="15"/>
        <v>3.473256183208604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54687904</v>
      </c>
      <c r="E66" s="33">
        <v>49029960</v>
      </c>
      <c r="F66" s="33">
        <v>7660154</v>
      </c>
      <c r="G66" s="38">
        <f t="shared" si="8"/>
        <v>0.14007035266884613</v>
      </c>
      <c r="H66" s="33">
        <v>10352580</v>
      </c>
      <c r="I66" s="38">
        <f t="shared" si="9"/>
        <v>0.18930292153818878</v>
      </c>
      <c r="J66" s="33">
        <v>16989637</v>
      </c>
      <c r="K66" s="38">
        <f t="shared" si="10"/>
        <v>0.34651541628832655</v>
      </c>
      <c r="L66" s="33">
        <v>16652571</v>
      </c>
      <c r="M66" s="38">
        <f t="shared" si="11"/>
        <v>0.33964072171382559</v>
      </c>
      <c r="N66" s="33">
        <f t="shared" si="12"/>
        <v>51654942</v>
      </c>
      <c r="O66" s="38">
        <f t="shared" si="13"/>
        <v>1.0535383263620854</v>
      </c>
      <c r="P66" s="33">
        <v>24665844</v>
      </c>
      <c r="Q66" s="33">
        <v>40869913</v>
      </c>
      <c r="R66" s="33">
        <v>89502162</v>
      </c>
      <c r="S66" s="33">
        <v>44974991</v>
      </c>
      <c r="T66" s="38">
        <f t="shared" si="14"/>
        <v>0.50250172727671094</v>
      </c>
      <c r="U66" s="38">
        <f t="shared" si="15"/>
        <v>-0.32487325388095378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801189131</v>
      </c>
      <c r="E67" s="33">
        <v>490085589</v>
      </c>
      <c r="F67" s="33">
        <v>-45630648</v>
      </c>
      <c r="G67" s="38">
        <f t="shared" si="8"/>
        <v>-5.6953653306612319E-2</v>
      </c>
      <c r="H67" s="33">
        <v>47899701</v>
      </c>
      <c r="I67" s="38">
        <f t="shared" si="9"/>
        <v>5.9785759874468394E-2</v>
      </c>
      <c r="J67" s="33">
        <v>56273348</v>
      </c>
      <c r="K67" s="38">
        <f t="shared" si="10"/>
        <v>0.11482351096024576</v>
      </c>
      <c r="L67" s="33">
        <v>123238906</v>
      </c>
      <c r="M67" s="38">
        <f t="shared" si="11"/>
        <v>0.25146404784410015</v>
      </c>
      <c r="N67" s="33">
        <f t="shared" si="12"/>
        <v>181781307</v>
      </c>
      <c r="O67" s="38">
        <f t="shared" si="13"/>
        <v>0.37091747049921925</v>
      </c>
      <c r="P67" s="33">
        <v>48818341</v>
      </c>
      <c r="Q67" s="33">
        <v>642705175</v>
      </c>
      <c r="R67" s="33">
        <v>642995175</v>
      </c>
      <c r="S67" s="33">
        <v>268577972</v>
      </c>
      <c r="T67" s="38">
        <f t="shared" si="14"/>
        <v>0.41769826966430967</v>
      </c>
      <c r="U67" s="38">
        <f t="shared" si="15"/>
        <v>1.5244386326032671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134214543</v>
      </c>
      <c r="E68" s="33">
        <v>160800891</v>
      </c>
      <c r="F68" s="33">
        <v>16709397</v>
      </c>
      <c r="G68" s="38">
        <f t="shared" si="8"/>
        <v>0.12449766341640041</v>
      </c>
      <c r="H68" s="33">
        <v>24571020</v>
      </c>
      <c r="I68" s="38">
        <f t="shared" si="9"/>
        <v>0.1830727091921775</v>
      </c>
      <c r="J68" s="33">
        <v>35852134</v>
      </c>
      <c r="K68" s="38">
        <f t="shared" si="10"/>
        <v>0.22295979690809051</v>
      </c>
      <c r="L68" s="33">
        <v>32423507</v>
      </c>
      <c r="M68" s="38">
        <f t="shared" si="11"/>
        <v>0.2016376078413645</v>
      </c>
      <c r="N68" s="33">
        <f t="shared" si="12"/>
        <v>109556058</v>
      </c>
      <c r="O68" s="38">
        <f t="shared" si="13"/>
        <v>0.68131499345983104</v>
      </c>
      <c r="P68" s="33">
        <v>29063618</v>
      </c>
      <c r="Q68" s="33">
        <v>118010534</v>
      </c>
      <c r="R68" s="33">
        <v>130641996</v>
      </c>
      <c r="S68" s="33">
        <v>110798735</v>
      </c>
      <c r="T68" s="38">
        <f t="shared" si="14"/>
        <v>0.84810963084183133</v>
      </c>
      <c r="U68" s="38">
        <f t="shared" si="15"/>
        <v>0.11560463669733068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1121308125</v>
      </c>
      <c r="E70" s="34">
        <f>SUM(E64:E69)</f>
        <v>836835674</v>
      </c>
      <c r="F70" s="34">
        <f>SUM(F64:F69)</f>
        <v>-19297804</v>
      </c>
      <c r="G70" s="39">
        <f t="shared" si="8"/>
        <v>-1.7210081305707118E-2</v>
      </c>
      <c r="H70" s="34">
        <f>SUM(H64:H69)</f>
        <v>83860978</v>
      </c>
      <c r="I70" s="39">
        <f t="shared" si="9"/>
        <v>7.4788522557080378E-2</v>
      </c>
      <c r="J70" s="34">
        <f>SUM(J64:J69)</f>
        <v>109948173</v>
      </c>
      <c r="K70" s="39">
        <f t="shared" si="10"/>
        <v>0.13138561896442288</v>
      </c>
      <c r="L70" s="34">
        <f>SUM(L64:L69)</f>
        <v>175597106</v>
      </c>
      <c r="M70" s="39">
        <f t="shared" si="11"/>
        <v>0.20983463236057023</v>
      </c>
      <c r="N70" s="34">
        <f t="shared" si="12"/>
        <v>350108453</v>
      </c>
      <c r="O70" s="39">
        <f t="shared" si="13"/>
        <v>0.4183718068883378</v>
      </c>
      <c r="P70" s="34">
        <f>SUM(P64:P69)</f>
        <v>103281524</v>
      </c>
      <c r="Q70" s="34">
        <f>SUM(Q64:Q69)</f>
        <v>918725635</v>
      </c>
      <c r="R70" s="34">
        <f>SUM(R64:R69)</f>
        <v>976310607</v>
      </c>
      <c r="S70" s="34">
        <f>SUM(S64:S69)</f>
        <v>479492460</v>
      </c>
      <c r="T70" s="39">
        <f t="shared" si="14"/>
        <v>0.49112695955786129</v>
      </c>
      <c r="U70" s="39">
        <f t="shared" si="15"/>
        <v>0.70017926923696439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115008396</v>
      </c>
      <c r="E71" s="33">
        <v>113095914</v>
      </c>
      <c r="F71" s="33">
        <v>27219538</v>
      </c>
      <c r="G71" s="38">
        <f t="shared" si="8"/>
        <v>0.23667435549661958</v>
      </c>
      <c r="H71" s="33">
        <v>22901188</v>
      </c>
      <c r="I71" s="38">
        <f t="shared" si="9"/>
        <v>0.19912622727126808</v>
      </c>
      <c r="J71" s="33">
        <v>28051643</v>
      </c>
      <c r="K71" s="38">
        <f t="shared" si="10"/>
        <v>0.24803409785432212</v>
      </c>
      <c r="L71" s="33">
        <v>29433737</v>
      </c>
      <c r="M71" s="38">
        <f t="shared" si="11"/>
        <v>0.26025464545076316</v>
      </c>
      <c r="N71" s="33">
        <f t="shared" si="12"/>
        <v>107606106</v>
      </c>
      <c r="O71" s="38">
        <f t="shared" si="13"/>
        <v>0.95145882989194464</v>
      </c>
      <c r="P71" s="33">
        <v>29017422</v>
      </c>
      <c r="Q71" s="33">
        <v>111178044</v>
      </c>
      <c r="R71" s="33">
        <v>104651678</v>
      </c>
      <c r="S71" s="33">
        <v>92069427</v>
      </c>
      <c r="T71" s="38">
        <f t="shared" si="14"/>
        <v>0.87977019346025198</v>
      </c>
      <c r="U71" s="38">
        <f t="shared" si="15"/>
        <v>1.4347070528870631E-2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234584137</v>
      </c>
      <c r="E72" s="33">
        <v>211374248</v>
      </c>
      <c r="F72" s="33">
        <v>-4317737</v>
      </c>
      <c r="G72" s="38">
        <f t="shared" si="8"/>
        <v>-1.8405920601528142E-2</v>
      </c>
      <c r="H72" s="33">
        <v>106232000</v>
      </c>
      <c r="I72" s="38">
        <f t="shared" si="9"/>
        <v>0.45285244500569105</v>
      </c>
      <c r="J72" s="33">
        <v>26026996</v>
      </c>
      <c r="K72" s="38">
        <f t="shared" si="10"/>
        <v>0.12313229376929587</v>
      </c>
      <c r="L72" s="33">
        <v>17000042</v>
      </c>
      <c r="M72" s="38">
        <f t="shared" si="11"/>
        <v>8.0426268388190794E-2</v>
      </c>
      <c r="N72" s="33">
        <f t="shared" si="12"/>
        <v>144941301</v>
      </c>
      <c r="O72" s="38">
        <f t="shared" si="13"/>
        <v>0.68570936323331122</v>
      </c>
      <c r="P72" s="33">
        <v>11890617</v>
      </c>
      <c r="Q72" s="33">
        <v>230592074</v>
      </c>
      <c r="R72" s="33">
        <v>222382074</v>
      </c>
      <c r="S72" s="33">
        <v>174586997</v>
      </c>
      <c r="T72" s="38">
        <f t="shared" si="14"/>
        <v>0.78507675488268003</v>
      </c>
      <c r="U72" s="38">
        <f t="shared" si="15"/>
        <v>0.42970226019389912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68440008</v>
      </c>
      <c r="E73" s="33">
        <v>120961878</v>
      </c>
      <c r="F73" s="33">
        <v>2172669</v>
      </c>
      <c r="G73" s="38">
        <f t="shared" si="8"/>
        <v>3.1745598276376588E-2</v>
      </c>
      <c r="H73" s="33">
        <v>4309211</v>
      </c>
      <c r="I73" s="38">
        <f t="shared" si="9"/>
        <v>6.2963332792129428E-2</v>
      </c>
      <c r="J73" s="33">
        <v>81079201</v>
      </c>
      <c r="K73" s="38">
        <f t="shared" si="10"/>
        <v>0.67028722057374146</v>
      </c>
      <c r="L73" s="33">
        <v>37608966</v>
      </c>
      <c r="M73" s="38">
        <f t="shared" si="11"/>
        <v>0.31091585730836618</v>
      </c>
      <c r="N73" s="33">
        <f t="shared" si="12"/>
        <v>125170047</v>
      </c>
      <c r="O73" s="38">
        <f t="shared" si="13"/>
        <v>1.034789216814243</v>
      </c>
      <c r="P73" s="33">
        <v>34852599</v>
      </c>
      <c r="Q73" s="33">
        <v>101643648</v>
      </c>
      <c r="R73" s="33">
        <v>101643648</v>
      </c>
      <c r="S73" s="33">
        <v>102151983</v>
      </c>
      <c r="T73" s="38">
        <f t="shared" si="14"/>
        <v>1.0050011487191015</v>
      </c>
      <c r="U73" s="38">
        <f t="shared" si="15"/>
        <v>7.9086411891405861E-2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814885635</v>
      </c>
      <c r="E74" s="33">
        <v>1310021002</v>
      </c>
      <c r="F74" s="33">
        <v>145397115</v>
      </c>
      <c r="G74" s="38">
        <f t="shared" si="8"/>
        <v>0.17842640581092095</v>
      </c>
      <c r="H74" s="33">
        <v>307556839</v>
      </c>
      <c r="I74" s="38">
        <f t="shared" si="9"/>
        <v>0.37742331658601391</v>
      </c>
      <c r="J74" s="33">
        <v>189836481</v>
      </c>
      <c r="K74" s="38">
        <f t="shared" si="10"/>
        <v>0.14491102105247011</v>
      </c>
      <c r="L74" s="33">
        <v>410976512</v>
      </c>
      <c r="M74" s="38">
        <f t="shared" si="11"/>
        <v>0.31371749870617721</v>
      </c>
      <c r="N74" s="33">
        <f t="shared" si="12"/>
        <v>1053766947</v>
      </c>
      <c r="O74" s="38">
        <f t="shared" si="13"/>
        <v>0.8043893535990807</v>
      </c>
      <c r="P74" s="33">
        <v>656076107</v>
      </c>
      <c r="Q74" s="33">
        <v>939568380</v>
      </c>
      <c r="R74" s="33">
        <v>955202675</v>
      </c>
      <c r="S74" s="33">
        <v>717266746</v>
      </c>
      <c r="T74" s="38">
        <f t="shared" si="14"/>
        <v>0.75090529452296606</v>
      </c>
      <c r="U74" s="38">
        <f t="shared" si="15"/>
        <v>-0.37358408938370313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28270220</v>
      </c>
      <c r="E75" s="33">
        <v>29567588</v>
      </c>
      <c r="F75" s="33">
        <v>2973294</v>
      </c>
      <c r="G75" s="38">
        <f t="shared" si="8"/>
        <v>0.10517406656191568</v>
      </c>
      <c r="H75" s="33">
        <v>14634756</v>
      </c>
      <c r="I75" s="38">
        <f t="shared" si="9"/>
        <v>0.51767393391349625</v>
      </c>
      <c r="J75" s="33">
        <v>5766664</v>
      </c>
      <c r="K75" s="38">
        <f t="shared" si="10"/>
        <v>0.19503329118357574</v>
      </c>
      <c r="L75" s="33">
        <v>1199868</v>
      </c>
      <c r="M75" s="38">
        <f t="shared" si="11"/>
        <v>4.0580516746918954E-2</v>
      </c>
      <c r="N75" s="33">
        <f t="shared" si="12"/>
        <v>24574582</v>
      </c>
      <c r="O75" s="38">
        <f t="shared" si="13"/>
        <v>0.8311324549029836</v>
      </c>
      <c r="P75" s="33">
        <v>21242060</v>
      </c>
      <c r="Q75" s="33">
        <v>24704907</v>
      </c>
      <c r="R75" s="33">
        <v>26467844</v>
      </c>
      <c r="S75" s="33">
        <v>33211783</v>
      </c>
      <c r="T75" s="38">
        <f t="shared" si="14"/>
        <v>1.254797444023019</v>
      </c>
      <c r="U75" s="38">
        <f t="shared" si="15"/>
        <v>-0.94351451789515706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66603570</v>
      </c>
      <c r="E76" s="33">
        <v>66323114</v>
      </c>
      <c r="F76" s="33">
        <v>12822882</v>
      </c>
      <c r="G76" s="38">
        <f t="shared" si="8"/>
        <v>0.19252544570809041</v>
      </c>
      <c r="H76" s="33">
        <v>4351371</v>
      </c>
      <c r="I76" s="38">
        <f t="shared" si="9"/>
        <v>6.5332398848890527E-2</v>
      </c>
      <c r="J76" s="33">
        <v>14914243</v>
      </c>
      <c r="K76" s="38">
        <f t="shared" si="10"/>
        <v>0.22487247809262997</v>
      </c>
      <c r="L76" s="33">
        <v>8271389</v>
      </c>
      <c r="M76" s="38">
        <f t="shared" si="11"/>
        <v>0.12471351993514659</v>
      </c>
      <c r="N76" s="33">
        <f t="shared" si="12"/>
        <v>40359885</v>
      </c>
      <c r="O76" s="38">
        <f t="shared" si="13"/>
        <v>0.60853422835363247</v>
      </c>
      <c r="P76" s="33">
        <v>35941993</v>
      </c>
      <c r="Q76" s="33">
        <v>56859566</v>
      </c>
      <c r="R76" s="33">
        <v>60282889</v>
      </c>
      <c r="S76" s="33">
        <v>48983019</v>
      </c>
      <c r="T76" s="38">
        <f t="shared" si="14"/>
        <v>0.81255261339581786</v>
      </c>
      <c r="U76" s="38">
        <f t="shared" si="15"/>
        <v>-0.76986838208999708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1327791966</v>
      </c>
      <c r="E78" s="34">
        <f>SUM(E71:E77)</f>
        <v>1851343744</v>
      </c>
      <c r="F78" s="34">
        <f>SUM(F71:F77)</f>
        <v>186267761</v>
      </c>
      <c r="G78" s="39">
        <f t="shared" si="8"/>
        <v>0.14028384398283067</v>
      </c>
      <c r="H78" s="34">
        <f>SUM(H71:H77)</f>
        <v>459985365</v>
      </c>
      <c r="I78" s="39">
        <f t="shared" si="9"/>
        <v>0.34642879063782495</v>
      </c>
      <c r="J78" s="34">
        <f>SUM(J71:J77)</f>
        <v>345675228</v>
      </c>
      <c r="K78" s="39">
        <f t="shared" si="10"/>
        <v>0.18671585388736972</v>
      </c>
      <c r="L78" s="34">
        <f>SUM(L71:L77)</f>
        <v>504490514</v>
      </c>
      <c r="M78" s="39">
        <f t="shared" si="11"/>
        <v>0.27249964553314199</v>
      </c>
      <c r="N78" s="34">
        <f t="shared" si="12"/>
        <v>1496418868</v>
      </c>
      <c r="O78" s="39">
        <f t="shared" si="13"/>
        <v>0.80828796534934577</v>
      </c>
      <c r="P78" s="34">
        <f>SUM(P71:P77)</f>
        <v>789020798</v>
      </c>
      <c r="Q78" s="34">
        <f>SUM(Q71:Q77)</f>
        <v>1464546619</v>
      </c>
      <c r="R78" s="34">
        <f>SUM(R71:R77)</f>
        <v>1470630808</v>
      </c>
      <c r="S78" s="34">
        <f>SUM(S71:S77)</f>
        <v>1168269955</v>
      </c>
      <c r="T78" s="39">
        <f t="shared" si="14"/>
        <v>0.79440057194830638</v>
      </c>
      <c r="U78" s="39">
        <f t="shared" si="15"/>
        <v>-0.36061189352831224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384093703</v>
      </c>
      <c r="E79" s="33">
        <v>388927696</v>
      </c>
      <c r="F79" s="33">
        <v>27680728</v>
      </c>
      <c r="G79" s="38">
        <f t="shared" si="8"/>
        <v>7.2067643347956678E-2</v>
      </c>
      <c r="H79" s="33">
        <v>19010781</v>
      </c>
      <c r="I79" s="38">
        <f t="shared" si="9"/>
        <v>4.9495164465114913E-2</v>
      </c>
      <c r="J79" s="33">
        <v>22463007</v>
      </c>
      <c r="K79" s="38">
        <f t="shared" si="10"/>
        <v>5.775625451986325E-2</v>
      </c>
      <c r="L79" s="33">
        <v>21515358</v>
      </c>
      <c r="M79" s="38">
        <f t="shared" si="11"/>
        <v>5.5319685950058956E-2</v>
      </c>
      <c r="N79" s="33">
        <f t="shared" si="12"/>
        <v>90669874</v>
      </c>
      <c r="O79" s="38">
        <f t="shared" si="13"/>
        <v>0.23312784081080201</v>
      </c>
      <c r="P79" s="33">
        <v>16319103</v>
      </c>
      <c r="Q79" s="33">
        <v>335521084</v>
      </c>
      <c r="R79" s="33">
        <v>354386114</v>
      </c>
      <c r="S79" s="33">
        <v>63841508</v>
      </c>
      <c r="T79" s="38">
        <f t="shared" si="14"/>
        <v>0.18014675371845976</v>
      </c>
      <c r="U79" s="38">
        <f t="shared" si="15"/>
        <v>0.3184154790860747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336033154</v>
      </c>
      <c r="E80" s="33">
        <v>307425072</v>
      </c>
      <c r="F80" s="33">
        <v>71513000</v>
      </c>
      <c r="G80" s="38">
        <f t="shared" si="8"/>
        <v>0.21281531047975105</v>
      </c>
      <c r="H80" s="33">
        <v>103924543</v>
      </c>
      <c r="I80" s="38">
        <f t="shared" si="9"/>
        <v>0.30926871876457762</v>
      </c>
      <c r="J80" s="33">
        <v>82028530</v>
      </c>
      <c r="K80" s="38">
        <f t="shared" si="10"/>
        <v>0.26682446381601566</v>
      </c>
      <c r="L80" s="33">
        <v>55948975</v>
      </c>
      <c r="M80" s="38">
        <f t="shared" si="11"/>
        <v>0.18199223191529415</v>
      </c>
      <c r="N80" s="33">
        <f t="shared" si="12"/>
        <v>313415048</v>
      </c>
      <c r="O80" s="38">
        <f t="shared" si="13"/>
        <v>1.0194843444649173</v>
      </c>
      <c r="P80" s="33">
        <v>136809945</v>
      </c>
      <c r="Q80" s="33">
        <v>255819778</v>
      </c>
      <c r="R80" s="33">
        <v>258519778</v>
      </c>
      <c r="S80" s="33">
        <v>294804027</v>
      </c>
      <c r="T80" s="38">
        <f t="shared" si="14"/>
        <v>1.1403538610496564</v>
      </c>
      <c r="U80" s="38">
        <f t="shared" si="15"/>
        <v>-0.59104599449988815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422680740</v>
      </c>
      <c r="E81" s="33">
        <v>440343720</v>
      </c>
      <c r="F81" s="33">
        <v>98910933</v>
      </c>
      <c r="G81" s="38">
        <f t="shared" si="8"/>
        <v>0.23400861132210565</v>
      </c>
      <c r="H81" s="33">
        <v>89508951</v>
      </c>
      <c r="I81" s="38">
        <f t="shared" si="9"/>
        <v>0.21176491505148778</v>
      </c>
      <c r="J81" s="33">
        <v>96504729</v>
      </c>
      <c r="K81" s="38">
        <f t="shared" si="10"/>
        <v>0.21915772751340704</v>
      </c>
      <c r="L81" s="33">
        <v>94105114</v>
      </c>
      <c r="M81" s="38">
        <f t="shared" si="11"/>
        <v>0.21370831404158552</v>
      </c>
      <c r="N81" s="33">
        <f t="shared" si="12"/>
        <v>379029727</v>
      </c>
      <c r="O81" s="38">
        <f t="shared" si="13"/>
        <v>0.86075878861176902</v>
      </c>
      <c r="P81" s="33">
        <v>85551680</v>
      </c>
      <c r="Q81" s="33">
        <v>392010930</v>
      </c>
      <c r="R81" s="33">
        <v>396401800</v>
      </c>
      <c r="S81" s="33">
        <v>339020317</v>
      </c>
      <c r="T81" s="38">
        <f t="shared" si="14"/>
        <v>0.85524414117191194</v>
      </c>
      <c r="U81" s="38">
        <f t="shared" si="15"/>
        <v>9.9979731549397988E-2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14552270</v>
      </c>
      <c r="E82" s="33">
        <v>13045421</v>
      </c>
      <c r="F82" s="33">
        <v>868024</v>
      </c>
      <c r="G82" s="38">
        <f t="shared" si="8"/>
        <v>5.9648700855605342E-2</v>
      </c>
      <c r="H82" s="33">
        <v>1058351</v>
      </c>
      <c r="I82" s="38">
        <f t="shared" si="9"/>
        <v>7.272755384555124E-2</v>
      </c>
      <c r="J82" s="33">
        <v>1330180</v>
      </c>
      <c r="K82" s="38">
        <f t="shared" si="10"/>
        <v>0.10196527961803609</v>
      </c>
      <c r="L82" s="33">
        <v>1164457</v>
      </c>
      <c r="M82" s="38">
        <f t="shared" si="11"/>
        <v>8.9261741725314953E-2</v>
      </c>
      <c r="N82" s="33">
        <f t="shared" si="12"/>
        <v>4421012</v>
      </c>
      <c r="O82" s="38">
        <f t="shared" si="13"/>
        <v>0.33889377736448673</v>
      </c>
      <c r="P82" s="33">
        <v>3467501</v>
      </c>
      <c r="Q82" s="33">
        <v>14876273</v>
      </c>
      <c r="R82" s="33">
        <v>14876273</v>
      </c>
      <c r="S82" s="33">
        <v>10481036</v>
      </c>
      <c r="T82" s="38">
        <f t="shared" si="14"/>
        <v>0.70454716715671994</v>
      </c>
      <c r="U82" s="38">
        <f t="shared" si="15"/>
        <v>-0.66417976519689548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1157359867</v>
      </c>
      <c r="E84" s="34">
        <f>SUM(E79:E83)</f>
        <v>1149741909</v>
      </c>
      <c r="F84" s="34">
        <f>SUM(F79:F83)</f>
        <v>198972685</v>
      </c>
      <c r="G84" s="39">
        <f t="shared" si="8"/>
        <v>0.17191946141674877</v>
      </c>
      <c r="H84" s="34">
        <f>SUM(H79:H83)</f>
        <v>213502626</v>
      </c>
      <c r="I84" s="39">
        <f t="shared" si="9"/>
        <v>0.18447384611099532</v>
      </c>
      <c r="J84" s="34">
        <f>SUM(J79:J83)</f>
        <v>202326446</v>
      </c>
      <c r="K84" s="39">
        <f t="shared" si="10"/>
        <v>0.17597553365344012</v>
      </c>
      <c r="L84" s="34">
        <f>SUM(L79:L83)</f>
        <v>172733904</v>
      </c>
      <c r="M84" s="39">
        <f t="shared" si="11"/>
        <v>0.15023711204042053</v>
      </c>
      <c r="N84" s="34">
        <f t="shared" si="12"/>
        <v>787535661</v>
      </c>
      <c r="O84" s="39">
        <f t="shared" si="13"/>
        <v>0.684967343397065</v>
      </c>
      <c r="P84" s="34">
        <f>SUM(P79:P83)</f>
        <v>242148229</v>
      </c>
      <c r="Q84" s="34">
        <f>SUM(Q79:Q83)</f>
        <v>998228065</v>
      </c>
      <c r="R84" s="34">
        <f>SUM(R79:R83)</f>
        <v>1024183965</v>
      </c>
      <c r="S84" s="34">
        <f>SUM(S79:S83)</f>
        <v>708146888</v>
      </c>
      <c r="T84" s="39">
        <f t="shared" si="14"/>
        <v>0.69142547842955149</v>
      </c>
      <c r="U84" s="39">
        <f t="shared" si="15"/>
        <v>-0.28666046944328472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6564251631</v>
      </c>
      <c r="E85" s="34">
        <f>SUM(E57,E59:E62,E64:E69,E71:E77,E79:E83)</f>
        <v>6796783271</v>
      </c>
      <c r="F85" s="34">
        <f>SUM(F57,F59:F62,F64:F69,F71:F77,F79:F83)</f>
        <v>1188635974</v>
      </c>
      <c r="G85" s="39">
        <f t="shared" si="8"/>
        <v>0.18107714950880438</v>
      </c>
      <c r="H85" s="34">
        <f>SUM(H57,H59:H62,H64:H69,H71:H77,H79:H83)</f>
        <v>1660032725</v>
      </c>
      <c r="I85" s="39">
        <f t="shared" si="9"/>
        <v>0.25288986746949405</v>
      </c>
      <c r="J85" s="34">
        <f>SUM(J57,J59:J62,J64:J69,J71:J77,J79:J83)</f>
        <v>1259303550</v>
      </c>
      <c r="K85" s="39">
        <f t="shared" si="10"/>
        <v>0.18527934462366941</v>
      </c>
      <c r="L85" s="34">
        <f>SUM(L57,L59:L62,L64:L69,L71:L77,L79:L83)</f>
        <v>1345808324</v>
      </c>
      <c r="M85" s="39">
        <f t="shared" si="11"/>
        <v>0.19800665555163321</v>
      </c>
      <c r="N85" s="34">
        <f t="shared" si="12"/>
        <v>5453780573</v>
      </c>
      <c r="O85" s="39">
        <f t="shared" si="13"/>
        <v>0.80240613177556774</v>
      </c>
      <c r="P85" s="34">
        <f>SUM(P57,P59:P62,P64:P69,P71:P77,P79:P83)</f>
        <v>2023274862</v>
      </c>
      <c r="Q85" s="34">
        <f>SUM(Q57,Q59:Q62,Q64:Q69,Q71:Q77,Q79:Q83)</f>
        <v>5959861727</v>
      </c>
      <c r="R85" s="34">
        <f>SUM(R57,R59:R62,R64:R69,R71:R77,R79:R83)</f>
        <v>6082434547</v>
      </c>
      <c r="S85" s="34">
        <f>SUM(S57,S59:S62,S64:S69,S71:S77,S79:S83)</f>
        <v>5148397145</v>
      </c>
      <c r="T85" s="39">
        <f t="shared" si="14"/>
        <v>0.84643691686568345</v>
      </c>
      <c r="U85" s="39">
        <f t="shared" si="15"/>
        <v>-0.33483663081264536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17660213823</v>
      </c>
      <c r="E88" s="33">
        <v>17668136366</v>
      </c>
      <c r="F88" s="33">
        <v>5592230910</v>
      </c>
      <c r="G88" s="38">
        <f t="shared" ref="G88:G99" si="16">IF(($D88      =0),0,($F88      /$D88      ))</f>
        <v>0.3166570329243063</v>
      </c>
      <c r="H88" s="33">
        <v>3898011300</v>
      </c>
      <c r="I88" s="38">
        <f t="shared" ref="I88:I99" si="17">IF(($D88      =0),0,($H88      /$D88      ))</f>
        <v>0.22072276921830788</v>
      </c>
      <c r="J88" s="33">
        <v>3715041053</v>
      </c>
      <c r="K88" s="38">
        <f t="shared" ref="K88:K99" si="18">IF(($E88      =0),0,($J88      /$E88      ))</f>
        <v>0.21026785032908774</v>
      </c>
      <c r="L88" s="33">
        <v>4816431695</v>
      </c>
      <c r="M88" s="38">
        <f t="shared" ref="M88:M99" si="19">IF(($E88      =0),0,($L88      /$E88      ))</f>
        <v>0.27260553095280543</v>
      </c>
      <c r="N88" s="33">
        <f t="shared" ref="N88:N99" si="20">$F88      +$H88      +$J88      +$L88</f>
        <v>18021714958</v>
      </c>
      <c r="O88" s="38">
        <f t="shared" ref="O88:O99" si="21">IF(($E88      =0),0,($N88      /$E88      ))</f>
        <v>1.0200122177390716</v>
      </c>
      <c r="P88" s="33">
        <v>4623928020</v>
      </c>
      <c r="Q88" s="33">
        <v>16092042505</v>
      </c>
      <c r="R88" s="33">
        <v>15906056164</v>
      </c>
      <c r="S88" s="33">
        <v>15624464660</v>
      </c>
      <c r="T88" s="38">
        <f t="shared" ref="T88:T99" si="22">IF(($R88      =0),0,($S88      /$R88      ))</f>
        <v>0.9822965855837148</v>
      </c>
      <c r="U88" s="38">
        <f t="shared" ref="U88:U99" si="23">IF(($P88      =0),0,(($L88      /$P88      )-1))</f>
        <v>4.1632065673894214E-2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16839439908</v>
      </c>
      <c r="E89" s="33">
        <v>16951764138</v>
      </c>
      <c r="F89" s="33">
        <v>6012700621</v>
      </c>
      <c r="G89" s="38">
        <f t="shared" si="16"/>
        <v>0.35706060616324392</v>
      </c>
      <c r="H89" s="33">
        <v>3528730248</v>
      </c>
      <c r="I89" s="38">
        <f t="shared" si="17"/>
        <v>0.20955152114789685</v>
      </c>
      <c r="J89" s="33">
        <v>3087965927</v>
      </c>
      <c r="K89" s="38">
        <f t="shared" si="18"/>
        <v>0.18216192142963145</v>
      </c>
      <c r="L89" s="33">
        <v>4225119521</v>
      </c>
      <c r="M89" s="38">
        <f t="shared" si="19"/>
        <v>0.24924364724546524</v>
      </c>
      <c r="N89" s="33">
        <f t="shared" si="20"/>
        <v>16854516317</v>
      </c>
      <c r="O89" s="38">
        <f t="shared" si="21"/>
        <v>0.99426326250127539</v>
      </c>
      <c r="P89" s="33">
        <v>3915068668</v>
      </c>
      <c r="Q89" s="33">
        <v>15583056522</v>
      </c>
      <c r="R89" s="33">
        <v>15299807925</v>
      </c>
      <c r="S89" s="33">
        <v>15475370782</v>
      </c>
      <c r="T89" s="38">
        <f t="shared" si="22"/>
        <v>1.0114748405901965</v>
      </c>
      <c r="U89" s="38">
        <f t="shared" si="23"/>
        <v>7.9194231134236626E-2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14054668654</v>
      </c>
      <c r="E90" s="33">
        <v>14009981216</v>
      </c>
      <c r="F90" s="33">
        <v>3442058310</v>
      </c>
      <c r="G90" s="38">
        <f t="shared" si="16"/>
        <v>0.24490497746600237</v>
      </c>
      <c r="H90" s="33">
        <v>3038215612</v>
      </c>
      <c r="I90" s="38">
        <f t="shared" si="17"/>
        <v>0.21617127282010415</v>
      </c>
      <c r="J90" s="33">
        <v>2077190560</v>
      </c>
      <c r="K90" s="38">
        <f t="shared" si="18"/>
        <v>0.14826504960818643</v>
      </c>
      <c r="L90" s="33">
        <v>1463399037</v>
      </c>
      <c r="M90" s="38">
        <f t="shared" si="19"/>
        <v>0.10445403276692017</v>
      </c>
      <c r="N90" s="33">
        <f t="shared" si="20"/>
        <v>10020863519</v>
      </c>
      <c r="O90" s="38">
        <f t="shared" si="21"/>
        <v>0.71526602102476367</v>
      </c>
      <c r="P90" s="33">
        <v>2811510404</v>
      </c>
      <c r="Q90" s="33">
        <v>12429920970</v>
      </c>
      <c r="R90" s="33">
        <v>12432690712</v>
      </c>
      <c r="S90" s="33">
        <v>11687837477</v>
      </c>
      <c r="T90" s="38">
        <f t="shared" si="22"/>
        <v>0.94008913659526094</v>
      </c>
      <c r="U90" s="38">
        <f t="shared" si="23"/>
        <v>-0.47949720018179953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48554322385</v>
      </c>
      <c r="E91" s="34">
        <f>SUM(E88:E90)</f>
        <v>48629881720</v>
      </c>
      <c r="F91" s="34">
        <f>SUM(F88:F90)</f>
        <v>15046989841</v>
      </c>
      <c r="G91" s="39">
        <f t="shared" si="16"/>
        <v>0.30990010985404054</v>
      </c>
      <c r="H91" s="34">
        <f>SUM(H88:H90)</f>
        <v>10464957160</v>
      </c>
      <c r="I91" s="39">
        <f t="shared" si="17"/>
        <v>0.21553090736228592</v>
      </c>
      <c r="J91" s="34">
        <f>SUM(J88:J90)</f>
        <v>8880197540</v>
      </c>
      <c r="K91" s="39">
        <f t="shared" si="18"/>
        <v>0.1826078375252935</v>
      </c>
      <c r="L91" s="34">
        <f>SUM(L88:L90)</f>
        <v>10504950253</v>
      </c>
      <c r="M91" s="39">
        <f t="shared" si="19"/>
        <v>0.21601842080318348</v>
      </c>
      <c r="N91" s="34">
        <f t="shared" si="20"/>
        <v>44897094794</v>
      </c>
      <c r="O91" s="39">
        <f t="shared" si="21"/>
        <v>0.92324088001092508</v>
      </c>
      <c r="P91" s="34">
        <f>SUM(P88:P90)</f>
        <v>11350507092</v>
      </c>
      <c r="Q91" s="34">
        <f>SUM(Q88:Q90)</f>
        <v>44105019997</v>
      </c>
      <c r="R91" s="34">
        <f>SUM(R88:R90)</f>
        <v>43638554801</v>
      </c>
      <c r="S91" s="34">
        <f>SUM(S88:S90)</f>
        <v>42787672919</v>
      </c>
      <c r="T91" s="39">
        <f t="shared" si="22"/>
        <v>0.98050160263372188</v>
      </c>
      <c r="U91" s="39">
        <f t="shared" si="23"/>
        <v>-7.4495071642742827E-2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2779915431</v>
      </c>
      <c r="E92" s="33">
        <v>2644616619</v>
      </c>
      <c r="F92" s="33">
        <v>636641372</v>
      </c>
      <c r="G92" s="38">
        <f t="shared" si="16"/>
        <v>0.22901465451090552</v>
      </c>
      <c r="H92" s="33">
        <v>890925923</v>
      </c>
      <c r="I92" s="38">
        <f t="shared" si="17"/>
        <v>0.32048670008623725</v>
      </c>
      <c r="J92" s="33">
        <v>411613822</v>
      </c>
      <c r="K92" s="38">
        <f t="shared" si="18"/>
        <v>0.15564215207709092</v>
      </c>
      <c r="L92" s="33">
        <v>1040233232</v>
      </c>
      <c r="M92" s="38">
        <f t="shared" si="19"/>
        <v>0.39333989831514404</v>
      </c>
      <c r="N92" s="33">
        <f t="shared" si="20"/>
        <v>2979414349</v>
      </c>
      <c r="O92" s="38">
        <f t="shared" si="21"/>
        <v>1.1265959412017141</v>
      </c>
      <c r="P92" s="33">
        <v>981045938</v>
      </c>
      <c r="Q92" s="33">
        <v>2237606989</v>
      </c>
      <c r="R92" s="33">
        <v>2358108650</v>
      </c>
      <c r="S92" s="33">
        <v>2992952293</v>
      </c>
      <c r="T92" s="38">
        <f t="shared" si="22"/>
        <v>1.2692172996354514</v>
      </c>
      <c r="U92" s="38">
        <f t="shared" si="23"/>
        <v>6.0330807872933656E-2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504454879</v>
      </c>
      <c r="E93" s="33">
        <v>508916685</v>
      </c>
      <c r="F93" s="33">
        <v>119116709</v>
      </c>
      <c r="G93" s="38">
        <f t="shared" si="16"/>
        <v>0.23612956075700875</v>
      </c>
      <c r="H93" s="33">
        <v>160631468</v>
      </c>
      <c r="I93" s="38">
        <f t="shared" si="17"/>
        <v>0.31842583883503284</v>
      </c>
      <c r="J93" s="33">
        <v>102928781</v>
      </c>
      <c r="K93" s="38">
        <f t="shared" si="18"/>
        <v>0.2022507495504888</v>
      </c>
      <c r="L93" s="33">
        <v>73301454</v>
      </c>
      <c r="M93" s="38">
        <f t="shared" si="19"/>
        <v>0.14403429119247682</v>
      </c>
      <c r="N93" s="33">
        <f t="shared" si="20"/>
        <v>455978412</v>
      </c>
      <c r="O93" s="38">
        <f t="shared" si="21"/>
        <v>0.89597850775908439</v>
      </c>
      <c r="P93" s="33">
        <v>86153848</v>
      </c>
      <c r="Q93" s="33">
        <v>431163287</v>
      </c>
      <c r="R93" s="33">
        <v>436449406</v>
      </c>
      <c r="S93" s="33">
        <v>425484731</v>
      </c>
      <c r="T93" s="38">
        <f t="shared" si="22"/>
        <v>0.97487755774377205</v>
      </c>
      <c r="U93" s="38">
        <f t="shared" si="23"/>
        <v>-0.14917957001758064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447591578</v>
      </c>
      <c r="E94" s="33">
        <v>493578215</v>
      </c>
      <c r="F94" s="33">
        <v>91212910</v>
      </c>
      <c r="G94" s="38">
        <f t="shared" si="16"/>
        <v>0.20378602834211504</v>
      </c>
      <c r="H94" s="33">
        <v>86836153</v>
      </c>
      <c r="I94" s="38">
        <f t="shared" si="17"/>
        <v>0.19400756687160006</v>
      </c>
      <c r="J94" s="33">
        <v>78629554</v>
      </c>
      <c r="K94" s="38">
        <f t="shared" si="18"/>
        <v>0.15930515490842723</v>
      </c>
      <c r="L94" s="33">
        <v>85783921</v>
      </c>
      <c r="M94" s="38">
        <f t="shared" si="19"/>
        <v>0.17380005517463934</v>
      </c>
      <c r="N94" s="33">
        <f t="shared" si="20"/>
        <v>342462538</v>
      </c>
      <c r="O94" s="38">
        <f t="shared" si="21"/>
        <v>0.69383641253291539</v>
      </c>
      <c r="P94" s="33">
        <v>67445815</v>
      </c>
      <c r="Q94" s="33">
        <v>400621990</v>
      </c>
      <c r="R94" s="33">
        <v>413817862</v>
      </c>
      <c r="S94" s="33">
        <v>291936585</v>
      </c>
      <c r="T94" s="38">
        <f t="shared" si="22"/>
        <v>0.70547120317392198</v>
      </c>
      <c r="U94" s="38">
        <f t="shared" si="23"/>
        <v>0.27189390475895348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3731961888</v>
      </c>
      <c r="E96" s="34">
        <f>SUM(E92:E95)</f>
        <v>3647111519</v>
      </c>
      <c r="F96" s="34">
        <f>SUM(F92:F95)</f>
        <v>846970991</v>
      </c>
      <c r="G96" s="39">
        <f t="shared" si="16"/>
        <v>0.22695060035940004</v>
      </c>
      <c r="H96" s="34">
        <f>SUM(H92:H95)</f>
        <v>1138393544</v>
      </c>
      <c r="I96" s="39">
        <f t="shared" si="17"/>
        <v>0.30503889861803435</v>
      </c>
      <c r="J96" s="34">
        <f>SUM(J92:J95)</f>
        <v>593172157</v>
      </c>
      <c r="K96" s="39">
        <f t="shared" si="18"/>
        <v>0.16264162856271575</v>
      </c>
      <c r="L96" s="34">
        <f>SUM(L92:L95)</f>
        <v>1199318607</v>
      </c>
      <c r="M96" s="39">
        <f t="shared" si="19"/>
        <v>0.32884067316067173</v>
      </c>
      <c r="N96" s="34">
        <f t="shared" si="20"/>
        <v>3777855299</v>
      </c>
      <c r="O96" s="39">
        <f t="shared" si="21"/>
        <v>1.0358485830002393</v>
      </c>
      <c r="P96" s="34">
        <f>SUM(P92:P95)</f>
        <v>1134645601</v>
      </c>
      <c r="Q96" s="34">
        <f>SUM(Q92:Q95)</f>
        <v>3069392266</v>
      </c>
      <c r="R96" s="34">
        <f>SUM(R92:R95)</f>
        <v>3208375918</v>
      </c>
      <c r="S96" s="34">
        <f>SUM(S92:S95)</f>
        <v>3710373609</v>
      </c>
      <c r="T96" s="39">
        <f t="shared" si="22"/>
        <v>1.1564647360004277</v>
      </c>
      <c r="U96" s="39">
        <f t="shared" si="23"/>
        <v>5.6998419544394885E-2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1235295379</v>
      </c>
      <c r="E97" s="33">
        <v>1216235462</v>
      </c>
      <c r="F97" s="33">
        <v>269837654</v>
      </c>
      <c r="G97" s="38">
        <f t="shared" si="16"/>
        <v>0.21843978257122582</v>
      </c>
      <c r="H97" s="33">
        <v>242892149</v>
      </c>
      <c r="I97" s="38">
        <f t="shared" si="17"/>
        <v>0.1966267769872391</v>
      </c>
      <c r="J97" s="33">
        <v>227048525</v>
      </c>
      <c r="K97" s="38">
        <f t="shared" si="18"/>
        <v>0.18668138867340475</v>
      </c>
      <c r="L97" s="33">
        <v>334926067</v>
      </c>
      <c r="M97" s="38">
        <f t="shared" si="19"/>
        <v>0.27537929740121325</v>
      </c>
      <c r="N97" s="33">
        <f t="shared" si="20"/>
        <v>1074704395</v>
      </c>
      <c r="O97" s="38">
        <f t="shared" si="21"/>
        <v>0.88363185302353897</v>
      </c>
      <c r="P97" s="33">
        <v>308567484</v>
      </c>
      <c r="Q97" s="33">
        <v>1083045831</v>
      </c>
      <c r="R97" s="33">
        <v>1069761002</v>
      </c>
      <c r="S97" s="33">
        <v>946185806</v>
      </c>
      <c r="T97" s="38">
        <f t="shared" si="22"/>
        <v>0.88448336051794119</v>
      </c>
      <c r="U97" s="38">
        <f t="shared" si="23"/>
        <v>8.5422425779639211E-2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543001539</v>
      </c>
      <c r="E98" s="33">
        <v>561839635</v>
      </c>
      <c r="F98" s="33">
        <v>156566646</v>
      </c>
      <c r="G98" s="38">
        <f t="shared" si="16"/>
        <v>0.28833554742466394</v>
      </c>
      <c r="H98" s="33">
        <v>84816907</v>
      </c>
      <c r="I98" s="38">
        <f t="shared" si="17"/>
        <v>0.15620012266668731</v>
      </c>
      <c r="J98" s="33">
        <v>78809726</v>
      </c>
      <c r="K98" s="38">
        <f t="shared" si="18"/>
        <v>0.14027085504567507</v>
      </c>
      <c r="L98" s="33">
        <v>63116929</v>
      </c>
      <c r="M98" s="38">
        <f t="shared" si="19"/>
        <v>0.11233975865729016</v>
      </c>
      <c r="N98" s="33">
        <f t="shared" si="20"/>
        <v>383310208</v>
      </c>
      <c r="O98" s="38">
        <f t="shared" si="21"/>
        <v>0.68224130894574575</v>
      </c>
      <c r="P98" s="33">
        <v>59474992</v>
      </c>
      <c r="Q98" s="33">
        <v>469472431</v>
      </c>
      <c r="R98" s="33">
        <v>466570700</v>
      </c>
      <c r="S98" s="33">
        <v>1125158174</v>
      </c>
      <c r="T98" s="38">
        <f t="shared" si="22"/>
        <v>2.4115491478569058</v>
      </c>
      <c r="U98" s="38">
        <f t="shared" si="23"/>
        <v>6.1234762335066861E-2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744797959</v>
      </c>
      <c r="E99" s="33">
        <v>744797959</v>
      </c>
      <c r="F99" s="33">
        <v>279363276</v>
      </c>
      <c r="G99" s="38">
        <f t="shared" si="16"/>
        <v>0.37508598489593875</v>
      </c>
      <c r="H99" s="33">
        <v>280206616</v>
      </c>
      <c r="I99" s="38">
        <f t="shared" si="17"/>
        <v>0.37621829197305845</v>
      </c>
      <c r="J99" s="33">
        <v>118311417</v>
      </c>
      <c r="K99" s="38">
        <f t="shared" si="18"/>
        <v>0.15885035071638803</v>
      </c>
      <c r="L99" s="33">
        <v>219672335</v>
      </c>
      <c r="M99" s="38">
        <f t="shared" si="19"/>
        <v>0.29494218176287995</v>
      </c>
      <c r="N99" s="33">
        <f t="shared" si="20"/>
        <v>897553644</v>
      </c>
      <c r="O99" s="38">
        <f t="shared" si="21"/>
        <v>1.2050968093482652</v>
      </c>
      <c r="P99" s="33">
        <v>190110773</v>
      </c>
      <c r="Q99" s="33">
        <v>719402547</v>
      </c>
      <c r="R99" s="33">
        <v>716993507</v>
      </c>
      <c r="S99" s="33">
        <v>503742820</v>
      </c>
      <c r="T99" s="38">
        <f t="shared" si="22"/>
        <v>0.70257654369525557</v>
      </c>
      <c r="U99" s="38">
        <f t="shared" si="23"/>
        <v>0.15549651149964028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2523094877</v>
      </c>
      <c r="E101" s="34">
        <f>SUM(E97:E100)</f>
        <v>2522873056</v>
      </c>
      <c r="F101" s="34">
        <f>SUM(F97:F100)</f>
        <v>705767576</v>
      </c>
      <c r="G101" s="39">
        <f>IF(($D101     =0),0,($F101     /$D101     ))</f>
        <v>0.2797229634262382</v>
      </c>
      <c r="H101" s="34">
        <f>SUM(H97:H100)</f>
        <v>607915672</v>
      </c>
      <c r="I101" s="39">
        <f>IF(($D101     =0),0,($H101     /$D101     ))</f>
        <v>0.24094047256868176</v>
      </c>
      <c r="J101" s="34">
        <f>SUM(J97:J100)</f>
        <v>424169668</v>
      </c>
      <c r="K101" s="39">
        <f>IF(($E101     =0),0,($J101     /$E101     ))</f>
        <v>0.16812961198789703</v>
      </c>
      <c r="L101" s="34">
        <f>SUM(L97:L100)</f>
        <v>617715331</v>
      </c>
      <c r="M101" s="39">
        <f>IF(($E101     =0),0,($L101     /$E101     ))</f>
        <v>0.24484598205641941</v>
      </c>
      <c r="N101" s="34">
        <f>$F101     +$H101     +$J101     +$L101</f>
        <v>2355568247</v>
      </c>
      <c r="O101" s="39">
        <f>IF(($E101     =0),0,($N101     /$E101     ))</f>
        <v>0.93368480883249005</v>
      </c>
      <c r="P101" s="34">
        <f>SUM(P97:P100)</f>
        <v>558153249</v>
      </c>
      <c r="Q101" s="34">
        <f>SUM(Q97:Q100)</f>
        <v>2271920809</v>
      </c>
      <c r="R101" s="34">
        <f>SUM(R97:R100)</f>
        <v>2253325209</v>
      </c>
      <c r="S101" s="34">
        <f>SUM(S97:S100)</f>
        <v>2575086800</v>
      </c>
      <c r="T101" s="39">
        <f>IF(($R101     =0),0,($S101     /$R101     ))</f>
        <v>1.1427941203137713</v>
      </c>
      <c r="U101" s="39">
        <f>IF(($P101     =0),0,(($L101     /$P101     )-1))</f>
        <v>0.10671277486373643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54809379150</v>
      </c>
      <c r="E102" s="34">
        <f>SUM(E88:E90,E92:E95,E97:E100)</f>
        <v>54799866295</v>
      </c>
      <c r="F102" s="34">
        <f>SUM(F88:F90,F92:F95,F97:F100)</f>
        <v>16599728408</v>
      </c>
      <c r="G102" s="39">
        <f>IF(($D102     =0),0,($F102     /$D102     ))</f>
        <v>0.30286291626421386</v>
      </c>
      <c r="H102" s="34">
        <f>SUM(H88:H90,H92:H95,H97:H100)</f>
        <v>12211266376</v>
      </c>
      <c r="I102" s="39">
        <f>IF(($D102     =0),0,($H102     /$D102     ))</f>
        <v>0.22279519610285534</v>
      </c>
      <c r="J102" s="34">
        <f>SUM(J88:J90,J92:J95,J97:J100)</f>
        <v>9897539365</v>
      </c>
      <c r="K102" s="39">
        <f>IF(($E102     =0),0,($J102     /$E102     ))</f>
        <v>0.18061247287939208</v>
      </c>
      <c r="L102" s="34">
        <f>SUM(L88:L90,L92:L95,L97:L100)</f>
        <v>12321984191</v>
      </c>
      <c r="M102" s="39">
        <f>IF(($E102     =0),0,($L102     /$E102     ))</f>
        <v>0.22485427472884675</v>
      </c>
      <c r="N102" s="34">
        <f>$F102     +$H102     +$J102     +$L102</f>
        <v>51030518340</v>
      </c>
      <c r="O102" s="39">
        <f>IF(($E102     =0),0,($N102     /$E102     ))</f>
        <v>0.93121611036952623</v>
      </c>
      <c r="P102" s="34">
        <f>SUM(P88:P90,P92:P95,P97:P100)</f>
        <v>13043305942</v>
      </c>
      <c r="Q102" s="34">
        <f>SUM(Q88:Q90,Q92:Q95,Q97:Q100)</f>
        <v>49446333072</v>
      </c>
      <c r="R102" s="34">
        <f>SUM(R88:R90,R92:R95,R97:R100)</f>
        <v>49100255928</v>
      </c>
      <c r="S102" s="34">
        <f>SUM(S88:S90,S92:S95,S97:S100)</f>
        <v>49073133328</v>
      </c>
      <c r="T102" s="39">
        <f>IF(($R102     =0),0,($S102     /$R102     ))</f>
        <v>0.99944760776726349</v>
      </c>
      <c r="U102" s="39">
        <f>IF(($P102     =0),0,(($L102     /$P102     )-1))</f>
        <v>-5.5302064845179522E-2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15804083140</v>
      </c>
      <c r="E105" s="33">
        <v>15497655714</v>
      </c>
      <c r="F105" s="33">
        <v>4558867310</v>
      </c>
      <c r="G105" s="38">
        <f t="shared" ref="G105:G136" si="24">IF(($D105     =0),0,($F105     /$D105     ))</f>
        <v>0.28846135961291836</v>
      </c>
      <c r="H105" s="33">
        <v>3488282450</v>
      </c>
      <c r="I105" s="38">
        <f t="shared" ref="I105:I136" si="25">IF(($D105     =0),0,($H105     /$D105     ))</f>
        <v>0.22072033025257801</v>
      </c>
      <c r="J105" s="33">
        <v>4235766228</v>
      </c>
      <c r="K105" s="38">
        <f t="shared" ref="K105:K136" si="26">IF(($E105     =0),0,($J105     /$E105     ))</f>
        <v>0.27331657807919735</v>
      </c>
      <c r="L105" s="33">
        <v>2738458668</v>
      </c>
      <c r="M105" s="38">
        <f t="shared" ref="M105:M136" si="27">IF(($E105     =0),0,($L105     /$E105     ))</f>
        <v>0.17670147785811111</v>
      </c>
      <c r="N105" s="33">
        <f t="shared" ref="N105:N136" si="28">$F105     +$H105     +$J105     +$L105</f>
        <v>15021374656</v>
      </c>
      <c r="O105" s="38">
        <f t="shared" ref="O105:O136" si="29">IF(($E105     =0),0,($N105     /$E105     ))</f>
        <v>0.9692675416985973</v>
      </c>
      <c r="P105" s="33">
        <v>4260924843</v>
      </c>
      <c r="Q105" s="33">
        <v>13338143180</v>
      </c>
      <c r="R105" s="33">
        <v>14074218193</v>
      </c>
      <c r="S105" s="33">
        <v>13351044258</v>
      </c>
      <c r="T105" s="38">
        <f t="shared" ref="T105:T136" si="30">IF(($R105     =0),0,($S105     /$R105     ))</f>
        <v>0.94861711499117729</v>
      </c>
      <c r="U105" s="38">
        <f t="shared" ref="U105:U136" si="31">IF(($P105     =0),0,(($L105     /$P105     )-1))</f>
        <v>-0.35730885455563999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15804083140</v>
      </c>
      <c r="E106" s="34">
        <f>E105</f>
        <v>15497655714</v>
      </c>
      <c r="F106" s="34">
        <f>F105</f>
        <v>4558867310</v>
      </c>
      <c r="G106" s="39">
        <f t="shared" si="24"/>
        <v>0.28846135961291836</v>
      </c>
      <c r="H106" s="34">
        <f>H105</f>
        <v>3488282450</v>
      </c>
      <c r="I106" s="39">
        <f t="shared" si="25"/>
        <v>0.22072033025257801</v>
      </c>
      <c r="J106" s="34">
        <f>J105</f>
        <v>4235766228</v>
      </c>
      <c r="K106" s="39">
        <f t="shared" si="26"/>
        <v>0.27331657807919735</v>
      </c>
      <c r="L106" s="34">
        <f>L105</f>
        <v>2738458668</v>
      </c>
      <c r="M106" s="39">
        <f t="shared" si="27"/>
        <v>0.17670147785811111</v>
      </c>
      <c r="N106" s="34">
        <f t="shared" si="28"/>
        <v>15021374656</v>
      </c>
      <c r="O106" s="39">
        <f t="shared" si="29"/>
        <v>0.9692675416985973</v>
      </c>
      <c r="P106" s="34">
        <f>P105</f>
        <v>4260924843</v>
      </c>
      <c r="Q106" s="34">
        <f>Q105</f>
        <v>13338143180</v>
      </c>
      <c r="R106" s="34">
        <f>R105</f>
        <v>14074218193</v>
      </c>
      <c r="S106" s="34">
        <f>S105</f>
        <v>13351044258</v>
      </c>
      <c r="T106" s="39">
        <f t="shared" si="30"/>
        <v>0.94861711499117729</v>
      </c>
      <c r="U106" s="39">
        <f t="shared" si="31"/>
        <v>-0.35730885455563999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1797763</v>
      </c>
      <c r="E107" s="33">
        <v>1797763</v>
      </c>
      <c r="F107" s="33">
        <v>8452</v>
      </c>
      <c r="G107" s="38">
        <f t="shared" si="24"/>
        <v>4.701398348948109E-3</v>
      </c>
      <c r="H107" s="33">
        <v>230879</v>
      </c>
      <c r="I107" s="38">
        <f t="shared" si="25"/>
        <v>0.12842571573672393</v>
      </c>
      <c r="J107" s="33">
        <v>641451</v>
      </c>
      <c r="K107" s="38">
        <f t="shared" si="26"/>
        <v>0.35680509611111144</v>
      </c>
      <c r="L107" s="33">
        <v>728278</v>
      </c>
      <c r="M107" s="38">
        <f t="shared" si="27"/>
        <v>0.40510234107610404</v>
      </c>
      <c r="N107" s="33">
        <f t="shared" si="28"/>
        <v>1609060</v>
      </c>
      <c r="O107" s="38">
        <f t="shared" si="29"/>
        <v>0.89503455127288745</v>
      </c>
      <c r="P107" s="33">
        <v>953492</v>
      </c>
      <c r="Q107" s="33">
        <v>2060119</v>
      </c>
      <c r="R107" s="33">
        <v>4060119</v>
      </c>
      <c r="S107" s="33">
        <v>1794517</v>
      </c>
      <c r="T107" s="38">
        <f t="shared" si="30"/>
        <v>0.44198630631269675</v>
      </c>
      <c r="U107" s="38">
        <f t="shared" si="31"/>
        <v>-0.23619915007152659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26500000</v>
      </c>
      <c r="E108" s="33">
        <v>44849956</v>
      </c>
      <c r="F108" s="33">
        <v>8445313</v>
      </c>
      <c r="G108" s="38">
        <f t="shared" si="24"/>
        <v>0.31869105660377356</v>
      </c>
      <c r="H108" s="33">
        <v>13903984</v>
      </c>
      <c r="I108" s="38">
        <f t="shared" si="25"/>
        <v>0.524678641509434</v>
      </c>
      <c r="J108" s="33">
        <v>5994044</v>
      </c>
      <c r="K108" s="38">
        <f t="shared" si="26"/>
        <v>0.1336465971114888</v>
      </c>
      <c r="L108" s="33">
        <v>4345944</v>
      </c>
      <c r="M108" s="38">
        <f t="shared" si="27"/>
        <v>9.6899626835754316E-2</v>
      </c>
      <c r="N108" s="33">
        <f t="shared" si="28"/>
        <v>32689285</v>
      </c>
      <c r="O108" s="38">
        <f t="shared" si="29"/>
        <v>0.72885879754263305</v>
      </c>
      <c r="P108" s="33">
        <v>138771</v>
      </c>
      <c r="Q108" s="33">
        <v>10198750</v>
      </c>
      <c r="R108" s="33">
        <v>23126947</v>
      </c>
      <c r="S108" s="33">
        <v>586778</v>
      </c>
      <c r="T108" s="38">
        <f t="shared" si="30"/>
        <v>2.5372047594522527E-2</v>
      </c>
      <c r="U108" s="38">
        <f t="shared" si="31"/>
        <v>30.317378991287804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58855944</v>
      </c>
      <c r="E109" s="33">
        <v>58389544</v>
      </c>
      <c r="F109" s="33">
        <v>18340791</v>
      </c>
      <c r="G109" s="38">
        <f t="shared" si="24"/>
        <v>0.31162172846977021</v>
      </c>
      <c r="H109" s="33">
        <v>13568438</v>
      </c>
      <c r="I109" s="38">
        <f t="shared" si="25"/>
        <v>0.23053640937268799</v>
      </c>
      <c r="J109" s="33">
        <v>9476830</v>
      </c>
      <c r="K109" s="38">
        <f t="shared" si="26"/>
        <v>0.16230354530598834</v>
      </c>
      <c r="L109" s="33">
        <v>14820499</v>
      </c>
      <c r="M109" s="38">
        <f t="shared" si="27"/>
        <v>0.25382111221831088</v>
      </c>
      <c r="N109" s="33">
        <f t="shared" si="28"/>
        <v>56206558</v>
      </c>
      <c r="O109" s="38">
        <f t="shared" si="29"/>
        <v>0.96261340900350245</v>
      </c>
      <c r="P109" s="33">
        <v>15311947</v>
      </c>
      <c r="Q109" s="33">
        <v>57211560</v>
      </c>
      <c r="R109" s="33">
        <v>49623957</v>
      </c>
      <c r="S109" s="33">
        <v>55487423</v>
      </c>
      <c r="T109" s="38">
        <f t="shared" si="30"/>
        <v>1.118157969546846</v>
      </c>
      <c r="U109" s="38">
        <f t="shared" si="31"/>
        <v>-3.2095722379394287E-2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151016430</v>
      </c>
      <c r="E110" s="33">
        <v>152150206</v>
      </c>
      <c r="F110" s="33">
        <v>33156903</v>
      </c>
      <c r="G110" s="38">
        <f t="shared" si="24"/>
        <v>0.21955824939048021</v>
      </c>
      <c r="H110" s="33">
        <v>33321699</v>
      </c>
      <c r="I110" s="38">
        <f t="shared" si="25"/>
        <v>0.22064949489270802</v>
      </c>
      <c r="J110" s="33">
        <v>33882146</v>
      </c>
      <c r="K110" s="38">
        <f t="shared" si="26"/>
        <v>0.22268879478217729</v>
      </c>
      <c r="L110" s="33">
        <v>34287719</v>
      </c>
      <c r="M110" s="38">
        <f t="shared" si="27"/>
        <v>0.22535440405516113</v>
      </c>
      <c r="N110" s="33">
        <f t="shared" si="28"/>
        <v>134648467</v>
      </c>
      <c r="O110" s="38">
        <f t="shared" si="29"/>
        <v>0.88497065196218005</v>
      </c>
      <c r="P110" s="33">
        <v>23138809</v>
      </c>
      <c r="Q110" s="33">
        <v>132865775</v>
      </c>
      <c r="R110" s="33">
        <v>136408693</v>
      </c>
      <c r="S110" s="33">
        <v>118584205</v>
      </c>
      <c r="T110" s="38">
        <f t="shared" si="30"/>
        <v>0.86933026328461338</v>
      </c>
      <c r="U110" s="38">
        <f t="shared" si="31"/>
        <v>0.48182730580471977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1161369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238170137</v>
      </c>
      <c r="E112" s="34">
        <f>SUM(E107:E111)</f>
        <v>257187469</v>
      </c>
      <c r="F112" s="34">
        <f>SUM(F107:F111)</f>
        <v>59951459</v>
      </c>
      <c r="G112" s="39">
        <f t="shared" si="24"/>
        <v>0.25171694384170423</v>
      </c>
      <c r="H112" s="34">
        <f>SUM(H107:H111)</f>
        <v>61025000</v>
      </c>
      <c r="I112" s="39">
        <f t="shared" si="25"/>
        <v>0.2562243981074756</v>
      </c>
      <c r="J112" s="34">
        <f>SUM(J107:J111)</f>
        <v>49994471</v>
      </c>
      <c r="K112" s="39">
        <f t="shared" si="26"/>
        <v>0.19438921808433832</v>
      </c>
      <c r="L112" s="34">
        <f>SUM(L107:L111)</f>
        <v>54182440</v>
      </c>
      <c r="M112" s="39">
        <f t="shared" si="27"/>
        <v>0.2106729391236398</v>
      </c>
      <c r="N112" s="34">
        <f t="shared" si="28"/>
        <v>225153370</v>
      </c>
      <c r="O112" s="39">
        <f t="shared" si="29"/>
        <v>0.87544455752624561</v>
      </c>
      <c r="P112" s="34">
        <f>SUM(P107:P111)</f>
        <v>39543019</v>
      </c>
      <c r="Q112" s="34">
        <f>SUM(Q107:Q111)</f>
        <v>202336204</v>
      </c>
      <c r="R112" s="34">
        <f>SUM(R107:R111)</f>
        <v>214381085</v>
      </c>
      <c r="S112" s="34">
        <f>SUM(S107:S111)</f>
        <v>176452923</v>
      </c>
      <c r="T112" s="39">
        <f t="shared" si="30"/>
        <v>0.82308065098187189</v>
      </c>
      <c r="U112" s="39">
        <f t="shared" si="31"/>
        <v>0.3702150561645281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11730000</v>
      </c>
      <c r="E113" s="33">
        <v>11800000</v>
      </c>
      <c r="F113" s="33">
        <v>1944226</v>
      </c>
      <c r="G113" s="38">
        <f t="shared" si="24"/>
        <v>0.16574816709292411</v>
      </c>
      <c r="H113" s="33">
        <v>499491</v>
      </c>
      <c r="I113" s="38">
        <f t="shared" si="25"/>
        <v>4.2582352941176474E-2</v>
      </c>
      <c r="J113" s="33">
        <v>1820408</v>
      </c>
      <c r="K113" s="38">
        <f t="shared" si="26"/>
        <v>0.15427186440677967</v>
      </c>
      <c r="L113" s="33">
        <v>5191929</v>
      </c>
      <c r="M113" s="38">
        <f t="shared" si="27"/>
        <v>0.43999398305084747</v>
      </c>
      <c r="N113" s="33">
        <f t="shared" si="28"/>
        <v>9456054</v>
      </c>
      <c r="O113" s="38">
        <f t="shared" si="29"/>
        <v>0.80136050847457629</v>
      </c>
      <c r="P113" s="33">
        <v>3861067</v>
      </c>
      <c r="Q113" s="33">
        <v>4500000</v>
      </c>
      <c r="R113" s="33">
        <v>9300000</v>
      </c>
      <c r="S113" s="33">
        <v>14705028</v>
      </c>
      <c r="T113" s="38">
        <f t="shared" si="30"/>
        <v>1.5811858064516129</v>
      </c>
      <c r="U113" s="38">
        <f t="shared" si="31"/>
        <v>0.34468762132332853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184957428</v>
      </c>
      <c r="E114" s="33">
        <v>191874513</v>
      </c>
      <c r="F114" s="33">
        <v>55957545</v>
      </c>
      <c r="G114" s="38">
        <f t="shared" si="24"/>
        <v>0.30254283704680407</v>
      </c>
      <c r="H114" s="33">
        <v>43367597</v>
      </c>
      <c r="I114" s="38">
        <f t="shared" si="25"/>
        <v>0.23447340000856845</v>
      </c>
      <c r="J114" s="33">
        <v>38743020</v>
      </c>
      <c r="K114" s="38">
        <f t="shared" si="26"/>
        <v>0.20191853203557056</v>
      </c>
      <c r="L114" s="33">
        <v>49413521</v>
      </c>
      <c r="M114" s="38">
        <f t="shared" si="27"/>
        <v>0.25753040478075379</v>
      </c>
      <c r="N114" s="33">
        <f t="shared" si="28"/>
        <v>187481683</v>
      </c>
      <c r="O114" s="38">
        <f t="shared" si="29"/>
        <v>0.97710571387873701</v>
      </c>
      <c r="P114" s="33">
        <v>41036725</v>
      </c>
      <c r="Q114" s="33">
        <v>155774257</v>
      </c>
      <c r="R114" s="33">
        <v>157613427</v>
      </c>
      <c r="S114" s="33">
        <v>146782839</v>
      </c>
      <c r="T114" s="38">
        <f t="shared" si="30"/>
        <v>0.93128384931316799</v>
      </c>
      <c r="U114" s="38">
        <f t="shared" si="31"/>
        <v>0.20412925251710501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87987110</v>
      </c>
      <c r="E115" s="33">
        <v>102119929</v>
      </c>
      <c r="F115" s="33">
        <v>32295375</v>
      </c>
      <c r="G115" s="38">
        <f t="shared" si="24"/>
        <v>0.36704666172124528</v>
      </c>
      <c r="H115" s="33">
        <v>22247638</v>
      </c>
      <c r="I115" s="38">
        <f t="shared" si="25"/>
        <v>0.25285110512210257</v>
      </c>
      <c r="J115" s="33">
        <v>21233637</v>
      </c>
      <c r="K115" s="38">
        <f t="shared" si="26"/>
        <v>0.20792843481119147</v>
      </c>
      <c r="L115" s="33">
        <v>28400083</v>
      </c>
      <c r="M115" s="38">
        <f t="shared" si="27"/>
        <v>0.27810519727251282</v>
      </c>
      <c r="N115" s="33">
        <f t="shared" si="28"/>
        <v>104176733</v>
      </c>
      <c r="O115" s="38">
        <f t="shared" si="29"/>
        <v>1.0201410637486832</v>
      </c>
      <c r="P115" s="33">
        <v>20172208</v>
      </c>
      <c r="Q115" s="33">
        <v>84058138</v>
      </c>
      <c r="R115" s="33">
        <v>66979426</v>
      </c>
      <c r="S115" s="33">
        <v>59634520</v>
      </c>
      <c r="T115" s="38">
        <f t="shared" si="30"/>
        <v>0.89034086377509414</v>
      </c>
      <c r="U115" s="38">
        <f t="shared" si="31"/>
        <v>0.40788172519339483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27541</v>
      </c>
      <c r="Q116" s="33">
        <v>0</v>
      </c>
      <c r="R116" s="33">
        <v>0</v>
      </c>
      <c r="S116" s="33">
        <v>27541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2657799028</v>
      </c>
      <c r="E117" s="33">
        <v>2255884036</v>
      </c>
      <c r="F117" s="33">
        <v>922149003</v>
      </c>
      <c r="G117" s="38">
        <f t="shared" si="24"/>
        <v>0.34695964340611535</v>
      </c>
      <c r="H117" s="33">
        <v>1620634457</v>
      </c>
      <c r="I117" s="38">
        <f t="shared" si="25"/>
        <v>0.60976561430212095</v>
      </c>
      <c r="J117" s="33">
        <v>-784158655</v>
      </c>
      <c r="K117" s="38">
        <f t="shared" si="26"/>
        <v>-0.34760592410167668</v>
      </c>
      <c r="L117" s="33">
        <v>723871640</v>
      </c>
      <c r="M117" s="38">
        <f t="shared" si="27"/>
        <v>0.32088158276235085</v>
      </c>
      <c r="N117" s="33">
        <f t="shared" si="28"/>
        <v>2482496445</v>
      </c>
      <c r="O117" s="38">
        <f t="shared" si="29"/>
        <v>1.1004539264357824</v>
      </c>
      <c r="P117" s="33">
        <v>467193247</v>
      </c>
      <c r="Q117" s="33">
        <v>2249521902</v>
      </c>
      <c r="R117" s="33">
        <v>2224641423</v>
      </c>
      <c r="S117" s="33">
        <v>6999789075</v>
      </c>
      <c r="T117" s="38">
        <f t="shared" si="30"/>
        <v>3.1464796989892245</v>
      </c>
      <c r="U117" s="38">
        <f t="shared" si="31"/>
        <v>0.54940518650090842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8600000</v>
      </c>
      <c r="F118" s="33">
        <v>3472034</v>
      </c>
      <c r="G118" s="38">
        <f t="shared" si="24"/>
        <v>0</v>
      </c>
      <c r="H118" s="33">
        <v>1332452</v>
      </c>
      <c r="I118" s="38">
        <f t="shared" si="25"/>
        <v>0</v>
      </c>
      <c r="J118" s="33">
        <v>1656200</v>
      </c>
      <c r="K118" s="38">
        <f t="shared" si="26"/>
        <v>0.1925813953488372</v>
      </c>
      <c r="L118" s="33">
        <v>-603677</v>
      </c>
      <c r="M118" s="38">
        <f t="shared" si="27"/>
        <v>-7.0194999999999994E-2</v>
      </c>
      <c r="N118" s="33">
        <f t="shared" si="28"/>
        <v>5857009</v>
      </c>
      <c r="O118" s="38">
        <f t="shared" si="29"/>
        <v>0.68104755813953488</v>
      </c>
      <c r="P118" s="33">
        <v>4550714</v>
      </c>
      <c r="Q118" s="33">
        <v>0</v>
      </c>
      <c r="R118" s="33">
        <v>6381606</v>
      </c>
      <c r="S118" s="33">
        <v>10569426</v>
      </c>
      <c r="T118" s="38">
        <f t="shared" si="30"/>
        <v>1.6562329294538083</v>
      </c>
      <c r="U118" s="38">
        <f t="shared" si="31"/>
        <v>-1.1326554470353443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2946024566</v>
      </c>
      <c r="E121" s="34">
        <f>SUM(E113:E120)</f>
        <v>2573829478</v>
      </c>
      <c r="F121" s="34">
        <f>SUM(F113:F120)</f>
        <v>1015818183</v>
      </c>
      <c r="G121" s="39">
        <f t="shared" si="24"/>
        <v>0.34480981412155681</v>
      </c>
      <c r="H121" s="34">
        <f>SUM(H113:H120)</f>
        <v>1688081635</v>
      </c>
      <c r="I121" s="39">
        <f t="shared" si="25"/>
        <v>0.57300324460362972</v>
      </c>
      <c r="J121" s="34">
        <f>SUM(J113:J120)</f>
        <v>-720705390</v>
      </c>
      <c r="K121" s="39">
        <f t="shared" si="26"/>
        <v>-0.2800128742639259</v>
      </c>
      <c r="L121" s="34">
        <f>SUM(L113:L120)</f>
        <v>806273496</v>
      </c>
      <c r="M121" s="39">
        <f t="shared" si="27"/>
        <v>0.31325831912785329</v>
      </c>
      <c r="N121" s="34">
        <f t="shared" si="28"/>
        <v>2789467924</v>
      </c>
      <c r="O121" s="39">
        <f t="shared" si="29"/>
        <v>1.0837811703701374</v>
      </c>
      <c r="P121" s="34">
        <f>SUM(P113:P120)</f>
        <v>536841502</v>
      </c>
      <c r="Q121" s="34">
        <f>SUM(Q113:Q120)</f>
        <v>2493854297</v>
      </c>
      <c r="R121" s="34">
        <f>SUM(R113:R120)</f>
        <v>2464915882</v>
      </c>
      <c r="S121" s="34">
        <f>SUM(S113:S120)</f>
        <v>7231508429</v>
      </c>
      <c r="T121" s="39">
        <f t="shared" si="30"/>
        <v>2.9337749339877881</v>
      </c>
      <c r="U121" s="39">
        <f t="shared" si="31"/>
        <v>0.5018836900579271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1110299</v>
      </c>
      <c r="E122" s="33">
        <v>1022111</v>
      </c>
      <c r="F122" s="33">
        <v>311899</v>
      </c>
      <c r="G122" s="38">
        <f t="shared" si="24"/>
        <v>0.28091442034983372</v>
      </c>
      <c r="H122" s="33">
        <v>202926</v>
      </c>
      <c r="I122" s="38">
        <f t="shared" si="25"/>
        <v>0.18276698438888983</v>
      </c>
      <c r="J122" s="33">
        <v>275709</v>
      </c>
      <c r="K122" s="38">
        <f t="shared" si="26"/>
        <v>0.26974467548045172</v>
      </c>
      <c r="L122" s="33">
        <v>220744</v>
      </c>
      <c r="M122" s="38">
        <f t="shared" si="27"/>
        <v>0.21596871572656981</v>
      </c>
      <c r="N122" s="33">
        <f t="shared" si="28"/>
        <v>1011278</v>
      </c>
      <c r="O122" s="38">
        <f t="shared" si="29"/>
        <v>0.989401346820453</v>
      </c>
      <c r="P122" s="33">
        <v>228767</v>
      </c>
      <c r="Q122" s="33">
        <v>856814</v>
      </c>
      <c r="R122" s="33">
        <v>1122377</v>
      </c>
      <c r="S122" s="33">
        <v>954567</v>
      </c>
      <c r="T122" s="38">
        <f t="shared" si="30"/>
        <v>0.85048695759089865</v>
      </c>
      <c r="U122" s="38">
        <f t="shared" si="31"/>
        <v>-3.5070617702728124E-2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226939744</v>
      </c>
      <c r="E123" s="33">
        <v>231491368</v>
      </c>
      <c r="F123" s="33">
        <v>57289586</v>
      </c>
      <c r="G123" s="38">
        <f t="shared" si="24"/>
        <v>0.25244404082874089</v>
      </c>
      <c r="H123" s="33">
        <v>52203066</v>
      </c>
      <c r="I123" s="38">
        <f t="shared" si="25"/>
        <v>0.23003051417912943</v>
      </c>
      <c r="J123" s="33">
        <v>48035285</v>
      </c>
      <c r="K123" s="38">
        <f t="shared" si="26"/>
        <v>0.20750356877237858</v>
      </c>
      <c r="L123" s="33">
        <v>50141017</v>
      </c>
      <c r="M123" s="38">
        <f t="shared" si="27"/>
        <v>0.21659994250843945</v>
      </c>
      <c r="N123" s="33">
        <f t="shared" si="28"/>
        <v>207668954</v>
      </c>
      <c r="O123" s="38">
        <f t="shared" si="29"/>
        <v>0.89709156671448764</v>
      </c>
      <c r="P123" s="33">
        <v>63960332</v>
      </c>
      <c r="Q123" s="33">
        <v>230539471</v>
      </c>
      <c r="R123" s="33">
        <v>203646471</v>
      </c>
      <c r="S123" s="33">
        <v>197375629</v>
      </c>
      <c r="T123" s="38">
        <f t="shared" si="30"/>
        <v>0.9692072149877814</v>
      </c>
      <c r="U123" s="38">
        <f t="shared" si="31"/>
        <v>-0.2160607140063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436325376</v>
      </c>
      <c r="E124" s="33">
        <v>445261900</v>
      </c>
      <c r="F124" s="33">
        <v>101795038</v>
      </c>
      <c r="G124" s="38">
        <f t="shared" si="24"/>
        <v>0.23330075122653421</v>
      </c>
      <c r="H124" s="33">
        <v>90745685</v>
      </c>
      <c r="I124" s="38">
        <f t="shared" si="25"/>
        <v>0.20797709689018867</v>
      </c>
      <c r="J124" s="33">
        <v>90515001</v>
      </c>
      <c r="K124" s="38">
        <f t="shared" si="26"/>
        <v>0.20328485549740502</v>
      </c>
      <c r="L124" s="33">
        <v>97054531</v>
      </c>
      <c r="M124" s="38">
        <f t="shared" si="27"/>
        <v>0.2179717846957038</v>
      </c>
      <c r="N124" s="33">
        <f t="shared" si="28"/>
        <v>380110255</v>
      </c>
      <c r="O124" s="38">
        <f t="shared" si="29"/>
        <v>0.85367792528397335</v>
      </c>
      <c r="P124" s="33">
        <v>78572890</v>
      </c>
      <c r="Q124" s="33">
        <v>383233776</v>
      </c>
      <c r="R124" s="33">
        <v>379165667</v>
      </c>
      <c r="S124" s="33">
        <v>317296343</v>
      </c>
      <c r="T124" s="38">
        <f t="shared" si="30"/>
        <v>0.83682772628250646</v>
      </c>
      <c r="U124" s="38">
        <f t="shared" si="31"/>
        <v>0.23521651042745151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664375419</v>
      </c>
      <c r="E126" s="34">
        <f>SUM(E122:E125)</f>
        <v>677775379</v>
      </c>
      <c r="F126" s="34">
        <f>SUM(F122:F125)</f>
        <v>159396523</v>
      </c>
      <c r="G126" s="39">
        <f t="shared" si="24"/>
        <v>0.23991935649864854</v>
      </c>
      <c r="H126" s="34">
        <f>SUM(H122:H125)</f>
        <v>143151677</v>
      </c>
      <c r="I126" s="39">
        <f t="shared" si="25"/>
        <v>0.21546805150537937</v>
      </c>
      <c r="J126" s="34">
        <f>SUM(J122:J125)</f>
        <v>138825995</v>
      </c>
      <c r="K126" s="39">
        <f t="shared" si="26"/>
        <v>0.2048259634406106</v>
      </c>
      <c r="L126" s="34">
        <f>SUM(L122:L125)</f>
        <v>147416292</v>
      </c>
      <c r="M126" s="39">
        <f t="shared" si="27"/>
        <v>0.21750021698560401</v>
      </c>
      <c r="N126" s="34">
        <f t="shared" si="28"/>
        <v>588790487</v>
      </c>
      <c r="O126" s="39">
        <f t="shared" si="29"/>
        <v>0.86871035042422218</v>
      </c>
      <c r="P126" s="34">
        <f>SUM(P122:P125)</f>
        <v>142761989</v>
      </c>
      <c r="Q126" s="34">
        <f>SUM(Q122:Q125)</f>
        <v>614630061</v>
      </c>
      <c r="R126" s="34">
        <f>SUM(R122:R125)</f>
        <v>583934515</v>
      </c>
      <c r="S126" s="34">
        <f>SUM(S122:S125)</f>
        <v>515626539</v>
      </c>
      <c r="T126" s="39">
        <f t="shared" si="30"/>
        <v>0.88302117061876362</v>
      </c>
      <c r="U126" s="39">
        <f t="shared" si="31"/>
        <v>3.2601836333339351E-2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174237057</v>
      </c>
      <c r="E127" s="33">
        <v>175893659</v>
      </c>
      <c r="F127" s="33">
        <v>19661208</v>
      </c>
      <c r="G127" s="38">
        <f t="shared" si="24"/>
        <v>0.11284171311502351</v>
      </c>
      <c r="H127" s="33">
        <v>26124457</v>
      </c>
      <c r="I127" s="38">
        <f t="shared" si="25"/>
        <v>0.14993628479388285</v>
      </c>
      <c r="J127" s="33">
        <v>29716240</v>
      </c>
      <c r="K127" s="38">
        <f t="shared" si="26"/>
        <v>0.16894435063176438</v>
      </c>
      <c r="L127" s="33">
        <v>22896160</v>
      </c>
      <c r="M127" s="38">
        <f t="shared" si="27"/>
        <v>0.13017046851018091</v>
      </c>
      <c r="N127" s="33">
        <f t="shared" si="28"/>
        <v>98398065</v>
      </c>
      <c r="O127" s="38">
        <f t="shared" si="29"/>
        <v>0.55941792080179531</v>
      </c>
      <c r="P127" s="33">
        <v>44828094</v>
      </c>
      <c r="Q127" s="33">
        <v>140041641</v>
      </c>
      <c r="R127" s="33">
        <v>141534185</v>
      </c>
      <c r="S127" s="33">
        <v>131800984</v>
      </c>
      <c r="T127" s="38">
        <f t="shared" si="30"/>
        <v>0.93123074118100868</v>
      </c>
      <c r="U127" s="38">
        <f t="shared" si="31"/>
        <v>-0.4892452933644692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32289161</v>
      </c>
      <c r="E128" s="33">
        <v>42171659</v>
      </c>
      <c r="F128" s="33">
        <v>10548549</v>
      </c>
      <c r="G128" s="38">
        <f t="shared" si="24"/>
        <v>0.32669009269085686</v>
      </c>
      <c r="H128" s="33">
        <v>7278493</v>
      </c>
      <c r="I128" s="38">
        <f t="shared" si="25"/>
        <v>0.22541598402014842</v>
      </c>
      <c r="J128" s="33">
        <v>6107617</v>
      </c>
      <c r="K128" s="38">
        <f t="shared" si="26"/>
        <v>0.14482752504472257</v>
      </c>
      <c r="L128" s="33">
        <v>8294843</v>
      </c>
      <c r="M128" s="38">
        <f t="shared" si="27"/>
        <v>0.19669235682665459</v>
      </c>
      <c r="N128" s="33">
        <f t="shared" si="28"/>
        <v>32229502</v>
      </c>
      <c r="O128" s="38">
        <f t="shared" si="29"/>
        <v>0.76424553276407736</v>
      </c>
      <c r="P128" s="33">
        <v>11082263</v>
      </c>
      <c r="Q128" s="33">
        <v>24890499</v>
      </c>
      <c r="R128" s="33">
        <v>37486579</v>
      </c>
      <c r="S128" s="33">
        <v>32766746</v>
      </c>
      <c r="T128" s="38">
        <f t="shared" si="30"/>
        <v>0.87409272529243065</v>
      </c>
      <c r="U128" s="38">
        <f t="shared" si="31"/>
        <v>-0.2515208310793563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11633862</v>
      </c>
      <c r="E129" s="33">
        <v>8762650</v>
      </c>
      <c r="F129" s="33">
        <v>224411</v>
      </c>
      <c r="G129" s="38">
        <f t="shared" si="24"/>
        <v>1.9289467246560086E-2</v>
      </c>
      <c r="H129" s="33">
        <v>3215062</v>
      </c>
      <c r="I129" s="38">
        <f t="shared" si="25"/>
        <v>0.27635380237448237</v>
      </c>
      <c r="J129" s="33">
        <v>593546</v>
      </c>
      <c r="K129" s="38">
        <f t="shared" si="26"/>
        <v>6.7735901810525356E-2</v>
      </c>
      <c r="L129" s="33">
        <v>14316214</v>
      </c>
      <c r="M129" s="38">
        <f t="shared" si="27"/>
        <v>1.6337767684433362</v>
      </c>
      <c r="N129" s="33">
        <f t="shared" si="28"/>
        <v>18349233</v>
      </c>
      <c r="O129" s="38">
        <f t="shared" si="29"/>
        <v>2.0940278340456371</v>
      </c>
      <c r="P129" s="33">
        <v>4931838</v>
      </c>
      <c r="Q129" s="33">
        <v>21730764</v>
      </c>
      <c r="R129" s="33">
        <v>17748033</v>
      </c>
      <c r="S129" s="33">
        <v>15788389</v>
      </c>
      <c r="T129" s="38">
        <f t="shared" si="30"/>
        <v>0.88958528531020875</v>
      </c>
      <c r="U129" s="38">
        <f t="shared" si="31"/>
        <v>1.9028151370746564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89423540</v>
      </c>
      <c r="E130" s="33">
        <v>91299855</v>
      </c>
      <c r="F130" s="33">
        <v>24875614</v>
      </c>
      <c r="G130" s="38">
        <f t="shared" si="24"/>
        <v>0.27817746870678572</v>
      </c>
      <c r="H130" s="33">
        <v>19788345</v>
      </c>
      <c r="I130" s="38">
        <f t="shared" si="25"/>
        <v>0.22128787341677594</v>
      </c>
      <c r="J130" s="33">
        <v>18630859</v>
      </c>
      <c r="K130" s="38">
        <f t="shared" si="26"/>
        <v>0.20406230656116595</v>
      </c>
      <c r="L130" s="33">
        <v>30991039</v>
      </c>
      <c r="M130" s="38">
        <f t="shared" si="27"/>
        <v>0.33944236822720036</v>
      </c>
      <c r="N130" s="33">
        <f t="shared" si="28"/>
        <v>94285857</v>
      </c>
      <c r="O130" s="38">
        <f t="shared" si="29"/>
        <v>1.0327054407698677</v>
      </c>
      <c r="P130" s="33">
        <v>33714091</v>
      </c>
      <c r="Q130" s="33">
        <v>77282044</v>
      </c>
      <c r="R130" s="33">
        <v>78526167</v>
      </c>
      <c r="S130" s="33">
        <v>88547782</v>
      </c>
      <c r="T130" s="38">
        <f t="shared" si="30"/>
        <v>1.1276213443602818</v>
      </c>
      <c r="U130" s="38">
        <f t="shared" si="31"/>
        <v>-8.0768958000380309E-2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307583620</v>
      </c>
      <c r="E132" s="34">
        <f>SUM(E127:E131)</f>
        <v>318127823</v>
      </c>
      <c r="F132" s="34">
        <f>SUM(F127:F131)</f>
        <v>55309782</v>
      </c>
      <c r="G132" s="39">
        <f t="shared" si="24"/>
        <v>0.17982031032731846</v>
      </c>
      <c r="H132" s="34">
        <f>SUM(H127:H131)</f>
        <v>56406357</v>
      </c>
      <c r="I132" s="39">
        <f t="shared" si="25"/>
        <v>0.18338543840533511</v>
      </c>
      <c r="J132" s="34">
        <f>SUM(J127:J131)</f>
        <v>55048262</v>
      </c>
      <c r="K132" s="39">
        <f t="shared" si="26"/>
        <v>0.17303818786073294</v>
      </c>
      <c r="L132" s="34">
        <f>SUM(L127:L131)</f>
        <v>76498256</v>
      </c>
      <c r="M132" s="39">
        <f t="shared" si="27"/>
        <v>0.24046389680288982</v>
      </c>
      <c r="N132" s="34">
        <f t="shared" si="28"/>
        <v>243262657</v>
      </c>
      <c r="O132" s="39">
        <f t="shared" si="29"/>
        <v>0.76466954290885769</v>
      </c>
      <c r="P132" s="34">
        <f>SUM(P127:P131)</f>
        <v>94556286</v>
      </c>
      <c r="Q132" s="34">
        <f>SUM(Q127:Q131)</f>
        <v>263944948</v>
      </c>
      <c r="R132" s="34">
        <f>SUM(R127:R131)</f>
        <v>275294964</v>
      </c>
      <c r="S132" s="34">
        <f>SUM(S127:S131)</f>
        <v>268903901</v>
      </c>
      <c r="T132" s="39">
        <f t="shared" si="30"/>
        <v>0.97678467158592852</v>
      </c>
      <c r="U132" s="39">
        <f t="shared" si="31"/>
        <v>-0.19097651530010384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701054821</v>
      </c>
      <c r="E133" s="33">
        <v>705017599</v>
      </c>
      <c r="F133" s="33">
        <v>150064203</v>
      </c>
      <c r="G133" s="38">
        <f t="shared" si="24"/>
        <v>0.21405487631615616</v>
      </c>
      <c r="H133" s="33">
        <v>139794538</v>
      </c>
      <c r="I133" s="38">
        <f t="shared" si="25"/>
        <v>0.1994060005187526</v>
      </c>
      <c r="J133" s="33">
        <v>144759571</v>
      </c>
      <c r="K133" s="38">
        <f t="shared" si="26"/>
        <v>0.20532759920508026</v>
      </c>
      <c r="L133" s="33">
        <v>215098029</v>
      </c>
      <c r="M133" s="38">
        <f t="shared" si="27"/>
        <v>0.30509597108653169</v>
      </c>
      <c r="N133" s="33">
        <f t="shared" si="28"/>
        <v>649716341</v>
      </c>
      <c r="O133" s="38">
        <f t="shared" si="29"/>
        <v>0.92156045738653969</v>
      </c>
      <c r="P133" s="33">
        <v>165205340</v>
      </c>
      <c r="Q133" s="33">
        <v>680598598</v>
      </c>
      <c r="R133" s="33">
        <v>638592180</v>
      </c>
      <c r="S133" s="33">
        <v>521964236</v>
      </c>
      <c r="T133" s="38">
        <f t="shared" si="30"/>
        <v>0.81736709647775518</v>
      </c>
      <c r="U133" s="38">
        <f t="shared" si="31"/>
        <v>0.30200409381440085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21426327</v>
      </c>
      <c r="E134" s="33">
        <v>20924827</v>
      </c>
      <c r="F134" s="33">
        <v>2221718</v>
      </c>
      <c r="G134" s="38">
        <f t="shared" si="24"/>
        <v>0.10369103393222739</v>
      </c>
      <c r="H134" s="33">
        <v>3211092</v>
      </c>
      <c r="I134" s="38">
        <f t="shared" si="25"/>
        <v>0.1498666570336577</v>
      </c>
      <c r="J134" s="33">
        <v>4850399</v>
      </c>
      <c r="K134" s="38">
        <f t="shared" si="26"/>
        <v>0.23180115180880587</v>
      </c>
      <c r="L134" s="33">
        <v>3802268</v>
      </c>
      <c r="M134" s="38">
        <f t="shared" si="27"/>
        <v>0.18171084520794364</v>
      </c>
      <c r="N134" s="33">
        <f t="shared" si="28"/>
        <v>14085477</v>
      </c>
      <c r="O134" s="38">
        <f t="shared" si="29"/>
        <v>0.67314664059110263</v>
      </c>
      <c r="P134" s="33">
        <v>4627891</v>
      </c>
      <c r="Q134" s="33">
        <v>20407013</v>
      </c>
      <c r="R134" s="33">
        <v>18792013</v>
      </c>
      <c r="S134" s="33">
        <v>15547043</v>
      </c>
      <c r="T134" s="38">
        <f t="shared" si="30"/>
        <v>0.82732185210812703</v>
      </c>
      <c r="U134" s="38">
        <f t="shared" si="31"/>
        <v>-0.17840156563756582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5428067</v>
      </c>
      <c r="E136" s="33">
        <v>5428067</v>
      </c>
      <c r="F136" s="33">
        <v>2278807</v>
      </c>
      <c r="G136" s="38">
        <f t="shared" si="24"/>
        <v>0.41981924688844113</v>
      </c>
      <c r="H136" s="33">
        <v>1495282</v>
      </c>
      <c r="I136" s="38">
        <f t="shared" si="25"/>
        <v>0.27547228138488344</v>
      </c>
      <c r="J136" s="33">
        <v>1614793</v>
      </c>
      <c r="K136" s="38">
        <f t="shared" si="26"/>
        <v>0.29748951145960434</v>
      </c>
      <c r="L136" s="33">
        <v>1300880</v>
      </c>
      <c r="M136" s="38">
        <f t="shared" si="27"/>
        <v>0.23965805875277515</v>
      </c>
      <c r="N136" s="33">
        <f t="shared" si="28"/>
        <v>6689762</v>
      </c>
      <c r="O136" s="38">
        <f t="shared" si="29"/>
        <v>1.2324390984857041</v>
      </c>
      <c r="P136" s="33">
        <v>610130</v>
      </c>
      <c r="Q136" s="33">
        <v>0</v>
      </c>
      <c r="R136" s="33">
        <v>0</v>
      </c>
      <c r="S136" s="33">
        <v>610130</v>
      </c>
      <c r="T136" s="38">
        <f t="shared" si="30"/>
        <v>0</v>
      </c>
      <c r="U136" s="38">
        <f t="shared" si="31"/>
        <v>1.1321357743431726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727909215</v>
      </c>
      <c r="E137" s="34">
        <f>SUM(E133:E136)</f>
        <v>731370493</v>
      </c>
      <c r="F137" s="34">
        <f>SUM(F133:F136)</f>
        <v>154564728</v>
      </c>
      <c r="G137" s="39">
        <f t="shared" ref="G137:G170" si="32">IF(($D137     =0),0,($F137     /$D137     ))</f>
        <v>0.21234066668602347</v>
      </c>
      <c r="H137" s="34">
        <f>SUM(H133:H136)</f>
        <v>144500912</v>
      </c>
      <c r="I137" s="39">
        <f t="shared" ref="I137:I170" si="33">IF(($D137     =0),0,($H137     /$D137     ))</f>
        <v>0.19851501948632427</v>
      </c>
      <c r="J137" s="34">
        <f>SUM(J133:J136)</f>
        <v>151224763</v>
      </c>
      <c r="K137" s="39">
        <f t="shared" ref="K137:K170" si="34">IF(($E137     =0),0,($J137     /$E137     ))</f>
        <v>0.20676902397264199</v>
      </c>
      <c r="L137" s="34">
        <f>SUM(L133:L136)</f>
        <v>220201177</v>
      </c>
      <c r="M137" s="39">
        <f t="shared" ref="M137:M170" si="35">IF(($E137     =0),0,($L137     /$E137     ))</f>
        <v>0.30108020368275917</v>
      </c>
      <c r="N137" s="34">
        <f t="shared" ref="N137:N170" si="36">$F137     +$H137     +$J137     +$L137</f>
        <v>670491580</v>
      </c>
      <c r="O137" s="39">
        <f t="shared" ref="O137:O170" si="37">IF(($E137     =0),0,($N137     /$E137     ))</f>
        <v>0.91676050157522559</v>
      </c>
      <c r="P137" s="34">
        <f>SUM(P133:P136)</f>
        <v>170443361</v>
      </c>
      <c r="Q137" s="34">
        <f>SUM(Q133:Q136)</f>
        <v>701005611</v>
      </c>
      <c r="R137" s="34">
        <f>SUM(R133:R136)</f>
        <v>657384193</v>
      </c>
      <c r="S137" s="34">
        <f>SUM(S133:S136)</f>
        <v>538121409</v>
      </c>
      <c r="T137" s="39">
        <f t="shared" ref="T137:T170" si="38">IF(($R137     =0),0,($S137     /$R137     ))</f>
        <v>0.81857978139732968</v>
      </c>
      <c r="U137" s="39">
        <f t="shared" ref="U137:U170" si="39">IF(($P137     =0),0,(($L137     /$P137     )-1))</f>
        <v>0.29193167576647361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33513678</v>
      </c>
      <c r="E138" s="33">
        <v>39513678</v>
      </c>
      <c r="F138" s="33">
        <v>10804567</v>
      </c>
      <c r="G138" s="38">
        <f t="shared" si="32"/>
        <v>0.32239275557878189</v>
      </c>
      <c r="H138" s="33">
        <v>8281823</v>
      </c>
      <c r="I138" s="38">
        <f t="shared" si="33"/>
        <v>0.24711769922716331</v>
      </c>
      <c r="J138" s="33">
        <v>5517405</v>
      </c>
      <c r="K138" s="38">
        <f t="shared" si="34"/>
        <v>0.13963278741098209</v>
      </c>
      <c r="L138" s="33">
        <v>7961446</v>
      </c>
      <c r="M138" s="38">
        <f t="shared" si="35"/>
        <v>0.2014858247313753</v>
      </c>
      <c r="N138" s="33">
        <f t="shared" si="36"/>
        <v>32565241</v>
      </c>
      <c r="O138" s="38">
        <f t="shared" si="37"/>
        <v>0.82415109522327934</v>
      </c>
      <c r="P138" s="33">
        <v>9413942</v>
      </c>
      <c r="Q138" s="33">
        <v>34115750</v>
      </c>
      <c r="R138" s="33">
        <v>38201750</v>
      </c>
      <c r="S138" s="33">
        <v>41365083</v>
      </c>
      <c r="T138" s="38">
        <f t="shared" si="38"/>
        <v>1.082805970930651</v>
      </c>
      <c r="U138" s="38">
        <f t="shared" si="39"/>
        <v>-0.1542920064729526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44542731</v>
      </c>
      <c r="E139" s="33">
        <v>43621672</v>
      </c>
      <c r="F139" s="33">
        <v>10890344</v>
      </c>
      <c r="G139" s="38">
        <f t="shared" si="32"/>
        <v>0.24449205864813273</v>
      </c>
      <c r="H139" s="33">
        <v>5541049</v>
      </c>
      <c r="I139" s="38">
        <f t="shared" si="33"/>
        <v>0.12439850174431379</v>
      </c>
      <c r="J139" s="33">
        <v>9824132</v>
      </c>
      <c r="K139" s="38">
        <f t="shared" si="34"/>
        <v>0.2252121835219888</v>
      </c>
      <c r="L139" s="33">
        <v>8992353</v>
      </c>
      <c r="M139" s="38">
        <f t="shared" si="35"/>
        <v>0.20614416155345902</v>
      </c>
      <c r="N139" s="33">
        <f t="shared" si="36"/>
        <v>35247878</v>
      </c>
      <c r="O139" s="38">
        <f t="shared" si="37"/>
        <v>0.80803592306136274</v>
      </c>
      <c r="P139" s="33">
        <v>8757027</v>
      </c>
      <c r="Q139" s="33">
        <v>39841068</v>
      </c>
      <c r="R139" s="33">
        <v>41448765</v>
      </c>
      <c r="S139" s="33">
        <v>37169126</v>
      </c>
      <c r="T139" s="38">
        <f t="shared" si="38"/>
        <v>0.8967486968550209</v>
      </c>
      <c r="U139" s="38">
        <f t="shared" si="39"/>
        <v>2.6872818823100664E-2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289520370</v>
      </c>
      <c r="E140" s="33">
        <v>297293157</v>
      </c>
      <c r="F140" s="33">
        <v>62519204</v>
      </c>
      <c r="G140" s="38">
        <f t="shared" si="32"/>
        <v>0.21594060549176558</v>
      </c>
      <c r="H140" s="33">
        <v>63117285</v>
      </c>
      <c r="I140" s="38">
        <f t="shared" si="33"/>
        <v>0.21800637032896855</v>
      </c>
      <c r="J140" s="33">
        <v>63912532</v>
      </c>
      <c r="K140" s="38">
        <f t="shared" si="34"/>
        <v>0.21498151065750901</v>
      </c>
      <c r="L140" s="33">
        <v>60841814</v>
      </c>
      <c r="M140" s="38">
        <f t="shared" si="35"/>
        <v>0.20465258808496559</v>
      </c>
      <c r="N140" s="33">
        <f t="shared" si="36"/>
        <v>250390835</v>
      </c>
      <c r="O140" s="38">
        <f t="shared" si="37"/>
        <v>0.84223544708094311</v>
      </c>
      <c r="P140" s="33">
        <v>53182866</v>
      </c>
      <c r="Q140" s="33">
        <v>241036159</v>
      </c>
      <c r="R140" s="33">
        <v>249005559</v>
      </c>
      <c r="S140" s="33">
        <v>220334262</v>
      </c>
      <c r="T140" s="38">
        <f t="shared" si="38"/>
        <v>0.88485679952229501</v>
      </c>
      <c r="U140" s="38">
        <f t="shared" si="39"/>
        <v>0.14401156944042848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118547878</v>
      </c>
      <c r="E142" s="33">
        <v>116439519</v>
      </c>
      <c r="F142" s="33">
        <v>45594127</v>
      </c>
      <c r="G142" s="38">
        <f t="shared" si="32"/>
        <v>0.38460517192893151</v>
      </c>
      <c r="H142" s="33">
        <v>31864589</v>
      </c>
      <c r="I142" s="38">
        <f t="shared" si="33"/>
        <v>0.26879088464156231</v>
      </c>
      <c r="J142" s="33">
        <v>26941342</v>
      </c>
      <c r="K142" s="38">
        <f t="shared" si="34"/>
        <v>0.23137627354850204</v>
      </c>
      <c r="L142" s="33">
        <v>33275683</v>
      </c>
      <c r="M142" s="38">
        <f t="shared" si="35"/>
        <v>0.28577654121020546</v>
      </c>
      <c r="N142" s="33">
        <f t="shared" si="36"/>
        <v>137675741</v>
      </c>
      <c r="O142" s="38">
        <f t="shared" si="37"/>
        <v>1.1823798499201976</v>
      </c>
      <c r="P142" s="33">
        <v>27199179</v>
      </c>
      <c r="Q142" s="33">
        <v>31531611</v>
      </c>
      <c r="R142" s="33">
        <v>111140135</v>
      </c>
      <c r="S142" s="33">
        <v>126528815</v>
      </c>
      <c r="T142" s="38">
        <f t="shared" si="38"/>
        <v>1.1384619516612968</v>
      </c>
      <c r="U142" s="38">
        <f t="shared" si="39"/>
        <v>0.22340762564928895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486124657</v>
      </c>
      <c r="E144" s="34">
        <f>SUM(E138:E143)</f>
        <v>496868026</v>
      </c>
      <c r="F144" s="34">
        <f>SUM(F138:F143)</f>
        <v>129808242</v>
      </c>
      <c r="G144" s="39">
        <f t="shared" si="32"/>
        <v>0.26702665690952598</v>
      </c>
      <c r="H144" s="34">
        <f>SUM(H138:H143)</f>
        <v>108804746</v>
      </c>
      <c r="I144" s="39">
        <f t="shared" si="33"/>
        <v>0.22382066910874673</v>
      </c>
      <c r="J144" s="34">
        <f>SUM(J138:J143)</f>
        <v>106195411</v>
      </c>
      <c r="K144" s="39">
        <f t="shared" si="34"/>
        <v>0.21372961318303868</v>
      </c>
      <c r="L144" s="34">
        <f>SUM(L138:L143)</f>
        <v>111071296</v>
      </c>
      <c r="M144" s="39">
        <f t="shared" si="35"/>
        <v>0.22354285280574684</v>
      </c>
      <c r="N144" s="34">
        <f t="shared" si="36"/>
        <v>455879695</v>
      </c>
      <c r="O144" s="39">
        <f t="shared" si="37"/>
        <v>0.91750660365495118</v>
      </c>
      <c r="P144" s="34">
        <f>SUM(P138:P143)</f>
        <v>98553014</v>
      </c>
      <c r="Q144" s="34">
        <f>SUM(Q138:Q143)</f>
        <v>346524588</v>
      </c>
      <c r="R144" s="34">
        <f>SUM(R138:R143)</f>
        <v>439796209</v>
      </c>
      <c r="S144" s="34">
        <f>SUM(S138:S143)</f>
        <v>425397286</v>
      </c>
      <c r="T144" s="39">
        <f t="shared" si="38"/>
        <v>0.96726001110209658</v>
      </c>
      <c r="U144" s="39">
        <f t="shared" si="39"/>
        <v>0.12702079309314684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571657</v>
      </c>
      <c r="E145" s="33">
        <v>421657</v>
      </c>
      <c r="F145" s="33">
        <v>77876</v>
      </c>
      <c r="G145" s="38">
        <f t="shared" si="32"/>
        <v>0.13622854264007964</v>
      </c>
      <c r="H145" s="33">
        <v>81092</v>
      </c>
      <c r="I145" s="38">
        <f t="shared" si="33"/>
        <v>0.141854293746075</v>
      </c>
      <c r="J145" s="33">
        <v>25536</v>
      </c>
      <c r="K145" s="38">
        <f t="shared" si="34"/>
        <v>6.0561072151061171E-2</v>
      </c>
      <c r="L145" s="33">
        <v>70413</v>
      </c>
      <c r="M145" s="38">
        <f t="shared" si="35"/>
        <v>0.16699118003495733</v>
      </c>
      <c r="N145" s="33">
        <f t="shared" si="36"/>
        <v>254917</v>
      </c>
      <c r="O145" s="38">
        <f t="shared" si="37"/>
        <v>0.60456010453994602</v>
      </c>
      <c r="P145" s="33">
        <v>228666</v>
      </c>
      <c r="Q145" s="33">
        <v>547040</v>
      </c>
      <c r="R145" s="33">
        <v>547040</v>
      </c>
      <c r="S145" s="33">
        <v>228666</v>
      </c>
      <c r="T145" s="38">
        <f t="shared" si="38"/>
        <v>0.41800599590523546</v>
      </c>
      <c r="U145" s="38">
        <f t="shared" si="39"/>
        <v>-0.69207053081787406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8980000</v>
      </c>
      <c r="E146" s="33">
        <v>0</v>
      </c>
      <c r="F146" s="33">
        <v>1770101</v>
      </c>
      <c r="G146" s="38">
        <f t="shared" si="32"/>
        <v>0.19711592427616925</v>
      </c>
      <c r="H146" s="33">
        <v>5124048</v>
      </c>
      <c r="I146" s="38">
        <f t="shared" si="33"/>
        <v>0.57060668151447658</v>
      </c>
      <c r="J146" s="33">
        <v>2173346</v>
      </c>
      <c r="K146" s="38">
        <f t="shared" si="34"/>
        <v>0</v>
      </c>
      <c r="L146" s="33">
        <v>2899736</v>
      </c>
      <c r="M146" s="38">
        <f t="shared" si="35"/>
        <v>0</v>
      </c>
      <c r="N146" s="33">
        <f t="shared" si="36"/>
        <v>11967231</v>
      </c>
      <c r="O146" s="38">
        <f t="shared" si="37"/>
        <v>0</v>
      </c>
      <c r="P146" s="33">
        <v>2909217</v>
      </c>
      <c r="Q146" s="33">
        <v>14000000</v>
      </c>
      <c r="R146" s="33">
        <v>12507905</v>
      </c>
      <c r="S146" s="33">
        <v>6564864</v>
      </c>
      <c r="T146" s="38">
        <f t="shared" si="38"/>
        <v>0.52485720030652616</v>
      </c>
      <c r="U146" s="38">
        <f t="shared" si="39"/>
        <v>-3.2589524947778115E-3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4800051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150000</v>
      </c>
      <c r="R147" s="33">
        <v>0</v>
      </c>
      <c r="S147" s="33">
        <v>6743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67217198</v>
      </c>
      <c r="E149" s="33">
        <v>97021940</v>
      </c>
      <c r="F149" s="33">
        <v>25730843</v>
      </c>
      <c r="G149" s="38">
        <f t="shared" si="32"/>
        <v>0.38280148184695234</v>
      </c>
      <c r="H149" s="33">
        <v>15383201</v>
      </c>
      <c r="I149" s="38">
        <f t="shared" si="33"/>
        <v>0.22885811158031313</v>
      </c>
      <c r="J149" s="33">
        <v>17557063</v>
      </c>
      <c r="K149" s="38">
        <f t="shared" si="34"/>
        <v>0.18095971900788627</v>
      </c>
      <c r="L149" s="33">
        <v>10608646</v>
      </c>
      <c r="M149" s="38">
        <f t="shared" si="35"/>
        <v>0.10934275278354566</v>
      </c>
      <c r="N149" s="33">
        <f t="shared" si="36"/>
        <v>69279753</v>
      </c>
      <c r="O149" s="38">
        <f t="shared" si="37"/>
        <v>0.71406274704463757</v>
      </c>
      <c r="P149" s="33">
        <v>16743622</v>
      </c>
      <c r="Q149" s="33">
        <v>74460582</v>
      </c>
      <c r="R149" s="33">
        <v>70715657</v>
      </c>
      <c r="S149" s="33">
        <v>41001361</v>
      </c>
      <c r="T149" s="38">
        <f t="shared" si="38"/>
        <v>0.57980598271186257</v>
      </c>
      <c r="U149" s="38">
        <f t="shared" si="39"/>
        <v>-0.36640674281825047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76768855</v>
      </c>
      <c r="E150" s="34">
        <f>SUM(E145:E149)</f>
        <v>102243648</v>
      </c>
      <c r="F150" s="34">
        <f>SUM(F145:F149)</f>
        <v>27578820</v>
      </c>
      <c r="G150" s="39">
        <f t="shared" si="32"/>
        <v>0.35924490472080117</v>
      </c>
      <c r="H150" s="34">
        <f>SUM(H145:H149)</f>
        <v>20588341</v>
      </c>
      <c r="I150" s="39">
        <f t="shared" si="33"/>
        <v>0.26818611531981296</v>
      </c>
      <c r="J150" s="34">
        <f>SUM(J145:J149)</f>
        <v>19755945</v>
      </c>
      <c r="K150" s="39">
        <f t="shared" si="34"/>
        <v>0.19322417955979035</v>
      </c>
      <c r="L150" s="34">
        <f>SUM(L145:L149)</f>
        <v>13578795</v>
      </c>
      <c r="M150" s="39">
        <f t="shared" si="35"/>
        <v>0.13280820144445551</v>
      </c>
      <c r="N150" s="34">
        <f t="shared" si="36"/>
        <v>81501901</v>
      </c>
      <c r="O150" s="39">
        <f t="shared" si="37"/>
        <v>0.79713412612194745</v>
      </c>
      <c r="P150" s="34">
        <f>SUM(P145:P149)</f>
        <v>19881505</v>
      </c>
      <c r="Q150" s="34">
        <f>SUM(Q145:Q149)</f>
        <v>89157622</v>
      </c>
      <c r="R150" s="34">
        <f>SUM(R145:R149)</f>
        <v>83770602</v>
      </c>
      <c r="S150" s="34">
        <f>SUM(S145:S149)</f>
        <v>47801634</v>
      </c>
      <c r="T150" s="39">
        <f t="shared" si="38"/>
        <v>0.57062540866066591</v>
      </c>
      <c r="U150" s="39">
        <f t="shared" si="39"/>
        <v>-0.31701372707951436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1650000</v>
      </c>
      <c r="E151" s="33">
        <v>1701067</v>
      </c>
      <c r="F151" s="33">
        <v>256793</v>
      </c>
      <c r="G151" s="38">
        <f t="shared" si="32"/>
        <v>0.15563212121212122</v>
      </c>
      <c r="H151" s="33">
        <v>756067</v>
      </c>
      <c r="I151" s="38">
        <f t="shared" si="33"/>
        <v>0.45822242424242426</v>
      </c>
      <c r="J151" s="33">
        <v>119874</v>
      </c>
      <c r="K151" s="38">
        <f t="shared" si="34"/>
        <v>7.0469887429478087E-2</v>
      </c>
      <c r="L151" s="33">
        <v>263501</v>
      </c>
      <c r="M151" s="38">
        <f t="shared" si="35"/>
        <v>0.154903363594732</v>
      </c>
      <c r="N151" s="33">
        <f t="shared" si="36"/>
        <v>1396235</v>
      </c>
      <c r="O151" s="38">
        <f t="shared" si="37"/>
        <v>0.82079953346928725</v>
      </c>
      <c r="P151" s="33">
        <v>293237</v>
      </c>
      <c r="Q151" s="33">
        <v>1300000</v>
      </c>
      <c r="R151" s="33">
        <v>1600000</v>
      </c>
      <c r="S151" s="33">
        <v>1405153</v>
      </c>
      <c r="T151" s="38">
        <f t="shared" si="38"/>
        <v>0.87822062499999998</v>
      </c>
      <c r="U151" s="38">
        <f t="shared" si="39"/>
        <v>-0.10140602993483083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1524917100</v>
      </c>
      <c r="E152" s="33">
        <v>1491279122</v>
      </c>
      <c r="F152" s="33">
        <v>400252345</v>
      </c>
      <c r="G152" s="38">
        <f t="shared" si="32"/>
        <v>0.26247482240182107</v>
      </c>
      <c r="H152" s="33">
        <v>312398920</v>
      </c>
      <c r="I152" s="38">
        <f t="shared" si="33"/>
        <v>0.2048628873005621</v>
      </c>
      <c r="J152" s="33">
        <v>317317276</v>
      </c>
      <c r="K152" s="38">
        <f t="shared" si="34"/>
        <v>0.21278194760376992</v>
      </c>
      <c r="L152" s="33">
        <v>370083513</v>
      </c>
      <c r="M152" s="38">
        <f t="shared" si="35"/>
        <v>0.24816515402138112</v>
      </c>
      <c r="N152" s="33">
        <f t="shared" si="36"/>
        <v>1400052054</v>
      </c>
      <c r="O152" s="38">
        <f t="shared" si="37"/>
        <v>0.93882629572547582</v>
      </c>
      <c r="P152" s="33">
        <v>324419182</v>
      </c>
      <c r="Q152" s="33">
        <v>1281244200</v>
      </c>
      <c r="R152" s="33">
        <v>1323125611</v>
      </c>
      <c r="S152" s="33">
        <v>1306248537</v>
      </c>
      <c r="T152" s="38">
        <f t="shared" si="38"/>
        <v>0.98724454136501483</v>
      </c>
      <c r="U152" s="38">
        <f t="shared" si="39"/>
        <v>0.14075718556000805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90255960</v>
      </c>
      <c r="E153" s="33">
        <v>89427890</v>
      </c>
      <c r="F153" s="33">
        <v>21816571</v>
      </c>
      <c r="G153" s="38">
        <f t="shared" si="32"/>
        <v>0.24171889590449208</v>
      </c>
      <c r="H153" s="33">
        <v>20530361</v>
      </c>
      <c r="I153" s="38">
        <f t="shared" si="33"/>
        <v>0.2274682026538746</v>
      </c>
      <c r="J153" s="33">
        <v>19790988</v>
      </c>
      <c r="K153" s="38">
        <f t="shared" si="34"/>
        <v>0.22130666395013904</v>
      </c>
      <c r="L153" s="33">
        <v>22236550</v>
      </c>
      <c r="M153" s="38">
        <f t="shared" si="35"/>
        <v>0.24865341226322124</v>
      </c>
      <c r="N153" s="33">
        <f t="shared" si="36"/>
        <v>84374470</v>
      </c>
      <c r="O153" s="38">
        <f t="shared" si="37"/>
        <v>0.943491678043617</v>
      </c>
      <c r="P153" s="33">
        <v>20048790</v>
      </c>
      <c r="Q153" s="33">
        <v>91730920</v>
      </c>
      <c r="R153" s="33">
        <v>90597600</v>
      </c>
      <c r="S153" s="33">
        <v>75048641</v>
      </c>
      <c r="T153" s="38">
        <f t="shared" si="38"/>
        <v>0.82837338958206397</v>
      </c>
      <c r="U153" s="38">
        <f t="shared" si="39"/>
        <v>0.10912179737530292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35302405</v>
      </c>
      <c r="E154" s="33">
        <v>25660723</v>
      </c>
      <c r="F154" s="33">
        <v>8112248</v>
      </c>
      <c r="G154" s="38">
        <f t="shared" si="32"/>
        <v>0.22979306933904362</v>
      </c>
      <c r="H154" s="33">
        <v>4539644</v>
      </c>
      <c r="I154" s="38">
        <f t="shared" si="33"/>
        <v>0.12859305194646087</v>
      </c>
      <c r="J154" s="33">
        <v>6097543</v>
      </c>
      <c r="K154" s="38">
        <f t="shared" si="34"/>
        <v>0.23762163677149706</v>
      </c>
      <c r="L154" s="33">
        <v>6786019</v>
      </c>
      <c r="M154" s="38">
        <f t="shared" si="35"/>
        <v>0.26445159008185387</v>
      </c>
      <c r="N154" s="33">
        <f t="shared" si="36"/>
        <v>25535454</v>
      </c>
      <c r="O154" s="38">
        <f t="shared" si="37"/>
        <v>0.99511825913868446</v>
      </c>
      <c r="P154" s="33">
        <v>2351220</v>
      </c>
      <c r="Q154" s="33">
        <v>27247063</v>
      </c>
      <c r="R154" s="33">
        <v>27337762</v>
      </c>
      <c r="S154" s="33">
        <v>20416269</v>
      </c>
      <c r="T154" s="38">
        <f t="shared" si="38"/>
        <v>0.74681566837841373</v>
      </c>
      <c r="U154" s="38">
        <f t="shared" si="39"/>
        <v>1.8861693078486912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17523822</v>
      </c>
      <c r="E155" s="33">
        <v>18598822</v>
      </c>
      <c r="F155" s="33">
        <v>0</v>
      </c>
      <c r="G155" s="38">
        <f t="shared" si="32"/>
        <v>0</v>
      </c>
      <c r="H155" s="33">
        <v>173514</v>
      </c>
      <c r="I155" s="38">
        <f t="shared" si="33"/>
        <v>9.9016070809210457E-3</v>
      </c>
      <c r="J155" s="33">
        <v>9263870</v>
      </c>
      <c r="K155" s="38">
        <f t="shared" si="34"/>
        <v>0.49808907252298024</v>
      </c>
      <c r="L155" s="33">
        <v>7479606</v>
      </c>
      <c r="M155" s="38">
        <f t="shared" si="35"/>
        <v>0.40215482464427049</v>
      </c>
      <c r="N155" s="33">
        <f t="shared" si="36"/>
        <v>16916990</v>
      </c>
      <c r="O155" s="38">
        <f t="shared" si="37"/>
        <v>0.90957319770037048</v>
      </c>
      <c r="P155" s="33">
        <v>1665617</v>
      </c>
      <c r="Q155" s="33">
        <v>25171167</v>
      </c>
      <c r="R155" s="33">
        <v>25821167</v>
      </c>
      <c r="S155" s="33">
        <v>2528316</v>
      </c>
      <c r="T155" s="38">
        <f t="shared" si="38"/>
        <v>9.7916410981734481E-2</v>
      </c>
      <c r="U155" s="38">
        <f t="shared" si="39"/>
        <v>3.4905917746997055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1669649287</v>
      </c>
      <c r="E157" s="34">
        <f>SUM(E151:E156)</f>
        <v>1626667624</v>
      </c>
      <c r="F157" s="34">
        <f>SUM(F151:F156)</f>
        <v>430437957</v>
      </c>
      <c r="G157" s="39">
        <f t="shared" si="32"/>
        <v>0.25780141994574457</v>
      </c>
      <c r="H157" s="34">
        <f>SUM(H151:H156)</f>
        <v>338398506</v>
      </c>
      <c r="I157" s="39">
        <f t="shared" si="33"/>
        <v>0.20267639954976965</v>
      </c>
      <c r="J157" s="34">
        <f>SUM(J151:J156)</f>
        <v>352589551</v>
      </c>
      <c r="K157" s="39">
        <f t="shared" si="34"/>
        <v>0.21675574395030806</v>
      </c>
      <c r="L157" s="34">
        <f>SUM(L151:L156)</f>
        <v>406849189</v>
      </c>
      <c r="M157" s="39">
        <f t="shared" si="35"/>
        <v>0.25011205915536189</v>
      </c>
      <c r="N157" s="34">
        <f t="shared" si="36"/>
        <v>1528275203</v>
      </c>
      <c r="O157" s="39">
        <f t="shared" si="37"/>
        <v>0.93951289154077366</v>
      </c>
      <c r="P157" s="34">
        <f>SUM(P151:P156)</f>
        <v>348778046</v>
      </c>
      <c r="Q157" s="34">
        <f>SUM(Q151:Q156)</f>
        <v>1426693350</v>
      </c>
      <c r="R157" s="34">
        <f>SUM(R151:R156)</f>
        <v>1468482140</v>
      </c>
      <c r="S157" s="34">
        <f>SUM(S151:S156)</f>
        <v>1405646916</v>
      </c>
      <c r="T157" s="39">
        <f t="shared" si="38"/>
        <v>0.95721076730289689</v>
      </c>
      <c r="U157" s="39">
        <f t="shared" si="39"/>
        <v>0.16649884838221718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47420190</v>
      </c>
      <c r="E158" s="33">
        <v>48220190</v>
      </c>
      <c r="F158" s="33">
        <v>12077237</v>
      </c>
      <c r="G158" s="38">
        <f t="shared" si="32"/>
        <v>0.25468554638857416</v>
      </c>
      <c r="H158" s="33">
        <v>10100883</v>
      </c>
      <c r="I158" s="38">
        <f t="shared" si="33"/>
        <v>0.2130080668171089</v>
      </c>
      <c r="J158" s="33">
        <v>11920613</v>
      </c>
      <c r="K158" s="38">
        <f t="shared" si="34"/>
        <v>0.24721207029669523</v>
      </c>
      <c r="L158" s="33">
        <v>12192635</v>
      </c>
      <c r="M158" s="38">
        <f t="shared" si="35"/>
        <v>0.25285331725154964</v>
      </c>
      <c r="N158" s="33">
        <f t="shared" si="36"/>
        <v>46291368</v>
      </c>
      <c r="O158" s="38">
        <f t="shared" si="37"/>
        <v>0.95999970136990331</v>
      </c>
      <c r="P158" s="33">
        <v>9117792</v>
      </c>
      <c r="Q158" s="33">
        <v>40122155</v>
      </c>
      <c r="R158" s="33">
        <v>41782155</v>
      </c>
      <c r="S158" s="33">
        <v>37151348</v>
      </c>
      <c r="T158" s="38">
        <f t="shared" si="38"/>
        <v>0.88916782774847303</v>
      </c>
      <c r="U158" s="38">
        <f t="shared" si="39"/>
        <v>0.33723548420494787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1159251008</v>
      </c>
      <c r="E159" s="33">
        <v>1132062425</v>
      </c>
      <c r="F159" s="33">
        <v>243426054</v>
      </c>
      <c r="G159" s="38">
        <f t="shared" si="32"/>
        <v>0.20998563065299486</v>
      </c>
      <c r="H159" s="33">
        <v>259136809</v>
      </c>
      <c r="I159" s="38">
        <f t="shared" si="33"/>
        <v>0.22353813558210855</v>
      </c>
      <c r="J159" s="33">
        <v>250213339</v>
      </c>
      <c r="K159" s="38">
        <f t="shared" si="34"/>
        <v>0.22102432999664307</v>
      </c>
      <c r="L159" s="33">
        <v>247889356</v>
      </c>
      <c r="M159" s="38">
        <f t="shared" si="35"/>
        <v>0.2189714546881105</v>
      </c>
      <c r="N159" s="33">
        <f t="shared" si="36"/>
        <v>1000665558</v>
      </c>
      <c r="O159" s="38">
        <f t="shared" si="37"/>
        <v>0.88393142984142414</v>
      </c>
      <c r="P159" s="33">
        <v>215339615</v>
      </c>
      <c r="Q159" s="33">
        <v>1049720964</v>
      </c>
      <c r="R159" s="33">
        <v>1018648575</v>
      </c>
      <c r="S159" s="33">
        <v>817625778</v>
      </c>
      <c r="T159" s="38">
        <f t="shared" si="38"/>
        <v>0.80265736198570736</v>
      </c>
      <c r="U159" s="38">
        <f t="shared" si="39"/>
        <v>0.15115537844720306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1206671198</v>
      </c>
      <c r="E163" s="34">
        <f>SUM(E158:E162)</f>
        <v>1180282615</v>
      </c>
      <c r="F163" s="34">
        <f>SUM(F158:F162)</f>
        <v>255503291</v>
      </c>
      <c r="G163" s="39">
        <f t="shared" si="32"/>
        <v>0.21174226369493573</v>
      </c>
      <c r="H163" s="34">
        <f>SUM(H158:H162)</f>
        <v>269237692</v>
      </c>
      <c r="I163" s="39">
        <f t="shared" si="33"/>
        <v>0.223124321228723</v>
      </c>
      <c r="J163" s="34">
        <f>SUM(J158:J162)</f>
        <v>262133952</v>
      </c>
      <c r="K163" s="39">
        <f t="shared" si="34"/>
        <v>0.22209422444132162</v>
      </c>
      <c r="L163" s="34">
        <f>SUM(L158:L162)</f>
        <v>260081991</v>
      </c>
      <c r="M163" s="39">
        <f t="shared" si="35"/>
        <v>0.22035569082748879</v>
      </c>
      <c r="N163" s="34">
        <f t="shared" si="36"/>
        <v>1046956926</v>
      </c>
      <c r="O163" s="39">
        <f t="shared" si="37"/>
        <v>0.88703918256052594</v>
      </c>
      <c r="P163" s="34">
        <f>SUM(P158:P162)</f>
        <v>224457407</v>
      </c>
      <c r="Q163" s="34">
        <f>SUM(Q158:Q162)</f>
        <v>1089843119</v>
      </c>
      <c r="R163" s="34">
        <f>SUM(R158:R162)</f>
        <v>1060430730</v>
      </c>
      <c r="S163" s="34">
        <f>SUM(S158:S162)</f>
        <v>854777126</v>
      </c>
      <c r="T163" s="39">
        <f t="shared" si="38"/>
        <v>0.80606597094748467</v>
      </c>
      <c r="U163" s="39">
        <f t="shared" si="39"/>
        <v>0.15871422768418597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150994305</v>
      </c>
      <c r="E164" s="33">
        <v>153820603</v>
      </c>
      <c r="F164" s="33">
        <v>36031204</v>
      </c>
      <c r="G164" s="38">
        <f t="shared" si="32"/>
        <v>0.23862624487724884</v>
      </c>
      <c r="H164" s="33">
        <v>46900897</v>
      </c>
      <c r="I164" s="38">
        <f t="shared" si="33"/>
        <v>0.31061368175442111</v>
      </c>
      <c r="J164" s="33">
        <v>27730181</v>
      </c>
      <c r="K164" s="38">
        <f t="shared" si="34"/>
        <v>0.18027611684762412</v>
      </c>
      <c r="L164" s="33">
        <v>24174294</v>
      </c>
      <c r="M164" s="38">
        <f t="shared" si="35"/>
        <v>0.15715901204730032</v>
      </c>
      <c r="N164" s="33">
        <f t="shared" si="36"/>
        <v>134836576</v>
      </c>
      <c r="O164" s="38">
        <f t="shared" si="37"/>
        <v>0.87658332739730582</v>
      </c>
      <c r="P164" s="33">
        <v>34056551</v>
      </c>
      <c r="Q164" s="33">
        <v>140224669</v>
      </c>
      <c r="R164" s="33">
        <v>141128130</v>
      </c>
      <c r="S164" s="33">
        <v>130620553</v>
      </c>
      <c r="T164" s="38">
        <f t="shared" si="38"/>
        <v>0.92554583554674752</v>
      </c>
      <c r="U164" s="38">
        <f t="shared" si="39"/>
        <v>-0.29017198482606177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3958117</v>
      </c>
      <c r="Q165" s="33">
        <v>0</v>
      </c>
      <c r="R165" s="33">
        <v>6411633</v>
      </c>
      <c r="S165" s="33">
        <v>5181419</v>
      </c>
      <c r="T165" s="38">
        <f t="shared" si="38"/>
        <v>0.80812782016687479</v>
      </c>
      <c r="U165" s="38">
        <f t="shared" si="39"/>
        <v>-1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3600000</v>
      </c>
      <c r="E166" s="33">
        <v>3455000</v>
      </c>
      <c r="F166" s="33">
        <v>979062</v>
      </c>
      <c r="G166" s="38">
        <f t="shared" si="32"/>
        <v>0.27196166666666666</v>
      </c>
      <c r="H166" s="33">
        <v>563441</v>
      </c>
      <c r="I166" s="38">
        <f t="shared" si="33"/>
        <v>0.15651138888888888</v>
      </c>
      <c r="J166" s="33">
        <v>566050</v>
      </c>
      <c r="K166" s="38">
        <f t="shared" si="34"/>
        <v>0.16383502170767003</v>
      </c>
      <c r="L166" s="33">
        <v>543245</v>
      </c>
      <c r="M166" s="38">
        <f t="shared" si="35"/>
        <v>0.1572344428364689</v>
      </c>
      <c r="N166" s="33">
        <f t="shared" si="36"/>
        <v>2651798</v>
      </c>
      <c r="O166" s="38">
        <f t="shared" si="37"/>
        <v>0.76752474674384952</v>
      </c>
      <c r="P166" s="33">
        <v>493143</v>
      </c>
      <c r="Q166" s="33">
        <v>1900000</v>
      </c>
      <c r="R166" s="33">
        <v>3100000</v>
      </c>
      <c r="S166" s="33">
        <v>1893059</v>
      </c>
      <c r="T166" s="38">
        <f t="shared" si="38"/>
        <v>0.61066419354838708</v>
      </c>
      <c r="U166" s="38">
        <f t="shared" si="39"/>
        <v>0.10159730544689882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1000000</v>
      </c>
      <c r="E167" s="33">
        <v>2219348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4550396</v>
      </c>
      <c r="M167" s="38">
        <f t="shared" si="35"/>
        <v>2.0503300969473917</v>
      </c>
      <c r="N167" s="33">
        <f t="shared" si="36"/>
        <v>4550396</v>
      </c>
      <c r="O167" s="38">
        <f t="shared" si="37"/>
        <v>2.0503300969473917</v>
      </c>
      <c r="P167" s="33">
        <v>2634054</v>
      </c>
      <c r="Q167" s="33">
        <v>0</v>
      </c>
      <c r="R167" s="33">
        <v>6000000</v>
      </c>
      <c r="S167" s="33">
        <v>8481090</v>
      </c>
      <c r="T167" s="38">
        <f t="shared" si="38"/>
        <v>1.4135150000000001</v>
      </c>
      <c r="U167" s="38">
        <f t="shared" si="39"/>
        <v>0.72752570752156176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155594305</v>
      </c>
      <c r="E169" s="34">
        <f>SUM(E164:E168)</f>
        <v>159494951</v>
      </c>
      <c r="F169" s="34">
        <f>SUM(F164:F168)</f>
        <v>37010266</v>
      </c>
      <c r="G169" s="39">
        <f t="shared" si="32"/>
        <v>0.23786388582795495</v>
      </c>
      <c r="H169" s="34">
        <f>SUM(H164:H168)</f>
        <v>47464338</v>
      </c>
      <c r="I169" s="39">
        <f t="shared" si="33"/>
        <v>0.30505189762568752</v>
      </c>
      <c r="J169" s="34">
        <f>SUM(J164:J168)</f>
        <v>28296231</v>
      </c>
      <c r="K169" s="39">
        <f t="shared" si="34"/>
        <v>0.17741145298072789</v>
      </c>
      <c r="L169" s="34">
        <f>SUM(L164:L168)</f>
        <v>29267935</v>
      </c>
      <c r="M169" s="39">
        <f t="shared" si="35"/>
        <v>0.18350383392387135</v>
      </c>
      <c r="N169" s="34">
        <f t="shared" si="36"/>
        <v>142038770</v>
      </c>
      <c r="O169" s="39">
        <f t="shared" si="37"/>
        <v>0.89055339438299841</v>
      </c>
      <c r="P169" s="34">
        <f>SUM(P164:P168)</f>
        <v>41141865</v>
      </c>
      <c r="Q169" s="34">
        <f>SUM(Q164:Q168)</f>
        <v>142124669</v>
      </c>
      <c r="R169" s="34">
        <f>SUM(R164:R168)</f>
        <v>156639763</v>
      </c>
      <c r="S169" s="34">
        <f>SUM(S164:S168)</f>
        <v>146176121</v>
      </c>
      <c r="T169" s="39">
        <f t="shared" si="38"/>
        <v>0.9331993243631248</v>
      </c>
      <c r="U169" s="39">
        <f t="shared" si="39"/>
        <v>-0.28860942497380715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24282954399</v>
      </c>
      <c r="E170" s="34">
        <f>SUM(E105,E107:E111,E113:E120,E122:E125,E127:E131,E133:E136,E138:E143,E145:E149,E151:E156,E158:E162,E164:E168)</f>
        <v>23621503220</v>
      </c>
      <c r="F170" s="34">
        <f>SUM(F105,F107:F111,F113:F120,F122:F125,F127:F131,F133:F136,F138:F143,F145:F149,F151:F156,F158:F162,F164:F168)</f>
        <v>6884246561</v>
      </c>
      <c r="G170" s="39">
        <f t="shared" si="32"/>
        <v>0.28350119379557459</v>
      </c>
      <c r="H170" s="34">
        <f>SUM(H105,H107:H111,H113:H120,H122:H125,H127:H131,H133:H136,H138:H143,H145:H149,H151:H156,H158:H162,H164:H168)</f>
        <v>6365941654</v>
      </c>
      <c r="I170" s="39">
        <f t="shared" si="33"/>
        <v>0.2621568014088993</v>
      </c>
      <c r="J170" s="34">
        <f>SUM(J105,J107:J111,J113:J120,J122:J125,J127:J131,J133:J136,J138:J143,J145:J149,J151:J156,J158:J162,J164:J168)</f>
        <v>4679125419</v>
      </c>
      <c r="K170" s="39">
        <f t="shared" si="34"/>
        <v>0.19808753809699331</v>
      </c>
      <c r="L170" s="34">
        <f>SUM(L105,L107:L111,L113:L120,L122:L125,L127:L131,L133:L136,L138:L143,L145:L149,L151:L156,L158:L162,L164:L168)</f>
        <v>4863879535</v>
      </c>
      <c r="M170" s="39">
        <f t="shared" si="35"/>
        <v>0.20590897580480061</v>
      </c>
      <c r="N170" s="34">
        <f t="shared" si="36"/>
        <v>22793193169</v>
      </c>
      <c r="O170" s="39">
        <f t="shared" si="37"/>
        <v>0.96493406692683803</v>
      </c>
      <c r="P170" s="34">
        <f>SUM(P105,P107:P111,P113:P120,P122:P125,P127:P131,P133:P136,P138:P143,P145:P149,P151:P156,P158:P162,P164:P168)</f>
        <v>5977882837</v>
      </c>
      <c r="Q170" s="34">
        <f>SUM(Q105,Q107:Q111,Q113:Q120,Q122:Q125,Q127:Q131,Q133:Q136,Q138:Q143,Q145:Q149,Q151:Q156,Q158:Q162,Q164:Q168)</f>
        <v>20708257649</v>
      </c>
      <c r="R170" s="34">
        <f>SUM(R105,R107:R111,R113:R120,R122:R125,R127:R131,R133:R136,R138:R143,R145:R149,R151:R156,R158:R162,R164:R168)</f>
        <v>21479248276</v>
      </c>
      <c r="S170" s="34">
        <f>SUM(S105,S107:S111,S113:S120,S122:S125,S127:S131,S133:S136,S138:S143,S145:S149,S151:S156,S158:S162,S164:S168)</f>
        <v>24961456542</v>
      </c>
      <c r="T170" s="39">
        <f t="shared" si="38"/>
        <v>1.1621196524782886</v>
      </c>
      <c r="U170" s="39">
        <f t="shared" si="39"/>
        <v>-0.18635415453526394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51954875</v>
      </c>
      <c r="E173" s="33">
        <v>58907765</v>
      </c>
      <c r="F173" s="33">
        <v>5623763</v>
      </c>
      <c r="G173" s="38">
        <f t="shared" ref="G173:G205" si="40">IF(($D173     =0),0,($F173     /$D173     ))</f>
        <v>0.10824322067948387</v>
      </c>
      <c r="H173" s="33">
        <v>7238617</v>
      </c>
      <c r="I173" s="38">
        <f t="shared" ref="I173:I205" si="41">IF(($D173     =0),0,($H173     /$D173     ))</f>
        <v>0.13932507777181641</v>
      </c>
      <c r="J173" s="33">
        <v>12865890</v>
      </c>
      <c r="K173" s="38">
        <f t="shared" ref="K173:K205" si="42">IF(($E173     =0),0,($J173     /$E173     ))</f>
        <v>0.21840736955476073</v>
      </c>
      <c r="L173" s="33">
        <v>14031623</v>
      </c>
      <c r="M173" s="38">
        <f t="shared" ref="M173:M205" si="43">IF(($E173     =0),0,($L173     /$E173     ))</f>
        <v>0.23819649243185512</v>
      </c>
      <c r="N173" s="33">
        <f t="shared" ref="N173:N205" si="44">$F173     +$H173     +$J173     +$L173</f>
        <v>39759893</v>
      </c>
      <c r="O173" s="38">
        <f t="shared" ref="O173:O205" si="45">IF(($E173     =0),0,($N173     /$E173     ))</f>
        <v>0.67495164686692832</v>
      </c>
      <c r="P173" s="33">
        <v>15745342</v>
      </c>
      <c r="Q173" s="33">
        <v>32929858</v>
      </c>
      <c r="R173" s="33">
        <v>47007815</v>
      </c>
      <c r="S173" s="33">
        <v>43138212</v>
      </c>
      <c r="T173" s="38">
        <f t="shared" ref="T173:T205" si="46">IF(($R173     =0),0,($S173     /$R173     ))</f>
        <v>0.91768170888181044</v>
      </c>
      <c r="U173" s="38">
        <f t="shared" ref="U173:U205" si="47">IF(($P173     =0),0,(($L173     /$P173     )-1))</f>
        <v>-0.1088397444780812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38597844</v>
      </c>
      <c r="E174" s="33">
        <v>46745346</v>
      </c>
      <c r="F174" s="33">
        <v>8158781</v>
      </c>
      <c r="G174" s="38">
        <f t="shared" si="40"/>
        <v>0.21137918998791747</v>
      </c>
      <c r="H174" s="33">
        <v>9765951</v>
      </c>
      <c r="I174" s="38">
        <f t="shared" si="41"/>
        <v>0.25301804422029378</v>
      </c>
      <c r="J174" s="33">
        <v>13267950</v>
      </c>
      <c r="K174" s="38">
        <f t="shared" si="42"/>
        <v>0.28383467308167964</v>
      </c>
      <c r="L174" s="33">
        <v>11572343</v>
      </c>
      <c r="M174" s="38">
        <f t="shared" si="43"/>
        <v>0.24756139359841298</v>
      </c>
      <c r="N174" s="33">
        <f t="shared" si="44"/>
        <v>42765025</v>
      </c>
      <c r="O174" s="38">
        <f t="shared" si="45"/>
        <v>0.91485096719575032</v>
      </c>
      <c r="P174" s="33">
        <v>11680637</v>
      </c>
      <c r="Q174" s="33">
        <v>42764244</v>
      </c>
      <c r="R174" s="33">
        <v>39944244</v>
      </c>
      <c r="S174" s="33">
        <v>31596668</v>
      </c>
      <c r="T174" s="38">
        <f t="shared" si="46"/>
        <v>0.79101930180478575</v>
      </c>
      <c r="U174" s="38">
        <f t="shared" si="47"/>
        <v>-9.2712409434519971E-3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628353359</v>
      </c>
      <c r="E175" s="33">
        <v>623384755</v>
      </c>
      <c r="F175" s="33">
        <v>52187924</v>
      </c>
      <c r="G175" s="38">
        <f t="shared" si="40"/>
        <v>8.3055056923790546E-2</v>
      </c>
      <c r="H175" s="33">
        <v>133095971</v>
      </c>
      <c r="I175" s="38">
        <f t="shared" si="41"/>
        <v>0.21181707568463878</v>
      </c>
      <c r="J175" s="33">
        <v>229904821</v>
      </c>
      <c r="K175" s="38">
        <f t="shared" si="42"/>
        <v>0.36880083953929865</v>
      </c>
      <c r="L175" s="33">
        <v>130226981</v>
      </c>
      <c r="M175" s="38">
        <f t="shared" si="43"/>
        <v>0.2089030569892586</v>
      </c>
      <c r="N175" s="33">
        <f t="shared" si="44"/>
        <v>545415697</v>
      </c>
      <c r="O175" s="38">
        <f t="shared" si="45"/>
        <v>0.87492626764669601</v>
      </c>
      <c r="P175" s="33">
        <v>202258008</v>
      </c>
      <c r="Q175" s="33">
        <v>572684922</v>
      </c>
      <c r="R175" s="33">
        <v>583411089</v>
      </c>
      <c r="S175" s="33">
        <v>504478695</v>
      </c>
      <c r="T175" s="38">
        <f t="shared" si="46"/>
        <v>0.86470535872862031</v>
      </c>
      <c r="U175" s="38">
        <f t="shared" si="47"/>
        <v>-0.35613436378746499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155354183</v>
      </c>
      <c r="E176" s="33">
        <v>152388030</v>
      </c>
      <c r="F176" s="33">
        <v>25921003</v>
      </c>
      <c r="G176" s="38">
        <f t="shared" si="40"/>
        <v>0.16685101424015084</v>
      </c>
      <c r="H176" s="33">
        <v>35836416</v>
      </c>
      <c r="I176" s="38">
        <f t="shared" si="41"/>
        <v>0.23067557826878726</v>
      </c>
      <c r="J176" s="33">
        <v>28886479</v>
      </c>
      <c r="K176" s="38">
        <f t="shared" si="42"/>
        <v>0.18955871402760441</v>
      </c>
      <c r="L176" s="33">
        <v>30794429</v>
      </c>
      <c r="M176" s="38">
        <f t="shared" si="43"/>
        <v>0.20207905437192147</v>
      </c>
      <c r="N176" s="33">
        <f t="shared" si="44"/>
        <v>121438327</v>
      </c>
      <c r="O176" s="38">
        <f t="shared" si="45"/>
        <v>0.79690200732957828</v>
      </c>
      <c r="P176" s="33">
        <v>23523930</v>
      </c>
      <c r="Q176" s="33">
        <v>156684765</v>
      </c>
      <c r="R176" s="33">
        <v>156104765</v>
      </c>
      <c r="S176" s="33">
        <v>105825222</v>
      </c>
      <c r="T176" s="38">
        <f t="shared" si="46"/>
        <v>0.67791154229020489</v>
      </c>
      <c r="U176" s="38">
        <f t="shared" si="47"/>
        <v>0.30906821266684603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1000000</v>
      </c>
      <c r="E177" s="33">
        <v>1000000</v>
      </c>
      <c r="F177" s="33">
        <v>127541</v>
      </c>
      <c r="G177" s="38">
        <f t="shared" si="40"/>
        <v>0.12754099999999999</v>
      </c>
      <c r="H177" s="33">
        <v>125743</v>
      </c>
      <c r="I177" s="38">
        <f t="shared" si="41"/>
        <v>0.12574299999999999</v>
      </c>
      <c r="J177" s="33">
        <v>275781</v>
      </c>
      <c r="K177" s="38">
        <f t="shared" si="42"/>
        <v>0.275781</v>
      </c>
      <c r="L177" s="33">
        <v>205896</v>
      </c>
      <c r="M177" s="38">
        <f t="shared" si="43"/>
        <v>0.205896</v>
      </c>
      <c r="N177" s="33">
        <f t="shared" si="44"/>
        <v>734961</v>
      </c>
      <c r="O177" s="38">
        <f t="shared" si="45"/>
        <v>0.73496099999999998</v>
      </c>
      <c r="P177" s="33">
        <v>227890</v>
      </c>
      <c r="Q177" s="33">
        <v>1500000</v>
      </c>
      <c r="R177" s="33">
        <v>750000</v>
      </c>
      <c r="S177" s="33">
        <v>537208</v>
      </c>
      <c r="T177" s="38">
        <f t="shared" si="46"/>
        <v>0.71627733333333332</v>
      </c>
      <c r="U177" s="38">
        <f t="shared" si="47"/>
        <v>-9.6511474834349853E-2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2544312</v>
      </c>
      <c r="E178" s="33">
        <v>2041512</v>
      </c>
      <c r="F178" s="33">
        <v>131271</v>
      </c>
      <c r="G178" s="38">
        <f t="shared" si="40"/>
        <v>5.15939082942658E-2</v>
      </c>
      <c r="H178" s="33">
        <v>705005</v>
      </c>
      <c r="I178" s="38">
        <f t="shared" si="41"/>
        <v>0.27709062410584867</v>
      </c>
      <c r="J178" s="33">
        <v>418366</v>
      </c>
      <c r="K178" s="38">
        <f t="shared" si="42"/>
        <v>0.20492948363761762</v>
      </c>
      <c r="L178" s="33">
        <v>511142</v>
      </c>
      <c r="M178" s="38">
        <f t="shared" si="43"/>
        <v>0.25037423243164869</v>
      </c>
      <c r="N178" s="33">
        <f t="shared" si="44"/>
        <v>1765784</v>
      </c>
      <c r="O178" s="38">
        <f t="shared" si="45"/>
        <v>0.86493931948477398</v>
      </c>
      <c r="P178" s="33">
        <v>163546</v>
      </c>
      <c r="Q178" s="33">
        <v>2660904</v>
      </c>
      <c r="R178" s="33">
        <v>1798649</v>
      </c>
      <c r="S178" s="33">
        <v>577390</v>
      </c>
      <c r="T178" s="38">
        <f t="shared" si="46"/>
        <v>0.32101316043319178</v>
      </c>
      <c r="U178" s="38">
        <f t="shared" si="47"/>
        <v>2.1253714551257752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877804573</v>
      </c>
      <c r="E179" s="34">
        <f>SUM(E173:E178)</f>
        <v>884467408</v>
      </c>
      <c r="F179" s="34">
        <f>SUM(F173:F178)</f>
        <v>92150283</v>
      </c>
      <c r="G179" s="39">
        <f t="shared" si="40"/>
        <v>0.10497813047961872</v>
      </c>
      <c r="H179" s="34">
        <f>SUM(H173:H178)</f>
        <v>186767703</v>
      </c>
      <c r="I179" s="39">
        <f t="shared" si="41"/>
        <v>0.21276683756806994</v>
      </c>
      <c r="J179" s="34">
        <f>SUM(J173:J178)</f>
        <v>285619287</v>
      </c>
      <c r="K179" s="39">
        <f t="shared" si="42"/>
        <v>0.32292799532981775</v>
      </c>
      <c r="L179" s="34">
        <f>SUM(L173:L178)</f>
        <v>187342414</v>
      </c>
      <c r="M179" s="39">
        <f t="shared" si="43"/>
        <v>0.21181381281603992</v>
      </c>
      <c r="N179" s="34">
        <f t="shared" si="44"/>
        <v>751879687</v>
      </c>
      <c r="O179" s="39">
        <f t="shared" si="45"/>
        <v>0.85009315233015348</v>
      </c>
      <c r="P179" s="34">
        <f>SUM(P173:P178)</f>
        <v>253599353</v>
      </c>
      <c r="Q179" s="34">
        <f>SUM(Q173:Q178)</f>
        <v>809224693</v>
      </c>
      <c r="R179" s="34">
        <f>SUM(R173:R178)</f>
        <v>829016562</v>
      </c>
      <c r="S179" s="34">
        <f>SUM(S173:S178)</f>
        <v>686153395</v>
      </c>
      <c r="T179" s="39">
        <f t="shared" si="46"/>
        <v>0.82767151641054915</v>
      </c>
      <c r="U179" s="39">
        <f t="shared" si="47"/>
        <v>-0.26126619889286551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300333584</v>
      </c>
      <c r="E180" s="33">
        <v>151166800</v>
      </c>
      <c r="F180" s="33">
        <v>2769165</v>
      </c>
      <c r="G180" s="38">
        <f t="shared" si="40"/>
        <v>9.2202975209059543E-3</v>
      </c>
      <c r="H180" s="33">
        <v>15638542</v>
      </c>
      <c r="I180" s="38">
        <f t="shared" si="41"/>
        <v>5.2070573632551194E-2</v>
      </c>
      <c r="J180" s="33">
        <v>48538097</v>
      </c>
      <c r="K180" s="38">
        <f t="shared" si="42"/>
        <v>0.3210896638679922</v>
      </c>
      <c r="L180" s="33">
        <v>4616417</v>
      </c>
      <c r="M180" s="38">
        <f t="shared" si="43"/>
        <v>3.053856402331729E-2</v>
      </c>
      <c r="N180" s="33">
        <f t="shared" si="44"/>
        <v>71562221</v>
      </c>
      <c r="O180" s="38">
        <f t="shared" si="45"/>
        <v>0.47339905984647423</v>
      </c>
      <c r="P180" s="33">
        <v>6174982</v>
      </c>
      <c r="Q180" s="33">
        <v>130195150</v>
      </c>
      <c r="R180" s="33">
        <v>142866090</v>
      </c>
      <c r="S180" s="33">
        <v>45671973</v>
      </c>
      <c r="T180" s="38">
        <f t="shared" si="46"/>
        <v>0.31968378920428214</v>
      </c>
      <c r="U180" s="38">
        <f t="shared" si="47"/>
        <v>-0.2523999260240759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403457520</v>
      </c>
      <c r="E182" s="33">
        <v>383135352</v>
      </c>
      <c r="F182" s="33">
        <v>55432824</v>
      </c>
      <c r="G182" s="38">
        <f t="shared" si="40"/>
        <v>0.13739444985434898</v>
      </c>
      <c r="H182" s="33">
        <v>123997197</v>
      </c>
      <c r="I182" s="38">
        <f t="shared" si="41"/>
        <v>0.30733643779895342</v>
      </c>
      <c r="J182" s="33">
        <v>84102742</v>
      </c>
      <c r="K182" s="38">
        <f t="shared" si="42"/>
        <v>0.21951182933387989</v>
      </c>
      <c r="L182" s="33">
        <v>77392640</v>
      </c>
      <c r="M182" s="38">
        <f t="shared" si="43"/>
        <v>0.20199817008794324</v>
      </c>
      <c r="N182" s="33">
        <f t="shared" si="44"/>
        <v>340925403</v>
      </c>
      <c r="O182" s="38">
        <f t="shared" si="45"/>
        <v>0.8898301898280585</v>
      </c>
      <c r="P182" s="33">
        <v>59415581</v>
      </c>
      <c r="Q182" s="33">
        <v>331433676</v>
      </c>
      <c r="R182" s="33">
        <v>370332726</v>
      </c>
      <c r="S182" s="33">
        <v>307078816</v>
      </c>
      <c r="T182" s="38">
        <f t="shared" si="46"/>
        <v>0.82919708262563863</v>
      </c>
      <c r="U182" s="38">
        <f t="shared" si="47"/>
        <v>0.30256472624579733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26117028</v>
      </c>
      <c r="E183" s="33">
        <v>33332028</v>
      </c>
      <c r="F183" s="33">
        <v>4430159</v>
      </c>
      <c r="G183" s="38">
        <f t="shared" si="40"/>
        <v>0.16962722557865312</v>
      </c>
      <c r="H183" s="33">
        <v>9171460</v>
      </c>
      <c r="I183" s="38">
        <f t="shared" si="41"/>
        <v>0.35116782813113345</v>
      </c>
      <c r="J183" s="33">
        <v>3002199</v>
      </c>
      <c r="K183" s="38">
        <f t="shared" si="42"/>
        <v>9.0069497121507275E-2</v>
      </c>
      <c r="L183" s="33">
        <v>3805226</v>
      </c>
      <c r="M183" s="38">
        <f t="shared" si="43"/>
        <v>0.11416125055457171</v>
      </c>
      <c r="N183" s="33">
        <f t="shared" si="44"/>
        <v>20409044</v>
      </c>
      <c r="O183" s="38">
        <f t="shared" si="45"/>
        <v>0.61229529748384948</v>
      </c>
      <c r="P183" s="33">
        <v>4253376</v>
      </c>
      <c r="Q183" s="33">
        <v>10284336</v>
      </c>
      <c r="R183" s="33">
        <v>23035332</v>
      </c>
      <c r="S183" s="33">
        <v>16879676</v>
      </c>
      <c r="T183" s="38">
        <f t="shared" si="46"/>
        <v>0.73277328931052521</v>
      </c>
      <c r="U183" s="38">
        <f t="shared" si="47"/>
        <v>-0.10536336312613792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729908132</v>
      </c>
      <c r="E185" s="34">
        <f>SUM(E180:E184)</f>
        <v>567634180</v>
      </c>
      <c r="F185" s="34">
        <f>SUM(F180:F184)</f>
        <v>62632148</v>
      </c>
      <c r="G185" s="39">
        <f t="shared" si="40"/>
        <v>8.5808261689568358E-2</v>
      </c>
      <c r="H185" s="34">
        <f>SUM(H180:H184)</f>
        <v>148807199</v>
      </c>
      <c r="I185" s="39">
        <f t="shared" si="41"/>
        <v>0.20387113456628814</v>
      </c>
      <c r="J185" s="34">
        <f>SUM(J180:J184)</f>
        <v>135643038</v>
      </c>
      <c r="K185" s="39">
        <f t="shared" si="42"/>
        <v>0.23896206884511428</v>
      </c>
      <c r="L185" s="34">
        <f>SUM(L180:L184)</f>
        <v>85814283</v>
      </c>
      <c r="M185" s="39">
        <f t="shared" si="43"/>
        <v>0.15117885078731516</v>
      </c>
      <c r="N185" s="34">
        <f t="shared" si="44"/>
        <v>432896668</v>
      </c>
      <c r="O185" s="39">
        <f t="shared" si="45"/>
        <v>0.76263319449861178</v>
      </c>
      <c r="P185" s="34">
        <f>SUM(P180:P184)</f>
        <v>69843939</v>
      </c>
      <c r="Q185" s="34">
        <f>SUM(Q180:Q184)</f>
        <v>471913162</v>
      </c>
      <c r="R185" s="34">
        <f>SUM(R180:R184)</f>
        <v>536234148</v>
      </c>
      <c r="S185" s="34">
        <f>SUM(S180:S184)</f>
        <v>369630465</v>
      </c>
      <c r="T185" s="39">
        <f t="shared" si="46"/>
        <v>0.68930795694122782</v>
      </c>
      <c r="U185" s="39">
        <f t="shared" si="47"/>
        <v>0.22865755037097779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69404819</v>
      </c>
      <c r="E186" s="33">
        <v>75983231</v>
      </c>
      <c r="F186" s="33">
        <v>18131533</v>
      </c>
      <c r="G186" s="38">
        <f t="shared" si="40"/>
        <v>0.26124314220890049</v>
      </c>
      <c r="H186" s="33">
        <v>23648119</v>
      </c>
      <c r="I186" s="38">
        <f t="shared" si="41"/>
        <v>0.34072733479789064</v>
      </c>
      <c r="J186" s="33">
        <v>20560619</v>
      </c>
      <c r="K186" s="38">
        <f t="shared" si="42"/>
        <v>0.27059416570479872</v>
      </c>
      <c r="L186" s="33">
        <v>15815956</v>
      </c>
      <c r="M186" s="38">
        <f t="shared" si="43"/>
        <v>0.20815061154743472</v>
      </c>
      <c r="N186" s="33">
        <f t="shared" si="44"/>
        <v>78156227</v>
      </c>
      <c r="O186" s="38">
        <f t="shared" si="45"/>
        <v>1.0285983627097932</v>
      </c>
      <c r="P186" s="33">
        <v>9568248</v>
      </c>
      <c r="Q186" s="33">
        <v>64755874</v>
      </c>
      <c r="R186" s="33">
        <v>68334770</v>
      </c>
      <c r="S186" s="33">
        <v>50016192</v>
      </c>
      <c r="T186" s="38">
        <f t="shared" si="46"/>
        <v>0.73192888481222662</v>
      </c>
      <c r="U186" s="38">
        <f t="shared" si="47"/>
        <v>0.65296259043452887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23932536</v>
      </c>
      <c r="E187" s="33">
        <v>24432536</v>
      </c>
      <c r="F187" s="33">
        <v>6209989</v>
      </c>
      <c r="G187" s="38">
        <f t="shared" si="40"/>
        <v>0.25947893695845686</v>
      </c>
      <c r="H187" s="33">
        <v>6758612</v>
      </c>
      <c r="I187" s="38">
        <f t="shared" si="41"/>
        <v>0.28240266723091945</v>
      </c>
      <c r="J187" s="33">
        <v>6191614</v>
      </c>
      <c r="K187" s="38">
        <f t="shared" si="42"/>
        <v>0.25341675542808983</v>
      </c>
      <c r="L187" s="33">
        <v>5739144</v>
      </c>
      <c r="M187" s="38">
        <f t="shared" si="43"/>
        <v>0.23489759720399062</v>
      </c>
      <c r="N187" s="33">
        <f t="shared" si="44"/>
        <v>24899359</v>
      </c>
      <c r="O187" s="38">
        <f t="shared" si="45"/>
        <v>1.0191066125923236</v>
      </c>
      <c r="P187" s="33">
        <v>3200688</v>
      </c>
      <c r="Q187" s="33">
        <v>21010757</v>
      </c>
      <c r="R187" s="33">
        <v>22960871</v>
      </c>
      <c r="S187" s="33">
        <v>20683231</v>
      </c>
      <c r="T187" s="38">
        <f t="shared" si="46"/>
        <v>0.90080341464398284</v>
      </c>
      <c r="U187" s="38">
        <f t="shared" si="47"/>
        <v>0.79309698414840812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1068056286</v>
      </c>
      <c r="E188" s="33">
        <v>1088680079</v>
      </c>
      <c r="F188" s="33">
        <v>331307545</v>
      </c>
      <c r="G188" s="38">
        <f t="shared" si="40"/>
        <v>0.31019670905246655</v>
      </c>
      <c r="H188" s="33">
        <v>232603823</v>
      </c>
      <c r="I188" s="38">
        <f t="shared" si="41"/>
        <v>0.21778236414031085</v>
      </c>
      <c r="J188" s="33">
        <v>227380658</v>
      </c>
      <c r="K188" s="38">
        <f t="shared" si="42"/>
        <v>0.20885902331276146</v>
      </c>
      <c r="L188" s="33">
        <v>261116631</v>
      </c>
      <c r="M188" s="38">
        <f t="shared" si="43"/>
        <v>0.2398469817137161</v>
      </c>
      <c r="N188" s="33">
        <f t="shared" si="44"/>
        <v>1052408657</v>
      </c>
      <c r="O188" s="38">
        <f t="shared" si="45"/>
        <v>0.96668312142414059</v>
      </c>
      <c r="P188" s="33">
        <v>253747588</v>
      </c>
      <c r="Q188" s="33">
        <v>1020858225</v>
      </c>
      <c r="R188" s="33">
        <v>963332114</v>
      </c>
      <c r="S188" s="33">
        <v>931127780</v>
      </c>
      <c r="T188" s="38">
        <f t="shared" si="46"/>
        <v>0.96656985318772426</v>
      </c>
      <c r="U188" s="38">
        <f t="shared" si="47"/>
        <v>2.9040839592138212E-2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56726504</v>
      </c>
      <c r="E189" s="33">
        <v>57531816</v>
      </c>
      <c r="F189" s="33">
        <v>2458034</v>
      </c>
      <c r="G189" s="38">
        <f t="shared" si="40"/>
        <v>4.3331314758970514E-2</v>
      </c>
      <c r="H189" s="33">
        <v>3590646</v>
      </c>
      <c r="I189" s="38">
        <f t="shared" si="41"/>
        <v>6.3297501993071881E-2</v>
      </c>
      <c r="J189" s="33">
        <v>3943758</v>
      </c>
      <c r="K189" s="38">
        <f t="shared" si="42"/>
        <v>6.8549165908477497E-2</v>
      </c>
      <c r="L189" s="33">
        <v>5877929</v>
      </c>
      <c r="M189" s="38">
        <f t="shared" si="43"/>
        <v>0.10216832022128416</v>
      </c>
      <c r="N189" s="33">
        <f t="shared" si="44"/>
        <v>15870367</v>
      </c>
      <c r="O189" s="38">
        <f t="shared" si="45"/>
        <v>0.27585374673380725</v>
      </c>
      <c r="P189" s="33">
        <v>-7161854</v>
      </c>
      <c r="Q189" s="33">
        <v>20083844</v>
      </c>
      <c r="R189" s="33">
        <v>39304581</v>
      </c>
      <c r="S189" s="33">
        <v>12526330</v>
      </c>
      <c r="T189" s="38">
        <f t="shared" si="46"/>
        <v>0.31869898320503659</v>
      </c>
      <c r="U189" s="38">
        <f t="shared" si="47"/>
        <v>-1.8207272865378155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1218120145</v>
      </c>
      <c r="E191" s="34">
        <f>SUM(E186:E190)</f>
        <v>1246627662</v>
      </c>
      <c r="F191" s="34">
        <f>SUM(F186:F190)</f>
        <v>358107101</v>
      </c>
      <c r="G191" s="39">
        <f t="shared" si="40"/>
        <v>0.29398339931403072</v>
      </c>
      <c r="H191" s="34">
        <f>SUM(H186:H190)</f>
        <v>266601200</v>
      </c>
      <c r="I191" s="39">
        <f t="shared" si="41"/>
        <v>0.21886281176312045</v>
      </c>
      <c r="J191" s="34">
        <f>SUM(J186:J190)</f>
        <v>258076649</v>
      </c>
      <c r="K191" s="39">
        <f t="shared" si="42"/>
        <v>0.20701983187663295</v>
      </c>
      <c r="L191" s="34">
        <f>SUM(L186:L190)</f>
        <v>288549660</v>
      </c>
      <c r="M191" s="39">
        <f t="shared" si="43"/>
        <v>0.23146418838249716</v>
      </c>
      <c r="N191" s="34">
        <f t="shared" si="44"/>
        <v>1171334610</v>
      </c>
      <c r="O191" s="39">
        <f t="shared" si="45"/>
        <v>0.93960261408028989</v>
      </c>
      <c r="P191" s="34">
        <f>SUM(P186:P190)</f>
        <v>259354670</v>
      </c>
      <c r="Q191" s="34">
        <f>SUM(Q186:Q190)</f>
        <v>1126708700</v>
      </c>
      <c r="R191" s="34">
        <f>SUM(R186:R190)</f>
        <v>1093932336</v>
      </c>
      <c r="S191" s="34">
        <f>SUM(S186:S190)</f>
        <v>1014353533</v>
      </c>
      <c r="T191" s="39">
        <f t="shared" si="46"/>
        <v>0.92725436447835285</v>
      </c>
      <c r="U191" s="39">
        <f t="shared" si="47"/>
        <v>0.11256782073752514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114227639</v>
      </c>
      <c r="E192" s="33">
        <v>115127643</v>
      </c>
      <c r="F192" s="33">
        <v>22709212</v>
      </c>
      <c r="G192" s="38">
        <f t="shared" si="40"/>
        <v>0.19880663032875959</v>
      </c>
      <c r="H192" s="33">
        <v>27645631</v>
      </c>
      <c r="I192" s="38">
        <f t="shared" si="41"/>
        <v>0.2420222569775779</v>
      </c>
      <c r="J192" s="33">
        <v>8977180</v>
      </c>
      <c r="K192" s="38">
        <f t="shared" si="42"/>
        <v>7.7975886295179347E-2</v>
      </c>
      <c r="L192" s="33">
        <v>36473008</v>
      </c>
      <c r="M192" s="38">
        <f t="shared" si="43"/>
        <v>0.31680495708576262</v>
      </c>
      <c r="N192" s="33">
        <f t="shared" si="44"/>
        <v>95805031</v>
      </c>
      <c r="O192" s="38">
        <f t="shared" si="45"/>
        <v>0.83216357517195072</v>
      </c>
      <c r="P192" s="33">
        <v>25406795</v>
      </c>
      <c r="Q192" s="33">
        <v>100782360</v>
      </c>
      <c r="R192" s="33">
        <v>97782300</v>
      </c>
      <c r="S192" s="33">
        <v>83641899</v>
      </c>
      <c r="T192" s="38">
        <f t="shared" si="46"/>
        <v>0.85538895076102728</v>
      </c>
      <c r="U192" s="38">
        <f t="shared" si="47"/>
        <v>0.43556115598209066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189301505</v>
      </c>
      <c r="E193" s="33">
        <v>169061968</v>
      </c>
      <c r="F193" s="33">
        <v>44539342</v>
      </c>
      <c r="G193" s="38">
        <f t="shared" si="40"/>
        <v>0.2352825562585992</v>
      </c>
      <c r="H193" s="33">
        <v>34788485</v>
      </c>
      <c r="I193" s="38">
        <f t="shared" si="41"/>
        <v>0.18377289182143586</v>
      </c>
      <c r="J193" s="33">
        <v>24406232</v>
      </c>
      <c r="K193" s="38">
        <f t="shared" si="42"/>
        <v>0.14436263985759351</v>
      </c>
      <c r="L193" s="33">
        <v>51372835</v>
      </c>
      <c r="M193" s="38">
        <f t="shared" si="43"/>
        <v>0.30386985084664342</v>
      </c>
      <c r="N193" s="33">
        <f t="shared" si="44"/>
        <v>155106894</v>
      </c>
      <c r="O193" s="38">
        <f t="shared" si="45"/>
        <v>0.91745586446740046</v>
      </c>
      <c r="P193" s="33">
        <v>39777209</v>
      </c>
      <c r="Q193" s="33">
        <v>159567045</v>
      </c>
      <c r="R193" s="33">
        <v>162467045</v>
      </c>
      <c r="S193" s="33">
        <v>145105287</v>
      </c>
      <c r="T193" s="38">
        <f t="shared" si="46"/>
        <v>0.89313674043865332</v>
      </c>
      <c r="U193" s="38">
        <f t="shared" si="47"/>
        <v>0.29151431916703863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147508246</v>
      </c>
      <c r="E194" s="33">
        <v>141478246</v>
      </c>
      <c r="F194" s="33">
        <v>43023356</v>
      </c>
      <c r="G194" s="38">
        <f t="shared" si="40"/>
        <v>0.29166746379724423</v>
      </c>
      <c r="H194" s="33">
        <v>30566158</v>
      </c>
      <c r="I194" s="38">
        <f t="shared" si="41"/>
        <v>0.2072166053686246</v>
      </c>
      <c r="J194" s="33">
        <v>30026209</v>
      </c>
      <c r="K194" s="38">
        <f t="shared" si="42"/>
        <v>0.2122319851208786</v>
      </c>
      <c r="L194" s="33">
        <v>30395128</v>
      </c>
      <c r="M194" s="38">
        <f t="shared" si="43"/>
        <v>0.21483958742321416</v>
      </c>
      <c r="N194" s="33">
        <f t="shared" si="44"/>
        <v>134010851</v>
      </c>
      <c r="O194" s="38">
        <f t="shared" si="45"/>
        <v>0.94721877595231141</v>
      </c>
      <c r="P194" s="33">
        <v>29329583</v>
      </c>
      <c r="Q194" s="33">
        <v>135923292</v>
      </c>
      <c r="R194" s="33">
        <v>147831299</v>
      </c>
      <c r="S194" s="33">
        <v>122081217</v>
      </c>
      <c r="T194" s="38">
        <f t="shared" si="46"/>
        <v>0.82581441024880664</v>
      </c>
      <c r="U194" s="38">
        <f t="shared" si="47"/>
        <v>3.6330042605788204E-2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347551413</v>
      </c>
      <c r="E195" s="33">
        <v>315806620</v>
      </c>
      <c r="F195" s="33">
        <v>72361124</v>
      </c>
      <c r="G195" s="38">
        <f t="shared" si="40"/>
        <v>0.20820264655347553</v>
      </c>
      <c r="H195" s="33">
        <v>78936137</v>
      </c>
      <c r="I195" s="38">
        <f t="shared" si="41"/>
        <v>0.22712074831932852</v>
      </c>
      <c r="J195" s="33">
        <v>71534020</v>
      </c>
      <c r="K195" s="38">
        <f t="shared" si="42"/>
        <v>0.22651209781479564</v>
      </c>
      <c r="L195" s="33">
        <v>32677479</v>
      </c>
      <c r="M195" s="38">
        <f t="shared" si="43"/>
        <v>0.10347306525746673</v>
      </c>
      <c r="N195" s="33">
        <f t="shared" si="44"/>
        <v>255508760</v>
      </c>
      <c r="O195" s="38">
        <f t="shared" si="45"/>
        <v>0.80906714368432175</v>
      </c>
      <c r="P195" s="33">
        <v>63381389</v>
      </c>
      <c r="Q195" s="33">
        <v>313288460</v>
      </c>
      <c r="R195" s="33">
        <v>307302109</v>
      </c>
      <c r="S195" s="33">
        <v>264352271</v>
      </c>
      <c r="T195" s="38">
        <f t="shared" si="46"/>
        <v>0.86023578510487864</v>
      </c>
      <c r="U195" s="38">
        <f t="shared" si="47"/>
        <v>-0.48443100544861839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237615150</v>
      </c>
      <c r="E196" s="33">
        <v>238393602</v>
      </c>
      <c r="F196" s="33">
        <v>52656699</v>
      </c>
      <c r="G196" s="38">
        <f t="shared" si="40"/>
        <v>0.2216049734202554</v>
      </c>
      <c r="H196" s="33">
        <v>77909653</v>
      </c>
      <c r="I196" s="38">
        <f t="shared" si="41"/>
        <v>0.32788167336973251</v>
      </c>
      <c r="J196" s="33">
        <v>34556131</v>
      </c>
      <c r="K196" s="38">
        <f t="shared" si="42"/>
        <v>0.14495410409546142</v>
      </c>
      <c r="L196" s="33">
        <v>96626288</v>
      </c>
      <c r="M196" s="38">
        <f t="shared" si="43"/>
        <v>0.40532248847852886</v>
      </c>
      <c r="N196" s="33">
        <f t="shared" si="44"/>
        <v>261748771</v>
      </c>
      <c r="O196" s="38">
        <f t="shared" si="45"/>
        <v>1.097968942136291</v>
      </c>
      <c r="P196" s="33">
        <v>70689551</v>
      </c>
      <c r="Q196" s="33">
        <v>292311456</v>
      </c>
      <c r="R196" s="33">
        <v>292311466</v>
      </c>
      <c r="S196" s="33">
        <v>214991832</v>
      </c>
      <c r="T196" s="38">
        <f t="shared" si="46"/>
        <v>0.73548887747017078</v>
      </c>
      <c r="U196" s="38">
        <f t="shared" si="47"/>
        <v>0.36691047874953964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1036203953</v>
      </c>
      <c r="E198" s="34">
        <f>SUM(E192:E197)</f>
        <v>979868079</v>
      </c>
      <c r="F198" s="34">
        <f>SUM(F192:F197)</f>
        <v>235289733</v>
      </c>
      <c r="G198" s="39">
        <f t="shared" si="40"/>
        <v>0.22706893977656925</v>
      </c>
      <c r="H198" s="34">
        <f>SUM(H192:H197)</f>
        <v>249846064</v>
      </c>
      <c r="I198" s="39">
        <f t="shared" si="41"/>
        <v>0.24111668680345211</v>
      </c>
      <c r="J198" s="34">
        <f>SUM(J192:J197)</f>
        <v>169499772</v>
      </c>
      <c r="K198" s="39">
        <f t="shared" si="42"/>
        <v>0.17298223672413354</v>
      </c>
      <c r="L198" s="34">
        <f>SUM(L192:L197)</f>
        <v>247544738</v>
      </c>
      <c r="M198" s="39">
        <f t="shared" si="43"/>
        <v>0.25263067886917051</v>
      </c>
      <c r="N198" s="34">
        <f t="shared" si="44"/>
        <v>902180307</v>
      </c>
      <c r="O198" s="39">
        <f t="shared" si="45"/>
        <v>0.92071609059937543</v>
      </c>
      <c r="P198" s="34">
        <f>SUM(P192:P197)</f>
        <v>228584527</v>
      </c>
      <c r="Q198" s="34">
        <f>SUM(Q192:Q197)</f>
        <v>1001872613</v>
      </c>
      <c r="R198" s="34">
        <f>SUM(R192:R197)</f>
        <v>1007694219</v>
      </c>
      <c r="S198" s="34">
        <f>SUM(S192:S197)</f>
        <v>830172506</v>
      </c>
      <c r="T198" s="39">
        <f t="shared" si="46"/>
        <v>0.82383374871777448</v>
      </c>
      <c r="U198" s="39">
        <f t="shared" si="47"/>
        <v>8.2946169842895712E-2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68967058</v>
      </c>
      <c r="E199" s="33">
        <v>70114523</v>
      </c>
      <c r="F199" s="33">
        <v>13769505</v>
      </c>
      <c r="G199" s="38">
        <f t="shared" si="40"/>
        <v>0.19965336204423856</v>
      </c>
      <c r="H199" s="33">
        <v>13454662</v>
      </c>
      <c r="I199" s="38">
        <f t="shared" si="41"/>
        <v>0.19508824053361823</v>
      </c>
      <c r="J199" s="33">
        <v>13345275</v>
      </c>
      <c r="K199" s="38">
        <f t="shared" si="42"/>
        <v>0.19033538886087836</v>
      </c>
      <c r="L199" s="33">
        <v>14478571</v>
      </c>
      <c r="M199" s="38">
        <f t="shared" si="43"/>
        <v>0.20649888754145843</v>
      </c>
      <c r="N199" s="33">
        <f t="shared" si="44"/>
        <v>55048013</v>
      </c>
      <c r="O199" s="38">
        <f t="shared" si="45"/>
        <v>0.78511570277672715</v>
      </c>
      <c r="P199" s="33">
        <v>11706040</v>
      </c>
      <c r="Q199" s="33">
        <v>58858538</v>
      </c>
      <c r="R199" s="33">
        <v>60838263</v>
      </c>
      <c r="S199" s="33">
        <v>51220181</v>
      </c>
      <c r="T199" s="38">
        <f t="shared" si="46"/>
        <v>0.84190735360080871</v>
      </c>
      <c r="U199" s="38">
        <f t="shared" si="47"/>
        <v>0.23684619222213499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128241954</v>
      </c>
      <c r="E200" s="33">
        <v>126808587</v>
      </c>
      <c r="F200" s="33">
        <v>27847815</v>
      </c>
      <c r="G200" s="38">
        <f t="shared" si="40"/>
        <v>0.21715058240612897</v>
      </c>
      <c r="H200" s="33">
        <v>34877287</v>
      </c>
      <c r="I200" s="38">
        <f t="shared" si="41"/>
        <v>0.27196471912772008</v>
      </c>
      <c r="J200" s="33">
        <v>21788521</v>
      </c>
      <c r="K200" s="38">
        <f t="shared" si="42"/>
        <v>0.17182212589436077</v>
      </c>
      <c r="L200" s="33">
        <v>26400363</v>
      </c>
      <c r="M200" s="38">
        <f t="shared" si="43"/>
        <v>0.20819065667847872</v>
      </c>
      <c r="N200" s="33">
        <f t="shared" si="44"/>
        <v>110913986</v>
      </c>
      <c r="O200" s="38">
        <f t="shared" si="45"/>
        <v>0.87465674544579541</v>
      </c>
      <c r="P200" s="33">
        <v>16498249</v>
      </c>
      <c r="Q200" s="33">
        <v>111666793</v>
      </c>
      <c r="R200" s="33">
        <v>115690415</v>
      </c>
      <c r="S200" s="33">
        <v>87141611</v>
      </c>
      <c r="T200" s="38">
        <f t="shared" si="46"/>
        <v>0.75323103474043207</v>
      </c>
      <c r="U200" s="38">
        <f t="shared" si="47"/>
        <v>0.60019181429495938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27784965</v>
      </c>
      <c r="E201" s="33">
        <v>25784965</v>
      </c>
      <c r="F201" s="33">
        <v>640903</v>
      </c>
      <c r="G201" s="38">
        <f t="shared" si="40"/>
        <v>2.3066539763501592E-2</v>
      </c>
      <c r="H201" s="33">
        <v>1503042</v>
      </c>
      <c r="I201" s="38">
        <f t="shared" si="41"/>
        <v>5.4095515326364453E-2</v>
      </c>
      <c r="J201" s="33">
        <v>3785338</v>
      </c>
      <c r="K201" s="38">
        <f t="shared" si="42"/>
        <v>0.1468040774924457</v>
      </c>
      <c r="L201" s="33">
        <v>17282314</v>
      </c>
      <c r="M201" s="38">
        <f t="shared" si="43"/>
        <v>0.67024771994067089</v>
      </c>
      <c r="N201" s="33">
        <f t="shared" si="44"/>
        <v>23211597</v>
      </c>
      <c r="O201" s="38">
        <f t="shared" si="45"/>
        <v>0.90019889497620031</v>
      </c>
      <c r="P201" s="33">
        <v>1220190</v>
      </c>
      <c r="Q201" s="33">
        <v>7411737</v>
      </c>
      <c r="R201" s="33">
        <v>7411737</v>
      </c>
      <c r="S201" s="33">
        <v>15451396</v>
      </c>
      <c r="T201" s="38">
        <f t="shared" si="46"/>
        <v>2.0847199516118824</v>
      </c>
      <c r="U201" s="38">
        <f t="shared" si="47"/>
        <v>13.163625337037674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224993977</v>
      </c>
      <c r="E204" s="34">
        <f>SUM(E199:E203)</f>
        <v>222708075</v>
      </c>
      <c r="F204" s="34">
        <f>SUM(F199:F203)</f>
        <v>42258223</v>
      </c>
      <c r="G204" s="39">
        <f t="shared" si="40"/>
        <v>0.1878193521598136</v>
      </c>
      <c r="H204" s="34">
        <f>SUM(H199:H203)</f>
        <v>49834991</v>
      </c>
      <c r="I204" s="39">
        <f t="shared" si="41"/>
        <v>0.2214947780579922</v>
      </c>
      <c r="J204" s="34">
        <f>SUM(J199:J203)</f>
        <v>38919134</v>
      </c>
      <c r="K204" s="39">
        <f t="shared" si="42"/>
        <v>0.17475403170720236</v>
      </c>
      <c r="L204" s="34">
        <f>SUM(L199:L203)</f>
        <v>58161248</v>
      </c>
      <c r="M204" s="39">
        <f t="shared" si="43"/>
        <v>0.26115464380894138</v>
      </c>
      <c r="N204" s="34">
        <f t="shared" si="44"/>
        <v>189173596</v>
      </c>
      <c r="O204" s="39">
        <f t="shared" si="45"/>
        <v>0.84942405433660184</v>
      </c>
      <c r="P204" s="34">
        <f>SUM(P199:P203)</f>
        <v>29424479</v>
      </c>
      <c r="Q204" s="34">
        <f>SUM(Q199:Q203)</f>
        <v>177937068</v>
      </c>
      <c r="R204" s="34">
        <f>SUM(R199:R203)</f>
        <v>183940415</v>
      </c>
      <c r="S204" s="34">
        <f>SUM(S199:S203)</f>
        <v>153813188</v>
      </c>
      <c r="T204" s="39">
        <f t="shared" si="46"/>
        <v>0.83621203094491225</v>
      </c>
      <c r="U204" s="39">
        <f t="shared" si="47"/>
        <v>0.97662796340421187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4087030780</v>
      </c>
      <c r="E205" s="34">
        <f>SUM(E173:E178,E180:E184,E186:E190,E192:E197,E199:E203)</f>
        <v>3901305404</v>
      </c>
      <c r="F205" s="34">
        <f>SUM(F173:F178,F180:F184,F186:F190,F192:F197,F199:F203)</f>
        <v>790437488</v>
      </c>
      <c r="G205" s="39">
        <f t="shared" si="40"/>
        <v>0.19340140325539706</v>
      </c>
      <c r="H205" s="34">
        <f>SUM(H173:H178,H180:H184,H186:H190,H192:H197,H199:H203)</f>
        <v>901857157</v>
      </c>
      <c r="I205" s="39">
        <f t="shared" si="41"/>
        <v>0.2206631673569143</v>
      </c>
      <c r="J205" s="34">
        <f>SUM(J173:J178,J180:J184,J186:J190,J192:J197,J199:J203)</f>
        <v>887757880</v>
      </c>
      <c r="K205" s="39">
        <f t="shared" si="42"/>
        <v>0.22755405897979269</v>
      </c>
      <c r="L205" s="34">
        <f>SUM(L173:L178,L180:L184,L186:L190,L192:L197,L199:L203)</f>
        <v>867412343</v>
      </c>
      <c r="M205" s="39">
        <f t="shared" si="43"/>
        <v>0.22233900019994435</v>
      </c>
      <c r="N205" s="34">
        <f t="shared" si="44"/>
        <v>3447464868</v>
      </c>
      <c r="O205" s="39">
        <f t="shared" si="45"/>
        <v>0.88366956979715605</v>
      </c>
      <c r="P205" s="34">
        <f>SUM(P173:P178,P180:P184,P186:P190,P192:P197,P199:P203)</f>
        <v>840806968</v>
      </c>
      <c r="Q205" s="34">
        <f>SUM(Q173:Q178,Q180:Q184,Q186:Q190,Q192:Q197,Q199:Q203)</f>
        <v>3587656236</v>
      </c>
      <c r="R205" s="34">
        <f>SUM(R173:R178,R180:R184,R186:R190,R192:R197,R199:R203)</f>
        <v>3650817680</v>
      </c>
      <c r="S205" s="34">
        <f>SUM(S173:S178,S180:S184,S186:S190,S192:S197,S199:S203)</f>
        <v>3054123087</v>
      </c>
      <c r="T205" s="39">
        <f t="shared" si="46"/>
        <v>0.83655864376114231</v>
      </c>
      <c r="U205" s="39">
        <f t="shared" si="47"/>
        <v>3.1642667119285761E-2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126217913</v>
      </c>
      <c r="E208" s="33">
        <v>146096361</v>
      </c>
      <c r="F208" s="33">
        <v>34463499</v>
      </c>
      <c r="G208" s="38">
        <f t="shared" ref="G208:G231" si="48">IF(($D208     =0),0,($F208     /$D208     ))</f>
        <v>0.27304760616664608</v>
      </c>
      <c r="H208" s="33">
        <v>28982400</v>
      </c>
      <c r="I208" s="38">
        <f t="shared" ref="I208:I231" si="49">IF(($D208     =0),0,($H208     /$D208     ))</f>
        <v>0.2296219237914352</v>
      </c>
      <c r="J208" s="33">
        <v>47560185</v>
      </c>
      <c r="K208" s="38">
        <f t="shared" ref="K208:K231" si="50">IF(($E208     =0),0,($J208     /$E208     ))</f>
        <v>0.32553983326114466</v>
      </c>
      <c r="L208" s="33">
        <v>49124399</v>
      </c>
      <c r="M208" s="38">
        <f t="shared" ref="M208:M231" si="51">IF(($E208     =0),0,($L208     /$E208     ))</f>
        <v>0.33624656126787444</v>
      </c>
      <c r="N208" s="33">
        <f t="shared" ref="N208:N231" si="52">$F208     +$H208     +$J208     +$L208</f>
        <v>160130483</v>
      </c>
      <c r="O208" s="38">
        <f t="shared" ref="O208:O231" si="53">IF(($E208     =0),0,($N208     /$E208     ))</f>
        <v>1.0960607225528363</v>
      </c>
      <c r="P208" s="33">
        <v>28986969</v>
      </c>
      <c r="Q208" s="33">
        <v>132449467</v>
      </c>
      <c r="R208" s="33">
        <v>136859453</v>
      </c>
      <c r="S208" s="33">
        <v>114489577</v>
      </c>
      <c r="T208" s="38">
        <f t="shared" ref="T208:T231" si="54">IF(($R208     =0),0,($S208     /$R208     ))</f>
        <v>0.83654855028537922</v>
      </c>
      <c r="U208" s="38">
        <f t="shared" ref="U208:U231" si="55">IF(($P208     =0),0,(($L208     /$P208     )-1))</f>
        <v>0.69470630061390692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456233205</v>
      </c>
      <c r="E209" s="33">
        <v>301100049</v>
      </c>
      <c r="F209" s="33">
        <v>95364630</v>
      </c>
      <c r="G209" s="38">
        <f t="shared" si="48"/>
        <v>0.20902606157305012</v>
      </c>
      <c r="H209" s="33">
        <v>76945566</v>
      </c>
      <c r="I209" s="38">
        <f t="shared" si="49"/>
        <v>0.16865402420676504</v>
      </c>
      <c r="J209" s="33">
        <v>63912214</v>
      </c>
      <c r="K209" s="38">
        <f t="shared" si="50"/>
        <v>0.21226238325852945</v>
      </c>
      <c r="L209" s="33">
        <v>146677470</v>
      </c>
      <c r="M209" s="38">
        <f t="shared" si="51"/>
        <v>0.4871386454008847</v>
      </c>
      <c r="N209" s="33">
        <f t="shared" si="52"/>
        <v>382899880</v>
      </c>
      <c r="O209" s="38">
        <f t="shared" si="53"/>
        <v>1.2716699358624151</v>
      </c>
      <c r="P209" s="33">
        <v>6066688</v>
      </c>
      <c r="Q209" s="33">
        <v>342929543</v>
      </c>
      <c r="R209" s="33">
        <v>365653797</v>
      </c>
      <c r="S209" s="33">
        <v>265701323</v>
      </c>
      <c r="T209" s="38">
        <f t="shared" si="54"/>
        <v>0.72664724168035921</v>
      </c>
      <c r="U209" s="38">
        <f t="shared" si="55"/>
        <v>23.17751992520466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187556804</v>
      </c>
      <c r="E210" s="33">
        <v>213929784</v>
      </c>
      <c r="F210" s="33">
        <v>62315276</v>
      </c>
      <c r="G210" s="38">
        <f t="shared" si="48"/>
        <v>0.33224748274128196</v>
      </c>
      <c r="H210" s="33">
        <v>49489946</v>
      </c>
      <c r="I210" s="38">
        <f t="shared" si="49"/>
        <v>0.26386643909756535</v>
      </c>
      <c r="J210" s="33">
        <v>37841303</v>
      </c>
      <c r="K210" s="38">
        <f t="shared" si="50"/>
        <v>0.17688655732013453</v>
      </c>
      <c r="L210" s="33">
        <v>61491212</v>
      </c>
      <c r="M210" s="38">
        <f t="shared" si="51"/>
        <v>0.28743642353231191</v>
      </c>
      <c r="N210" s="33">
        <f t="shared" si="52"/>
        <v>211137737</v>
      </c>
      <c r="O210" s="38">
        <f t="shared" si="53"/>
        <v>0.98694876913445584</v>
      </c>
      <c r="P210" s="33">
        <v>63912133</v>
      </c>
      <c r="Q210" s="33">
        <v>202793868</v>
      </c>
      <c r="R210" s="33">
        <v>167788652</v>
      </c>
      <c r="S210" s="33">
        <v>170255277</v>
      </c>
      <c r="T210" s="38">
        <f t="shared" si="54"/>
        <v>1.0147007856049763</v>
      </c>
      <c r="U210" s="38">
        <f t="shared" si="55"/>
        <v>-3.7878895389080514E-2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116354109</v>
      </c>
      <c r="E211" s="33">
        <v>116354109</v>
      </c>
      <c r="F211" s="33">
        <v>23872075</v>
      </c>
      <c r="G211" s="38">
        <f t="shared" si="48"/>
        <v>0.20516744277591434</v>
      </c>
      <c r="H211" s="33">
        <v>24263829</v>
      </c>
      <c r="I211" s="38">
        <f t="shared" si="49"/>
        <v>0.20853435438193249</v>
      </c>
      <c r="J211" s="33">
        <v>25166753</v>
      </c>
      <c r="K211" s="38">
        <f t="shared" si="50"/>
        <v>0.21629449287433417</v>
      </c>
      <c r="L211" s="33">
        <v>39056284</v>
      </c>
      <c r="M211" s="38">
        <f t="shared" si="51"/>
        <v>0.33566742365755214</v>
      </c>
      <c r="N211" s="33">
        <f t="shared" si="52"/>
        <v>112358941</v>
      </c>
      <c r="O211" s="38">
        <f t="shared" si="53"/>
        <v>0.96566371368973314</v>
      </c>
      <c r="P211" s="33">
        <v>30461478</v>
      </c>
      <c r="Q211" s="33">
        <v>111331676</v>
      </c>
      <c r="R211" s="33">
        <v>111331676</v>
      </c>
      <c r="S211" s="33">
        <v>82342320</v>
      </c>
      <c r="T211" s="38">
        <f t="shared" si="54"/>
        <v>0.73961268668945579</v>
      </c>
      <c r="U211" s="38">
        <f t="shared" si="55"/>
        <v>0.28215328225373693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496062812</v>
      </c>
      <c r="E212" s="33">
        <v>578887392</v>
      </c>
      <c r="F212" s="33">
        <v>182694659</v>
      </c>
      <c r="G212" s="38">
        <f t="shared" si="48"/>
        <v>0.36828936695218345</v>
      </c>
      <c r="H212" s="33">
        <v>109533856</v>
      </c>
      <c r="I212" s="38">
        <f t="shared" si="49"/>
        <v>0.2208064248121869</v>
      </c>
      <c r="J212" s="33">
        <v>110857395</v>
      </c>
      <c r="K212" s="38">
        <f t="shared" si="50"/>
        <v>0.19150079364658196</v>
      </c>
      <c r="L212" s="33">
        <v>116231943</v>
      </c>
      <c r="M212" s="38">
        <f t="shared" si="51"/>
        <v>0.20078506563846532</v>
      </c>
      <c r="N212" s="33">
        <f t="shared" si="52"/>
        <v>519317853</v>
      </c>
      <c r="O212" s="38">
        <f t="shared" si="53"/>
        <v>0.89709649955547832</v>
      </c>
      <c r="P212" s="33">
        <v>120743121</v>
      </c>
      <c r="Q212" s="33">
        <v>433807563</v>
      </c>
      <c r="R212" s="33">
        <v>447240899</v>
      </c>
      <c r="S212" s="33">
        <v>413919386</v>
      </c>
      <c r="T212" s="38">
        <f t="shared" si="54"/>
        <v>0.92549538051080615</v>
      </c>
      <c r="U212" s="38">
        <f t="shared" si="55"/>
        <v>-3.7361780635105535E-2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94707336</v>
      </c>
      <c r="E213" s="33">
        <v>96711624</v>
      </c>
      <c r="F213" s="33">
        <v>28038820</v>
      </c>
      <c r="G213" s="38">
        <f t="shared" si="48"/>
        <v>0.29605753032690096</v>
      </c>
      <c r="H213" s="33">
        <v>19278459</v>
      </c>
      <c r="I213" s="38">
        <f t="shared" si="49"/>
        <v>0.20355824389358815</v>
      </c>
      <c r="J213" s="33">
        <v>20550422</v>
      </c>
      <c r="K213" s="38">
        <f t="shared" si="50"/>
        <v>0.21249174763108103</v>
      </c>
      <c r="L213" s="33">
        <v>42291119</v>
      </c>
      <c r="M213" s="38">
        <f t="shared" si="51"/>
        <v>0.43729096101209097</v>
      </c>
      <c r="N213" s="33">
        <f t="shared" si="52"/>
        <v>110158820</v>
      </c>
      <c r="O213" s="38">
        <f t="shared" si="53"/>
        <v>1.1390442580097715</v>
      </c>
      <c r="P213" s="33">
        <v>18496732</v>
      </c>
      <c r="Q213" s="33">
        <v>73461036</v>
      </c>
      <c r="R213" s="33">
        <v>76700000</v>
      </c>
      <c r="S213" s="33">
        <v>80149487</v>
      </c>
      <c r="T213" s="38">
        <f t="shared" si="54"/>
        <v>1.0449737548891787</v>
      </c>
      <c r="U213" s="38">
        <f t="shared" si="55"/>
        <v>1.2864103237263751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733495996</v>
      </c>
      <c r="E214" s="33">
        <v>749033528</v>
      </c>
      <c r="F214" s="33">
        <v>228524085</v>
      </c>
      <c r="G214" s="38">
        <f t="shared" si="48"/>
        <v>0.31155464548711731</v>
      </c>
      <c r="H214" s="33">
        <v>170290775</v>
      </c>
      <c r="I214" s="38">
        <f t="shared" si="49"/>
        <v>0.23216319643004568</v>
      </c>
      <c r="J214" s="33">
        <v>219342600</v>
      </c>
      <c r="K214" s="38">
        <f t="shared" si="50"/>
        <v>0.29283415468152446</v>
      </c>
      <c r="L214" s="33">
        <v>395110580</v>
      </c>
      <c r="M214" s="38">
        <f t="shared" si="51"/>
        <v>0.52749385071585209</v>
      </c>
      <c r="N214" s="33">
        <f t="shared" si="52"/>
        <v>1013268040</v>
      </c>
      <c r="O214" s="38">
        <f t="shared" si="53"/>
        <v>1.3527672689172332</v>
      </c>
      <c r="P214" s="33">
        <v>313017278</v>
      </c>
      <c r="Q214" s="33">
        <v>724844268</v>
      </c>
      <c r="R214" s="33">
        <v>721697294</v>
      </c>
      <c r="S214" s="33">
        <v>779498696</v>
      </c>
      <c r="T214" s="38">
        <f t="shared" si="54"/>
        <v>1.0800909224415076</v>
      </c>
      <c r="U214" s="38">
        <f t="shared" si="55"/>
        <v>0.26226444279539107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2210628175</v>
      </c>
      <c r="E216" s="34">
        <f>SUM(E208:E215)</f>
        <v>2202112847</v>
      </c>
      <c r="F216" s="34">
        <f>SUM(F208:F215)</f>
        <v>655273044</v>
      </c>
      <c r="G216" s="39">
        <f t="shared" si="48"/>
        <v>0.29641938495604309</v>
      </c>
      <c r="H216" s="34">
        <f>SUM(H208:H215)</f>
        <v>478784831</v>
      </c>
      <c r="I216" s="39">
        <f t="shared" si="49"/>
        <v>0.21658315786190502</v>
      </c>
      <c r="J216" s="34">
        <f>SUM(J208:J215)</f>
        <v>525230872</v>
      </c>
      <c r="K216" s="39">
        <f t="shared" si="50"/>
        <v>0.2385122418751322</v>
      </c>
      <c r="L216" s="34">
        <f>SUM(L208:L215)</f>
        <v>849983007</v>
      </c>
      <c r="M216" s="39">
        <f t="shared" si="51"/>
        <v>0.38598521785927348</v>
      </c>
      <c r="N216" s="34">
        <f t="shared" si="52"/>
        <v>2509271754</v>
      </c>
      <c r="O216" s="39">
        <f t="shared" si="53"/>
        <v>1.139483726920921</v>
      </c>
      <c r="P216" s="34">
        <f>SUM(P208:P215)</f>
        <v>581684399</v>
      </c>
      <c r="Q216" s="34">
        <f>SUM(Q208:Q215)</f>
        <v>2021617421</v>
      </c>
      <c r="R216" s="34">
        <f>SUM(R208:R215)</f>
        <v>2027271771</v>
      </c>
      <c r="S216" s="34">
        <f>SUM(S208:S215)</f>
        <v>1906356066</v>
      </c>
      <c r="T216" s="39">
        <f t="shared" si="54"/>
        <v>0.94035545370399176</v>
      </c>
      <c r="U216" s="39">
        <f t="shared" si="55"/>
        <v>0.46124429065184547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250956396</v>
      </c>
      <c r="E217" s="33">
        <v>246180447</v>
      </c>
      <c r="F217" s="33">
        <v>47059958</v>
      </c>
      <c r="G217" s="38">
        <f t="shared" si="48"/>
        <v>0.1875224491190095</v>
      </c>
      <c r="H217" s="33">
        <v>51633884</v>
      </c>
      <c r="I217" s="38">
        <f t="shared" si="49"/>
        <v>0.20574842810541477</v>
      </c>
      <c r="J217" s="33">
        <v>38303843</v>
      </c>
      <c r="K217" s="38">
        <f t="shared" si="50"/>
        <v>0.15559254793293961</v>
      </c>
      <c r="L217" s="33">
        <v>34021930</v>
      </c>
      <c r="M217" s="38">
        <f t="shared" si="51"/>
        <v>0.13819915600364477</v>
      </c>
      <c r="N217" s="33">
        <f t="shared" si="52"/>
        <v>171019615</v>
      </c>
      <c r="O217" s="38">
        <f t="shared" si="53"/>
        <v>0.69469211338299341</v>
      </c>
      <c r="P217" s="33">
        <v>53524221</v>
      </c>
      <c r="Q217" s="33">
        <v>213981480</v>
      </c>
      <c r="R217" s="33">
        <v>222683745</v>
      </c>
      <c r="S217" s="33">
        <v>178843624</v>
      </c>
      <c r="T217" s="38">
        <f t="shared" si="54"/>
        <v>0.80312832892225694</v>
      </c>
      <c r="U217" s="38">
        <f t="shared" si="55"/>
        <v>-0.36436384566904767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1964788166</v>
      </c>
      <c r="E218" s="33">
        <v>1943131390</v>
      </c>
      <c r="F218" s="33">
        <v>583271941</v>
      </c>
      <c r="G218" s="38">
        <f t="shared" si="48"/>
        <v>0.2968625071614972</v>
      </c>
      <c r="H218" s="33">
        <v>208885987</v>
      </c>
      <c r="I218" s="38">
        <f t="shared" si="49"/>
        <v>0.10631476238237889</v>
      </c>
      <c r="J218" s="33">
        <v>788275397</v>
      </c>
      <c r="K218" s="38">
        <f t="shared" si="50"/>
        <v>0.40567272036092217</v>
      </c>
      <c r="L218" s="33">
        <v>555590863</v>
      </c>
      <c r="M218" s="38">
        <f t="shared" si="51"/>
        <v>0.28592552508762675</v>
      </c>
      <c r="N218" s="33">
        <f t="shared" si="52"/>
        <v>2136024188</v>
      </c>
      <c r="O218" s="38">
        <f t="shared" si="53"/>
        <v>1.0992690453114444</v>
      </c>
      <c r="P218" s="33">
        <v>797044855</v>
      </c>
      <c r="Q218" s="33">
        <v>1805883441</v>
      </c>
      <c r="R218" s="33">
        <v>2154824466</v>
      </c>
      <c r="S218" s="33">
        <v>1735382810</v>
      </c>
      <c r="T218" s="38">
        <f t="shared" si="54"/>
        <v>0.80534764542626092</v>
      </c>
      <c r="U218" s="38">
        <f t="shared" si="55"/>
        <v>-0.30293651666567745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801566089</v>
      </c>
      <c r="E219" s="33">
        <v>810335723</v>
      </c>
      <c r="F219" s="33">
        <v>194752107</v>
      </c>
      <c r="G219" s="38">
        <f t="shared" si="48"/>
        <v>0.242964503704198</v>
      </c>
      <c r="H219" s="33">
        <v>173934706</v>
      </c>
      <c r="I219" s="38">
        <f t="shared" si="49"/>
        <v>0.21699359340038149</v>
      </c>
      <c r="J219" s="33">
        <v>164504137</v>
      </c>
      <c r="K219" s="38">
        <f t="shared" si="50"/>
        <v>0.20300738611273095</v>
      </c>
      <c r="L219" s="33">
        <v>190826886</v>
      </c>
      <c r="M219" s="38">
        <f t="shared" si="51"/>
        <v>0.23549114346523756</v>
      </c>
      <c r="N219" s="33">
        <f t="shared" si="52"/>
        <v>724017836</v>
      </c>
      <c r="O219" s="38">
        <f t="shared" si="53"/>
        <v>0.89347885752779532</v>
      </c>
      <c r="P219" s="33">
        <v>141966665</v>
      </c>
      <c r="Q219" s="33">
        <v>714654231</v>
      </c>
      <c r="R219" s="33">
        <v>720190545</v>
      </c>
      <c r="S219" s="33">
        <v>627305673</v>
      </c>
      <c r="T219" s="38">
        <f t="shared" si="54"/>
        <v>0.8710273654036933</v>
      </c>
      <c r="U219" s="38">
        <f t="shared" si="55"/>
        <v>0.34416685776199651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68618112</v>
      </c>
      <c r="E220" s="33">
        <v>80991784</v>
      </c>
      <c r="F220" s="33">
        <v>26276160</v>
      </c>
      <c r="G220" s="38">
        <f t="shared" si="48"/>
        <v>0.38293329901003398</v>
      </c>
      <c r="H220" s="33">
        <v>16017682</v>
      </c>
      <c r="I220" s="38">
        <f t="shared" si="49"/>
        <v>0.23343227514041773</v>
      </c>
      <c r="J220" s="33">
        <v>14655781</v>
      </c>
      <c r="K220" s="38">
        <f t="shared" si="50"/>
        <v>0.18095392243736722</v>
      </c>
      <c r="L220" s="33">
        <v>22237304</v>
      </c>
      <c r="M220" s="38">
        <f t="shared" si="51"/>
        <v>0.27456246673119339</v>
      </c>
      <c r="N220" s="33">
        <f t="shared" si="52"/>
        <v>79186927</v>
      </c>
      <c r="O220" s="38">
        <f t="shared" si="53"/>
        <v>0.97771555445673353</v>
      </c>
      <c r="P220" s="33">
        <v>17891745</v>
      </c>
      <c r="Q220" s="33">
        <v>67213884</v>
      </c>
      <c r="R220" s="33">
        <v>69022244</v>
      </c>
      <c r="S220" s="33">
        <v>69805344</v>
      </c>
      <c r="T220" s="38">
        <f t="shared" si="54"/>
        <v>1.0113456177982274</v>
      </c>
      <c r="U220" s="38">
        <f t="shared" si="55"/>
        <v>0.2428806692695431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21491952</v>
      </c>
      <c r="E221" s="33">
        <v>21620557</v>
      </c>
      <c r="F221" s="33">
        <v>5973241</v>
      </c>
      <c r="G221" s="38">
        <f t="shared" si="48"/>
        <v>0.27792919879962508</v>
      </c>
      <c r="H221" s="33">
        <v>3358891</v>
      </c>
      <c r="I221" s="38">
        <f t="shared" si="49"/>
        <v>0.15628599021624467</v>
      </c>
      <c r="J221" s="33">
        <v>8423497</v>
      </c>
      <c r="K221" s="38">
        <f t="shared" si="50"/>
        <v>0.38960591995849136</v>
      </c>
      <c r="L221" s="33">
        <v>5454218</v>
      </c>
      <c r="M221" s="38">
        <f t="shared" si="51"/>
        <v>0.25227000395965749</v>
      </c>
      <c r="N221" s="33">
        <f t="shared" si="52"/>
        <v>23209847</v>
      </c>
      <c r="O221" s="38">
        <f t="shared" si="53"/>
        <v>1.0735082819559181</v>
      </c>
      <c r="P221" s="33">
        <v>6219097</v>
      </c>
      <c r="Q221" s="33">
        <v>14833124</v>
      </c>
      <c r="R221" s="33">
        <v>21516344</v>
      </c>
      <c r="S221" s="33">
        <v>18559414</v>
      </c>
      <c r="T221" s="38">
        <f t="shared" si="54"/>
        <v>0.86257284230071796</v>
      </c>
      <c r="U221" s="38">
        <f t="shared" si="55"/>
        <v>-0.12298875544150545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41967272</v>
      </c>
      <c r="E222" s="33">
        <v>48167272</v>
      </c>
      <c r="F222" s="33">
        <v>9449092</v>
      </c>
      <c r="G222" s="38">
        <f t="shared" si="48"/>
        <v>0.22515382939353312</v>
      </c>
      <c r="H222" s="33">
        <v>14930528</v>
      </c>
      <c r="I222" s="38">
        <f t="shared" si="49"/>
        <v>0.35576598831584766</v>
      </c>
      <c r="J222" s="33">
        <v>10708248</v>
      </c>
      <c r="K222" s="38">
        <f t="shared" si="50"/>
        <v>0.22231377355146872</v>
      </c>
      <c r="L222" s="33">
        <v>12603822</v>
      </c>
      <c r="M222" s="38">
        <f t="shared" si="51"/>
        <v>0.2616677564799601</v>
      </c>
      <c r="N222" s="33">
        <f t="shared" si="52"/>
        <v>47691690</v>
      </c>
      <c r="O222" s="38">
        <f t="shared" si="53"/>
        <v>0.99012644934510718</v>
      </c>
      <c r="P222" s="33">
        <v>16847373</v>
      </c>
      <c r="Q222" s="33">
        <v>60437002</v>
      </c>
      <c r="R222" s="33">
        <v>50267272</v>
      </c>
      <c r="S222" s="33">
        <v>43532568</v>
      </c>
      <c r="T222" s="38">
        <f t="shared" si="54"/>
        <v>0.86602209087455551</v>
      </c>
      <c r="U222" s="38">
        <f t="shared" si="55"/>
        <v>-0.25188205900112737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3149387987</v>
      </c>
      <c r="E224" s="34">
        <f>SUM(E217:E223)</f>
        <v>3150427173</v>
      </c>
      <c r="F224" s="34">
        <f>SUM(F217:F223)</f>
        <v>866782499</v>
      </c>
      <c r="G224" s="39">
        <f t="shared" si="48"/>
        <v>0.2752225202413589</v>
      </c>
      <c r="H224" s="34">
        <f>SUM(H217:H223)</f>
        <v>468761678</v>
      </c>
      <c r="I224" s="39">
        <f t="shared" si="49"/>
        <v>0.14884214962873674</v>
      </c>
      <c r="J224" s="34">
        <f>SUM(J217:J223)</f>
        <v>1024870903</v>
      </c>
      <c r="K224" s="39">
        <f t="shared" si="50"/>
        <v>0.32531172654407525</v>
      </c>
      <c r="L224" s="34">
        <f>SUM(L217:L223)</f>
        <v>820735023</v>
      </c>
      <c r="M224" s="39">
        <f t="shared" si="51"/>
        <v>0.26051547232512395</v>
      </c>
      <c r="N224" s="34">
        <f t="shared" si="52"/>
        <v>3181150103</v>
      </c>
      <c r="O224" s="39">
        <f t="shared" si="53"/>
        <v>1.0097519886392878</v>
      </c>
      <c r="P224" s="34">
        <f>SUM(P217:P223)</f>
        <v>1033493956</v>
      </c>
      <c r="Q224" s="34">
        <f>SUM(Q217:Q223)</f>
        <v>2877003162</v>
      </c>
      <c r="R224" s="34">
        <f>SUM(R217:R223)</f>
        <v>3238504616</v>
      </c>
      <c r="S224" s="34">
        <f>SUM(S217:S223)</f>
        <v>2673429433</v>
      </c>
      <c r="T224" s="39">
        <f t="shared" si="54"/>
        <v>0.82551354714511849</v>
      </c>
      <c r="U224" s="39">
        <f t="shared" si="55"/>
        <v>-0.20586374188723366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212815820</v>
      </c>
      <c r="E225" s="33">
        <v>236308227</v>
      </c>
      <c r="F225" s="33">
        <v>70695901</v>
      </c>
      <c r="G225" s="38">
        <f t="shared" si="48"/>
        <v>0.33219288396887037</v>
      </c>
      <c r="H225" s="33">
        <v>55438942</v>
      </c>
      <c r="I225" s="38">
        <f t="shared" si="49"/>
        <v>0.2605019777195135</v>
      </c>
      <c r="J225" s="33">
        <v>53736603</v>
      </c>
      <c r="K225" s="38">
        <f t="shared" si="50"/>
        <v>0.2274004747198243</v>
      </c>
      <c r="L225" s="33">
        <v>68562946</v>
      </c>
      <c r="M225" s="38">
        <f t="shared" si="51"/>
        <v>0.29014201862722283</v>
      </c>
      <c r="N225" s="33">
        <f t="shared" si="52"/>
        <v>248434392</v>
      </c>
      <c r="O225" s="38">
        <f t="shared" si="53"/>
        <v>1.0513150352568978</v>
      </c>
      <c r="P225" s="33">
        <v>52568870</v>
      </c>
      <c r="Q225" s="33">
        <v>162309096</v>
      </c>
      <c r="R225" s="33">
        <v>179347917</v>
      </c>
      <c r="S225" s="33">
        <v>182596969</v>
      </c>
      <c r="T225" s="38">
        <f t="shared" si="54"/>
        <v>1.0181159171199072</v>
      </c>
      <c r="U225" s="38">
        <f t="shared" si="55"/>
        <v>0.30424994868636124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209800481</v>
      </c>
      <c r="E226" s="33">
        <v>182882791</v>
      </c>
      <c r="F226" s="33">
        <v>46930159</v>
      </c>
      <c r="G226" s="38">
        <f t="shared" si="48"/>
        <v>0.22368947285683297</v>
      </c>
      <c r="H226" s="33">
        <v>48171777</v>
      </c>
      <c r="I226" s="38">
        <f t="shared" si="49"/>
        <v>0.2296075622438635</v>
      </c>
      <c r="J226" s="33">
        <v>43037260</v>
      </c>
      <c r="K226" s="38">
        <f t="shared" si="50"/>
        <v>0.23532700788670707</v>
      </c>
      <c r="L226" s="33">
        <v>51853556</v>
      </c>
      <c r="M226" s="38">
        <f t="shared" si="51"/>
        <v>0.28353436491462997</v>
      </c>
      <c r="N226" s="33">
        <f t="shared" si="52"/>
        <v>189992752</v>
      </c>
      <c r="O226" s="38">
        <f t="shared" si="53"/>
        <v>1.0388771461826607</v>
      </c>
      <c r="P226" s="33">
        <v>45865604</v>
      </c>
      <c r="Q226" s="33">
        <v>184177287</v>
      </c>
      <c r="R226" s="33">
        <v>183686923</v>
      </c>
      <c r="S226" s="33">
        <v>179812632</v>
      </c>
      <c r="T226" s="38">
        <f t="shared" si="54"/>
        <v>0.97890818281059666</v>
      </c>
      <c r="U226" s="38">
        <f t="shared" si="55"/>
        <v>0.13055430383081834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14005104</v>
      </c>
      <c r="E227" s="33">
        <v>76326472</v>
      </c>
      <c r="F227" s="33">
        <v>18759071</v>
      </c>
      <c r="G227" s="38">
        <f t="shared" si="48"/>
        <v>1.3394453193635691</v>
      </c>
      <c r="H227" s="33">
        <v>12387785</v>
      </c>
      <c r="I227" s="38">
        <f t="shared" si="49"/>
        <v>0.88451931524392824</v>
      </c>
      <c r="J227" s="33">
        <v>20332992</v>
      </c>
      <c r="K227" s="38">
        <f t="shared" si="50"/>
        <v>0.26639501954184386</v>
      </c>
      <c r="L227" s="33">
        <v>16483302</v>
      </c>
      <c r="M227" s="38">
        <f t="shared" si="51"/>
        <v>0.21595786583716328</v>
      </c>
      <c r="N227" s="33">
        <f t="shared" si="52"/>
        <v>67963150</v>
      </c>
      <c r="O227" s="38">
        <f t="shared" si="53"/>
        <v>0.8904269805631787</v>
      </c>
      <c r="P227" s="33">
        <v>16558049</v>
      </c>
      <c r="Q227" s="33">
        <v>57441326</v>
      </c>
      <c r="R227" s="33">
        <v>53451326</v>
      </c>
      <c r="S227" s="33">
        <v>55026352</v>
      </c>
      <c r="T227" s="38">
        <f t="shared" si="54"/>
        <v>1.029466546816818</v>
      </c>
      <c r="U227" s="38">
        <f t="shared" si="55"/>
        <v>-4.5142395701329718E-3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1118296252</v>
      </c>
      <c r="E228" s="33">
        <v>1301362873</v>
      </c>
      <c r="F228" s="33">
        <v>361624664</v>
      </c>
      <c r="G228" s="38">
        <f t="shared" si="48"/>
        <v>0.32337107752374011</v>
      </c>
      <c r="H228" s="33">
        <v>274873488</v>
      </c>
      <c r="I228" s="38">
        <f t="shared" si="49"/>
        <v>0.24579666390583593</v>
      </c>
      <c r="J228" s="33">
        <v>283995217</v>
      </c>
      <c r="K228" s="38">
        <f t="shared" si="50"/>
        <v>0.21822907575756542</v>
      </c>
      <c r="L228" s="33">
        <v>233097510</v>
      </c>
      <c r="M228" s="38">
        <f t="shared" si="51"/>
        <v>0.17911799609177878</v>
      </c>
      <c r="N228" s="33">
        <f t="shared" si="52"/>
        <v>1153590879</v>
      </c>
      <c r="O228" s="38">
        <f t="shared" si="53"/>
        <v>0.88644827890368127</v>
      </c>
      <c r="P228" s="33">
        <v>254480064</v>
      </c>
      <c r="Q228" s="33">
        <v>1340909128</v>
      </c>
      <c r="R228" s="33">
        <v>1249489196</v>
      </c>
      <c r="S228" s="33">
        <v>985255339</v>
      </c>
      <c r="T228" s="38">
        <f t="shared" si="54"/>
        <v>0.78852649719109691</v>
      </c>
      <c r="U228" s="38">
        <f t="shared" si="55"/>
        <v>-8.4024475881929961E-2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1554917657</v>
      </c>
      <c r="E230" s="34">
        <f>SUM(E225:E229)</f>
        <v>1796880363</v>
      </c>
      <c r="F230" s="34">
        <f>SUM(F225:F229)</f>
        <v>498009795</v>
      </c>
      <c r="G230" s="39">
        <f t="shared" si="48"/>
        <v>0.32028049379852147</v>
      </c>
      <c r="H230" s="34">
        <f>SUM(H225:H229)</f>
        <v>390871992</v>
      </c>
      <c r="I230" s="39">
        <f t="shared" si="49"/>
        <v>0.25137793647165457</v>
      </c>
      <c r="J230" s="34">
        <f>SUM(J225:J229)</f>
        <v>401102072</v>
      </c>
      <c r="K230" s="39">
        <f t="shared" si="50"/>
        <v>0.22322135644597726</v>
      </c>
      <c r="L230" s="34">
        <f>SUM(L225:L229)</f>
        <v>369997314</v>
      </c>
      <c r="M230" s="39">
        <f t="shared" si="51"/>
        <v>0.20591093409372407</v>
      </c>
      <c r="N230" s="34">
        <f t="shared" si="52"/>
        <v>1659981173</v>
      </c>
      <c r="O230" s="39">
        <f t="shared" si="53"/>
        <v>0.92381285208580133</v>
      </c>
      <c r="P230" s="34">
        <f>SUM(P225:P229)</f>
        <v>369472587</v>
      </c>
      <c r="Q230" s="34">
        <f>SUM(Q225:Q229)</f>
        <v>1744836837</v>
      </c>
      <c r="R230" s="34">
        <f>SUM(R225:R229)</f>
        <v>1665975362</v>
      </c>
      <c r="S230" s="34">
        <f>SUM(S225:S229)</f>
        <v>1402691292</v>
      </c>
      <c r="T230" s="39">
        <f t="shared" si="54"/>
        <v>0.84196400738848387</v>
      </c>
      <c r="U230" s="39">
        <f t="shared" si="55"/>
        <v>1.4202054995759994E-3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6914933819</v>
      </c>
      <c r="E231" s="34">
        <f>SUM(E208:E215,E217:E223,E225:E229)</f>
        <v>7149420383</v>
      </c>
      <c r="F231" s="34">
        <f>SUM(F208:F215,F217:F223,F225:F229)</f>
        <v>2020065338</v>
      </c>
      <c r="G231" s="39">
        <f t="shared" si="48"/>
        <v>0.29213082740568164</v>
      </c>
      <c r="H231" s="34">
        <f>SUM(H208:H215,H217:H223,H225:H229)</f>
        <v>1338418501</v>
      </c>
      <c r="I231" s="39">
        <f t="shared" si="49"/>
        <v>0.1935547810049113</v>
      </c>
      <c r="J231" s="34">
        <f>SUM(J208:J215,J217:J223,J225:J229)</f>
        <v>1951203847</v>
      </c>
      <c r="K231" s="39">
        <f t="shared" si="50"/>
        <v>0.27291776710173626</v>
      </c>
      <c r="L231" s="34">
        <f>SUM(L208:L215,L217:L223,L225:L229)</f>
        <v>2040715344</v>
      </c>
      <c r="M231" s="39">
        <f t="shared" si="51"/>
        <v>0.28543787253753378</v>
      </c>
      <c r="N231" s="34">
        <f t="shared" si="52"/>
        <v>7350403030</v>
      </c>
      <c r="O231" s="39">
        <f t="shared" si="53"/>
        <v>1.028111740005931</v>
      </c>
      <c r="P231" s="34">
        <f>SUM(P208:P215,P217:P223,P225:P229)</f>
        <v>1984650942</v>
      </c>
      <c r="Q231" s="34">
        <f>SUM(Q208:Q215,Q217:Q223,Q225:Q229)</f>
        <v>6643457420</v>
      </c>
      <c r="R231" s="34">
        <f>SUM(R208:R215,R217:R223,R225:R229)</f>
        <v>6931751749</v>
      </c>
      <c r="S231" s="34">
        <f>SUM(S208:S215,S217:S223,S225:S229)</f>
        <v>5982476791</v>
      </c>
      <c r="T231" s="39">
        <f t="shared" si="54"/>
        <v>0.86305410343973354</v>
      </c>
      <c r="U231" s="39">
        <f t="shared" si="55"/>
        <v>2.8248998760206145E-2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12427121</v>
      </c>
      <c r="E234" s="33">
        <v>15432871</v>
      </c>
      <c r="F234" s="33">
        <v>2638184</v>
      </c>
      <c r="G234" s="38">
        <f t="shared" ref="G234:G260" si="56">IF(($D234     =0),0,($F234     /$D234     ))</f>
        <v>0.21229245293419127</v>
      </c>
      <c r="H234" s="33">
        <v>3955494</v>
      </c>
      <c r="I234" s="38">
        <f t="shared" ref="I234:I260" si="57">IF(($D234     =0),0,($H234     /$D234     ))</f>
        <v>0.31829528335645885</v>
      </c>
      <c r="J234" s="33">
        <v>4251360</v>
      </c>
      <c r="K234" s="38">
        <f t="shared" ref="K234:K260" si="58">IF(($E234     =0),0,($J234     /$E234     ))</f>
        <v>0.27547434304349461</v>
      </c>
      <c r="L234" s="33">
        <v>5304410</v>
      </c>
      <c r="M234" s="38">
        <f t="shared" ref="M234:M260" si="59">IF(($E234     =0),0,($L234     /$E234     ))</f>
        <v>0.34370856854826298</v>
      </c>
      <c r="N234" s="33">
        <f t="shared" ref="N234:N260" si="60">$F234     +$H234     +$J234     +$L234</f>
        <v>16149448</v>
      </c>
      <c r="O234" s="38">
        <f t="shared" ref="O234:O260" si="61">IF(($E234     =0),0,($N234     /$E234     ))</f>
        <v>1.0464318661122742</v>
      </c>
      <c r="P234" s="33">
        <v>3371662</v>
      </c>
      <c r="Q234" s="33">
        <v>16588145</v>
      </c>
      <c r="R234" s="33">
        <v>13919279</v>
      </c>
      <c r="S234" s="33">
        <v>13292883</v>
      </c>
      <c r="T234" s="38">
        <f t="shared" ref="T234:T260" si="62">IF(($R234     =0),0,($S234     /$R234     ))</f>
        <v>0.95499795643150764</v>
      </c>
      <c r="U234" s="38">
        <f t="shared" ref="U234:U260" si="63">IF(($P234     =0),0,(($L234     /$P234     )-1))</f>
        <v>0.57323302276444088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647054786</v>
      </c>
      <c r="E235" s="33">
        <v>655172882</v>
      </c>
      <c r="F235" s="33">
        <v>116752480</v>
      </c>
      <c r="G235" s="38">
        <f t="shared" si="56"/>
        <v>0.18043677680177148</v>
      </c>
      <c r="H235" s="33">
        <v>240994687</v>
      </c>
      <c r="I235" s="38">
        <f t="shared" si="57"/>
        <v>0.37244865846645636</v>
      </c>
      <c r="J235" s="33">
        <v>145295503</v>
      </c>
      <c r="K235" s="38">
        <f t="shared" si="58"/>
        <v>0.22176666188696131</v>
      </c>
      <c r="L235" s="33">
        <v>260519203</v>
      </c>
      <c r="M235" s="38">
        <f t="shared" si="59"/>
        <v>0.3976342888379803</v>
      </c>
      <c r="N235" s="33">
        <f t="shared" si="60"/>
        <v>763561873</v>
      </c>
      <c r="O235" s="38">
        <f t="shared" si="61"/>
        <v>1.1654357101428383</v>
      </c>
      <c r="P235" s="33">
        <v>106729000</v>
      </c>
      <c r="Q235" s="33">
        <v>541084442</v>
      </c>
      <c r="R235" s="33">
        <v>541289442</v>
      </c>
      <c r="S235" s="33">
        <v>600360727</v>
      </c>
      <c r="T235" s="38">
        <f t="shared" si="62"/>
        <v>1.1091306802174796</v>
      </c>
      <c r="U235" s="38">
        <f t="shared" si="63"/>
        <v>1.4409411031678361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2037926689</v>
      </c>
      <c r="E236" s="33">
        <v>2873089349</v>
      </c>
      <c r="F236" s="33">
        <v>624218181</v>
      </c>
      <c r="G236" s="38">
        <f t="shared" si="56"/>
        <v>0.30630060657692287</v>
      </c>
      <c r="H236" s="33">
        <v>739183581</v>
      </c>
      <c r="I236" s="38">
        <f t="shared" si="57"/>
        <v>0.36271352889672076</v>
      </c>
      <c r="J236" s="33">
        <v>705056096</v>
      </c>
      <c r="K236" s="38">
        <f t="shared" si="58"/>
        <v>0.24539998947314326</v>
      </c>
      <c r="L236" s="33">
        <v>1133996775</v>
      </c>
      <c r="M236" s="38">
        <f t="shared" si="59"/>
        <v>0.39469596564920473</v>
      </c>
      <c r="N236" s="33">
        <f t="shared" si="60"/>
        <v>3202454633</v>
      </c>
      <c r="O236" s="38">
        <f t="shared" si="61"/>
        <v>1.1146380233927073</v>
      </c>
      <c r="P236" s="33">
        <v>590815402</v>
      </c>
      <c r="Q236" s="33">
        <v>1471427872</v>
      </c>
      <c r="R236" s="33">
        <v>1914482985</v>
      </c>
      <c r="S236" s="33">
        <v>1996290013</v>
      </c>
      <c r="T236" s="38">
        <f t="shared" si="62"/>
        <v>1.0427306111576646</v>
      </c>
      <c r="U236" s="38">
        <f t="shared" si="63"/>
        <v>0.91937578330092351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52837241</v>
      </c>
      <c r="E237" s="33">
        <v>52837241</v>
      </c>
      <c r="F237" s="33">
        <v>17771685</v>
      </c>
      <c r="G237" s="38">
        <f t="shared" si="56"/>
        <v>0.33634770975267236</v>
      </c>
      <c r="H237" s="33">
        <v>10246701</v>
      </c>
      <c r="I237" s="38">
        <f t="shared" si="57"/>
        <v>0.1939295240642864</v>
      </c>
      <c r="J237" s="33">
        <v>-444063</v>
      </c>
      <c r="K237" s="38">
        <f t="shared" si="58"/>
        <v>-8.4043563137598341E-3</v>
      </c>
      <c r="L237" s="33">
        <v>8136140</v>
      </c>
      <c r="M237" s="38">
        <f t="shared" si="59"/>
        <v>0.15398495163666853</v>
      </c>
      <c r="N237" s="33">
        <f t="shared" si="60"/>
        <v>35710463</v>
      </c>
      <c r="O237" s="38">
        <f t="shared" si="61"/>
        <v>0.67585782913986747</v>
      </c>
      <c r="P237" s="33">
        <v>-895787</v>
      </c>
      <c r="Q237" s="33">
        <v>50074561</v>
      </c>
      <c r="R237" s="33">
        <v>50074561</v>
      </c>
      <c r="S237" s="33">
        <v>14973466</v>
      </c>
      <c r="T237" s="38">
        <f t="shared" si="62"/>
        <v>0.2990234103100774</v>
      </c>
      <c r="U237" s="38">
        <f t="shared" si="63"/>
        <v>-10.082672554971214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27850675</v>
      </c>
      <c r="E238" s="33">
        <v>27850675</v>
      </c>
      <c r="F238" s="33">
        <v>7442681</v>
      </c>
      <c r="G238" s="38">
        <f t="shared" si="56"/>
        <v>0.26723521063672606</v>
      </c>
      <c r="H238" s="33">
        <v>7569537</v>
      </c>
      <c r="I238" s="38">
        <f t="shared" si="57"/>
        <v>0.27179007331061095</v>
      </c>
      <c r="J238" s="33">
        <v>6462802</v>
      </c>
      <c r="K238" s="38">
        <f t="shared" si="58"/>
        <v>0.23205189820354444</v>
      </c>
      <c r="L238" s="33">
        <v>8087449</v>
      </c>
      <c r="M238" s="38">
        <f t="shared" si="59"/>
        <v>0.29038610374793428</v>
      </c>
      <c r="N238" s="33">
        <f t="shared" si="60"/>
        <v>29562469</v>
      </c>
      <c r="O238" s="38">
        <f t="shared" si="61"/>
        <v>1.0614632858988158</v>
      </c>
      <c r="P238" s="33">
        <v>6332790</v>
      </c>
      <c r="Q238" s="33">
        <v>15598588</v>
      </c>
      <c r="R238" s="33">
        <v>37468556</v>
      </c>
      <c r="S238" s="33">
        <v>31674372</v>
      </c>
      <c r="T238" s="38">
        <f t="shared" si="62"/>
        <v>0.84535875895510892</v>
      </c>
      <c r="U238" s="38">
        <f t="shared" si="63"/>
        <v>0.27707519118745449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2778096512</v>
      </c>
      <c r="E240" s="34">
        <f>SUM(E234:E239)</f>
        <v>3624383018</v>
      </c>
      <c r="F240" s="34">
        <f>SUM(F234:F239)</f>
        <v>768823211</v>
      </c>
      <c r="G240" s="39">
        <f t="shared" si="56"/>
        <v>0.27674460108893439</v>
      </c>
      <c r="H240" s="34">
        <f>SUM(H234:H239)</f>
        <v>1001950000</v>
      </c>
      <c r="I240" s="39">
        <f t="shared" si="57"/>
        <v>0.36066061624283846</v>
      </c>
      <c r="J240" s="34">
        <f>SUM(J234:J239)</f>
        <v>860621698</v>
      </c>
      <c r="K240" s="39">
        <f t="shared" si="58"/>
        <v>0.23745329721661332</v>
      </c>
      <c r="L240" s="34">
        <f>SUM(L234:L239)</f>
        <v>1416043977</v>
      </c>
      <c r="M240" s="39">
        <f t="shared" si="59"/>
        <v>0.39069931901993038</v>
      </c>
      <c r="N240" s="34">
        <f t="shared" si="60"/>
        <v>4047438886</v>
      </c>
      <c r="O240" s="39">
        <f t="shared" si="61"/>
        <v>1.1167249338436229</v>
      </c>
      <c r="P240" s="34">
        <f>SUM(P234:P239)</f>
        <v>706353067</v>
      </c>
      <c r="Q240" s="34">
        <f>SUM(Q234:Q239)</f>
        <v>2094773608</v>
      </c>
      <c r="R240" s="34">
        <f>SUM(R234:R239)</f>
        <v>2557234823</v>
      </c>
      <c r="S240" s="34">
        <f>SUM(S234:S239)</f>
        <v>2656591461</v>
      </c>
      <c r="T240" s="39">
        <f t="shared" si="62"/>
        <v>1.0388531538466383</v>
      </c>
      <c r="U240" s="39">
        <f t="shared" si="63"/>
        <v>1.0047254597678417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659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659</v>
      </c>
      <c r="O241" s="38">
        <f t="shared" si="61"/>
        <v>0</v>
      </c>
      <c r="P241" s="33">
        <v>0</v>
      </c>
      <c r="Q241" s="33">
        <v>5590000</v>
      </c>
      <c r="R241" s="33">
        <v>5590000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56502064</v>
      </c>
      <c r="E242" s="33">
        <v>72465001</v>
      </c>
      <c r="F242" s="33">
        <v>876278</v>
      </c>
      <c r="G242" s="38">
        <f t="shared" si="56"/>
        <v>1.5508778581964722E-2</v>
      </c>
      <c r="H242" s="33">
        <v>13902611</v>
      </c>
      <c r="I242" s="38">
        <f t="shared" si="57"/>
        <v>0.24605492287856953</v>
      </c>
      <c r="J242" s="33">
        <v>33473172</v>
      </c>
      <c r="K242" s="38">
        <f t="shared" si="58"/>
        <v>0.46192191455293019</v>
      </c>
      <c r="L242" s="33">
        <v>2614447</v>
      </c>
      <c r="M242" s="38">
        <f t="shared" si="59"/>
        <v>3.6078754763282206E-2</v>
      </c>
      <c r="N242" s="33">
        <f t="shared" si="60"/>
        <v>50866508</v>
      </c>
      <c r="O242" s="38">
        <f t="shared" si="61"/>
        <v>0.70194586763339728</v>
      </c>
      <c r="P242" s="33">
        <v>20978313</v>
      </c>
      <c r="Q242" s="33">
        <v>46121563</v>
      </c>
      <c r="R242" s="33">
        <v>46121563</v>
      </c>
      <c r="S242" s="33">
        <v>43892825</v>
      </c>
      <c r="T242" s="38">
        <f t="shared" si="62"/>
        <v>0.95167687617178109</v>
      </c>
      <c r="U242" s="38">
        <f t="shared" si="63"/>
        <v>-0.8753738205736562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85936356</v>
      </c>
      <c r="E243" s="33">
        <v>82814266</v>
      </c>
      <c r="F243" s="33">
        <v>16129126</v>
      </c>
      <c r="G243" s="38">
        <f t="shared" si="56"/>
        <v>0.18768687376039078</v>
      </c>
      <c r="H243" s="33">
        <v>22614186</v>
      </c>
      <c r="I243" s="38">
        <f t="shared" si="57"/>
        <v>0.26315039469441781</v>
      </c>
      <c r="J243" s="33">
        <v>15489144</v>
      </c>
      <c r="K243" s="38">
        <f t="shared" si="58"/>
        <v>0.18703473143141786</v>
      </c>
      <c r="L243" s="33">
        <v>20536112</v>
      </c>
      <c r="M243" s="38">
        <f t="shared" si="59"/>
        <v>0.24797795104529455</v>
      </c>
      <c r="N243" s="33">
        <f t="shared" si="60"/>
        <v>74768568</v>
      </c>
      <c r="O243" s="38">
        <f t="shared" si="61"/>
        <v>0.9028464733358863</v>
      </c>
      <c r="P243" s="33">
        <v>47284390</v>
      </c>
      <c r="Q243" s="33">
        <v>62229204</v>
      </c>
      <c r="R243" s="33">
        <v>53019184</v>
      </c>
      <c r="S243" s="33">
        <v>89120995</v>
      </c>
      <c r="T243" s="38">
        <f t="shared" si="62"/>
        <v>1.6809197780184622</v>
      </c>
      <c r="U243" s="38">
        <f t="shared" si="63"/>
        <v>-0.56568939559122999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158441437</v>
      </c>
      <c r="E244" s="33">
        <v>158441437</v>
      </c>
      <c r="F244" s="33">
        <v>17026523</v>
      </c>
      <c r="G244" s="38">
        <f t="shared" si="56"/>
        <v>0.10746256359692068</v>
      </c>
      <c r="H244" s="33">
        <v>481204</v>
      </c>
      <c r="I244" s="38">
        <f t="shared" si="57"/>
        <v>3.0371095409845342E-3</v>
      </c>
      <c r="J244" s="33">
        <v>1126914</v>
      </c>
      <c r="K244" s="38">
        <f t="shared" si="58"/>
        <v>7.1124954515528662E-3</v>
      </c>
      <c r="L244" s="33">
        <v>-17395070</v>
      </c>
      <c r="M244" s="38">
        <f t="shared" si="59"/>
        <v>-0.10978864070767043</v>
      </c>
      <c r="N244" s="33">
        <f t="shared" si="60"/>
        <v>1239571</v>
      </c>
      <c r="O244" s="38">
        <f t="shared" si="61"/>
        <v>7.8235278817876414E-3</v>
      </c>
      <c r="P244" s="33">
        <v>4350</v>
      </c>
      <c r="Q244" s="33">
        <v>189973978</v>
      </c>
      <c r="R244" s="33">
        <v>158973978</v>
      </c>
      <c r="S244" s="33">
        <v>969432</v>
      </c>
      <c r="T244" s="38">
        <f t="shared" si="62"/>
        <v>6.0980546136928148E-3</v>
      </c>
      <c r="U244" s="38">
        <f t="shared" si="63"/>
        <v>-3999.8666666666668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86929763</v>
      </c>
      <c r="E245" s="33">
        <v>80113092</v>
      </c>
      <c r="F245" s="33">
        <v>9277498</v>
      </c>
      <c r="G245" s="38">
        <f t="shared" si="56"/>
        <v>0.1067240687174081</v>
      </c>
      <c r="H245" s="33">
        <v>12273423</v>
      </c>
      <c r="I245" s="38">
        <f t="shared" si="57"/>
        <v>0.14118781158991542</v>
      </c>
      <c r="J245" s="33">
        <v>10614211</v>
      </c>
      <c r="K245" s="38">
        <f t="shared" si="58"/>
        <v>0.13249034252728631</v>
      </c>
      <c r="L245" s="33">
        <v>14742404</v>
      </c>
      <c r="M245" s="38">
        <f t="shared" si="59"/>
        <v>0.18401991025386963</v>
      </c>
      <c r="N245" s="33">
        <f t="shared" si="60"/>
        <v>46907536</v>
      </c>
      <c r="O245" s="38">
        <f t="shared" si="61"/>
        <v>0.58551648462151484</v>
      </c>
      <c r="P245" s="33">
        <v>10388561</v>
      </c>
      <c r="Q245" s="33">
        <v>75760156</v>
      </c>
      <c r="R245" s="33">
        <v>83442646</v>
      </c>
      <c r="S245" s="33">
        <v>64632077</v>
      </c>
      <c r="T245" s="38">
        <f t="shared" si="62"/>
        <v>0.77456888172026572</v>
      </c>
      <c r="U245" s="38">
        <f t="shared" si="63"/>
        <v>0.41909971939328261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387809620</v>
      </c>
      <c r="E247" s="34">
        <f>SUM(E241:E246)</f>
        <v>393833796</v>
      </c>
      <c r="F247" s="34">
        <f>SUM(F241:F246)</f>
        <v>43309425</v>
      </c>
      <c r="G247" s="39">
        <f t="shared" si="56"/>
        <v>0.11167702595928383</v>
      </c>
      <c r="H247" s="34">
        <f>SUM(H241:H246)</f>
        <v>49272083</v>
      </c>
      <c r="I247" s="39">
        <f t="shared" si="57"/>
        <v>0.12705224537751281</v>
      </c>
      <c r="J247" s="34">
        <f>SUM(J241:J246)</f>
        <v>60703441</v>
      </c>
      <c r="K247" s="39">
        <f t="shared" si="58"/>
        <v>0.15413466700049278</v>
      </c>
      <c r="L247" s="34">
        <f>SUM(L241:L246)</f>
        <v>20497893</v>
      </c>
      <c r="M247" s="39">
        <f t="shared" si="59"/>
        <v>5.2047064543947877E-2</v>
      </c>
      <c r="N247" s="34">
        <f t="shared" si="60"/>
        <v>173782842</v>
      </c>
      <c r="O247" s="39">
        <f t="shared" si="61"/>
        <v>0.44125934281170731</v>
      </c>
      <c r="P247" s="34">
        <f>SUM(P241:P246)</f>
        <v>78655614</v>
      </c>
      <c r="Q247" s="34">
        <f>SUM(Q241:Q246)</f>
        <v>379674901</v>
      </c>
      <c r="R247" s="34">
        <f>SUM(R241:R246)</f>
        <v>347147371</v>
      </c>
      <c r="S247" s="34">
        <f>SUM(S241:S246)</f>
        <v>198615329</v>
      </c>
      <c r="T247" s="39">
        <f t="shared" si="62"/>
        <v>0.57213548363585331</v>
      </c>
      <c r="U247" s="39">
        <f t="shared" si="63"/>
        <v>-0.73939694883063267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166113745</v>
      </c>
      <c r="E248" s="33">
        <v>126945515</v>
      </c>
      <c r="F248" s="33">
        <v>18208886</v>
      </c>
      <c r="G248" s="38">
        <f t="shared" si="56"/>
        <v>0.10961697359842197</v>
      </c>
      <c r="H248" s="33">
        <v>16522523</v>
      </c>
      <c r="I248" s="38">
        <f t="shared" si="57"/>
        <v>9.9465116507968687E-2</v>
      </c>
      <c r="J248" s="33">
        <v>78634854</v>
      </c>
      <c r="K248" s="38">
        <f t="shared" si="58"/>
        <v>0.61943782732300545</v>
      </c>
      <c r="L248" s="33">
        <v>34557973</v>
      </c>
      <c r="M248" s="38">
        <f t="shared" si="59"/>
        <v>0.27222681321195158</v>
      </c>
      <c r="N248" s="33">
        <f t="shared" si="60"/>
        <v>147924236</v>
      </c>
      <c r="O248" s="38">
        <f t="shared" si="61"/>
        <v>1.1652576776737642</v>
      </c>
      <c r="P248" s="33">
        <v>30090932</v>
      </c>
      <c r="Q248" s="33">
        <v>151188173</v>
      </c>
      <c r="R248" s="33">
        <v>150180173</v>
      </c>
      <c r="S248" s="33">
        <v>103208006</v>
      </c>
      <c r="T248" s="38">
        <f t="shared" si="62"/>
        <v>0.68722790724179017</v>
      </c>
      <c r="U248" s="38">
        <f t="shared" si="63"/>
        <v>0.14845140057476458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34910977</v>
      </c>
      <c r="E249" s="33">
        <v>34910977</v>
      </c>
      <c r="F249" s="33">
        <v>15190697</v>
      </c>
      <c r="G249" s="38">
        <f t="shared" si="56"/>
        <v>0.43512666517468129</v>
      </c>
      <c r="H249" s="33">
        <v>9197699</v>
      </c>
      <c r="I249" s="38">
        <f t="shared" si="57"/>
        <v>0.26346151813511265</v>
      </c>
      <c r="J249" s="33">
        <v>8854234</v>
      </c>
      <c r="K249" s="38">
        <f t="shared" si="58"/>
        <v>0.25362320853982401</v>
      </c>
      <c r="L249" s="33">
        <v>13416059</v>
      </c>
      <c r="M249" s="38">
        <f t="shared" si="59"/>
        <v>0.38429342725068966</v>
      </c>
      <c r="N249" s="33">
        <f t="shared" si="60"/>
        <v>46658689</v>
      </c>
      <c r="O249" s="38">
        <f t="shared" si="61"/>
        <v>1.3365048191003077</v>
      </c>
      <c r="P249" s="33">
        <v>2636201</v>
      </c>
      <c r="Q249" s="33">
        <v>29765730</v>
      </c>
      <c r="R249" s="33">
        <v>19039974</v>
      </c>
      <c r="S249" s="33">
        <v>2636201</v>
      </c>
      <c r="T249" s="38">
        <f t="shared" si="62"/>
        <v>0.13845612394218607</v>
      </c>
      <c r="U249" s="38">
        <f t="shared" si="63"/>
        <v>4.0891639142842298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28296721</v>
      </c>
      <c r="E250" s="33">
        <v>30796721</v>
      </c>
      <c r="F250" s="33">
        <v>5360907</v>
      </c>
      <c r="G250" s="38">
        <f t="shared" si="56"/>
        <v>0.18945329389931787</v>
      </c>
      <c r="H250" s="33">
        <v>6791350</v>
      </c>
      <c r="I250" s="38">
        <f t="shared" si="57"/>
        <v>0.2400048401367777</v>
      </c>
      <c r="J250" s="33">
        <v>3336732</v>
      </c>
      <c r="K250" s="38">
        <f t="shared" si="58"/>
        <v>0.10834698927850143</v>
      </c>
      <c r="L250" s="33">
        <v>2431970</v>
      </c>
      <c r="M250" s="38">
        <f t="shared" si="59"/>
        <v>7.8968472000639292E-2</v>
      </c>
      <c r="N250" s="33">
        <f t="shared" si="60"/>
        <v>17920959</v>
      </c>
      <c r="O250" s="38">
        <f t="shared" si="61"/>
        <v>0.58191126906010548</v>
      </c>
      <c r="P250" s="33">
        <v>3025211</v>
      </c>
      <c r="Q250" s="33">
        <v>20876536</v>
      </c>
      <c r="R250" s="33">
        <v>27045289</v>
      </c>
      <c r="S250" s="33">
        <v>15096468</v>
      </c>
      <c r="T250" s="38">
        <f t="shared" si="62"/>
        <v>0.55819214947194684</v>
      </c>
      <c r="U250" s="38">
        <f t="shared" si="63"/>
        <v>-0.19609904895889907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62101507</v>
      </c>
      <c r="E251" s="33">
        <v>62743808</v>
      </c>
      <c r="F251" s="33">
        <v>14913044</v>
      </c>
      <c r="G251" s="38">
        <f t="shared" si="56"/>
        <v>0.24013980852348721</v>
      </c>
      <c r="H251" s="33">
        <v>16514120</v>
      </c>
      <c r="I251" s="38">
        <f t="shared" si="57"/>
        <v>0.26592140509569279</v>
      </c>
      <c r="J251" s="33">
        <v>12703028</v>
      </c>
      <c r="K251" s="38">
        <f t="shared" si="58"/>
        <v>0.20245867130028194</v>
      </c>
      <c r="L251" s="33">
        <v>14522630</v>
      </c>
      <c r="M251" s="38">
        <f t="shared" si="59"/>
        <v>0.23145917442562619</v>
      </c>
      <c r="N251" s="33">
        <f t="shared" si="60"/>
        <v>58652822</v>
      </c>
      <c r="O251" s="38">
        <f t="shared" si="61"/>
        <v>0.9347985700836009</v>
      </c>
      <c r="P251" s="33">
        <v>7765244</v>
      </c>
      <c r="Q251" s="33">
        <v>61169230</v>
      </c>
      <c r="R251" s="33">
        <v>65886730</v>
      </c>
      <c r="S251" s="33">
        <v>50893692</v>
      </c>
      <c r="T251" s="38">
        <f t="shared" si="62"/>
        <v>0.77244222015571273</v>
      </c>
      <c r="U251" s="38">
        <f t="shared" si="63"/>
        <v>0.87020910096321513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291422950</v>
      </c>
      <c r="E254" s="34">
        <f>SUM(E248:E253)</f>
        <v>255397021</v>
      </c>
      <c r="F254" s="34">
        <f>SUM(F248:F253)</f>
        <v>53673534</v>
      </c>
      <c r="G254" s="39">
        <f t="shared" si="56"/>
        <v>0.18417744381490889</v>
      </c>
      <c r="H254" s="34">
        <f>SUM(H248:H253)</f>
        <v>49025692</v>
      </c>
      <c r="I254" s="39">
        <f t="shared" si="57"/>
        <v>0.16822865872437295</v>
      </c>
      <c r="J254" s="34">
        <f>SUM(J248:J253)</f>
        <v>103528848</v>
      </c>
      <c r="K254" s="39">
        <f t="shared" si="58"/>
        <v>0.40536435231168966</v>
      </c>
      <c r="L254" s="34">
        <f>SUM(L248:L253)</f>
        <v>64928632</v>
      </c>
      <c r="M254" s="39">
        <f t="shared" si="59"/>
        <v>0.25422626992974989</v>
      </c>
      <c r="N254" s="34">
        <f t="shared" si="60"/>
        <v>271156706</v>
      </c>
      <c r="O254" s="39">
        <f t="shared" si="61"/>
        <v>1.0617066124667132</v>
      </c>
      <c r="P254" s="34">
        <f>SUM(P248:P253)</f>
        <v>43517588</v>
      </c>
      <c r="Q254" s="34">
        <f>SUM(Q248:Q253)</f>
        <v>262999669</v>
      </c>
      <c r="R254" s="34">
        <f>SUM(R248:R253)</f>
        <v>262152166</v>
      </c>
      <c r="S254" s="34">
        <f>SUM(S248:S253)</f>
        <v>171834367</v>
      </c>
      <c r="T254" s="39">
        <f t="shared" si="62"/>
        <v>0.65547567133204609</v>
      </c>
      <c r="U254" s="39">
        <f t="shared" si="63"/>
        <v>0.49200897807111921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1503968907</v>
      </c>
      <c r="E255" s="33">
        <v>1535571423</v>
      </c>
      <c r="F255" s="33">
        <v>164440962</v>
      </c>
      <c r="G255" s="38">
        <f t="shared" si="56"/>
        <v>0.10933800641398499</v>
      </c>
      <c r="H255" s="33">
        <v>310781107</v>
      </c>
      <c r="I255" s="38">
        <f t="shared" si="57"/>
        <v>0.20664064632820231</v>
      </c>
      <c r="J255" s="33">
        <v>206429510</v>
      </c>
      <c r="K255" s="38">
        <f t="shared" si="58"/>
        <v>0.13443172157808514</v>
      </c>
      <c r="L255" s="33">
        <v>259914779</v>
      </c>
      <c r="M255" s="38">
        <f t="shared" si="59"/>
        <v>0.16926257880744633</v>
      </c>
      <c r="N255" s="33">
        <f t="shared" si="60"/>
        <v>941566358</v>
      </c>
      <c r="O255" s="38">
        <f t="shared" si="61"/>
        <v>0.61317001859834686</v>
      </c>
      <c r="P255" s="33">
        <v>135763296</v>
      </c>
      <c r="Q255" s="33">
        <v>1182973819</v>
      </c>
      <c r="R255" s="33">
        <v>1171096926</v>
      </c>
      <c r="S255" s="33">
        <v>891648312</v>
      </c>
      <c r="T255" s="38">
        <f t="shared" si="62"/>
        <v>0.76137874859386323</v>
      </c>
      <c r="U255" s="38">
        <f t="shared" si="63"/>
        <v>0.91447015988769165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75420695</v>
      </c>
      <c r="E256" s="33">
        <v>72325519</v>
      </c>
      <c r="F256" s="33">
        <v>20297957</v>
      </c>
      <c r="G256" s="38">
        <f t="shared" si="56"/>
        <v>0.26912980581788593</v>
      </c>
      <c r="H256" s="33">
        <v>24487839</v>
      </c>
      <c r="I256" s="38">
        <f t="shared" si="57"/>
        <v>0.3246832848729384</v>
      </c>
      <c r="J256" s="33">
        <v>19757208</v>
      </c>
      <c r="K256" s="38">
        <f t="shared" si="58"/>
        <v>0.27317063566457089</v>
      </c>
      <c r="L256" s="33">
        <v>4297509</v>
      </c>
      <c r="M256" s="38">
        <f t="shared" si="59"/>
        <v>5.9418985987504634E-2</v>
      </c>
      <c r="N256" s="33">
        <f t="shared" si="60"/>
        <v>68840513</v>
      </c>
      <c r="O256" s="38">
        <f t="shared" si="61"/>
        <v>0.95181498801273723</v>
      </c>
      <c r="P256" s="33">
        <v>9825833</v>
      </c>
      <c r="Q256" s="33">
        <v>9350695</v>
      </c>
      <c r="R256" s="33">
        <v>67299698</v>
      </c>
      <c r="S256" s="33">
        <v>62529089</v>
      </c>
      <c r="T256" s="38">
        <f t="shared" si="62"/>
        <v>0.92911396125432832</v>
      </c>
      <c r="U256" s="38">
        <f t="shared" si="63"/>
        <v>-0.56263158553580139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780939844</v>
      </c>
      <c r="E257" s="33">
        <v>780939844</v>
      </c>
      <c r="F257" s="33">
        <v>177360933</v>
      </c>
      <c r="G257" s="38">
        <f t="shared" si="56"/>
        <v>0.22711215769392859</v>
      </c>
      <c r="H257" s="33">
        <v>163742338</v>
      </c>
      <c r="I257" s="38">
        <f t="shared" si="57"/>
        <v>0.20967343292577603</v>
      </c>
      <c r="J257" s="33">
        <v>196641858</v>
      </c>
      <c r="K257" s="38">
        <f t="shared" si="58"/>
        <v>0.25180154337214222</v>
      </c>
      <c r="L257" s="33">
        <v>209975221</v>
      </c>
      <c r="M257" s="38">
        <f t="shared" si="59"/>
        <v>0.26887502617935322</v>
      </c>
      <c r="N257" s="33">
        <f t="shared" si="60"/>
        <v>747720350</v>
      </c>
      <c r="O257" s="38">
        <f t="shared" si="61"/>
        <v>0.95746216017120012</v>
      </c>
      <c r="P257" s="33">
        <v>203214504</v>
      </c>
      <c r="Q257" s="33">
        <v>689175702</v>
      </c>
      <c r="R257" s="33">
        <v>690260825</v>
      </c>
      <c r="S257" s="33">
        <v>637508947</v>
      </c>
      <c r="T257" s="38">
        <f t="shared" si="62"/>
        <v>0.92357689138739696</v>
      </c>
      <c r="U257" s="38">
        <f t="shared" si="63"/>
        <v>3.3268870414879359E-2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2360329446</v>
      </c>
      <c r="E259" s="34">
        <f>SUM(E255:E258)</f>
        <v>2388836786</v>
      </c>
      <c r="F259" s="34">
        <f>SUM(F255:F258)</f>
        <v>362099852</v>
      </c>
      <c r="G259" s="39">
        <f t="shared" si="56"/>
        <v>0.15341072519077492</v>
      </c>
      <c r="H259" s="34">
        <f>SUM(H255:H258)</f>
        <v>499011284</v>
      </c>
      <c r="I259" s="39">
        <f t="shared" si="57"/>
        <v>0.21141594655172555</v>
      </c>
      <c r="J259" s="34">
        <f>SUM(J255:J258)</f>
        <v>422828576</v>
      </c>
      <c r="K259" s="39">
        <f t="shared" si="58"/>
        <v>0.17700186905946283</v>
      </c>
      <c r="L259" s="34">
        <f>SUM(L255:L258)</f>
        <v>474187509</v>
      </c>
      <c r="M259" s="39">
        <f t="shared" si="59"/>
        <v>0.19850142620836214</v>
      </c>
      <c r="N259" s="34">
        <f t="shared" si="60"/>
        <v>1758127221</v>
      </c>
      <c r="O259" s="39">
        <f t="shared" si="61"/>
        <v>0.73597628406581306</v>
      </c>
      <c r="P259" s="34">
        <f>SUM(P255:P258)</f>
        <v>348803633</v>
      </c>
      <c r="Q259" s="34">
        <f>SUM(Q255:Q258)</f>
        <v>1881500216</v>
      </c>
      <c r="R259" s="34">
        <f>SUM(R255:R258)</f>
        <v>1928657449</v>
      </c>
      <c r="S259" s="34">
        <f>SUM(S255:S258)</f>
        <v>1591686348</v>
      </c>
      <c r="T259" s="39">
        <f t="shared" si="62"/>
        <v>0.82528203690358914</v>
      </c>
      <c r="U259" s="39">
        <f t="shared" si="63"/>
        <v>0.35946837744089666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5817658528</v>
      </c>
      <c r="E260" s="34">
        <f>SUM(E234:E239,E241:E246,E248:E253,E255:E258)</f>
        <v>6662450621</v>
      </c>
      <c r="F260" s="34">
        <f>SUM(F234:F239,F241:F246,F248:F253,F255:F258)</f>
        <v>1227906022</v>
      </c>
      <c r="G260" s="39">
        <f t="shared" si="56"/>
        <v>0.21106533085263957</v>
      </c>
      <c r="H260" s="34">
        <f>SUM(H234:H239,H241:H246,H248:H253,H255:H258)</f>
        <v>1599259059</v>
      </c>
      <c r="I260" s="39">
        <f t="shared" si="57"/>
        <v>0.27489737517299673</v>
      </c>
      <c r="J260" s="34">
        <f>SUM(J234:J239,J241:J246,J248:J253,J255:J258)</f>
        <v>1447682563</v>
      </c>
      <c r="K260" s="39">
        <f t="shared" si="58"/>
        <v>0.21728980000796017</v>
      </c>
      <c r="L260" s="34">
        <f>SUM(L234:L239,L241:L246,L248:L253,L255:L258)</f>
        <v>1975658011</v>
      </c>
      <c r="M260" s="39">
        <f t="shared" si="59"/>
        <v>0.29653623319514583</v>
      </c>
      <c r="N260" s="34">
        <f t="shared" si="60"/>
        <v>6250505655</v>
      </c>
      <c r="O260" s="39">
        <f t="shared" si="61"/>
        <v>0.93816915284872027</v>
      </c>
      <c r="P260" s="34">
        <f>SUM(P234:P239,P241:P246,P248:P253,P255:P258)</f>
        <v>1177329902</v>
      </c>
      <c r="Q260" s="34">
        <f>SUM(Q234:Q239,Q241:Q246,Q248:Q253,Q255:Q258)</f>
        <v>4618948394</v>
      </c>
      <c r="R260" s="34">
        <f>SUM(R234:R239,R241:R246,R248:R253,R255:R258)</f>
        <v>5095191809</v>
      </c>
      <c r="S260" s="34">
        <f>SUM(S234:S239,S241:S246,S248:S253,S255:S258)</f>
        <v>4618727505</v>
      </c>
      <c r="T260" s="39">
        <f t="shared" si="62"/>
        <v>0.90648746468025265</v>
      </c>
      <c r="U260" s="39">
        <f t="shared" si="63"/>
        <v>0.67808360905794784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23689660</v>
      </c>
      <c r="E263" s="33">
        <v>20660995</v>
      </c>
      <c r="F263" s="33">
        <v>3033820</v>
      </c>
      <c r="G263" s="38">
        <f t="shared" ref="G263:G299" si="64">IF(($D263     =0),0,($F263     /$D263     ))</f>
        <v>0.12806515585280667</v>
      </c>
      <c r="H263" s="33">
        <v>1350216</v>
      </c>
      <c r="I263" s="38">
        <f t="shared" ref="I263:I299" si="65">IF(($D263     =0),0,($H263     /$D263     ))</f>
        <v>5.6996005852342331E-2</v>
      </c>
      <c r="J263" s="33">
        <v>5219911</v>
      </c>
      <c r="K263" s="38">
        <f t="shared" ref="K263:K299" si="66">IF(($E263     =0),0,($J263     /$E263     ))</f>
        <v>0.25264567364737273</v>
      </c>
      <c r="L263" s="33">
        <v>5485965</v>
      </c>
      <c r="M263" s="38">
        <f t="shared" ref="M263:M299" si="67">IF(($E263     =0),0,($L263     /$E263     ))</f>
        <v>0.26552278822970532</v>
      </c>
      <c r="N263" s="33">
        <f t="shared" ref="N263:N299" si="68">$F263     +$H263     +$J263     +$L263</f>
        <v>15089912</v>
      </c>
      <c r="O263" s="38">
        <f t="shared" ref="O263:O299" si="69">IF(($E263     =0),0,($N263     /$E263     ))</f>
        <v>0.73035746826326609</v>
      </c>
      <c r="P263" s="33">
        <v>3901310</v>
      </c>
      <c r="Q263" s="33">
        <v>15896866</v>
      </c>
      <c r="R263" s="33">
        <v>18928307</v>
      </c>
      <c r="S263" s="33">
        <v>13756663</v>
      </c>
      <c r="T263" s="38">
        <f t="shared" ref="T263:T299" si="70">IF(($R263     =0),0,($S263     /$R263     ))</f>
        <v>0.72677725482791466</v>
      </c>
      <c r="U263" s="38">
        <f t="shared" ref="U263:U299" si="71">IF(($P263     =0),0,(($L263     /$P263     )-1))</f>
        <v>0.40618535825145918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112501170</v>
      </c>
      <c r="E264" s="33">
        <v>133129470</v>
      </c>
      <c r="F264" s="33">
        <v>33607253</v>
      </c>
      <c r="G264" s="38">
        <f t="shared" si="64"/>
        <v>0.29872803100625533</v>
      </c>
      <c r="H264" s="33">
        <v>29645314</v>
      </c>
      <c r="I264" s="38">
        <f t="shared" si="65"/>
        <v>0.26351116170614047</v>
      </c>
      <c r="J264" s="33">
        <v>30253324</v>
      </c>
      <c r="K264" s="38">
        <f t="shared" si="66"/>
        <v>0.22724738557135396</v>
      </c>
      <c r="L264" s="33">
        <v>48168364</v>
      </c>
      <c r="M264" s="38">
        <f t="shared" si="67"/>
        <v>0.36181593752307434</v>
      </c>
      <c r="N264" s="33">
        <f t="shared" si="68"/>
        <v>141674255</v>
      </c>
      <c r="O264" s="38">
        <f t="shared" si="69"/>
        <v>1.0641840232669746</v>
      </c>
      <c r="P264" s="33">
        <v>32612648</v>
      </c>
      <c r="Q264" s="33">
        <v>118381236</v>
      </c>
      <c r="R264" s="33">
        <v>111231396</v>
      </c>
      <c r="S264" s="33">
        <v>116012667</v>
      </c>
      <c r="T264" s="38">
        <f t="shared" si="70"/>
        <v>1.042984905089207</v>
      </c>
      <c r="U264" s="38">
        <f t="shared" si="71"/>
        <v>0.47698414431112734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176910542</v>
      </c>
      <c r="E265" s="33">
        <v>173271956</v>
      </c>
      <c r="F265" s="33">
        <v>43659492</v>
      </c>
      <c r="G265" s="38">
        <f t="shared" si="64"/>
        <v>0.2467885265989406</v>
      </c>
      <c r="H265" s="33">
        <v>39700386</v>
      </c>
      <c r="I265" s="38">
        <f t="shared" si="65"/>
        <v>0.22440938539434241</v>
      </c>
      <c r="J265" s="33">
        <v>39536471</v>
      </c>
      <c r="K265" s="38">
        <f t="shared" si="66"/>
        <v>0.22817582205859094</v>
      </c>
      <c r="L265" s="33">
        <v>58513376</v>
      </c>
      <c r="M265" s="38">
        <f t="shared" si="67"/>
        <v>0.33769674764911178</v>
      </c>
      <c r="N265" s="33">
        <f t="shared" si="68"/>
        <v>181409725</v>
      </c>
      <c r="O265" s="38">
        <f t="shared" si="69"/>
        <v>1.0469652977196149</v>
      </c>
      <c r="P265" s="33">
        <v>55596867</v>
      </c>
      <c r="Q265" s="33">
        <v>172334032</v>
      </c>
      <c r="R265" s="33">
        <v>173923757</v>
      </c>
      <c r="S265" s="33">
        <v>163065314</v>
      </c>
      <c r="T265" s="38">
        <f t="shared" si="70"/>
        <v>0.93756779874528584</v>
      </c>
      <c r="U265" s="38">
        <f t="shared" si="71"/>
        <v>5.2458153802083851E-2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313101372</v>
      </c>
      <c r="E267" s="34">
        <f>SUM(E263:E266)</f>
        <v>327062421</v>
      </c>
      <c r="F267" s="34">
        <f>SUM(F263:F266)</f>
        <v>80300565</v>
      </c>
      <c r="G267" s="39">
        <f t="shared" si="64"/>
        <v>0.25646826293689956</v>
      </c>
      <c r="H267" s="34">
        <f>SUM(H263:H266)</f>
        <v>70695916</v>
      </c>
      <c r="I267" s="39">
        <f t="shared" si="65"/>
        <v>0.22579241843756598</v>
      </c>
      <c r="J267" s="34">
        <f>SUM(J263:J266)</f>
        <v>75009706</v>
      </c>
      <c r="K267" s="39">
        <f t="shared" si="66"/>
        <v>0.2293437007243336</v>
      </c>
      <c r="L267" s="34">
        <f>SUM(L263:L266)</f>
        <v>112167705</v>
      </c>
      <c r="M267" s="39">
        <f t="shared" si="67"/>
        <v>0.34295503793142901</v>
      </c>
      <c r="N267" s="34">
        <f t="shared" si="68"/>
        <v>338173892</v>
      </c>
      <c r="O267" s="39">
        <f t="shared" si="69"/>
        <v>1.0339735484316004</v>
      </c>
      <c r="P267" s="34">
        <f>SUM(P263:P266)</f>
        <v>92110825</v>
      </c>
      <c r="Q267" s="34">
        <f>SUM(Q263:Q266)</f>
        <v>306612134</v>
      </c>
      <c r="R267" s="34">
        <f>SUM(R263:R266)</f>
        <v>304083460</v>
      </c>
      <c r="S267" s="34">
        <f>SUM(S263:S266)</f>
        <v>292834644</v>
      </c>
      <c r="T267" s="39">
        <f t="shared" si="70"/>
        <v>0.9630074716987238</v>
      </c>
      <c r="U267" s="39">
        <f t="shared" si="71"/>
        <v>0.21774726260458532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25114920</v>
      </c>
      <c r="E268" s="33">
        <v>25114920</v>
      </c>
      <c r="F268" s="33">
        <v>172741</v>
      </c>
      <c r="G268" s="38">
        <f t="shared" si="64"/>
        <v>6.8780231033982991E-3</v>
      </c>
      <c r="H268" s="33">
        <v>3387476</v>
      </c>
      <c r="I268" s="38">
        <f t="shared" si="65"/>
        <v>0.13487902808370483</v>
      </c>
      <c r="J268" s="33">
        <v>2010883</v>
      </c>
      <c r="K268" s="38">
        <f t="shared" si="66"/>
        <v>8.0067266788028793E-2</v>
      </c>
      <c r="L268" s="33">
        <v>3181540</v>
      </c>
      <c r="M268" s="38">
        <f t="shared" si="67"/>
        <v>0.1266792806825584</v>
      </c>
      <c r="N268" s="33">
        <f t="shared" si="68"/>
        <v>8752640</v>
      </c>
      <c r="O268" s="38">
        <f t="shared" si="69"/>
        <v>0.34850359865769032</v>
      </c>
      <c r="P268" s="33">
        <v>4518480</v>
      </c>
      <c r="Q268" s="33">
        <v>23116631</v>
      </c>
      <c r="R268" s="33">
        <v>21353752</v>
      </c>
      <c r="S268" s="33">
        <v>15282878</v>
      </c>
      <c r="T268" s="38">
        <f t="shared" si="70"/>
        <v>0.71569989199087825</v>
      </c>
      <c r="U268" s="38">
        <f t="shared" si="71"/>
        <v>-0.2958826862130628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141269735</v>
      </c>
      <c r="E269" s="33">
        <v>147500256</v>
      </c>
      <c r="F269" s="33">
        <v>38252921</v>
      </c>
      <c r="G269" s="38">
        <f t="shared" si="64"/>
        <v>0.27077930740083855</v>
      </c>
      <c r="H269" s="33">
        <v>24166794</v>
      </c>
      <c r="I269" s="38">
        <f t="shared" si="65"/>
        <v>0.17106844576440949</v>
      </c>
      <c r="J269" s="33">
        <v>25550038</v>
      </c>
      <c r="K269" s="38">
        <f t="shared" si="66"/>
        <v>0.17322029597019817</v>
      </c>
      <c r="L269" s="33">
        <v>30164105</v>
      </c>
      <c r="M269" s="38">
        <f t="shared" si="67"/>
        <v>0.20450205184728629</v>
      </c>
      <c r="N269" s="33">
        <f t="shared" si="68"/>
        <v>118133858</v>
      </c>
      <c r="O269" s="38">
        <f t="shared" si="69"/>
        <v>0.80090612181717158</v>
      </c>
      <c r="P269" s="33">
        <v>15817688</v>
      </c>
      <c r="Q269" s="33">
        <v>104203665</v>
      </c>
      <c r="R269" s="33">
        <v>105613116</v>
      </c>
      <c r="S269" s="33">
        <v>89095931</v>
      </c>
      <c r="T269" s="38">
        <f t="shared" si="70"/>
        <v>0.84360668801780259</v>
      </c>
      <c r="U269" s="38">
        <f t="shared" si="71"/>
        <v>0.90698571118611016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20906109</v>
      </c>
      <c r="E270" s="33">
        <v>21569891</v>
      </c>
      <c r="F270" s="33">
        <v>662349</v>
      </c>
      <c r="G270" s="38">
        <f t="shared" si="64"/>
        <v>3.1682079147296136E-2</v>
      </c>
      <c r="H270" s="33">
        <v>600774</v>
      </c>
      <c r="I270" s="38">
        <f t="shared" si="65"/>
        <v>2.8736767803133525E-2</v>
      </c>
      <c r="J270" s="33">
        <v>754301</v>
      </c>
      <c r="K270" s="38">
        <f t="shared" si="66"/>
        <v>3.4970088629562385E-2</v>
      </c>
      <c r="L270" s="33">
        <v>571808</v>
      </c>
      <c r="M270" s="38">
        <f t="shared" si="67"/>
        <v>2.6509545180362755E-2</v>
      </c>
      <c r="N270" s="33">
        <f t="shared" si="68"/>
        <v>2589232</v>
      </c>
      <c r="O270" s="38">
        <f t="shared" si="69"/>
        <v>0.12003917868662387</v>
      </c>
      <c r="P270" s="33">
        <v>10389042</v>
      </c>
      <c r="Q270" s="33">
        <v>19412103</v>
      </c>
      <c r="R270" s="33">
        <v>18312103</v>
      </c>
      <c r="S270" s="33">
        <v>14470555</v>
      </c>
      <c r="T270" s="38">
        <f t="shared" si="70"/>
        <v>0.79021808691224593</v>
      </c>
      <c r="U270" s="38">
        <f t="shared" si="71"/>
        <v>-0.94496046892485375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31520098</v>
      </c>
      <c r="E271" s="33">
        <v>34177149</v>
      </c>
      <c r="F271" s="33">
        <v>7232160</v>
      </c>
      <c r="G271" s="38">
        <f t="shared" si="64"/>
        <v>0.22944598712859332</v>
      </c>
      <c r="H271" s="33">
        <v>6833819</v>
      </c>
      <c r="I271" s="38">
        <f t="shared" si="65"/>
        <v>0.21680830433966292</v>
      </c>
      <c r="J271" s="33">
        <v>6421008</v>
      </c>
      <c r="K271" s="38">
        <f t="shared" si="66"/>
        <v>0.18787430162767527</v>
      </c>
      <c r="L271" s="33">
        <v>6379609</v>
      </c>
      <c r="M271" s="38">
        <f t="shared" si="67"/>
        <v>0.18666299520770444</v>
      </c>
      <c r="N271" s="33">
        <f t="shared" si="68"/>
        <v>26866596</v>
      </c>
      <c r="O271" s="38">
        <f t="shared" si="69"/>
        <v>0.78609822018799758</v>
      </c>
      <c r="P271" s="33">
        <v>5445006</v>
      </c>
      <c r="Q271" s="33">
        <v>36228487</v>
      </c>
      <c r="R271" s="33">
        <v>30965523</v>
      </c>
      <c r="S271" s="33">
        <v>22424644</v>
      </c>
      <c r="T271" s="38">
        <f t="shared" si="70"/>
        <v>0.72418101899974363</v>
      </c>
      <c r="U271" s="38">
        <f t="shared" si="71"/>
        <v>0.17164407165024254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15176219</v>
      </c>
      <c r="E272" s="33">
        <v>15953219</v>
      </c>
      <c r="F272" s="33">
        <v>4761714</v>
      </c>
      <c r="G272" s="38">
        <f t="shared" si="64"/>
        <v>0.31376155022538882</v>
      </c>
      <c r="H272" s="33">
        <v>2755621</v>
      </c>
      <c r="I272" s="38">
        <f t="shared" si="65"/>
        <v>0.18157493641861652</v>
      </c>
      <c r="J272" s="33">
        <v>3118055</v>
      </c>
      <c r="K272" s="38">
        <f t="shared" si="66"/>
        <v>0.19544989635007204</v>
      </c>
      <c r="L272" s="33">
        <v>4465123</v>
      </c>
      <c r="M272" s="38">
        <f t="shared" si="67"/>
        <v>0.2798885290799305</v>
      </c>
      <c r="N272" s="33">
        <f t="shared" si="68"/>
        <v>15100513</v>
      </c>
      <c r="O272" s="38">
        <f t="shared" si="69"/>
        <v>0.94654959604077393</v>
      </c>
      <c r="P272" s="33">
        <v>4318637</v>
      </c>
      <c r="Q272" s="33">
        <v>14268603</v>
      </c>
      <c r="R272" s="33">
        <v>13577103</v>
      </c>
      <c r="S272" s="33">
        <v>13028899</v>
      </c>
      <c r="T272" s="38">
        <f t="shared" si="70"/>
        <v>0.95962290335427225</v>
      </c>
      <c r="U272" s="38">
        <f t="shared" si="71"/>
        <v>3.3919498212051646E-2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13737274</v>
      </c>
      <c r="E273" s="33">
        <v>16025202</v>
      </c>
      <c r="F273" s="33">
        <v>4006658</v>
      </c>
      <c r="G273" s="38">
        <f t="shared" si="64"/>
        <v>0.29166325138451776</v>
      </c>
      <c r="H273" s="33">
        <v>3215068</v>
      </c>
      <c r="I273" s="38">
        <f t="shared" si="65"/>
        <v>0.2340397374326231</v>
      </c>
      <c r="J273" s="33">
        <v>3407827</v>
      </c>
      <c r="K273" s="38">
        <f t="shared" si="66"/>
        <v>0.21265423050517554</v>
      </c>
      <c r="L273" s="33">
        <v>3276725</v>
      </c>
      <c r="M273" s="38">
        <f t="shared" si="67"/>
        <v>0.20447324158534788</v>
      </c>
      <c r="N273" s="33">
        <f t="shared" si="68"/>
        <v>13906278</v>
      </c>
      <c r="O273" s="38">
        <f t="shared" si="69"/>
        <v>0.86777552008392778</v>
      </c>
      <c r="P273" s="33">
        <v>2574867</v>
      </c>
      <c r="Q273" s="33">
        <v>16573949</v>
      </c>
      <c r="R273" s="33">
        <v>14923949</v>
      </c>
      <c r="S273" s="33">
        <v>10994015</v>
      </c>
      <c r="T273" s="38">
        <f t="shared" si="70"/>
        <v>0.73666929577419493</v>
      </c>
      <c r="U273" s="38">
        <f t="shared" si="71"/>
        <v>0.27258029249666094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247724355</v>
      </c>
      <c r="E275" s="34">
        <f>SUM(E268:E274)</f>
        <v>260340637</v>
      </c>
      <c r="F275" s="34">
        <f>SUM(F268:F274)</f>
        <v>55088543</v>
      </c>
      <c r="G275" s="39">
        <f t="shared" si="64"/>
        <v>0.2223783890768431</v>
      </c>
      <c r="H275" s="34">
        <f>SUM(H268:H274)</f>
        <v>40959552</v>
      </c>
      <c r="I275" s="39">
        <f t="shared" si="65"/>
        <v>0.16534325823554974</v>
      </c>
      <c r="J275" s="34">
        <f>SUM(J268:J274)</f>
        <v>41262112</v>
      </c>
      <c r="K275" s="39">
        <f t="shared" si="66"/>
        <v>0.15849278266919198</v>
      </c>
      <c r="L275" s="34">
        <f>SUM(L268:L274)</f>
        <v>48038910</v>
      </c>
      <c r="M275" s="39">
        <f t="shared" si="67"/>
        <v>0.18452328669688245</v>
      </c>
      <c r="N275" s="34">
        <f t="shared" si="68"/>
        <v>185349117</v>
      </c>
      <c r="O275" s="39">
        <f t="shared" si="69"/>
        <v>0.71194846542531887</v>
      </c>
      <c r="P275" s="34">
        <f>SUM(P268:P274)</f>
        <v>43063720</v>
      </c>
      <c r="Q275" s="34">
        <f>SUM(Q268:Q274)</f>
        <v>213803438</v>
      </c>
      <c r="R275" s="34">
        <f>SUM(R268:R274)</f>
        <v>204745546</v>
      </c>
      <c r="S275" s="34">
        <f>SUM(S268:S274)</f>
        <v>165296922</v>
      </c>
      <c r="T275" s="39">
        <f t="shared" si="70"/>
        <v>0.80732853646545255</v>
      </c>
      <c r="U275" s="39">
        <f t="shared" si="71"/>
        <v>0.11553089236136582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30341591</v>
      </c>
      <c r="E276" s="33">
        <v>31040469</v>
      </c>
      <c r="F276" s="33">
        <v>7761910</v>
      </c>
      <c r="G276" s="38">
        <f t="shared" si="64"/>
        <v>0.25581750146193716</v>
      </c>
      <c r="H276" s="33">
        <v>3691472</v>
      </c>
      <c r="I276" s="38">
        <f t="shared" si="65"/>
        <v>0.12166375850231453</v>
      </c>
      <c r="J276" s="33">
        <v>5397770</v>
      </c>
      <c r="K276" s="38">
        <f t="shared" si="66"/>
        <v>0.17389460191468112</v>
      </c>
      <c r="L276" s="33">
        <v>8276137</v>
      </c>
      <c r="M276" s="38">
        <f t="shared" si="67"/>
        <v>0.26662409643359447</v>
      </c>
      <c r="N276" s="33">
        <f t="shared" si="68"/>
        <v>25127289</v>
      </c>
      <c r="O276" s="38">
        <f t="shared" si="69"/>
        <v>0.80950094536264905</v>
      </c>
      <c r="P276" s="33">
        <v>510642</v>
      </c>
      <c r="Q276" s="33">
        <v>26907151</v>
      </c>
      <c r="R276" s="33">
        <v>26379118</v>
      </c>
      <c r="S276" s="33">
        <v>16809952</v>
      </c>
      <c r="T276" s="38">
        <f t="shared" si="70"/>
        <v>0.63724465692901489</v>
      </c>
      <c r="U276" s="38">
        <f t="shared" si="71"/>
        <v>15.207317455281782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53884406</v>
      </c>
      <c r="E277" s="33">
        <v>54536300</v>
      </c>
      <c r="F277" s="33">
        <v>8103863</v>
      </c>
      <c r="G277" s="38">
        <f t="shared" si="64"/>
        <v>0.15039347376307721</v>
      </c>
      <c r="H277" s="33">
        <v>11604966</v>
      </c>
      <c r="I277" s="38">
        <f t="shared" si="65"/>
        <v>0.21536780047273787</v>
      </c>
      <c r="J277" s="33">
        <v>889703</v>
      </c>
      <c r="K277" s="38">
        <f t="shared" si="66"/>
        <v>1.6313959692901791E-2</v>
      </c>
      <c r="L277" s="33">
        <v>10942918</v>
      </c>
      <c r="M277" s="38">
        <f t="shared" si="67"/>
        <v>0.20065383973610237</v>
      </c>
      <c r="N277" s="33">
        <f t="shared" si="68"/>
        <v>31541450</v>
      </c>
      <c r="O277" s="38">
        <f t="shared" si="69"/>
        <v>0.57835698424718951</v>
      </c>
      <c r="P277" s="33">
        <v>4347754</v>
      </c>
      <c r="Q277" s="33">
        <v>44857194</v>
      </c>
      <c r="R277" s="33">
        <v>44871643</v>
      </c>
      <c r="S277" s="33">
        <v>27287617</v>
      </c>
      <c r="T277" s="38">
        <f t="shared" si="70"/>
        <v>0.60812609424620356</v>
      </c>
      <c r="U277" s="38">
        <f t="shared" si="71"/>
        <v>1.5169128704153914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104960955</v>
      </c>
      <c r="E278" s="33">
        <v>104960955</v>
      </c>
      <c r="F278" s="33">
        <v>68823907</v>
      </c>
      <c r="G278" s="38">
        <f t="shared" si="64"/>
        <v>0.65570961125496618</v>
      </c>
      <c r="H278" s="33">
        <v>58709952</v>
      </c>
      <c r="I278" s="38">
        <f t="shared" si="65"/>
        <v>0.5593503984410203</v>
      </c>
      <c r="J278" s="33">
        <v>9405688</v>
      </c>
      <c r="K278" s="38">
        <f t="shared" si="66"/>
        <v>8.9611303555688873E-2</v>
      </c>
      <c r="L278" s="33">
        <v>7133537</v>
      </c>
      <c r="M278" s="38">
        <f t="shared" si="67"/>
        <v>6.7963720413938694E-2</v>
      </c>
      <c r="N278" s="33">
        <f t="shared" si="68"/>
        <v>144073084</v>
      </c>
      <c r="O278" s="38">
        <f t="shared" si="69"/>
        <v>1.3726350336656141</v>
      </c>
      <c r="P278" s="33">
        <v>182869554</v>
      </c>
      <c r="Q278" s="33">
        <v>96572469</v>
      </c>
      <c r="R278" s="33">
        <v>96142469</v>
      </c>
      <c r="S278" s="33">
        <v>251001850</v>
      </c>
      <c r="T278" s="38">
        <f t="shared" si="70"/>
        <v>2.6107281476201738</v>
      </c>
      <c r="U278" s="38">
        <f t="shared" si="71"/>
        <v>-0.96099111719821884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19212573</v>
      </c>
      <c r="E279" s="33">
        <v>20693003</v>
      </c>
      <c r="F279" s="33">
        <v>5386077</v>
      </c>
      <c r="G279" s="38">
        <f t="shared" si="64"/>
        <v>0.28034126402538589</v>
      </c>
      <c r="H279" s="33">
        <v>4391914</v>
      </c>
      <c r="I279" s="38">
        <f t="shared" si="65"/>
        <v>0.22859582628521438</v>
      </c>
      <c r="J279" s="33">
        <v>5029625</v>
      </c>
      <c r="K279" s="38">
        <f t="shared" si="66"/>
        <v>0.24305921185049845</v>
      </c>
      <c r="L279" s="33">
        <v>5723177</v>
      </c>
      <c r="M279" s="38">
        <f t="shared" si="67"/>
        <v>0.27657546852914483</v>
      </c>
      <c r="N279" s="33">
        <f t="shared" si="68"/>
        <v>20530793</v>
      </c>
      <c r="O279" s="38">
        <f t="shared" si="69"/>
        <v>0.99216111842249288</v>
      </c>
      <c r="P279" s="33">
        <v>4005499</v>
      </c>
      <c r="Q279" s="33">
        <v>18167392</v>
      </c>
      <c r="R279" s="33">
        <v>18167392</v>
      </c>
      <c r="S279" s="33">
        <v>14431450</v>
      </c>
      <c r="T279" s="38">
        <f t="shared" si="70"/>
        <v>0.79436002701983865</v>
      </c>
      <c r="U279" s="38">
        <f t="shared" si="71"/>
        <v>0.42882996600423562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20955419</v>
      </c>
      <c r="E280" s="33">
        <v>20955419</v>
      </c>
      <c r="F280" s="33">
        <v>3694410</v>
      </c>
      <c r="G280" s="38">
        <f t="shared" si="64"/>
        <v>0.17629855074718381</v>
      </c>
      <c r="H280" s="33">
        <v>386703</v>
      </c>
      <c r="I280" s="38">
        <f t="shared" si="65"/>
        <v>1.8453603814841402E-2</v>
      </c>
      <c r="J280" s="33">
        <v>386703</v>
      </c>
      <c r="K280" s="38">
        <f t="shared" si="66"/>
        <v>1.8453603814841402E-2</v>
      </c>
      <c r="L280" s="33">
        <v>386703</v>
      </c>
      <c r="M280" s="38">
        <f t="shared" si="67"/>
        <v>1.8453603814841402E-2</v>
      </c>
      <c r="N280" s="33">
        <f t="shared" si="68"/>
        <v>4854519</v>
      </c>
      <c r="O280" s="38">
        <f t="shared" si="69"/>
        <v>0.23165936219170802</v>
      </c>
      <c r="P280" s="33">
        <v>739674</v>
      </c>
      <c r="Q280" s="33">
        <v>13429004</v>
      </c>
      <c r="R280" s="33">
        <v>13469640</v>
      </c>
      <c r="S280" s="33">
        <v>9212501</v>
      </c>
      <c r="T280" s="38">
        <f t="shared" si="70"/>
        <v>0.68394559913999187</v>
      </c>
      <c r="U280" s="38">
        <f t="shared" si="71"/>
        <v>-0.4771980629304261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15373059</v>
      </c>
      <c r="E281" s="33">
        <v>15308131</v>
      </c>
      <c r="F281" s="33">
        <v>2274782</v>
      </c>
      <c r="G281" s="38">
        <f t="shared" si="64"/>
        <v>0.14797198137338835</v>
      </c>
      <c r="H281" s="33">
        <v>516094</v>
      </c>
      <c r="I281" s="38">
        <f t="shared" si="65"/>
        <v>3.3571327606301389E-2</v>
      </c>
      <c r="J281" s="33">
        <v>1234864</v>
      </c>
      <c r="K281" s="38">
        <f t="shared" si="66"/>
        <v>8.0667195753681489E-2</v>
      </c>
      <c r="L281" s="33">
        <v>638879</v>
      </c>
      <c r="M281" s="38">
        <f t="shared" si="67"/>
        <v>4.1734618027504465E-2</v>
      </c>
      <c r="N281" s="33">
        <f t="shared" si="68"/>
        <v>4664619</v>
      </c>
      <c r="O281" s="38">
        <f t="shared" si="69"/>
        <v>0.30471512165658893</v>
      </c>
      <c r="P281" s="33">
        <v>543635</v>
      </c>
      <c r="Q281" s="33">
        <v>12737022</v>
      </c>
      <c r="R281" s="33">
        <v>13135222</v>
      </c>
      <c r="S281" s="33">
        <v>2650692</v>
      </c>
      <c r="T281" s="38">
        <f t="shared" si="70"/>
        <v>0.20180031978142432</v>
      </c>
      <c r="U281" s="38">
        <f t="shared" si="71"/>
        <v>0.17519843277198865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35296281</v>
      </c>
      <c r="E282" s="33">
        <v>38245382</v>
      </c>
      <c r="F282" s="33">
        <v>1650539</v>
      </c>
      <c r="G282" s="38">
        <f t="shared" si="64"/>
        <v>4.6762405365029819E-2</v>
      </c>
      <c r="H282" s="33">
        <v>3567001</v>
      </c>
      <c r="I282" s="38">
        <f t="shared" si="65"/>
        <v>0.10105883393210746</v>
      </c>
      <c r="J282" s="33">
        <v>3731060</v>
      </c>
      <c r="K282" s="38">
        <f t="shared" si="66"/>
        <v>9.7555830400648108E-2</v>
      </c>
      <c r="L282" s="33">
        <v>3435465</v>
      </c>
      <c r="M282" s="38">
        <f t="shared" si="67"/>
        <v>8.9826923417839044E-2</v>
      </c>
      <c r="N282" s="33">
        <f t="shared" si="68"/>
        <v>12384065</v>
      </c>
      <c r="O282" s="38">
        <f t="shared" si="69"/>
        <v>0.32380549892271959</v>
      </c>
      <c r="P282" s="33">
        <v>16238382</v>
      </c>
      <c r="Q282" s="33">
        <v>26511800</v>
      </c>
      <c r="R282" s="33">
        <v>26511800</v>
      </c>
      <c r="S282" s="33">
        <v>22959996</v>
      </c>
      <c r="T282" s="38">
        <f t="shared" si="70"/>
        <v>0.86602931524830451</v>
      </c>
      <c r="U282" s="38">
        <f t="shared" si="71"/>
        <v>-0.78843551038520954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74892549</v>
      </c>
      <c r="E283" s="33">
        <v>67131417</v>
      </c>
      <c r="F283" s="33">
        <v>8621690</v>
      </c>
      <c r="G283" s="38">
        <f t="shared" si="64"/>
        <v>0.1151207979314471</v>
      </c>
      <c r="H283" s="33">
        <v>20742730</v>
      </c>
      <c r="I283" s="38">
        <f t="shared" si="65"/>
        <v>0.2769665377526408</v>
      </c>
      <c r="J283" s="33">
        <v>17894239</v>
      </c>
      <c r="K283" s="38">
        <f t="shared" si="66"/>
        <v>0.26655535961649668</v>
      </c>
      <c r="L283" s="33">
        <v>9865453</v>
      </c>
      <c r="M283" s="38">
        <f t="shared" si="67"/>
        <v>0.14695731806167595</v>
      </c>
      <c r="N283" s="33">
        <f t="shared" si="68"/>
        <v>57124112</v>
      </c>
      <c r="O283" s="38">
        <f t="shared" si="69"/>
        <v>0.85092963254447618</v>
      </c>
      <c r="P283" s="33">
        <v>14751492</v>
      </c>
      <c r="Q283" s="33">
        <v>64002164</v>
      </c>
      <c r="R283" s="33">
        <v>64189252</v>
      </c>
      <c r="S283" s="33">
        <v>52475431</v>
      </c>
      <c r="T283" s="38">
        <f t="shared" si="70"/>
        <v>0.81751117772800963</v>
      </c>
      <c r="U283" s="38">
        <f t="shared" si="71"/>
        <v>-0.33122337726922813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354916833</v>
      </c>
      <c r="E285" s="34">
        <f>SUM(E276:E284)</f>
        <v>352871076</v>
      </c>
      <c r="F285" s="34">
        <f>SUM(F276:F284)</f>
        <v>106317178</v>
      </c>
      <c r="G285" s="39">
        <f t="shared" si="64"/>
        <v>0.29955518621456872</v>
      </c>
      <c r="H285" s="34">
        <f>SUM(H276:H284)</f>
        <v>103610832</v>
      </c>
      <c r="I285" s="39">
        <f t="shared" si="65"/>
        <v>0.29192988995255686</v>
      </c>
      <c r="J285" s="34">
        <f>SUM(J276:J284)</f>
        <v>43969652</v>
      </c>
      <c r="K285" s="39">
        <f t="shared" si="66"/>
        <v>0.12460542954787261</v>
      </c>
      <c r="L285" s="34">
        <f>SUM(L276:L284)</f>
        <v>46402269</v>
      </c>
      <c r="M285" s="39">
        <f t="shared" si="67"/>
        <v>0.13149921361080896</v>
      </c>
      <c r="N285" s="34">
        <f t="shared" si="68"/>
        <v>300299931</v>
      </c>
      <c r="O285" s="39">
        <f t="shared" si="69"/>
        <v>0.85101883215840568</v>
      </c>
      <c r="P285" s="34">
        <f>SUM(P276:P284)</f>
        <v>224006632</v>
      </c>
      <c r="Q285" s="34">
        <f>SUM(Q276:Q284)</f>
        <v>303184196</v>
      </c>
      <c r="R285" s="34">
        <f>SUM(R276:R284)</f>
        <v>302866536</v>
      </c>
      <c r="S285" s="34">
        <f>SUM(S276:S284)</f>
        <v>396829489</v>
      </c>
      <c r="T285" s="39">
        <f t="shared" si="70"/>
        <v>1.3102454111998691</v>
      </c>
      <c r="U285" s="39">
        <f t="shared" si="71"/>
        <v>-0.79285314641934357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68391294</v>
      </c>
      <c r="E286" s="33">
        <v>67637143</v>
      </c>
      <c r="F286" s="33">
        <v>2372123</v>
      </c>
      <c r="G286" s="38">
        <f t="shared" si="64"/>
        <v>3.4684575495822614E-2</v>
      </c>
      <c r="H286" s="33">
        <v>3967534</v>
      </c>
      <c r="I286" s="38">
        <f t="shared" si="65"/>
        <v>5.8012266882974901E-2</v>
      </c>
      <c r="J286" s="33">
        <v>2322648</v>
      </c>
      <c r="K286" s="38">
        <f t="shared" si="66"/>
        <v>3.433983011375865E-2</v>
      </c>
      <c r="L286" s="33">
        <v>2566266</v>
      </c>
      <c r="M286" s="38">
        <f t="shared" si="67"/>
        <v>3.7941667642585081E-2</v>
      </c>
      <c r="N286" s="33">
        <f t="shared" si="68"/>
        <v>11228571</v>
      </c>
      <c r="O286" s="38">
        <f t="shared" si="69"/>
        <v>0.16601190561818971</v>
      </c>
      <c r="P286" s="33">
        <v>2442132</v>
      </c>
      <c r="Q286" s="33">
        <v>97520770</v>
      </c>
      <c r="R286" s="33">
        <v>95220495</v>
      </c>
      <c r="S286" s="33">
        <v>8560142</v>
      </c>
      <c r="T286" s="38">
        <f t="shared" si="70"/>
        <v>8.989810439443735E-2</v>
      </c>
      <c r="U286" s="38">
        <f t="shared" si="71"/>
        <v>5.0830176255828974E-2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1502190</v>
      </c>
      <c r="E287" s="33">
        <v>2602190</v>
      </c>
      <c r="F287" s="33">
        <v>377938</v>
      </c>
      <c r="G287" s="38">
        <f t="shared" si="64"/>
        <v>0.2515913433054407</v>
      </c>
      <c r="H287" s="33">
        <v>97600</v>
      </c>
      <c r="I287" s="38">
        <f t="shared" si="65"/>
        <v>6.4971807827238895E-2</v>
      </c>
      <c r="J287" s="33">
        <v>1688348</v>
      </c>
      <c r="K287" s="38">
        <f t="shared" si="66"/>
        <v>0.64881811089889674</v>
      </c>
      <c r="L287" s="33">
        <v>87774</v>
      </c>
      <c r="M287" s="38">
        <f t="shared" si="67"/>
        <v>3.3730819040884791E-2</v>
      </c>
      <c r="N287" s="33">
        <f t="shared" si="68"/>
        <v>2251660</v>
      </c>
      <c r="O287" s="38">
        <f t="shared" si="69"/>
        <v>0.86529423293456664</v>
      </c>
      <c r="P287" s="33">
        <v>-71674</v>
      </c>
      <c r="Q287" s="33">
        <v>2054457</v>
      </c>
      <c r="R287" s="33">
        <v>2054457</v>
      </c>
      <c r="S287" s="33">
        <v>1874292</v>
      </c>
      <c r="T287" s="38">
        <f t="shared" si="70"/>
        <v>0.91230529526780069</v>
      </c>
      <c r="U287" s="38">
        <f t="shared" si="71"/>
        <v>-2.2246281775818288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50618042</v>
      </c>
      <c r="E288" s="33">
        <v>60460827</v>
      </c>
      <c r="F288" s="33">
        <v>15196783</v>
      </c>
      <c r="G288" s="38">
        <f t="shared" si="64"/>
        <v>0.30022463136760602</v>
      </c>
      <c r="H288" s="33">
        <v>14075733</v>
      </c>
      <c r="I288" s="38">
        <f t="shared" si="65"/>
        <v>0.27807738987612363</v>
      </c>
      <c r="J288" s="33">
        <v>13213522</v>
      </c>
      <c r="K288" s="38">
        <f t="shared" si="66"/>
        <v>0.21854682867635933</v>
      </c>
      <c r="L288" s="33">
        <v>16250441</v>
      </c>
      <c r="M288" s="38">
        <f t="shared" si="67"/>
        <v>0.26877635993963495</v>
      </c>
      <c r="N288" s="33">
        <f t="shared" si="68"/>
        <v>58736479</v>
      </c>
      <c r="O288" s="38">
        <f t="shared" si="69"/>
        <v>0.97147991376300558</v>
      </c>
      <c r="P288" s="33">
        <v>13985586</v>
      </c>
      <c r="Q288" s="33">
        <v>70504248</v>
      </c>
      <c r="R288" s="33">
        <v>56615031</v>
      </c>
      <c r="S288" s="33">
        <v>52178601</v>
      </c>
      <c r="T288" s="38">
        <f t="shared" si="70"/>
        <v>0.92163865458273797</v>
      </c>
      <c r="U288" s="38">
        <f t="shared" si="71"/>
        <v>0.16194208808983768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33864900</v>
      </c>
      <c r="E289" s="33">
        <v>33935477</v>
      </c>
      <c r="F289" s="33">
        <v>5504062</v>
      </c>
      <c r="G289" s="38">
        <f t="shared" si="64"/>
        <v>0.1625299941827674</v>
      </c>
      <c r="H289" s="33">
        <v>253106</v>
      </c>
      <c r="I289" s="38">
        <f t="shared" si="65"/>
        <v>7.4739922456584845E-3</v>
      </c>
      <c r="J289" s="33">
        <v>5296202</v>
      </c>
      <c r="K289" s="38">
        <f t="shared" si="66"/>
        <v>0.15606682057246463</v>
      </c>
      <c r="L289" s="33">
        <v>1965885</v>
      </c>
      <c r="M289" s="38">
        <f t="shared" si="67"/>
        <v>5.7930083021965478E-2</v>
      </c>
      <c r="N289" s="33">
        <f t="shared" si="68"/>
        <v>13019255</v>
      </c>
      <c r="O289" s="38">
        <f t="shared" si="69"/>
        <v>0.38364732577650229</v>
      </c>
      <c r="P289" s="33">
        <v>4872721</v>
      </c>
      <c r="Q289" s="33">
        <v>29183493</v>
      </c>
      <c r="R289" s="33">
        <v>28818558</v>
      </c>
      <c r="S289" s="33">
        <v>14881428</v>
      </c>
      <c r="T289" s="38">
        <f t="shared" si="70"/>
        <v>0.51638350537872157</v>
      </c>
      <c r="U289" s="38">
        <f t="shared" si="71"/>
        <v>-0.59655293212970739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292960144</v>
      </c>
      <c r="E290" s="33">
        <v>292960144</v>
      </c>
      <c r="F290" s="33">
        <v>89977826</v>
      </c>
      <c r="G290" s="38">
        <f t="shared" si="64"/>
        <v>0.30713333483342364</v>
      </c>
      <c r="H290" s="33">
        <v>57834830</v>
      </c>
      <c r="I290" s="38">
        <f t="shared" si="65"/>
        <v>0.19741535217159095</v>
      </c>
      <c r="J290" s="33">
        <v>55755883</v>
      </c>
      <c r="K290" s="38">
        <f t="shared" si="66"/>
        <v>0.19031900462200757</v>
      </c>
      <c r="L290" s="33">
        <v>44377956</v>
      </c>
      <c r="M290" s="38">
        <f t="shared" si="67"/>
        <v>0.15148120626265121</v>
      </c>
      <c r="N290" s="33">
        <f t="shared" si="68"/>
        <v>247946495</v>
      </c>
      <c r="O290" s="38">
        <f t="shared" si="69"/>
        <v>0.84634889788967338</v>
      </c>
      <c r="P290" s="33">
        <v>57030193</v>
      </c>
      <c r="Q290" s="33">
        <v>265710422</v>
      </c>
      <c r="R290" s="33">
        <v>259711025</v>
      </c>
      <c r="S290" s="33">
        <v>252639287</v>
      </c>
      <c r="T290" s="38">
        <f t="shared" si="70"/>
        <v>0.97277074394512131</v>
      </c>
      <c r="U290" s="38">
        <f t="shared" si="71"/>
        <v>-0.22185155501753251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447336570</v>
      </c>
      <c r="E292" s="34">
        <f>SUM(E286:E291)</f>
        <v>457595781</v>
      </c>
      <c r="F292" s="34">
        <f>SUM(F286:F291)</f>
        <v>113428732</v>
      </c>
      <c r="G292" s="39">
        <f t="shared" si="64"/>
        <v>0.2535646303185094</v>
      </c>
      <c r="H292" s="34">
        <f>SUM(H286:H291)</f>
        <v>76228803</v>
      </c>
      <c r="I292" s="39">
        <f t="shared" si="65"/>
        <v>0.1704059272417634</v>
      </c>
      <c r="J292" s="34">
        <f>SUM(J286:J291)</f>
        <v>78276603</v>
      </c>
      <c r="K292" s="39">
        <f t="shared" si="66"/>
        <v>0.17106058720414644</v>
      </c>
      <c r="L292" s="34">
        <f>SUM(L286:L291)</f>
        <v>65248322</v>
      </c>
      <c r="M292" s="39">
        <f t="shared" si="67"/>
        <v>0.14258943091085885</v>
      </c>
      <c r="N292" s="34">
        <f t="shared" si="68"/>
        <v>333182460</v>
      </c>
      <c r="O292" s="39">
        <f t="shared" si="69"/>
        <v>0.72811523583518356</v>
      </c>
      <c r="P292" s="34">
        <f>SUM(P286:P291)</f>
        <v>78258958</v>
      </c>
      <c r="Q292" s="34">
        <f>SUM(Q286:Q291)</f>
        <v>464973390</v>
      </c>
      <c r="R292" s="34">
        <f>SUM(R286:R291)</f>
        <v>442419566</v>
      </c>
      <c r="S292" s="34">
        <f>SUM(S286:S291)</f>
        <v>330133750</v>
      </c>
      <c r="T292" s="39">
        <f t="shared" si="70"/>
        <v>0.74620060994318682</v>
      </c>
      <c r="U292" s="39">
        <f t="shared" si="71"/>
        <v>-0.16625107633045666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857927783</v>
      </c>
      <c r="E293" s="33">
        <v>889927783</v>
      </c>
      <c r="F293" s="33">
        <v>227517925</v>
      </c>
      <c r="G293" s="38">
        <f t="shared" si="64"/>
        <v>0.26519472793434412</v>
      </c>
      <c r="H293" s="33">
        <v>192470049</v>
      </c>
      <c r="I293" s="38">
        <f t="shared" si="65"/>
        <v>0.22434294915473088</v>
      </c>
      <c r="J293" s="33">
        <v>166249751</v>
      </c>
      <c r="K293" s="38">
        <f t="shared" si="66"/>
        <v>0.18681263151439334</v>
      </c>
      <c r="L293" s="33">
        <v>163267640</v>
      </c>
      <c r="M293" s="38">
        <f t="shared" si="67"/>
        <v>0.18346167309173669</v>
      </c>
      <c r="N293" s="33">
        <f t="shared" si="68"/>
        <v>749505365</v>
      </c>
      <c r="O293" s="38">
        <f t="shared" si="69"/>
        <v>0.84220919867606825</v>
      </c>
      <c r="P293" s="33">
        <v>107701049</v>
      </c>
      <c r="Q293" s="33">
        <v>762833273</v>
      </c>
      <c r="R293" s="33">
        <v>762333273</v>
      </c>
      <c r="S293" s="33">
        <v>582740311</v>
      </c>
      <c r="T293" s="38">
        <f t="shared" si="70"/>
        <v>0.76441673430670265</v>
      </c>
      <c r="U293" s="38">
        <f t="shared" si="71"/>
        <v>0.51593360989455173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34401328</v>
      </c>
      <c r="E294" s="33">
        <v>60563433</v>
      </c>
      <c r="F294" s="33">
        <v>15787066</v>
      </c>
      <c r="G294" s="38">
        <f t="shared" si="64"/>
        <v>0.45890862120206521</v>
      </c>
      <c r="H294" s="33">
        <v>5383273</v>
      </c>
      <c r="I294" s="38">
        <f t="shared" si="65"/>
        <v>0.15648445315831994</v>
      </c>
      <c r="J294" s="33">
        <v>1779077</v>
      </c>
      <c r="K294" s="38">
        <f t="shared" si="66"/>
        <v>2.9375431871571746E-2</v>
      </c>
      <c r="L294" s="33">
        <v>13023373</v>
      </c>
      <c r="M294" s="38">
        <f t="shared" si="67"/>
        <v>0.21503690188764563</v>
      </c>
      <c r="N294" s="33">
        <f t="shared" si="68"/>
        <v>35972789</v>
      </c>
      <c r="O294" s="38">
        <f t="shared" si="69"/>
        <v>0.59396878971507439</v>
      </c>
      <c r="P294" s="33">
        <v>2175741</v>
      </c>
      <c r="Q294" s="33">
        <v>39488907</v>
      </c>
      <c r="R294" s="33">
        <v>62916043</v>
      </c>
      <c r="S294" s="33">
        <v>32254907</v>
      </c>
      <c r="T294" s="38">
        <f t="shared" si="70"/>
        <v>0.51266585535266418</v>
      </c>
      <c r="U294" s="38">
        <f t="shared" si="71"/>
        <v>4.9857184288019578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32051071</v>
      </c>
      <c r="E295" s="33">
        <v>34149520</v>
      </c>
      <c r="F295" s="33">
        <v>5841910</v>
      </c>
      <c r="G295" s="38">
        <f t="shared" si="64"/>
        <v>0.18226879220354289</v>
      </c>
      <c r="H295" s="33">
        <v>9850626</v>
      </c>
      <c r="I295" s="38">
        <f t="shared" si="65"/>
        <v>0.30734155498267124</v>
      </c>
      <c r="J295" s="33">
        <v>5895910</v>
      </c>
      <c r="K295" s="38">
        <f t="shared" si="66"/>
        <v>0.17264986447832942</v>
      </c>
      <c r="L295" s="33">
        <v>4400946</v>
      </c>
      <c r="M295" s="38">
        <f t="shared" si="67"/>
        <v>0.12887285092147707</v>
      </c>
      <c r="N295" s="33">
        <f t="shared" si="68"/>
        <v>25989392</v>
      </c>
      <c r="O295" s="38">
        <f t="shared" si="69"/>
        <v>0.76104706596168847</v>
      </c>
      <c r="P295" s="33">
        <v>954759</v>
      </c>
      <c r="Q295" s="33">
        <v>27089943</v>
      </c>
      <c r="R295" s="33">
        <v>27468528</v>
      </c>
      <c r="S295" s="33">
        <v>15260085</v>
      </c>
      <c r="T295" s="38">
        <f t="shared" si="70"/>
        <v>0.55554797111807375</v>
      </c>
      <c r="U295" s="38">
        <f t="shared" si="71"/>
        <v>3.6094836498006302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174145943</v>
      </c>
      <c r="E296" s="33">
        <v>173795943</v>
      </c>
      <c r="F296" s="33">
        <v>30565551</v>
      </c>
      <c r="G296" s="38">
        <f t="shared" si="64"/>
        <v>0.17551687092704765</v>
      </c>
      <c r="H296" s="33">
        <v>13731611</v>
      </c>
      <c r="I296" s="38">
        <f t="shared" si="65"/>
        <v>7.8851167953995924E-2</v>
      </c>
      <c r="J296" s="33">
        <v>14798771</v>
      </c>
      <c r="K296" s="38">
        <f t="shared" si="66"/>
        <v>8.5150267287884857E-2</v>
      </c>
      <c r="L296" s="33">
        <v>1558052</v>
      </c>
      <c r="M296" s="38">
        <f t="shared" si="67"/>
        <v>8.96483527236306E-3</v>
      </c>
      <c r="N296" s="33">
        <f t="shared" si="68"/>
        <v>60653985</v>
      </c>
      <c r="O296" s="38">
        <f t="shared" si="69"/>
        <v>0.34899540203881513</v>
      </c>
      <c r="P296" s="33">
        <v>-83560563</v>
      </c>
      <c r="Q296" s="33">
        <v>108137950</v>
      </c>
      <c r="R296" s="33">
        <v>121808236</v>
      </c>
      <c r="S296" s="33">
        <v>65918616</v>
      </c>
      <c r="T296" s="38">
        <f t="shared" si="70"/>
        <v>0.54116715063503584</v>
      </c>
      <c r="U296" s="38">
        <f t="shared" si="71"/>
        <v>-1.0186457815034109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1098526125</v>
      </c>
      <c r="E298" s="34">
        <f>SUM(E293:E297)</f>
        <v>1158436679</v>
      </c>
      <c r="F298" s="34">
        <f>SUM(F293:F297)</f>
        <v>279712452</v>
      </c>
      <c r="G298" s="39">
        <f t="shared" si="64"/>
        <v>0.25462521612765465</v>
      </c>
      <c r="H298" s="34">
        <f>SUM(H293:H297)</f>
        <v>221435559</v>
      </c>
      <c r="I298" s="39">
        <f t="shared" si="65"/>
        <v>0.20157514141959984</v>
      </c>
      <c r="J298" s="34">
        <f>SUM(J293:J297)</f>
        <v>188723509</v>
      </c>
      <c r="K298" s="39">
        <f t="shared" si="66"/>
        <v>0.16291223544726868</v>
      </c>
      <c r="L298" s="34">
        <f>SUM(L293:L297)</f>
        <v>182250011</v>
      </c>
      <c r="M298" s="39">
        <f t="shared" si="67"/>
        <v>0.15732410264955016</v>
      </c>
      <c r="N298" s="34">
        <f t="shared" si="68"/>
        <v>872121531</v>
      </c>
      <c r="O298" s="39">
        <f t="shared" si="69"/>
        <v>0.75284350608860517</v>
      </c>
      <c r="P298" s="34">
        <f>SUM(P293:P297)</f>
        <v>27270986</v>
      </c>
      <c r="Q298" s="34">
        <f>SUM(Q293:Q297)</f>
        <v>937550073</v>
      </c>
      <c r="R298" s="34">
        <f>SUM(R293:R297)</f>
        <v>974526080</v>
      </c>
      <c r="S298" s="34">
        <f>SUM(S293:S297)</f>
        <v>696173919</v>
      </c>
      <c r="T298" s="39">
        <f t="shared" si="70"/>
        <v>0.71437176827530358</v>
      </c>
      <c r="U298" s="39">
        <f t="shared" si="71"/>
        <v>5.6829270859513477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2461605255</v>
      </c>
      <c r="E299" s="34">
        <f>SUM(E263:E266,E268:E274,E276:E284,E286:E291,E293:E297)</f>
        <v>2556306594</v>
      </c>
      <c r="F299" s="34">
        <f>SUM(F263:F266,F268:F274,F276:F284,F286:F291,F293:F297)</f>
        <v>634847470</v>
      </c>
      <c r="G299" s="39">
        <f t="shared" si="64"/>
        <v>0.25789978661708701</v>
      </c>
      <c r="H299" s="34">
        <f>SUM(H263:H266,H268:H274,H276:H284,H286:H291,H293:H297)</f>
        <v>512930662</v>
      </c>
      <c r="I299" s="39">
        <f t="shared" si="65"/>
        <v>0.20837242728424382</v>
      </c>
      <c r="J299" s="34">
        <f>SUM(J263:J266,J268:J274,J276:J284,J286:J291,J293:J297)</f>
        <v>427241582</v>
      </c>
      <c r="K299" s="39">
        <f t="shared" si="66"/>
        <v>0.16713237097725062</v>
      </c>
      <c r="L299" s="34">
        <f>SUM(L263:L266,L268:L274,L276:L284,L286:L291,L293:L297)</f>
        <v>454107217</v>
      </c>
      <c r="M299" s="39">
        <f t="shared" si="67"/>
        <v>0.17764192216452107</v>
      </c>
      <c r="N299" s="34">
        <f t="shared" si="68"/>
        <v>2029126931</v>
      </c>
      <c r="O299" s="39">
        <f t="shared" si="69"/>
        <v>0.79377291274944772</v>
      </c>
      <c r="P299" s="34">
        <f>SUM(P263:P266,P268:P274,P276:P284,P286:P291,P293:P297)</f>
        <v>464711121</v>
      </c>
      <c r="Q299" s="34">
        <f>SUM(Q263:Q266,Q268:Q274,Q276:Q284,Q286:Q291,Q293:Q297)</f>
        <v>2226123231</v>
      </c>
      <c r="R299" s="34">
        <f>SUM(R263:R266,R268:R274,R276:R284,R286:R291,R293:R297)</f>
        <v>2228641188</v>
      </c>
      <c r="S299" s="34">
        <f>SUM(S263:S266,S268:S274,S276:S284,S286:S291,S293:S297)</f>
        <v>1881268724</v>
      </c>
      <c r="T299" s="39">
        <f t="shared" si="70"/>
        <v>0.84413261952152341</v>
      </c>
      <c r="U299" s="39">
        <f t="shared" si="71"/>
        <v>-2.2818270363708426E-2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13547692852</v>
      </c>
      <c r="E302" s="33">
        <v>13614732992</v>
      </c>
      <c r="F302" s="33">
        <v>3447433948</v>
      </c>
      <c r="G302" s="38">
        <f t="shared" ref="G302:G339" si="72">IF(($D302     =0),0,($F302     /$D302     ))</f>
        <v>0.25446649740742144</v>
      </c>
      <c r="H302" s="33">
        <v>3121537119</v>
      </c>
      <c r="I302" s="38">
        <f t="shared" ref="I302:I339" si="73">IF(($D302     =0),0,($H302     /$D302     ))</f>
        <v>0.23041097499779661</v>
      </c>
      <c r="J302" s="33">
        <v>2943407569</v>
      </c>
      <c r="K302" s="38">
        <f t="shared" ref="K302:K339" si="74">IF(($E302     =0),0,($J302     /$E302     ))</f>
        <v>0.21619282366606402</v>
      </c>
      <c r="L302" s="33">
        <v>3095135969</v>
      </c>
      <c r="M302" s="38">
        <f t="shared" ref="M302:M339" si="75">IF(($E302     =0),0,($L302     /$E302     ))</f>
        <v>0.22733725081635445</v>
      </c>
      <c r="N302" s="33">
        <f t="shared" ref="N302:N339" si="76">$F302     +$H302     +$J302     +$L302</f>
        <v>12607514605</v>
      </c>
      <c r="O302" s="38">
        <f t="shared" ref="O302:O339" si="77">IF(($E302     =0),0,($N302     /$E302     ))</f>
        <v>0.92601996766357153</v>
      </c>
      <c r="P302" s="33">
        <v>3751555827</v>
      </c>
      <c r="Q302" s="33">
        <v>11992018301</v>
      </c>
      <c r="R302" s="33">
        <v>11904763996</v>
      </c>
      <c r="S302" s="33">
        <v>11844210467</v>
      </c>
      <c r="T302" s="38">
        <f t="shared" ref="T302:T339" si="78">IF(($R302     =0),0,($S302     /$R302     ))</f>
        <v>0.99491350445751414</v>
      </c>
      <c r="U302" s="38">
        <f t="shared" ref="U302:U339" si="79">IF(($P302     =0),0,(($L302     /$P302     )-1))</f>
        <v>-0.17497270153245148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13547692852</v>
      </c>
      <c r="E303" s="34">
        <f>E302</f>
        <v>13614732992</v>
      </c>
      <c r="F303" s="34">
        <f>F302</f>
        <v>3447433948</v>
      </c>
      <c r="G303" s="39">
        <f t="shared" si="72"/>
        <v>0.25446649740742144</v>
      </c>
      <c r="H303" s="34">
        <f>H302</f>
        <v>3121537119</v>
      </c>
      <c r="I303" s="39">
        <f t="shared" si="73"/>
        <v>0.23041097499779661</v>
      </c>
      <c r="J303" s="34">
        <f>J302</f>
        <v>2943407569</v>
      </c>
      <c r="K303" s="39">
        <f t="shared" si="74"/>
        <v>0.21619282366606402</v>
      </c>
      <c r="L303" s="34">
        <f>L302</f>
        <v>3095135969</v>
      </c>
      <c r="M303" s="39">
        <f t="shared" si="75"/>
        <v>0.22733725081635445</v>
      </c>
      <c r="N303" s="34">
        <f t="shared" si="76"/>
        <v>12607514605</v>
      </c>
      <c r="O303" s="39">
        <f t="shared" si="77"/>
        <v>0.92601996766357153</v>
      </c>
      <c r="P303" s="34">
        <f>P302</f>
        <v>3751555827</v>
      </c>
      <c r="Q303" s="34">
        <f>Q302</f>
        <v>11992018301</v>
      </c>
      <c r="R303" s="34">
        <f>R302</f>
        <v>11904763996</v>
      </c>
      <c r="S303" s="34">
        <f>S302</f>
        <v>11844210467</v>
      </c>
      <c r="T303" s="39">
        <f t="shared" si="78"/>
        <v>0.99491350445751414</v>
      </c>
      <c r="U303" s="39">
        <f t="shared" si="79"/>
        <v>-0.17497270153245148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132111776</v>
      </c>
      <c r="E304" s="33">
        <v>152017533</v>
      </c>
      <c r="F304" s="33">
        <v>31602253</v>
      </c>
      <c r="G304" s="38">
        <f t="shared" si="72"/>
        <v>0.23920844876084324</v>
      </c>
      <c r="H304" s="33">
        <v>31377900</v>
      </c>
      <c r="I304" s="38">
        <f t="shared" si="73"/>
        <v>0.23751024284163738</v>
      </c>
      <c r="J304" s="33">
        <v>37728286</v>
      </c>
      <c r="K304" s="38">
        <f t="shared" si="74"/>
        <v>0.2481837802222458</v>
      </c>
      <c r="L304" s="33">
        <v>47079638</v>
      </c>
      <c r="M304" s="38">
        <f t="shared" si="75"/>
        <v>0.30969873718447988</v>
      </c>
      <c r="N304" s="33">
        <f t="shared" si="76"/>
        <v>147788077</v>
      </c>
      <c r="O304" s="38">
        <f t="shared" si="77"/>
        <v>0.97217784082839975</v>
      </c>
      <c r="P304" s="33">
        <v>38242432</v>
      </c>
      <c r="Q304" s="33">
        <v>111870484</v>
      </c>
      <c r="R304" s="33">
        <v>123582004</v>
      </c>
      <c r="S304" s="33">
        <v>122708789</v>
      </c>
      <c r="T304" s="38">
        <f t="shared" si="78"/>
        <v>0.99293412493942079</v>
      </c>
      <c r="U304" s="38">
        <f t="shared" si="79"/>
        <v>0.23108378672151386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115951240</v>
      </c>
      <c r="E305" s="33">
        <v>116495206</v>
      </c>
      <c r="F305" s="33">
        <v>30541243</v>
      </c>
      <c r="G305" s="38">
        <f t="shared" si="72"/>
        <v>0.26339729527687672</v>
      </c>
      <c r="H305" s="33">
        <v>18105090</v>
      </c>
      <c r="I305" s="38">
        <f t="shared" si="73"/>
        <v>0.15614399639020679</v>
      </c>
      <c r="J305" s="33">
        <v>31702171</v>
      </c>
      <c r="K305" s="38">
        <f t="shared" si="74"/>
        <v>0.27213283780965203</v>
      </c>
      <c r="L305" s="33">
        <v>21712926</v>
      </c>
      <c r="M305" s="38">
        <f t="shared" si="75"/>
        <v>0.18638471698140094</v>
      </c>
      <c r="N305" s="33">
        <f t="shared" si="76"/>
        <v>102061430</v>
      </c>
      <c r="O305" s="38">
        <f t="shared" si="77"/>
        <v>0.87609982851998214</v>
      </c>
      <c r="P305" s="33">
        <v>23408992</v>
      </c>
      <c r="Q305" s="33">
        <v>104330017</v>
      </c>
      <c r="R305" s="33">
        <v>104404136</v>
      </c>
      <c r="S305" s="33">
        <v>93075495</v>
      </c>
      <c r="T305" s="38">
        <f t="shared" si="78"/>
        <v>0.89149241175656102</v>
      </c>
      <c r="U305" s="38">
        <f t="shared" si="79"/>
        <v>-7.2453610988461148E-2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135298190</v>
      </c>
      <c r="E306" s="33">
        <v>135612563</v>
      </c>
      <c r="F306" s="33">
        <v>31621514</v>
      </c>
      <c r="G306" s="38">
        <f t="shared" si="72"/>
        <v>0.23371719902535282</v>
      </c>
      <c r="H306" s="33">
        <v>31448695</v>
      </c>
      <c r="I306" s="38">
        <f t="shared" si="73"/>
        <v>0.23243987964657917</v>
      </c>
      <c r="J306" s="33">
        <v>30164483</v>
      </c>
      <c r="K306" s="38">
        <f t="shared" si="74"/>
        <v>0.22243133182284888</v>
      </c>
      <c r="L306" s="33">
        <v>25991555</v>
      </c>
      <c r="M306" s="38">
        <f t="shared" si="75"/>
        <v>0.19166037736489058</v>
      </c>
      <c r="N306" s="33">
        <f t="shared" si="76"/>
        <v>119226247</v>
      </c>
      <c r="O306" s="38">
        <f t="shared" si="77"/>
        <v>0.8791681564192545</v>
      </c>
      <c r="P306" s="33">
        <v>31808116</v>
      </c>
      <c r="Q306" s="33">
        <v>119501700</v>
      </c>
      <c r="R306" s="33">
        <v>117728900</v>
      </c>
      <c r="S306" s="33">
        <v>113775755</v>
      </c>
      <c r="T306" s="38">
        <f t="shared" si="78"/>
        <v>0.96642162629566741</v>
      </c>
      <c r="U306" s="38">
        <f t="shared" si="79"/>
        <v>-0.18286405268391248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397850644</v>
      </c>
      <c r="E307" s="33">
        <v>397447651</v>
      </c>
      <c r="F307" s="33">
        <v>98441940</v>
      </c>
      <c r="G307" s="38">
        <f t="shared" si="72"/>
        <v>0.24743441159290921</v>
      </c>
      <c r="H307" s="33">
        <v>86698692</v>
      </c>
      <c r="I307" s="38">
        <f t="shared" si="73"/>
        <v>0.21791768671863707</v>
      </c>
      <c r="J307" s="33">
        <v>82023826</v>
      </c>
      <c r="K307" s="38">
        <f t="shared" si="74"/>
        <v>0.20637642666555853</v>
      </c>
      <c r="L307" s="33">
        <v>86231774</v>
      </c>
      <c r="M307" s="38">
        <f t="shared" si="75"/>
        <v>0.21696385368748852</v>
      </c>
      <c r="N307" s="33">
        <f t="shared" si="76"/>
        <v>353396232</v>
      </c>
      <c r="O307" s="38">
        <f t="shared" si="77"/>
        <v>0.88916422354198288</v>
      </c>
      <c r="P307" s="33">
        <v>89324961</v>
      </c>
      <c r="Q307" s="33">
        <v>355571693</v>
      </c>
      <c r="R307" s="33">
        <v>344789710</v>
      </c>
      <c r="S307" s="33">
        <v>307741573</v>
      </c>
      <c r="T307" s="38">
        <f t="shared" si="78"/>
        <v>0.89254860013078696</v>
      </c>
      <c r="U307" s="38">
        <f t="shared" si="79"/>
        <v>-3.4628472997598081E-2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347564549</v>
      </c>
      <c r="E308" s="33">
        <v>362133292</v>
      </c>
      <c r="F308" s="33">
        <v>81130551</v>
      </c>
      <c r="G308" s="38">
        <f t="shared" si="72"/>
        <v>0.23342585207100625</v>
      </c>
      <c r="H308" s="33">
        <v>80616737</v>
      </c>
      <c r="I308" s="38">
        <f t="shared" si="73"/>
        <v>0.23194752523508949</v>
      </c>
      <c r="J308" s="33">
        <v>72861976</v>
      </c>
      <c r="K308" s="38">
        <f t="shared" si="74"/>
        <v>0.20120209218433305</v>
      </c>
      <c r="L308" s="33">
        <v>76351784</v>
      </c>
      <c r="M308" s="38">
        <f t="shared" si="75"/>
        <v>0.21083889740797429</v>
      </c>
      <c r="N308" s="33">
        <f t="shared" si="76"/>
        <v>310961048</v>
      </c>
      <c r="O308" s="38">
        <f t="shared" si="77"/>
        <v>0.85869224086693474</v>
      </c>
      <c r="P308" s="33">
        <v>95569181</v>
      </c>
      <c r="Q308" s="33">
        <v>297667321</v>
      </c>
      <c r="R308" s="33">
        <v>298149512</v>
      </c>
      <c r="S308" s="33">
        <v>285393685</v>
      </c>
      <c r="T308" s="38">
        <f t="shared" si="78"/>
        <v>0.95721667657802501</v>
      </c>
      <c r="U308" s="38">
        <f t="shared" si="79"/>
        <v>-0.20108362129837654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1128776399</v>
      </c>
      <c r="E310" s="34">
        <f>SUM(E304:E309)</f>
        <v>1163706245</v>
      </c>
      <c r="F310" s="34">
        <f>SUM(F304:F309)</f>
        <v>273337501</v>
      </c>
      <c r="G310" s="39">
        <f t="shared" si="72"/>
        <v>0.24215380587524138</v>
      </c>
      <c r="H310" s="34">
        <f>SUM(H304:H309)</f>
        <v>248247114</v>
      </c>
      <c r="I310" s="39">
        <f t="shared" si="73"/>
        <v>0.21992585442070356</v>
      </c>
      <c r="J310" s="34">
        <f>SUM(J304:J309)</f>
        <v>254480742</v>
      </c>
      <c r="K310" s="39">
        <f t="shared" si="74"/>
        <v>0.2186812549072468</v>
      </c>
      <c r="L310" s="34">
        <f>SUM(L304:L309)</f>
        <v>257367677</v>
      </c>
      <c r="M310" s="39">
        <f t="shared" si="75"/>
        <v>0.2211620656895246</v>
      </c>
      <c r="N310" s="34">
        <f t="shared" si="76"/>
        <v>1033433034</v>
      </c>
      <c r="O310" s="39">
        <f t="shared" si="77"/>
        <v>0.88805318218430629</v>
      </c>
      <c r="P310" s="34">
        <f>SUM(P304:P309)</f>
        <v>278353682</v>
      </c>
      <c r="Q310" s="34">
        <f>SUM(Q304:Q309)</f>
        <v>988941215</v>
      </c>
      <c r="R310" s="34">
        <f>SUM(R304:R309)</f>
        <v>988654262</v>
      </c>
      <c r="S310" s="34">
        <f>SUM(S304:S309)</f>
        <v>922695297</v>
      </c>
      <c r="T310" s="39">
        <f t="shared" si="78"/>
        <v>0.933284093807912</v>
      </c>
      <c r="U310" s="39">
        <f t="shared" si="79"/>
        <v>-7.5393308431249695E-2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327832688</v>
      </c>
      <c r="E311" s="33">
        <v>323433534</v>
      </c>
      <c r="F311" s="33">
        <v>69532920</v>
      </c>
      <c r="G311" s="38">
        <f t="shared" si="72"/>
        <v>0.2120988008370904</v>
      </c>
      <c r="H311" s="33">
        <v>59058887</v>
      </c>
      <c r="I311" s="38">
        <f t="shared" si="73"/>
        <v>0.18014947612545579</v>
      </c>
      <c r="J311" s="33">
        <v>70630413</v>
      </c>
      <c r="K311" s="38">
        <f t="shared" si="74"/>
        <v>0.21837690151201206</v>
      </c>
      <c r="L311" s="33">
        <v>85384362</v>
      </c>
      <c r="M311" s="38">
        <f t="shared" si="75"/>
        <v>0.26399353506739348</v>
      </c>
      <c r="N311" s="33">
        <f t="shared" si="76"/>
        <v>284606582</v>
      </c>
      <c r="O311" s="38">
        <f t="shared" si="77"/>
        <v>0.87995384547849631</v>
      </c>
      <c r="P311" s="33">
        <v>77140987</v>
      </c>
      <c r="Q311" s="33">
        <v>268462945</v>
      </c>
      <c r="R311" s="33">
        <v>278777352</v>
      </c>
      <c r="S311" s="33">
        <v>239563275</v>
      </c>
      <c r="T311" s="38">
        <f t="shared" si="78"/>
        <v>0.85933549939164355</v>
      </c>
      <c r="U311" s="38">
        <f t="shared" si="79"/>
        <v>0.10686115540626928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1210061306</v>
      </c>
      <c r="E312" s="33">
        <v>1191952711</v>
      </c>
      <c r="F312" s="33">
        <v>323677703</v>
      </c>
      <c r="G312" s="38">
        <f t="shared" si="72"/>
        <v>0.26748868127182313</v>
      </c>
      <c r="H312" s="33">
        <v>289347265</v>
      </c>
      <c r="I312" s="38">
        <f t="shared" si="73"/>
        <v>0.23911785590142653</v>
      </c>
      <c r="J312" s="33">
        <v>239672026</v>
      </c>
      <c r="K312" s="38">
        <f t="shared" si="74"/>
        <v>0.20107511295387287</v>
      </c>
      <c r="L312" s="33">
        <v>314220490</v>
      </c>
      <c r="M312" s="38">
        <f t="shared" si="75"/>
        <v>0.263618251882142</v>
      </c>
      <c r="N312" s="33">
        <f t="shared" si="76"/>
        <v>1166917484</v>
      </c>
      <c r="O312" s="38">
        <f t="shared" si="77"/>
        <v>0.97899645953320036</v>
      </c>
      <c r="P312" s="33">
        <v>271575648</v>
      </c>
      <c r="Q312" s="33">
        <v>1069658930</v>
      </c>
      <c r="R312" s="33">
        <v>1051298782</v>
      </c>
      <c r="S312" s="33">
        <v>1015707503</v>
      </c>
      <c r="T312" s="38">
        <f t="shared" si="78"/>
        <v>0.96614541973282719</v>
      </c>
      <c r="U312" s="38">
        <f t="shared" si="79"/>
        <v>0.15702748870914962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610888259</v>
      </c>
      <c r="E313" s="33">
        <v>628113097</v>
      </c>
      <c r="F313" s="33">
        <v>140775468</v>
      </c>
      <c r="G313" s="38">
        <f t="shared" si="72"/>
        <v>0.23044389203099744</v>
      </c>
      <c r="H313" s="33">
        <v>131905362</v>
      </c>
      <c r="I313" s="38">
        <f t="shared" si="73"/>
        <v>0.21592387815068484</v>
      </c>
      <c r="J313" s="33">
        <v>125928583</v>
      </c>
      <c r="K313" s="38">
        <f t="shared" si="74"/>
        <v>0.20048711545971792</v>
      </c>
      <c r="L313" s="33">
        <v>135604093</v>
      </c>
      <c r="M313" s="38">
        <f t="shared" si="75"/>
        <v>0.21589120438289475</v>
      </c>
      <c r="N313" s="33">
        <f t="shared" si="76"/>
        <v>534213506</v>
      </c>
      <c r="O313" s="38">
        <f t="shared" si="77"/>
        <v>0.85050528089848121</v>
      </c>
      <c r="P313" s="33">
        <v>113045278</v>
      </c>
      <c r="Q313" s="33">
        <v>537271716</v>
      </c>
      <c r="R313" s="33">
        <v>524572876</v>
      </c>
      <c r="S313" s="33">
        <v>429854725</v>
      </c>
      <c r="T313" s="38">
        <f t="shared" si="78"/>
        <v>0.81943757419893737</v>
      </c>
      <c r="U313" s="38">
        <f t="shared" si="79"/>
        <v>0.19955557099872845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462270510</v>
      </c>
      <c r="E314" s="33">
        <v>466607208</v>
      </c>
      <c r="F314" s="33">
        <v>106185348</v>
      </c>
      <c r="G314" s="38">
        <f t="shared" si="72"/>
        <v>0.22970391946481725</v>
      </c>
      <c r="H314" s="33">
        <v>94297142</v>
      </c>
      <c r="I314" s="38">
        <f t="shared" si="73"/>
        <v>0.20398692964428988</v>
      </c>
      <c r="J314" s="33">
        <v>108446636</v>
      </c>
      <c r="K314" s="38">
        <f t="shared" si="74"/>
        <v>0.2324152609318457</v>
      </c>
      <c r="L314" s="33">
        <v>102754266</v>
      </c>
      <c r="M314" s="38">
        <f t="shared" si="75"/>
        <v>0.22021577086310248</v>
      </c>
      <c r="N314" s="33">
        <f t="shared" si="76"/>
        <v>411683392</v>
      </c>
      <c r="O314" s="38">
        <f t="shared" si="77"/>
        <v>0.88229111111374003</v>
      </c>
      <c r="P314" s="33">
        <v>97782381</v>
      </c>
      <c r="Q314" s="33">
        <v>385531815</v>
      </c>
      <c r="R314" s="33">
        <v>401464147</v>
      </c>
      <c r="S314" s="33">
        <v>354918927</v>
      </c>
      <c r="T314" s="38">
        <f t="shared" si="78"/>
        <v>0.88406132814644589</v>
      </c>
      <c r="U314" s="38">
        <f t="shared" si="79"/>
        <v>5.0846430094599659E-2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472899853</v>
      </c>
      <c r="E315" s="33">
        <v>473175175</v>
      </c>
      <c r="F315" s="33">
        <v>117211005</v>
      </c>
      <c r="G315" s="38">
        <f t="shared" si="72"/>
        <v>0.24785587108228599</v>
      </c>
      <c r="H315" s="33">
        <v>101950432</v>
      </c>
      <c r="I315" s="38">
        <f t="shared" si="73"/>
        <v>0.2155856707360829</v>
      </c>
      <c r="J315" s="33">
        <v>122519388</v>
      </c>
      <c r="K315" s="38">
        <f t="shared" si="74"/>
        <v>0.25893029574089554</v>
      </c>
      <c r="L315" s="33">
        <v>69971689</v>
      </c>
      <c r="M315" s="38">
        <f t="shared" si="75"/>
        <v>0.14787692317121243</v>
      </c>
      <c r="N315" s="33">
        <f t="shared" si="76"/>
        <v>411652514</v>
      </c>
      <c r="O315" s="38">
        <f t="shared" si="77"/>
        <v>0.86997910234830045</v>
      </c>
      <c r="P315" s="33">
        <v>96560995</v>
      </c>
      <c r="Q315" s="33">
        <v>403830751</v>
      </c>
      <c r="R315" s="33">
        <v>409388209</v>
      </c>
      <c r="S315" s="33">
        <v>391175713</v>
      </c>
      <c r="T315" s="38">
        <f t="shared" si="78"/>
        <v>0.95551289558512909</v>
      </c>
      <c r="U315" s="38">
        <f t="shared" si="79"/>
        <v>-0.27536280047652784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3083952616</v>
      </c>
      <c r="E317" s="34">
        <f>SUM(E311:E316)</f>
        <v>3083281725</v>
      </c>
      <c r="F317" s="34">
        <f>SUM(F311:F316)</f>
        <v>757382444</v>
      </c>
      <c r="G317" s="39">
        <f t="shared" si="72"/>
        <v>0.24558822339571251</v>
      </c>
      <c r="H317" s="34">
        <f>SUM(H311:H316)</f>
        <v>676559088</v>
      </c>
      <c r="I317" s="39">
        <f t="shared" si="73"/>
        <v>0.21938050685017399</v>
      </c>
      <c r="J317" s="34">
        <f>SUM(J311:J316)</f>
        <v>667197046</v>
      </c>
      <c r="K317" s="39">
        <f t="shared" si="74"/>
        <v>0.21639185306688119</v>
      </c>
      <c r="L317" s="34">
        <f>SUM(L311:L316)</f>
        <v>707934900</v>
      </c>
      <c r="M317" s="39">
        <f t="shared" si="75"/>
        <v>0.22960435118850517</v>
      </c>
      <c r="N317" s="34">
        <f t="shared" si="76"/>
        <v>2809073478</v>
      </c>
      <c r="O317" s="39">
        <f t="shared" si="77"/>
        <v>0.91106610700648838</v>
      </c>
      <c r="P317" s="34">
        <f>SUM(P311:P316)</f>
        <v>656105289</v>
      </c>
      <c r="Q317" s="34">
        <f>SUM(Q311:Q316)</f>
        <v>2664756157</v>
      </c>
      <c r="R317" s="34">
        <f>SUM(R311:R316)</f>
        <v>2665501366</v>
      </c>
      <c r="S317" s="34">
        <f>SUM(S311:S316)</f>
        <v>2431220143</v>
      </c>
      <c r="T317" s="39">
        <f t="shared" si="78"/>
        <v>0.91210613283174735</v>
      </c>
      <c r="U317" s="39">
        <f t="shared" si="79"/>
        <v>7.899587439539757E-2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113986155</v>
      </c>
      <c r="E318" s="33">
        <v>112461760</v>
      </c>
      <c r="F318" s="33">
        <v>25353129</v>
      </c>
      <c r="G318" s="38">
        <f t="shared" si="72"/>
        <v>0.2224228810946382</v>
      </c>
      <c r="H318" s="33">
        <v>24100269</v>
      </c>
      <c r="I318" s="38">
        <f t="shared" si="73"/>
        <v>0.21143154622594296</v>
      </c>
      <c r="J318" s="33">
        <v>24982482</v>
      </c>
      <c r="K318" s="38">
        <f t="shared" si="74"/>
        <v>0.22214201520587976</v>
      </c>
      <c r="L318" s="33">
        <v>26397347</v>
      </c>
      <c r="M318" s="38">
        <f t="shared" si="75"/>
        <v>0.23472286935577036</v>
      </c>
      <c r="N318" s="33">
        <f t="shared" si="76"/>
        <v>100833227</v>
      </c>
      <c r="O318" s="38">
        <f t="shared" si="77"/>
        <v>0.8966001154525769</v>
      </c>
      <c r="P318" s="33">
        <v>22232535</v>
      </c>
      <c r="Q318" s="33">
        <v>97329811</v>
      </c>
      <c r="R318" s="33">
        <v>95227189</v>
      </c>
      <c r="S318" s="33">
        <v>87519592</v>
      </c>
      <c r="T318" s="38">
        <f t="shared" si="78"/>
        <v>0.91906096272567706</v>
      </c>
      <c r="U318" s="38">
        <f t="shared" si="79"/>
        <v>0.18732960501355334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442179631</v>
      </c>
      <c r="E319" s="33">
        <v>440779264</v>
      </c>
      <c r="F319" s="33">
        <v>101395014</v>
      </c>
      <c r="G319" s="38">
        <f t="shared" si="72"/>
        <v>0.22930729253786003</v>
      </c>
      <c r="H319" s="33">
        <v>98910654</v>
      </c>
      <c r="I319" s="38">
        <f t="shared" si="73"/>
        <v>0.22368885191819249</v>
      </c>
      <c r="J319" s="33">
        <v>95022250</v>
      </c>
      <c r="K319" s="38">
        <f t="shared" si="74"/>
        <v>0.21557785894392709</v>
      </c>
      <c r="L319" s="33">
        <v>103104105</v>
      </c>
      <c r="M319" s="38">
        <f t="shared" si="75"/>
        <v>0.23391323825977439</v>
      </c>
      <c r="N319" s="33">
        <f t="shared" si="76"/>
        <v>398432023</v>
      </c>
      <c r="O319" s="38">
        <f t="shared" si="77"/>
        <v>0.90392642200155771</v>
      </c>
      <c r="P319" s="33">
        <v>89648971</v>
      </c>
      <c r="Q319" s="33">
        <v>354355285</v>
      </c>
      <c r="R319" s="33">
        <v>384715201</v>
      </c>
      <c r="S319" s="33">
        <v>341456804</v>
      </c>
      <c r="T319" s="38">
        <f t="shared" si="78"/>
        <v>0.88755734920908413</v>
      </c>
      <c r="U319" s="38">
        <f t="shared" si="79"/>
        <v>0.15008687606687654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126436230</v>
      </c>
      <c r="E320" s="33">
        <v>130364030</v>
      </c>
      <c r="F320" s="33">
        <v>29536560</v>
      </c>
      <c r="G320" s="38">
        <f t="shared" si="72"/>
        <v>0.23360835735136992</v>
      </c>
      <c r="H320" s="33">
        <v>31768506</v>
      </c>
      <c r="I320" s="38">
        <f t="shared" si="73"/>
        <v>0.25126109818364561</v>
      </c>
      <c r="J320" s="33">
        <v>28025289</v>
      </c>
      <c r="K320" s="38">
        <f t="shared" si="74"/>
        <v>0.21497716049434801</v>
      </c>
      <c r="L320" s="33">
        <v>38967532</v>
      </c>
      <c r="M320" s="38">
        <f t="shared" si="75"/>
        <v>0.29891322015743144</v>
      </c>
      <c r="N320" s="33">
        <f t="shared" si="76"/>
        <v>128297887</v>
      </c>
      <c r="O320" s="38">
        <f t="shared" si="77"/>
        <v>0.98415097324008782</v>
      </c>
      <c r="P320" s="33">
        <v>24584593</v>
      </c>
      <c r="Q320" s="33">
        <v>106612864</v>
      </c>
      <c r="R320" s="33">
        <v>107039756</v>
      </c>
      <c r="S320" s="33">
        <v>100980381</v>
      </c>
      <c r="T320" s="38">
        <f t="shared" si="78"/>
        <v>0.94339136012230818</v>
      </c>
      <c r="U320" s="38">
        <f t="shared" si="79"/>
        <v>0.58503872730372231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100620491</v>
      </c>
      <c r="E321" s="33">
        <v>100875436</v>
      </c>
      <c r="F321" s="33">
        <v>22712495</v>
      </c>
      <c r="G321" s="38">
        <f t="shared" si="72"/>
        <v>0.22572435071898028</v>
      </c>
      <c r="H321" s="33">
        <v>22223879</v>
      </c>
      <c r="I321" s="38">
        <f t="shared" si="73"/>
        <v>0.22086832194050812</v>
      </c>
      <c r="J321" s="33">
        <v>21922332</v>
      </c>
      <c r="K321" s="38">
        <f t="shared" si="74"/>
        <v>0.21732081534695918</v>
      </c>
      <c r="L321" s="33">
        <v>20951190</v>
      </c>
      <c r="M321" s="38">
        <f t="shared" si="75"/>
        <v>0.20769367480106851</v>
      </c>
      <c r="N321" s="33">
        <f t="shared" si="76"/>
        <v>87809896</v>
      </c>
      <c r="O321" s="38">
        <f t="shared" si="77"/>
        <v>0.87047847803106393</v>
      </c>
      <c r="P321" s="33">
        <v>18942410</v>
      </c>
      <c r="Q321" s="33">
        <v>88324355</v>
      </c>
      <c r="R321" s="33">
        <v>88770687</v>
      </c>
      <c r="S321" s="33">
        <v>73825477</v>
      </c>
      <c r="T321" s="38">
        <f t="shared" si="78"/>
        <v>0.83164251055080829</v>
      </c>
      <c r="U321" s="38">
        <f t="shared" si="79"/>
        <v>0.10604669627571139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400000</v>
      </c>
      <c r="E322" s="33">
        <v>400000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329260</v>
      </c>
      <c r="K322" s="38">
        <f t="shared" si="74"/>
        <v>0.82315000000000005</v>
      </c>
      <c r="L322" s="33">
        <v>0</v>
      </c>
      <c r="M322" s="38">
        <f t="shared" si="75"/>
        <v>0</v>
      </c>
      <c r="N322" s="33">
        <f t="shared" si="76"/>
        <v>329260</v>
      </c>
      <c r="O322" s="38">
        <f t="shared" si="77"/>
        <v>0.82315000000000005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783622507</v>
      </c>
      <c r="E323" s="34">
        <f>SUM(E318:E322)</f>
        <v>784880490</v>
      </c>
      <c r="F323" s="34">
        <f>SUM(F318:F322)</f>
        <v>178997198</v>
      </c>
      <c r="G323" s="39">
        <f t="shared" si="72"/>
        <v>0.22842273722492762</v>
      </c>
      <c r="H323" s="34">
        <f>SUM(H318:H322)</f>
        <v>177003308</v>
      </c>
      <c r="I323" s="39">
        <f t="shared" si="73"/>
        <v>0.22587828504012072</v>
      </c>
      <c r="J323" s="34">
        <f>SUM(J318:J322)</f>
        <v>170281613</v>
      </c>
      <c r="K323" s="39">
        <f t="shared" si="74"/>
        <v>0.21695228148682866</v>
      </c>
      <c r="L323" s="34">
        <f>SUM(L318:L322)</f>
        <v>189420174</v>
      </c>
      <c r="M323" s="39">
        <f t="shared" si="75"/>
        <v>0.24133632624757942</v>
      </c>
      <c r="N323" s="34">
        <f t="shared" si="76"/>
        <v>715702293</v>
      </c>
      <c r="O323" s="39">
        <f t="shared" si="77"/>
        <v>0.91186148989383087</v>
      </c>
      <c r="P323" s="34">
        <f>SUM(P318:P322)</f>
        <v>155408509</v>
      </c>
      <c r="Q323" s="34">
        <f>SUM(Q318:Q322)</f>
        <v>646622315</v>
      </c>
      <c r="R323" s="34">
        <f>SUM(R318:R322)</f>
        <v>675752833</v>
      </c>
      <c r="S323" s="34">
        <f>SUM(S318:S322)</f>
        <v>603782254</v>
      </c>
      <c r="T323" s="39">
        <f t="shared" si="78"/>
        <v>0.89349570510790588</v>
      </c>
      <c r="U323" s="39">
        <f t="shared" si="79"/>
        <v>0.21885329972504919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59169408</v>
      </c>
      <c r="E324" s="33">
        <v>63538049</v>
      </c>
      <c r="F324" s="33">
        <v>6643015</v>
      </c>
      <c r="G324" s="38">
        <f t="shared" si="72"/>
        <v>0.1122711080698999</v>
      </c>
      <c r="H324" s="33">
        <v>5654754</v>
      </c>
      <c r="I324" s="38">
        <f t="shared" si="73"/>
        <v>9.5568879107257587E-2</v>
      </c>
      <c r="J324" s="33">
        <v>33181920</v>
      </c>
      <c r="K324" s="38">
        <f t="shared" si="74"/>
        <v>0.52223699849518512</v>
      </c>
      <c r="L324" s="33">
        <v>-2570679</v>
      </c>
      <c r="M324" s="38">
        <f t="shared" si="75"/>
        <v>-4.0458891018199189E-2</v>
      </c>
      <c r="N324" s="33">
        <f t="shared" si="76"/>
        <v>42909010</v>
      </c>
      <c r="O324" s="38">
        <f t="shared" si="77"/>
        <v>0.67532778666213056</v>
      </c>
      <c r="P324" s="33">
        <v>5093012</v>
      </c>
      <c r="Q324" s="33">
        <v>53186415</v>
      </c>
      <c r="R324" s="33">
        <v>54177500</v>
      </c>
      <c r="S324" s="33">
        <v>40984839</v>
      </c>
      <c r="T324" s="38">
        <f t="shared" si="78"/>
        <v>0.75649188316182914</v>
      </c>
      <c r="U324" s="38">
        <f t="shared" si="79"/>
        <v>-1.5047463072932088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182844053</v>
      </c>
      <c r="E325" s="33">
        <v>183216071</v>
      </c>
      <c r="F325" s="33">
        <v>34505777</v>
      </c>
      <c r="G325" s="38">
        <f t="shared" si="72"/>
        <v>0.18871697730305725</v>
      </c>
      <c r="H325" s="33">
        <v>42820015</v>
      </c>
      <c r="I325" s="38">
        <f t="shared" si="73"/>
        <v>0.23418872146746825</v>
      </c>
      <c r="J325" s="33">
        <v>39497702</v>
      </c>
      <c r="K325" s="38">
        <f t="shared" si="74"/>
        <v>0.21557989855595147</v>
      </c>
      <c r="L325" s="33">
        <v>44010831</v>
      </c>
      <c r="M325" s="38">
        <f t="shared" si="75"/>
        <v>0.24021272129561166</v>
      </c>
      <c r="N325" s="33">
        <f t="shared" si="76"/>
        <v>160834325</v>
      </c>
      <c r="O325" s="38">
        <f t="shared" si="77"/>
        <v>0.87783961375309705</v>
      </c>
      <c r="P325" s="33">
        <v>31020687</v>
      </c>
      <c r="Q325" s="33">
        <v>158715777</v>
      </c>
      <c r="R325" s="33">
        <v>159420777</v>
      </c>
      <c r="S325" s="33">
        <v>138186324</v>
      </c>
      <c r="T325" s="38">
        <f t="shared" si="78"/>
        <v>0.86680247456076565</v>
      </c>
      <c r="U325" s="38">
        <f t="shared" si="79"/>
        <v>0.41875745691899091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489695115</v>
      </c>
      <c r="E326" s="33">
        <v>481548519</v>
      </c>
      <c r="F326" s="33">
        <v>115649289</v>
      </c>
      <c r="G326" s="38">
        <f t="shared" si="72"/>
        <v>0.23616590294146594</v>
      </c>
      <c r="H326" s="33">
        <v>104364321</v>
      </c>
      <c r="I326" s="38">
        <f t="shared" si="73"/>
        <v>0.21312101714553555</v>
      </c>
      <c r="J326" s="33">
        <v>116155490</v>
      </c>
      <c r="K326" s="38">
        <f t="shared" si="74"/>
        <v>0.24121243325846467</v>
      </c>
      <c r="L326" s="33">
        <v>107749001</v>
      </c>
      <c r="M326" s="38">
        <f t="shared" si="75"/>
        <v>0.22375523285536258</v>
      </c>
      <c r="N326" s="33">
        <f t="shared" si="76"/>
        <v>443918101</v>
      </c>
      <c r="O326" s="38">
        <f t="shared" si="77"/>
        <v>0.92185539667291549</v>
      </c>
      <c r="P326" s="33">
        <v>94375756</v>
      </c>
      <c r="Q326" s="33">
        <v>444965648</v>
      </c>
      <c r="R326" s="33">
        <v>423242774</v>
      </c>
      <c r="S326" s="33">
        <v>378616853</v>
      </c>
      <c r="T326" s="38">
        <f t="shared" si="78"/>
        <v>0.89456188329396025</v>
      </c>
      <c r="U326" s="38">
        <f t="shared" si="79"/>
        <v>0.14170212315968089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790206606</v>
      </c>
      <c r="E327" s="33">
        <v>770946529</v>
      </c>
      <c r="F327" s="33">
        <v>178329606</v>
      </c>
      <c r="G327" s="38">
        <f t="shared" si="72"/>
        <v>0.22567465855885291</v>
      </c>
      <c r="H327" s="33">
        <v>171538872</v>
      </c>
      <c r="I327" s="38">
        <f t="shared" si="73"/>
        <v>0.21708104019570801</v>
      </c>
      <c r="J327" s="33">
        <v>160351353</v>
      </c>
      <c r="K327" s="38">
        <f t="shared" si="74"/>
        <v>0.20799283344331654</v>
      </c>
      <c r="L327" s="33">
        <v>176963832</v>
      </c>
      <c r="M327" s="38">
        <f t="shared" si="75"/>
        <v>0.229540993237937</v>
      </c>
      <c r="N327" s="33">
        <f t="shared" si="76"/>
        <v>687183663</v>
      </c>
      <c r="O327" s="38">
        <f t="shared" si="77"/>
        <v>0.8913506153161499</v>
      </c>
      <c r="P327" s="33">
        <v>150013607</v>
      </c>
      <c r="Q327" s="33">
        <v>675042557</v>
      </c>
      <c r="R327" s="33">
        <v>664213126</v>
      </c>
      <c r="S327" s="33">
        <v>585527129</v>
      </c>
      <c r="T327" s="38">
        <f t="shared" si="78"/>
        <v>0.88153501651817701</v>
      </c>
      <c r="U327" s="38">
        <f t="shared" si="79"/>
        <v>0.17965186984671333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242450800</v>
      </c>
      <c r="E328" s="33">
        <v>243382700</v>
      </c>
      <c r="F328" s="33">
        <v>60786979</v>
      </c>
      <c r="G328" s="38">
        <f t="shared" si="72"/>
        <v>0.25071882212803587</v>
      </c>
      <c r="H328" s="33">
        <v>52133386</v>
      </c>
      <c r="I328" s="38">
        <f t="shared" si="73"/>
        <v>0.21502666107927876</v>
      </c>
      <c r="J328" s="33">
        <v>56644222</v>
      </c>
      <c r="K328" s="38">
        <f t="shared" si="74"/>
        <v>0.23273725700306555</v>
      </c>
      <c r="L328" s="33">
        <v>75455278</v>
      </c>
      <c r="M328" s="38">
        <f t="shared" si="75"/>
        <v>0.31002728624507825</v>
      </c>
      <c r="N328" s="33">
        <f t="shared" si="76"/>
        <v>245019865</v>
      </c>
      <c r="O328" s="38">
        <f t="shared" si="77"/>
        <v>1.0067267106495243</v>
      </c>
      <c r="P328" s="33">
        <v>67710613</v>
      </c>
      <c r="Q328" s="33">
        <v>213264850</v>
      </c>
      <c r="R328" s="33">
        <v>213262840</v>
      </c>
      <c r="S328" s="33">
        <v>208628435</v>
      </c>
      <c r="T328" s="38">
        <f t="shared" si="78"/>
        <v>0.97826904584033492</v>
      </c>
      <c r="U328" s="38">
        <f t="shared" si="79"/>
        <v>0.11437889360121423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200659408</v>
      </c>
      <c r="E329" s="33">
        <v>202401473</v>
      </c>
      <c r="F329" s="33">
        <v>52369024</v>
      </c>
      <c r="G329" s="38">
        <f t="shared" si="72"/>
        <v>0.2609846431920102</v>
      </c>
      <c r="H329" s="33">
        <v>46877531</v>
      </c>
      <c r="I329" s="38">
        <f t="shared" si="73"/>
        <v>0.23361740905764058</v>
      </c>
      <c r="J329" s="33">
        <v>49713011</v>
      </c>
      <c r="K329" s="38">
        <f t="shared" si="74"/>
        <v>0.24561585576998246</v>
      </c>
      <c r="L329" s="33">
        <v>54342989</v>
      </c>
      <c r="M329" s="38">
        <f t="shared" si="75"/>
        <v>0.26849107466722832</v>
      </c>
      <c r="N329" s="33">
        <f t="shared" si="76"/>
        <v>203302555</v>
      </c>
      <c r="O329" s="38">
        <f t="shared" si="77"/>
        <v>1.0044519537661665</v>
      </c>
      <c r="P329" s="33">
        <v>35832434</v>
      </c>
      <c r="Q329" s="33">
        <v>187967350</v>
      </c>
      <c r="R329" s="33">
        <v>174108252</v>
      </c>
      <c r="S329" s="33">
        <v>166366208</v>
      </c>
      <c r="T329" s="38">
        <f t="shared" si="78"/>
        <v>0.95553315876148137</v>
      </c>
      <c r="U329" s="38">
        <f t="shared" si="79"/>
        <v>0.5165865930290976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289388354</v>
      </c>
      <c r="E330" s="33">
        <v>311956642</v>
      </c>
      <c r="F330" s="33">
        <v>67034141</v>
      </c>
      <c r="G330" s="38">
        <f t="shared" si="72"/>
        <v>0.23164076948307324</v>
      </c>
      <c r="H330" s="33">
        <v>64778538</v>
      </c>
      <c r="I330" s="38">
        <f t="shared" si="73"/>
        <v>0.22384638878729723</v>
      </c>
      <c r="J330" s="33">
        <v>72803002</v>
      </c>
      <c r="K330" s="38">
        <f t="shared" si="74"/>
        <v>0.23337538682699374</v>
      </c>
      <c r="L330" s="33">
        <v>73266225</v>
      </c>
      <c r="M330" s="38">
        <f t="shared" si="75"/>
        <v>0.23486028228243333</v>
      </c>
      <c r="N330" s="33">
        <f t="shared" si="76"/>
        <v>277881906</v>
      </c>
      <c r="O330" s="38">
        <f t="shared" si="77"/>
        <v>0.8907709232233626</v>
      </c>
      <c r="P330" s="33">
        <v>75798099</v>
      </c>
      <c r="Q330" s="33">
        <v>264188201</v>
      </c>
      <c r="R330" s="33">
        <v>256914151</v>
      </c>
      <c r="S330" s="33">
        <v>264035181</v>
      </c>
      <c r="T330" s="38">
        <f t="shared" si="78"/>
        <v>1.0277175467847235</v>
      </c>
      <c r="U330" s="38">
        <f t="shared" si="79"/>
        <v>-3.3402869378030164E-2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2254413744</v>
      </c>
      <c r="E332" s="34">
        <f>SUM(E324:E331)</f>
        <v>2256989983</v>
      </c>
      <c r="F332" s="34">
        <f>SUM(F324:F331)</f>
        <v>515317831</v>
      </c>
      <c r="G332" s="39">
        <f t="shared" si="72"/>
        <v>0.22858174652789023</v>
      </c>
      <c r="H332" s="34">
        <f>SUM(H324:H331)</f>
        <v>488167417</v>
      </c>
      <c r="I332" s="39">
        <f t="shared" si="73"/>
        <v>0.21653852062392323</v>
      </c>
      <c r="J332" s="34">
        <f>SUM(J324:J331)</f>
        <v>528346700</v>
      </c>
      <c r="K332" s="39">
        <f t="shared" si="74"/>
        <v>0.23409350682971108</v>
      </c>
      <c r="L332" s="34">
        <f>SUM(L324:L331)</f>
        <v>529217477</v>
      </c>
      <c r="M332" s="39">
        <f t="shared" si="75"/>
        <v>0.23447932023896803</v>
      </c>
      <c r="N332" s="34">
        <f t="shared" si="76"/>
        <v>2061049425</v>
      </c>
      <c r="O332" s="39">
        <f t="shared" si="77"/>
        <v>0.91318501212860725</v>
      </c>
      <c r="P332" s="34">
        <f>SUM(P324:P331)</f>
        <v>459844208</v>
      </c>
      <c r="Q332" s="34">
        <f>SUM(Q324:Q331)</f>
        <v>1997330798</v>
      </c>
      <c r="R332" s="34">
        <f>SUM(R324:R331)</f>
        <v>1945339420</v>
      </c>
      <c r="S332" s="34">
        <f>SUM(S324:S331)</f>
        <v>1782344969</v>
      </c>
      <c r="T332" s="39">
        <f t="shared" si="78"/>
        <v>0.91621284731895269</v>
      </c>
      <c r="U332" s="39">
        <f t="shared" si="79"/>
        <v>0.15086254821328526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11293256</v>
      </c>
      <c r="E333" s="33">
        <v>13863972</v>
      </c>
      <c r="F333" s="33">
        <v>3169496</v>
      </c>
      <c r="G333" s="38">
        <f t="shared" si="72"/>
        <v>0.28065386988482327</v>
      </c>
      <c r="H333" s="33">
        <v>3346660</v>
      </c>
      <c r="I333" s="38">
        <f t="shared" si="73"/>
        <v>0.29634146255074711</v>
      </c>
      <c r="J333" s="33">
        <v>2990271</v>
      </c>
      <c r="K333" s="38">
        <f t="shared" si="74"/>
        <v>0.21568645695476016</v>
      </c>
      <c r="L333" s="33">
        <v>2626946</v>
      </c>
      <c r="M333" s="38">
        <f t="shared" si="75"/>
        <v>0.1894800422274367</v>
      </c>
      <c r="N333" s="33">
        <f t="shared" si="76"/>
        <v>12133373</v>
      </c>
      <c r="O333" s="38">
        <f t="shared" si="77"/>
        <v>0.87517293023961673</v>
      </c>
      <c r="P333" s="33">
        <v>2523022</v>
      </c>
      <c r="Q333" s="33">
        <v>10387764</v>
      </c>
      <c r="R333" s="33">
        <v>10272998</v>
      </c>
      <c r="S333" s="33">
        <v>9878197</v>
      </c>
      <c r="T333" s="38">
        <f t="shared" si="78"/>
        <v>0.96156905705617779</v>
      </c>
      <c r="U333" s="38">
        <f t="shared" si="79"/>
        <v>4.119028688612314E-2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17895254</v>
      </c>
      <c r="E334" s="33">
        <v>18895254</v>
      </c>
      <c r="F334" s="33">
        <v>5544170</v>
      </c>
      <c r="G334" s="38">
        <f t="shared" si="72"/>
        <v>0.30981231113009067</v>
      </c>
      <c r="H334" s="33">
        <v>3662530</v>
      </c>
      <c r="I334" s="38">
        <f t="shared" si="73"/>
        <v>0.20466487930263522</v>
      </c>
      <c r="J334" s="33">
        <v>3995866</v>
      </c>
      <c r="K334" s="38">
        <f t="shared" si="74"/>
        <v>0.21147458509951758</v>
      </c>
      <c r="L334" s="33">
        <v>4109433</v>
      </c>
      <c r="M334" s="38">
        <f t="shared" si="75"/>
        <v>0.21748493034282576</v>
      </c>
      <c r="N334" s="33">
        <f t="shared" si="76"/>
        <v>17311999</v>
      </c>
      <c r="O334" s="38">
        <f t="shared" si="77"/>
        <v>0.91620885329194302</v>
      </c>
      <c r="P334" s="33">
        <v>4955914</v>
      </c>
      <c r="Q334" s="33">
        <v>14211056</v>
      </c>
      <c r="R334" s="33">
        <v>15282671</v>
      </c>
      <c r="S334" s="33">
        <v>16219277</v>
      </c>
      <c r="T334" s="38">
        <f t="shared" si="78"/>
        <v>1.0612854912600029</v>
      </c>
      <c r="U334" s="38">
        <f t="shared" si="79"/>
        <v>-0.17080219713255718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104670903</v>
      </c>
      <c r="E335" s="33">
        <v>104477068</v>
      </c>
      <c r="F335" s="33">
        <v>21626515</v>
      </c>
      <c r="G335" s="38">
        <f t="shared" si="72"/>
        <v>0.20661439215824859</v>
      </c>
      <c r="H335" s="33">
        <v>18870639</v>
      </c>
      <c r="I335" s="38">
        <f t="shared" si="73"/>
        <v>0.18028543233261302</v>
      </c>
      <c r="J335" s="33">
        <v>24199324</v>
      </c>
      <c r="K335" s="38">
        <f t="shared" si="74"/>
        <v>0.23162330703997169</v>
      </c>
      <c r="L335" s="33">
        <v>29056554</v>
      </c>
      <c r="M335" s="38">
        <f t="shared" si="75"/>
        <v>0.27811417908473463</v>
      </c>
      <c r="N335" s="33">
        <f t="shared" si="76"/>
        <v>93753032</v>
      </c>
      <c r="O335" s="38">
        <f t="shared" si="77"/>
        <v>0.89735512103000437</v>
      </c>
      <c r="P335" s="33">
        <v>25930844</v>
      </c>
      <c r="Q335" s="33">
        <v>95453033</v>
      </c>
      <c r="R335" s="33">
        <v>97079592</v>
      </c>
      <c r="S335" s="33">
        <v>63589168</v>
      </c>
      <c r="T335" s="38">
        <f t="shared" si="78"/>
        <v>0.65502096465341553</v>
      </c>
      <c r="U335" s="38">
        <f t="shared" si="79"/>
        <v>0.12054023386203694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133859413</v>
      </c>
      <c r="E337" s="34">
        <f>SUM(E333:E336)</f>
        <v>137236294</v>
      </c>
      <c r="F337" s="34">
        <f>SUM(F333:F336)</f>
        <v>30340181</v>
      </c>
      <c r="G337" s="39">
        <f t="shared" si="72"/>
        <v>0.22665705997082178</v>
      </c>
      <c r="H337" s="34">
        <f>SUM(H333:H336)</f>
        <v>25879829</v>
      </c>
      <c r="I337" s="39">
        <f t="shared" si="73"/>
        <v>0.19333589188830524</v>
      </c>
      <c r="J337" s="34">
        <f>SUM(J333:J336)</f>
        <v>31185461</v>
      </c>
      <c r="K337" s="39">
        <f t="shared" si="74"/>
        <v>0.22723916604743058</v>
      </c>
      <c r="L337" s="34">
        <f>SUM(L333:L336)</f>
        <v>35792933</v>
      </c>
      <c r="M337" s="39">
        <f t="shared" si="75"/>
        <v>0.26081244222464939</v>
      </c>
      <c r="N337" s="34">
        <f t="shared" si="76"/>
        <v>123198404</v>
      </c>
      <c r="O337" s="39">
        <f t="shared" si="77"/>
        <v>0.89771007660699431</v>
      </c>
      <c r="P337" s="34">
        <f>SUM(P333:P336)</f>
        <v>33409780</v>
      </c>
      <c r="Q337" s="34">
        <f>SUM(Q333:Q336)</f>
        <v>120051853</v>
      </c>
      <c r="R337" s="34">
        <f>SUM(R333:R336)</f>
        <v>122635261</v>
      </c>
      <c r="S337" s="34">
        <f>SUM(S333:S336)</f>
        <v>89686642</v>
      </c>
      <c r="T337" s="39">
        <f t="shared" si="78"/>
        <v>0.73132834120196477</v>
      </c>
      <c r="U337" s="39">
        <f t="shared" si="79"/>
        <v>7.1330999485779367E-2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20932317531</v>
      </c>
      <c r="E338" s="34">
        <f>SUM(E302,E304:E309,E311:E316,E318:E322,E324:E331,E333:E336)</f>
        <v>21040827729</v>
      </c>
      <c r="F338" s="34">
        <f>SUM(F302,F304:F309,F311:F316,F318:F322,F324:F331,F333:F336)</f>
        <v>5202809103</v>
      </c>
      <c r="G338" s="39">
        <f t="shared" si="72"/>
        <v>0.2485538973548834</v>
      </c>
      <c r="H338" s="34">
        <f>SUM(H302,H304:H309,H311:H316,H318:H322,H324:H331,H333:H336)</f>
        <v>4737393875</v>
      </c>
      <c r="I338" s="39">
        <f t="shared" si="73"/>
        <v>0.22631960689417654</v>
      </c>
      <c r="J338" s="34">
        <f>SUM(J302,J304:J309,J311:J316,J318:J322,J324:J331,J333:J336)</f>
        <v>4594899131</v>
      </c>
      <c r="K338" s="39">
        <f t="shared" si="74"/>
        <v>0.2183801507327098</v>
      </c>
      <c r="L338" s="34">
        <f>SUM(L302,L304:L309,L311:L316,L318:L322,L324:L331,L333:L336)</f>
        <v>4814869130</v>
      </c>
      <c r="M338" s="39">
        <f t="shared" si="75"/>
        <v>0.22883458730873962</v>
      </c>
      <c r="N338" s="34">
        <f t="shared" si="76"/>
        <v>19349971239</v>
      </c>
      <c r="O338" s="39">
        <f t="shared" si="77"/>
        <v>0.91963925983436767</v>
      </c>
      <c r="P338" s="34">
        <f>SUM(P302,P304:P309,P311:P316,P318:P322,P324:P331,P333:P336)</f>
        <v>5334677295</v>
      </c>
      <c r="Q338" s="34">
        <f>SUM(Q302,Q304:Q309,Q311:Q316,Q318:Q322,Q324:Q331,Q333:Q336)</f>
        <v>18409720639</v>
      </c>
      <c r="R338" s="34">
        <f>SUM(R302,R304:R309,R311:R316,R318:R322,R324:R331,R333:R336)</f>
        <v>18302647138</v>
      </c>
      <c r="S338" s="34">
        <f>SUM(S302,S304:S309,S311:S316,S318:S322,S324:S331,S333:S336)</f>
        <v>17673939772</v>
      </c>
      <c r="T338" s="39">
        <f t="shared" si="78"/>
        <v>0.96564937512811044</v>
      </c>
      <c r="U338" s="39">
        <f t="shared" si="79"/>
        <v>-9.7439476889670029E-2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136423192408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137124574300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36467306311</v>
      </c>
      <c r="G339" s="41">
        <f t="shared" si="72"/>
        <v>0.26731016674890185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31630355276</v>
      </c>
      <c r="I339" s="41">
        <f t="shared" si="73"/>
        <v>0.23185467747597704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27634919480</v>
      </c>
      <c r="K339" s="41">
        <f t="shared" si="74"/>
        <v>0.20153148785381497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30970024361</v>
      </c>
      <c r="M339" s="41">
        <f t="shared" si="75"/>
        <v>0.22585320333060097</v>
      </c>
      <c r="N339" s="36">
        <f t="shared" si="76"/>
        <v>126702605428</v>
      </c>
      <c r="O339" s="41">
        <f t="shared" si="77"/>
        <v>0.92399634474562597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31809459934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116219699528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117505884966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116534686124</v>
      </c>
      <c r="T339" s="41">
        <f t="shared" si="78"/>
        <v>0.99173489189685249</v>
      </c>
      <c r="U339" s="41">
        <f t="shared" si="79"/>
        <v>-2.6389494657932167E-2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725389962</v>
      </c>
      <c r="E8" s="33">
        <v>715085825</v>
      </c>
      <c r="F8" s="33">
        <v>196112298</v>
      </c>
      <c r="G8" s="38">
        <f>IF(($D8       =0),0,($F8       /$D8       ))</f>
        <v>0.27035430357940354</v>
      </c>
      <c r="H8" s="33">
        <v>213921804</v>
      </c>
      <c r="I8" s="38">
        <f>IF(($D8       =0),0,($H8       /$D8       ))</f>
        <v>0.29490593364455736</v>
      </c>
      <c r="J8" s="33">
        <v>190030762</v>
      </c>
      <c r="K8" s="38">
        <f>IF(($E8       =0),0,($J8       /$E8       ))</f>
        <v>0.26574539077180004</v>
      </c>
      <c r="L8" s="33">
        <v>211399908</v>
      </c>
      <c r="M8" s="38">
        <f>IF(($E8       =0),0,($L8       /$E8       ))</f>
        <v>0.29562872120979322</v>
      </c>
      <c r="N8" s="33">
        <f>$F8       +$H8       +$J8       +$L8</f>
        <v>811464772</v>
      </c>
      <c r="O8" s="38">
        <f>IF(($E8       =0),0,($N8       /$E8       ))</f>
        <v>1.134779551811141</v>
      </c>
      <c r="P8" s="33">
        <v>483976915</v>
      </c>
      <c r="Q8" s="33">
        <v>695248019</v>
      </c>
      <c r="R8" s="33">
        <v>683791162</v>
      </c>
      <c r="S8" s="33">
        <v>951146238</v>
      </c>
      <c r="T8" s="38">
        <f>IF(($R8       =0),0,($S8       /$R8       ))</f>
        <v>1.3909893705236278</v>
      </c>
      <c r="U8" s="38">
        <f>IF(($P8       =0),0,(($L8       /$P8       )-1))</f>
        <v>-0.56320249696207103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968232550</v>
      </c>
      <c r="E9" s="33">
        <v>2145240380</v>
      </c>
      <c r="F9" s="33">
        <v>85082804</v>
      </c>
      <c r="G9" s="38">
        <f>IF(($D9       =0),0,($F9       /$D9       ))</f>
        <v>8.7874347954941201E-2</v>
      </c>
      <c r="H9" s="33">
        <v>182345955</v>
      </c>
      <c r="I9" s="38">
        <f>IF(($D9       =0),0,($H9       /$D9       ))</f>
        <v>0.18832867682459137</v>
      </c>
      <c r="J9" s="33">
        <v>147590665</v>
      </c>
      <c r="K9" s="38">
        <f>IF(($E9       =0),0,($J9       /$E9       ))</f>
        <v>6.8799126837245164E-2</v>
      </c>
      <c r="L9" s="33">
        <v>163244512</v>
      </c>
      <c r="M9" s="38">
        <f>IF(($E9       =0),0,($L9       /$E9       ))</f>
        <v>7.6096139864754928E-2</v>
      </c>
      <c r="N9" s="33">
        <f>$F9       +$H9       +$J9       +$L9</f>
        <v>578263936</v>
      </c>
      <c r="O9" s="38">
        <f>IF(($E9       =0),0,($N9       /$E9       ))</f>
        <v>0.26955670860530789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1693622512</v>
      </c>
      <c r="E10" s="34">
        <f>SUM(E8:E9)</f>
        <v>2860326205</v>
      </c>
      <c r="F10" s="34">
        <f>SUM(F8:F9)</f>
        <v>281195102</v>
      </c>
      <c r="G10" s="39">
        <f t="shared" ref="G10:G54" si="0">IF(($D10      =0),0,($F10      /$D10      ))</f>
        <v>0.16603174556763331</v>
      </c>
      <c r="H10" s="34">
        <f>SUM(H8:H9)</f>
        <v>396267759</v>
      </c>
      <c r="I10" s="39">
        <f t="shared" ref="I10:I54" si="1">IF(($D10      =0),0,($H10      /$D10      ))</f>
        <v>0.23397643583046562</v>
      </c>
      <c r="J10" s="34">
        <f>SUM(J8:J9)</f>
        <v>337621427</v>
      </c>
      <c r="K10" s="39">
        <f t="shared" ref="K10:K54" si="2">IF(($E10      =0),0,($J10      /$E10      ))</f>
        <v>0.11803598708770352</v>
      </c>
      <c r="L10" s="34">
        <f>SUM(L8:L9)</f>
        <v>374644420</v>
      </c>
      <c r="M10" s="39">
        <f t="shared" ref="M10:M54" si="3">IF(($E10      =0),0,($L10      /$E10      ))</f>
        <v>0.13097961321512977</v>
      </c>
      <c r="N10" s="34">
        <f t="shared" ref="N10:N54" si="4">$F10      +$H10      +$J10      +$L10</f>
        <v>1389728708</v>
      </c>
      <c r="O10" s="39">
        <f t="shared" ref="O10:O54" si="5">IF(($E10      =0),0,($N10      /$E10      ))</f>
        <v>0.48586371217754165</v>
      </c>
      <c r="P10" s="34">
        <f>SUM(P8:P9)</f>
        <v>483976915</v>
      </c>
      <c r="Q10" s="34">
        <f>SUM(Q8:Q9)</f>
        <v>695248019</v>
      </c>
      <c r="R10" s="34">
        <f>SUM(R8:R9)</f>
        <v>683791162</v>
      </c>
      <c r="S10" s="34">
        <f>SUM(S8:S9)</f>
        <v>951146238</v>
      </c>
      <c r="T10" s="39">
        <f t="shared" ref="T10:T54" si="6">IF(($R10      =0),0,($S10      /$R10      ))</f>
        <v>1.3909893705236278</v>
      </c>
      <c r="U10" s="39">
        <f t="shared" ref="U10:U54" si="7">IF(($P10      =0),0,(($L10      /$P10      )-1))</f>
        <v>-0.22590435950855214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56303776</v>
      </c>
      <c r="E11" s="33">
        <v>64523324</v>
      </c>
      <c r="F11" s="33">
        <v>5925234</v>
      </c>
      <c r="G11" s="38">
        <f t="shared" si="0"/>
        <v>0.10523688500039501</v>
      </c>
      <c r="H11" s="33">
        <v>21712600</v>
      </c>
      <c r="I11" s="38">
        <f t="shared" si="1"/>
        <v>0.3856331056730547</v>
      </c>
      <c r="J11" s="33">
        <v>14386912</v>
      </c>
      <c r="K11" s="38">
        <f t="shared" si="2"/>
        <v>0.22297226968654002</v>
      </c>
      <c r="L11" s="33">
        <v>16208288</v>
      </c>
      <c r="M11" s="38">
        <f t="shared" si="3"/>
        <v>0.25120044962345711</v>
      </c>
      <c r="N11" s="33">
        <f t="shared" si="4"/>
        <v>58233034</v>
      </c>
      <c r="O11" s="38">
        <f t="shared" si="5"/>
        <v>0.90251137712620011</v>
      </c>
      <c r="P11" s="33">
        <v>11110258</v>
      </c>
      <c r="Q11" s="33">
        <v>52981175</v>
      </c>
      <c r="R11" s="33">
        <v>62402232</v>
      </c>
      <c r="S11" s="33">
        <v>31040102</v>
      </c>
      <c r="T11" s="38">
        <f t="shared" si="6"/>
        <v>0.49741973972982251</v>
      </c>
      <c r="U11" s="38">
        <f t="shared" si="7"/>
        <v>0.45885793111195072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28507673</v>
      </c>
      <c r="E12" s="33">
        <v>28766083</v>
      </c>
      <c r="F12" s="33">
        <v>6646959</v>
      </c>
      <c r="G12" s="38">
        <f t="shared" si="0"/>
        <v>0.23316385732360548</v>
      </c>
      <c r="H12" s="33">
        <v>7273811</v>
      </c>
      <c r="I12" s="38">
        <f t="shared" si="1"/>
        <v>0.25515274431553919</v>
      </c>
      <c r="J12" s="33">
        <v>7430569</v>
      </c>
      <c r="K12" s="38">
        <f t="shared" si="2"/>
        <v>0.25831007301202602</v>
      </c>
      <c r="L12" s="33">
        <v>6674341</v>
      </c>
      <c r="M12" s="38">
        <f t="shared" si="3"/>
        <v>0.23202119662937773</v>
      </c>
      <c r="N12" s="33">
        <f t="shared" si="4"/>
        <v>28025680</v>
      </c>
      <c r="O12" s="38">
        <f t="shared" si="5"/>
        <v>0.9742612506541124</v>
      </c>
      <c r="P12" s="33">
        <v>5664063</v>
      </c>
      <c r="Q12" s="33">
        <v>27066015</v>
      </c>
      <c r="R12" s="33">
        <v>27404112</v>
      </c>
      <c r="S12" s="33">
        <v>25036503</v>
      </c>
      <c r="T12" s="38">
        <f t="shared" si="6"/>
        <v>0.91360387813332544</v>
      </c>
      <c r="U12" s="38">
        <f t="shared" si="7"/>
        <v>0.17836630701318112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36823680</v>
      </c>
      <c r="E13" s="33">
        <v>36523680</v>
      </c>
      <c r="F13" s="33">
        <v>4971759</v>
      </c>
      <c r="G13" s="38">
        <f t="shared" si="0"/>
        <v>0.1350152673497054</v>
      </c>
      <c r="H13" s="33">
        <v>1031397</v>
      </c>
      <c r="I13" s="38">
        <f t="shared" si="1"/>
        <v>2.8009069164189999E-2</v>
      </c>
      <c r="J13" s="33">
        <v>6822325</v>
      </c>
      <c r="K13" s="38">
        <f t="shared" si="2"/>
        <v>0.18679182930088095</v>
      </c>
      <c r="L13" s="33">
        <v>15413587</v>
      </c>
      <c r="M13" s="38">
        <f t="shared" si="3"/>
        <v>0.42201626451660951</v>
      </c>
      <c r="N13" s="33">
        <f t="shared" si="4"/>
        <v>28239068</v>
      </c>
      <c r="O13" s="38">
        <f t="shared" si="5"/>
        <v>0.77317148764856114</v>
      </c>
      <c r="P13" s="33">
        <v>7556917</v>
      </c>
      <c r="Q13" s="33">
        <v>33814044</v>
      </c>
      <c r="R13" s="33">
        <v>34386044</v>
      </c>
      <c r="S13" s="33">
        <v>31026560</v>
      </c>
      <c r="T13" s="38">
        <f t="shared" si="6"/>
        <v>0.90230094511598946</v>
      </c>
      <c r="U13" s="38">
        <f t="shared" si="7"/>
        <v>1.0396660437053895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58803073</v>
      </c>
      <c r="E14" s="33">
        <v>58284428</v>
      </c>
      <c r="F14" s="33">
        <v>9617357</v>
      </c>
      <c r="G14" s="38">
        <f t="shared" si="0"/>
        <v>0.16355194566107115</v>
      </c>
      <c r="H14" s="33">
        <v>11207620</v>
      </c>
      <c r="I14" s="38">
        <f t="shared" si="1"/>
        <v>0.1905958214122585</v>
      </c>
      <c r="J14" s="33">
        <v>13341181</v>
      </c>
      <c r="K14" s="38">
        <f t="shared" si="2"/>
        <v>0.22889786273616686</v>
      </c>
      <c r="L14" s="33">
        <v>35039251</v>
      </c>
      <c r="M14" s="38">
        <f t="shared" si="3"/>
        <v>0.60117688724679597</v>
      </c>
      <c r="N14" s="33">
        <f t="shared" si="4"/>
        <v>69205409</v>
      </c>
      <c r="O14" s="38">
        <f t="shared" si="5"/>
        <v>1.1873739071437743</v>
      </c>
      <c r="P14" s="33">
        <v>9934030</v>
      </c>
      <c r="Q14" s="33">
        <v>41060260</v>
      </c>
      <c r="R14" s="33">
        <v>43608053</v>
      </c>
      <c r="S14" s="33">
        <v>34072000</v>
      </c>
      <c r="T14" s="38">
        <f t="shared" si="6"/>
        <v>0.78132357800977725</v>
      </c>
      <c r="U14" s="38">
        <f t="shared" si="7"/>
        <v>2.5271939988101506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28427172</v>
      </c>
      <c r="E15" s="33">
        <v>32015787</v>
      </c>
      <c r="F15" s="33">
        <v>4528312</v>
      </c>
      <c r="G15" s="38">
        <f t="shared" si="0"/>
        <v>0.15929519827016209</v>
      </c>
      <c r="H15" s="33">
        <v>5033654</v>
      </c>
      <c r="I15" s="38">
        <f t="shared" si="1"/>
        <v>0.17707192259574747</v>
      </c>
      <c r="J15" s="33">
        <v>6753655</v>
      </c>
      <c r="K15" s="38">
        <f t="shared" si="2"/>
        <v>0.21094764904576607</v>
      </c>
      <c r="L15" s="33">
        <v>6616247</v>
      </c>
      <c r="M15" s="38">
        <f t="shared" si="3"/>
        <v>0.20665576641923561</v>
      </c>
      <c r="N15" s="33">
        <f t="shared" si="4"/>
        <v>22931868</v>
      </c>
      <c r="O15" s="38">
        <f t="shared" si="5"/>
        <v>0.71626750890115554</v>
      </c>
      <c r="P15" s="33">
        <v>5928384</v>
      </c>
      <c r="Q15" s="33">
        <v>31232405</v>
      </c>
      <c r="R15" s="33">
        <v>30164599</v>
      </c>
      <c r="S15" s="33">
        <v>36032442</v>
      </c>
      <c r="T15" s="38">
        <f t="shared" si="6"/>
        <v>1.194527465788622</v>
      </c>
      <c r="U15" s="38">
        <f t="shared" si="7"/>
        <v>0.11602875252345335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86286718</v>
      </c>
      <c r="E16" s="33">
        <v>93727898</v>
      </c>
      <c r="F16" s="33">
        <v>12056858</v>
      </c>
      <c r="G16" s="38">
        <f t="shared" si="0"/>
        <v>0.1397301726089524</v>
      </c>
      <c r="H16" s="33">
        <v>33691158</v>
      </c>
      <c r="I16" s="38">
        <f t="shared" si="1"/>
        <v>0.39045589843850592</v>
      </c>
      <c r="J16" s="33">
        <v>23609588</v>
      </c>
      <c r="K16" s="38">
        <f t="shared" si="2"/>
        <v>0.25189499075291327</v>
      </c>
      <c r="L16" s="33">
        <v>28065819</v>
      </c>
      <c r="M16" s="38">
        <f t="shared" si="3"/>
        <v>0.29943933021948277</v>
      </c>
      <c r="N16" s="33">
        <f t="shared" si="4"/>
        <v>97423423</v>
      </c>
      <c r="O16" s="38">
        <f t="shared" si="5"/>
        <v>1.0394282287222529</v>
      </c>
      <c r="P16" s="33">
        <v>13073316</v>
      </c>
      <c r="Q16" s="33">
        <v>91486327</v>
      </c>
      <c r="R16" s="33">
        <v>93913787</v>
      </c>
      <c r="S16" s="33">
        <v>45201851</v>
      </c>
      <c r="T16" s="38">
        <f t="shared" si="6"/>
        <v>0.48131219540747516</v>
      </c>
      <c r="U16" s="38">
        <f t="shared" si="7"/>
        <v>1.1468018519555407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28421394</v>
      </c>
      <c r="E17" s="33">
        <v>26834948</v>
      </c>
      <c r="F17" s="33">
        <v>2432473</v>
      </c>
      <c r="G17" s="38">
        <f t="shared" si="0"/>
        <v>8.558598498018781E-2</v>
      </c>
      <c r="H17" s="33">
        <v>2824776</v>
      </c>
      <c r="I17" s="38">
        <f t="shared" si="1"/>
        <v>9.9389072893468919E-2</v>
      </c>
      <c r="J17" s="33">
        <v>3412864</v>
      </c>
      <c r="K17" s="38">
        <f t="shared" si="2"/>
        <v>0.12717982535311789</v>
      </c>
      <c r="L17" s="33">
        <v>13555788</v>
      </c>
      <c r="M17" s="38">
        <f t="shared" si="3"/>
        <v>0.5051542488548888</v>
      </c>
      <c r="N17" s="33">
        <f t="shared" si="4"/>
        <v>22225901</v>
      </c>
      <c r="O17" s="38">
        <f t="shared" si="5"/>
        <v>0.82824460848591919</v>
      </c>
      <c r="P17" s="33">
        <v>2599840</v>
      </c>
      <c r="Q17" s="33">
        <v>31187679</v>
      </c>
      <c r="R17" s="33">
        <v>24799747</v>
      </c>
      <c r="S17" s="33">
        <v>10635894</v>
      </c>
      <c r="T17" s="38">
        <f t="shared" si="6"/>
        <v>0.42887106872501563</v>
      </c>
      <c r="U17" s="38">
        <f t="shared" si="7"/>
        <v>4.2140854821835187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3573084</v>
      </c>
      <c r="E18" s="33">
        <v>3558084</v>
      </c>
      <c r="F18" s="33">
        <v>215217</v>
      </c>
      <c r="G18" s="38">
        <f t="shared" si="0"/>
        <v>6.0232840873598273E-2</v>
      </c>
      <c r="H18" s="33">
        <v>292432</v>
      </c>
      <c r="I18" s="38">
        <f t="shared" si="1"/>
        <v>8.1843024121459218E-2</v>
      </c>
      <c r="J18" s="33">
        <v>649533</v>
      </c>
      <c r="K18" s="38">
        <f t="shared" si="2"/>
        <v>0.18255133942874874</v>
      </c>
      <c r="L18" s="33">
        <v>1721400</v>
      </c>
      <c r="M18" s="38">
        <f t="shared" si="3"/>
        <v>0.48379970793269639</v>
      </c>
      <c r="N18" s="33">
        <f t="shared" si="4"/>
        <v>2878582</v>
      </c>
      <c r="O18" s="38">
        <f t="shared" si="5"/>
        <v>0.80902586897892237</v>
      </c>
      <c r="P18" s="33">
        <v>194129</v>
      </c>
      <c r="Q18" s="33">
        <v>2179980</v>
      </c>
      <c r="R18" s="33">
        <v>2579680</v>
      </c>
      <c r="S18" s="33">
        <v>2476886</v>
      </c>
      <c r="T18" s="38">
        <f t="shared" si="6"/>
        <v>0.96015242200583018</v>
      </c>
      <c r="U18" s="38">
        <f t="shared" si="7"/>
        <v>7.8672995791458256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327146570</v>
      </c>
      <c r="E19" s="34">
        <f>SUM(E11:E18)</f>
        <v>344234232</v>
      </c>
      <c r="F19" s="34">
        <f>SUM(F11:F18)</f>
        <v>46394169</v>
      </c>
      <c r="G19" s="39">
        <f t="shared" si="0"/>
        <v>0.14181462761477218</v>
      </c>
      <c r="H19" s="34">
        <f>SUM(H11:H18)</f>
        <v>83067448</v>
      </c>
      <c r="I19" s="39">
        <f t="shared" si="1"/>
        <v>0.25391508154892162</v>
      </c>
      <c r="J19" s="34">
        <f>SUM(J11:J18)</f>
        <v>76406627</v>
      </c>
      <c r="K19" s="39">
        <f t="shared" si="2"/>
        <v>0.22196115289312657</v>
      </c>
      <c r="L19" s="34">
        <f>SUM(L11:L18)</f>
        <v>123294721</v>
      </c>
      <c r="M19" s="39">
        <f t="shared" si="3"/>
        <v>0.35817100549140041</v>
      </c>
      <c r="N19" s="34">
        <f t="shared" si="4"/>
        <v>329162965</v>
      </c>
      <c r="O19" s="39">
        <f t="shared" si="5"/>
        <v>0.95621798880246167</v>
      </c>
      <c r="P19" s="34">
        <f>SUM(P11:P18)</f>
        <v>56060937</v>
      </c>
      <c r="Q19" s="34">
        <f>SUM(Q11:Q18)</f>
        <v>311007885</v>
      </c>
      <c r="R19" s="34">
        <f>SUM(R11:R18)</f>
        <v>319258254</v>
      </c>
      <c r="S19" s="34">
        <f>SUM(S11:S18)</f>
        <v>215522238</v>
      </c>
      <c r="T19" s="39">
        <f t="shared" si="6"/>
        <v>0.67507178060304751</v>
      </c>
      <c r="U19" s="39">
        <f t="shared" si="7"/>
        <v>1.199298256466887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696837968</v>
      </c>
      <c r="E26" s="33">
        <v>565178783</v>
      </c>
      <c r="F26" s="33">
        <v>73512757</v>
      </c>
      <c r="G26" s="38">
        <f t="shared" si="0"/>
        <v>0.1054947640281277</v>
      </c>
      <c r="H26" s="33">
        <v>83523386</v>
      </c>
      <c r="I26" s="38">
        <f t="shared" si="1"/>
        <v>0.11986055558901464</v>
      </c>
      <c r="J26" s="33">
        <v>121689753</v>
      </c>
      <c r="K26" s="38">
        <f t="shared" si="2"/>
        <v>0.21531196262192312</v>
      </c>
      <c r="L26" s="33">
        <v>184788292</v>
      </c>
      <c r="M26" s="38">
        <f t="shared" si="3"/>
        <v>0.32695546534697145</v>
      </c>
      <c r="N26" s="33">
        <f t="shared" si="4"/>
        <v>463514188</v>
      </c>
      <c r="O26" s="38">
        <f t="shared" si="5"/>
        <v>0.82011958329299139</v>
      </c>
      <c r="P26" s="33">
        <v>-150174324</v>
      </c>
      <c r="Q26" s="33">
        <v>714006540</v>
      </c>
      <c r="R26" s="33">
        <v>0</v>
      </c>
      <c r="S26" s="33">
        <v>296854225</v>
      </c>
      <c r="T26" s="38">
        <f t="shared" si="6"/>
        <v>0</v>
      </c>
      <c r="U26" s="38">
        <f t="shared" si="7"/>
        <v>-2.2304919181790357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696837968</v>
      </c>
      <c r="E27" s="34">
        <f>SUM(E20:E26)</f>
        <v>565178783</v>
      </c>
      <c r="F27" s="34">
        <f>SUM(F20:F26)</f>
        <v>73512757</v>
      </c>
      <c r="G27" s="39">
        <f t="shared" si="0"/>
        <v>0.1054947640281277</v>
      </c>
      <c r="H27" s="34">
        <f>SUM(H20:H26)</f>
        <v>83523386</v>
      </c>
      <c r="I27" s="39">
        <f t="shared" si="1"/>
        <v>0.11986055558901464</v>
      </c>
      <c r="J27" s="34">
        <f>SUM(J20:J26)</f>
        <v>121689753</v>
      </c>
      <c r="K27" s="39">
        <f t="shared" si="2"/>
        <v>0.21531196262192312</v>
      </c>
      <c r="L27" s="34">
        <f>SUM(L20:L26)</f>
        <v>184788292</v>
      </c>
      <c r="M27" s="39">
        <f t="shared" si="3"/>
        <v>0.32695546534697145</v>
      </c>
      <c r="N27" s="34">
        <f t="shared" si="4"/>
        <v>463514188</v>
      </c>
      <c r="O27" s="39">
        <f t="shared" si="5"/>
        <v>0.82011958329299139</v>
      </c>
      <c r="P27" s="34">
        <f>SUM(P20:P26)</f>
        <v>-150174324</v>
      </c>
      <c r="Q27" s="34">
        <f>SUM(Q20:Q26)</f>
        <v>714006540</v>
      </c>
      <c r="R27" s="34">
        <f>SUM(R20:R26)</f>
        <v>0</v>
      </c>
      <c r="S27" s="34">
        <f>SUM(S20:S26)</f>
        <v>296854225</v>
      </c>
      <c r="T27" s="39">
        <f t="shared" si="6"/>
        <v>0</v>
      </c>
      <c r="U27" s="39">
        <f t="shared" si="7"/>
        <v>-2.2304919181790357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684949887</v>
      </c>
      <c r="E34" s="33">
        <v>658632321</v>
      </c>
      <c r="F34" s="33">
        <v>63448634</v>
      </c>
      <c r="G34" s="38">
        <f t="shared" si="0"/>
        <v>9.2632519844477318E-2</v>
      </c>
      <c r="H34" s="33">
        <v>98335687</v>
      </c>
      <c r="I34" s="38">
        <f t="shared" si="1"/>
        <v>0.14356625041679874</v>
      </c>
      <c r="J34" s="33">
        <v>95986277</v>
      </c>
      <c r="K34" s="38">
        <f t="shared" si="2"/>
        <v>0.14573575261879684</v>
      </c>
      <c r="L34" s="33">
        <v>64936933</v>
      </c>
      <c r="M34" s="38">
        <f t="shared" si="3"/>
        <v>9.8593602119929971E-2</v>
      </c>
      <c r="N34" s="33">
        <f t="shared" si="4"/>
        <v>322707531</v>
      </c>
      <c r="O34" s="38">
        <f t="shared" si="5"/>
        <v>0.48996613240910175</v>
      </c>
      <c r="P34" s="33">
        <v>67264499</v>
      </c>
      <c r="Q34" s="33">
        <v>493664311</v>
      </c>
      <c r="R34" s="33">
        <v>405969360</v>
      </c>
      <c r="S34" s="33">
        <v>311493167</v>
      </c>
      <c r="T34" s="38">
        <f t="shared" si="6"/>
        <v>0.76728245451824251</v>
      </c>
      <c r="U34" s="38">
        <f t="shared" si="7"/>
        <v>-3.4603186444605805E-2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684949887</v>
      </c>
      <c r="E35" s="34">
        <f>SUM(E28:E34)</f>
        <v>658632322</v>
      </c>
      <c r="F35" s="34">
        <f>SUM(F28:F34)</f>
        <v>63448634</v>
      </c>
      <c r="G35" s="39">
        <f t="shared" si="0"/>
        <v>9.2632519844477318E-2</v>
      </c>
      <c r="H35" s="34">
        <f>SUM(H28:H34)</f>
        <v>98335687</v>
      </c>
      <c r="I35" s="39">
        <f t="shared" si="1"/>
        <v>0.14356625041679874</v>
      </c>
      <c r="J35" s="34">
        <f>SUM(J28:J34)</f>
        <v>95986277</v>
      </c>
      <c r="K35" s="39">
        <f t="shared" si="2"/>
        <v>0.14573575239752659</v>
      </c>
      <c r="L35" s="34">
        <f>SUM(L28:L34)</f>
        <v>64936933</v>
      </c>
      <c r="M35" s="39">
        <f t="shared" si="3"/>
        <v>9.8593601970235534E-2</v>
      </c>
      <c r="N35" s="34">
        <f t="shared" si="4"/>
        <v>322707531</v>
      </c>
      <c r="O35" s="39">
        <f t="shared" si="5"/>
        <v>0.48996613166518727</v>
      </c>
      <c r="P35" s="34">
        <f>SUM(P28:P34)</f>
        <v>67264499</v>
      </c>
      <c r="Q35" s="34">
        <f>SUM(Q28:Q34)</f>
        <v>493664311</v>
      </c>
      <c r="R35" s="34">
        <f>SUM(R28:R34)</f>
        <v>405969360</v>
      </c>
      <c r="S35" s="34">
        <f>SUM(S28:S34)</f>
        <v>311493167</v>
      </c>
      <c r="T35" s="39">
        <f t="shared" si="6"/>
        <v>0.76728245451824251</v>
      </c>
      <c r="U35" s="39">
        <f t="shared" si="7"/>
        <v>-3.4603186444605805E-2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310752184</v>
      </c>
      <c r="E39" s="33">
        <v>312215163</v>
      </c>
      <c r="F39" s="33">
        <v>32325267</v>
      </c>
      <c r="G39" s="38">
        <f t="shared" si="0"/>
        <v>0.10402265427038801</v>
      </c>
      <c r="H39" s="33">
        <v>41507331</v>
      </c>
      <c r="I39" s="38">
        <f t="shared" si="1"/>
        <v>0.13357052061780522</v>
      </c>
      <c r="J39" s="33">
        <v>38404422</v>
      </c>
      <c r="K39" s="38">
        <f t="shared" si="2"/>
        <v>0.12300626795630679</v>
      </c>
      <c r="L39" s="33">
        <v>29736444</v>
      </c>
      <c r="M39" s="38">
        <f t="shared" si="3"/>
        <v>9.5243433132041699E-2</v>
      </c>
      <c r="N39" s="33">
        <f t="shared" si="4"/>
        <v>141973464</v>
      </c>
      <c r="O39" s="38">
        <f t="shared" si="5"/>
        <v>0.45472956097266809</v>
      </c>
      <c r="P39" s="33">
        <v>44899251</v>
      </c>
      <c r="Q39" s="33">
        <v>222860215</v>
      </c>
      <c r="R39" s="33">
        <v>327779441</v>
      </c>
      <c r="S39" s="33">
        <v>177236602</v>
      </c>
      <c r="T39" s="38">
        <f t="shared" si="6"/>
        <v>0.54071909287318598</v>
      </c>
      <c r="U39" s="38">
        <f t="shared" si="7"/>
        <v>-0.33770734839207006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310752184</v>
      </c>
      <c r="E40" s="34">
        <f>SUM(E36:E39)</f>
        <v>312215163</v>
      </c>
      <c r="F40" s="34">
        <f>SUM(F36:F39)</f>
        <v>32325267</v>
      </c>
      <c r="G40" s="39">
        <f t="shared" si="0"/>
        <v>0.10402265427038801</v>
      </c>
      <c r="H40" s="34">
        <f>SUM(H36:H39)</f>
        <v>41507331</v>
      </c>
      <c r="I40" s="39">
        <f t="shared" si="1"/>
        <v>0.13357052061780522</v>
      </c>
      <c r="J40" s="34">
        <f>SUM(J36:J39)</f>
        <v>38404422</v>
      </c>
      <c r="K40" s="39">
        <f t="shared" si="2"/>
        <v>0.12300626795630679</v>
      </c>
      <c r="L40" s="34">
        <f>SUM(L36:L39)</f>
        <v>29736444</v>
      </c>
      <c r="M40" s="39">
        <f t="shared" si="3"/>
        <v>9.5243433132041699E-2</v>
      </c>
      <c r="N40" s="34">
        <f t="shared" si="4"/>
        <v>141973464</v>
      </c>
      <c r="O40" s="39">
        <f t="shared" si="5"/>
        <v>0.45472956097266809</v>
      </c>
      <c r="P40" s="34">
        <f>SUM(P36:P39)</f>
        <v>44899251</v>
      </c>
      <c r="Q40" s="34">
        <f>SUM(Q36:Q39)</f>
        <v>222860215</v>
      </c>
      <c r="R40" s="34">
        <f>SUM(R36:R39)</f>
        <v>327779441</v>
      </c>
      <c r="S40" s="34">
        <f>SUM(S36:S39)</f>
        <v>177236602</v>
      </c>
      <c r="T40" s="39">
        <f t="shared" si="6"/>
        <v>0.54071909287318598</v>
      </c>
      <c r="U40" s="39">
        <f t="shared" si="7"/>
        <v>-0.33770734839207006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712753370</v>
      </c>
      <c r="E46" s="33">
        <v>607798635</v>
      </c>
      <c r="F46" s="33">
        <v>79892487</v>
      </c>
      <c r="G46" s="38">
        <f t="shared" si="0"/>
        <v>0.11208994634427334</v>
      </c>
      <c r="H46" s="33">
        <v>102164273</v>
      </c>
      <c r="I46" s="38">
        <f t="shared" si="1"/>
        <v>0.14333748151902811</v>
      </c>
      <c r="J46" s="33">
        <v>126947092</v>
      </c>
      <c r="K46" s="38">
        <f t="shared" si="2"/>
        <v>0.20886373329877583</v>
      </c>
      <c r="L46" s="33">
        <v>98466038</v>
      </c>
      <c r="M46" s="38">
        <f t="shared" si="3"/>
        <v>0.16200437501805182</v>
      </c>
      <c r="N46" s="33">
        <f t="shared" si="4"/>
        <v>407469890</v>
      </c>
      <c r="O46" s="38">
        <f t="shared" si="5"/>
        <v>0.67040277245769064</v>
      </c>
      <c r="P46" s="33">
        <v>125242876</v>
      </c>
      <c r="Q46" s="33">
        <v>770110423</v>
      </c>
      <c r="R46" s="33">
        <v>745110826</v>
      </c>
      <c r="S46" s="33">
        <v>487932964</v>
      </c>
      <c r="T46" s="38">
        <f t="shared" si="6"/>
        <v>0.65484616109979854</v>
      </c>
      <c r="U46" s="38">
        <f t="shared" si="7"/>
        <v>-0.21379929026861377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712753370</v>
      </c>
      <c r="E47" s="34">
        <f>SUM(E41:E46)</f>
        <v>607798635</v>
      </c>
      <c r="F47" s="34">
        <f>SUM(F41:F46)</f>
        <v>79892487</v>
      </c>
      <c r="G47" s="39">
        <f t="shared" si="0"/>
        <v>0.11208994634427334</v>
      </c>
      <c r="H47" s="34">
        <f>SUM(H41:H46)</f>
        <v>102164273</v>
      </c>
      <c r="I47" s="39">
        <f t="shared" si="1"/>
        <v>0.14333748151902811</v>
      </c>
      <c r="J47" s="34">
        <f>SUM(J41:J46)</f>
        <v>126947092</v>
      </c>
      <c r="K47" s="39">
        <f t="shared" si="2"/>
        <v>0.20886373329877583</v>
      </c>
      <c r="L47" s="34">
        <f>SUM(L41:L46)</f>
        <v>98466038</v>
      </c>
      <c r="M47" s="39">
        <f t="shared" si="3"/>
        <v>0.16200437501805182</v>
      </c>
      <c r="N47" s="34">
        <f t="shared" si="4"/>
        <v>407469890</v>
      </c>
      <c r="O47" s="39">
        <f t="shared" si="5"/>
        <v>0.67040277245769064</v>
      </c>
      <c r="P47" s="34">
        <f>SUM(P41:P46)</f>
        <v>125242876</v>
      </c>
      <c r="Q47" s="34">
        <f>SUM(Q41:Q46)</f>
        <v>770110423</v>
      </c>
      <c r="R47" s="34">
        <f>SUM(R41:R46)</f>
        <v>745110826</v>
      </c>
      <c r="S47" s="34">
        <f>SUM(S41:S46)</f>
        <v>487932964</v>
      </c>
      <c r="T47" s="39">
        <f t="shared" si="6"/>
        <v>0.65484616109979854</v>
      </c>
      <c r="U47" s="39">
        <f t="shared" si="7"/>
        <v>-0.21379929026861377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275422635</v>
      </c>
      <c r="E52" s="33">
        <v>254643069</v>
      </c>
      <c r="F52" s="33">
        <v>36529280</v>
      </c>
      <c r="G52" s="38">
        <f t="shared" si="0"/>
        <v>0.13262991257054818</v>
      </c>
      <c r="H52" s="33">
        <v>67866708</v>
      </c>
      <c r="I52" s="38">
        <f t="shared" si="1"/>
        <v>0.24640933378623728</v>
      </c>
      <c r="J52" s="33">
        <v>68025246</v>
      </c>
      <c r="K52" s="38">
        <f t="shared" si="2"/>
        <v>0.26713959373463253</v>
      </c>
      <c r="L52" s="33">
        <v>53737146</v>
      </c>
      <c r="M52" s="38">
        <f t="shared" si="3"/>
        <v>0.21102928978601024</v>
      </c>
      <c r="N52" s="33">
        <f t="shared" si="4"/>
        <v>226158380</v>
      </c>
      <c r="O52" s="38">
        <f t="shared" si="5"/>
        <v>0.8881387617897426</v>
      </c>
      <c r="P52" s="33">
        <v>135362260</v>
      </c>
      <c r="Q52" s="33">
        <v>247786864</v>
      </c>
      <c r="R52" s="33">
        <v>313830238</v>
      </c>
      <c r="S52" s="33">
        <v>275953445</v>
      </c>
      <c r="T52" s="38">
        <f t="shared" si="6"/>
        <v>0.87930801938849501</v>
      </c>
      <c r="U52" s="38">
        <f t="shared" si="7"/>
        <v>-0.60301234627731537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275422635</v>
      </c>
      <c r="E53" s="34">
        <f>SUM(E48:E52)</f>
        <v>254643069</v>
      </c>
      <c r="F53" s="34">
        <f>SUM(F48:F52)</f>
        <v>36529280</v>
      </c>
      <c r="G53" s="39">
        <f t="shared" si="0"/>
        <v>0.13262991257054818</v>
      </c>
      <c r="H53" s="34">
        <f>SUM(H48:H52)</f>
        <v>67866708</v>
      </c>
      <c r="I53" s="39">
        <f t="shared" si="1"/>
        <v>0.24640933378623728</v>
      </c>
      <c r="J53" s="34">
        <f>SUM(J48:J52)</f>
        <v>68025246</v>
      </c>
      <c r="K53" s="39">
        <f t="shared" si="2"/>
        <v>0.26713959373463253</v>
      </c>
      <c r="L53" s="34">
        <f>SUM(L48:L52)</f>
        <v>53737146</v>
      </c>
      <c r="M53" s="39">
        <f t="shared" si="3"/>
        <v>0.21102928978601024</v>
      </c>
      <c r="N53" s="34">
        <f t="shared" si="4"/>
        <v>226158380</v>
      </c>
      <c r="O53" s="39">
        <f t="shared" si="5"/>
        <v>0.8881387617897426</v>
      </c>
      <c r="P53" s="34">
        <f>SUM(P48:P52)</f>
        <v>135362260</v>
      </c>
      <c r="Q53" s="34">
        <f>SUM(Q48:Q52)</f>
        <v>247786864</v>
      </c>
      <c r="R53" s="34">
        <f>SUM(R48:R52)</f>
        <v>313830238</v>
      </c>
      <c r="S53" s="34">
        <f>SUM(S48:S52)</f>
        <v>275953445</v>
      </c>
      <c r="T53" s="39">
        <f t="shared" si="6"/>
        <v>0.87930801938849501</v>
      </c>
      <c r="U53" s="39">
        <f t="shared" si="7"/>
        <v>-0.60301234627731537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4701485126</v>
      </c>
      <c r="E54" s="34">
        <f>SUM(E8:E9,E11:E18,E20:E26,E28:E34,E36:E39,E41:E46,E48:E52)</f>
        <v>5603028409</v>
      </c>
      <c r="F54" s="34">
        <f>SUM(F8:F9,F11:F18,F20:F26,F28:F34,F36:F39,F41:F46,F48:F52)</f>
        <v>613297696</v>
      </c>
      <c r="G54" s="39">
        <f t="shared" si="0"/>
        <v>0.13044765208515943</v>
      </c>
      <c r="H54" s="34">
        <f>SUM(H8:H9,H11:H18,H20:H26,H28:H34,H36:H39,H41:H46,H48:H52)</f>
        <v>872732592</v>
      </c>
      <c r="I54" s="39">
        <f t="shared" si="1"/>
        <v>0.18562912964961703</v>
      </c>
      <c r="J54" s="34">
        <f>SUM(J8:J9,J11:J18,J20:J26,J28:J34,J36:J39,J41:J46,J48:J52)</f>
        <v>865080844</v>
      </c>
      <c r="K54" s="39">
        <f t="shared" si="2"/>
        <v>0.1543952271615191</v>
      </c>
      <c r="L54" s="34">
        <f>SUM(L8:L9,L11:L18,L20:L26,L28:L34,L36:L39,L41:L46,L48:L52)</f>
        <v>929603994</v>
      </c>
      <c r="M54" s="39">
        <f t="shared" si="3"/>
        <v>0.16591099065405435</v>
      </c>
      <c r="N54" s="34">
        <f t="shared" si="4"/>
        <v>3280715126</v>
      </c>
      <c r="O54" s="39">
        <f t="shared" si="5"/>
        <v>0.58552534210432916</v>
      </c>
      <c r="P54" s="34">
        <f>SUM(P8:P9,P11:P18,P20:P26,P28:P34,P36:P39,P41:P46,P48:P52)</f>
        <v>762632414</v>
      </c>
      <c r="Q54" s="34">
        <f>SUM(Q8:Q9,Q11:Q18,Q20:Q26,Q28:Q34,Q36:Q39,Q41:Q46,Q48:Q52)</f>
        <v>3454684257</v>
      </c>
      <c r="R54" s="34">
        <f>SUM(R8:R9,R11:R18,R20:R26,R28:R34,R36:R39,R41:R46,R48:R52)</f>
        <v>2795739281</v>
      </c>
      <c r="S54" s="34">
        <f>SUM(S8:S9,S11:S18,S20:S26,S28:S34,S36:S39,S41:S46,S48:S52)</f>
        <v>2716138879</v>
      </c>
      <c r="T54" s="39">
        <f t="shared" si="6"/>
        <v>0.97152795951290283</v>
      </c>
      <c r="U54" s="39">
        <f t="shared" si="7"/>
        <v>0.21894110050244997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1562155127</v>
      </c>
      <c r="E57" s="33">
        <v>1569245592</v>
      </c>
      <c r="F57" s="33">
        <v>303674229</v>
      </c>
      <c r="G57" s="38">
        <f t="shared" ref="G57:G85" si="8">IF(($D57      =0),0,($F57      /$D57      ))</f>
        <v>0.19439441304602267</v>
      </c>
      <c r="H57" s="33">
        <v>481376154</v>
      </c>
      <c r="I57" s="38">
        <f t="shared" ref="I57:I85" si="9">IF(($D57      =0),0,($H57      /$D57      ))</f>
        <v>0.30814875275827841</v>
      </c>
      <c r="J57" s="33">
        <v>409410951</v>
      </c>
      <c r="K57" s="38">
        <f t="shared" ref="K57:K85" si="10">IF(($E57      =0),0,($J57      /$E57      ))</f>
        <v>0.26089667104191555</v>
      </c>
      <c r="L57" s="33">
        <v>406405316</v>
      </c>
      <c r="M57" s="38">
        <f t="shared" ref="M57:M85" si="11">IF(($E57      =0),0,($L57      /$E57      ))</f>
        <v>0.25898133349671376</v>
      </c>
      <c r="N57" s="33">
        <f t="shared" ref="N57:N85" si="12">$F57      +$H57      +$J57      +$L57</f>
        <v>1600866650</v>
      </c>
      <c r="O57" s="38">
        <f t="shared" ref="O57:O85" si="13">IF(($E57      =0),0,($N57      /$E57      ))</f>
        <v>1.0201504838765862</v>
      </c>
      <c r="P57" s="33">
        <v>302842342</v>
      </c>
      <c r="Q57" s="33">
        <v>1392847646</v>
      </c>
      <c r="R57" s="33">
        <v>1349570034</v>
      </c>
      <c r="S57" s="33">
        <v>1252849003</v>
      </c>
      <c r="T57" s="38">
        <f t="shared" ref="T57:T85" si="14">IF(($R57      =0),0,($S57      /$R57      ))</f>
        <v>0.92833196606082913</v>
      </c>
      <c r="U57" s="38">
        <f t="shared" ref="U57:U85" si="15">IF(($P57      =0),0,(($L57      /$P57      )-1))</f>
        <v>0.34196992836622564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1562155127</v>
      </c>
      <c r="E58" s="34">
        <f>E57</f>
        <v>1569245592</v>
      </c>
      <c r="F58" s="34">
        <f>F57</f>
        <v>303674229</v>
      </c>
      <c r="G58" s="39">
        <f t="shared" si="8"/>
        <v>0.19439441304602267</v>
      </c>
      <c r="H58" s="34">
        <f>H57</f>
        <v>481376154</v>
      </c>
      <c r="I58" s="39">
        <f t="shared" si="9"/>
        <v>0.30814875275827841</v>
      </c>
      <c r="J58" s="34">
        <f>J57</f>
        <v>409410951</v>
      </c>
      <c r="K58" s="39">
        <f t="shared" si="10"/>
        <v>0.26089667104191555</v>
      </c>
      <c r="L58" s="34">
        <f>L57</f>
        <v>406405316</v>
      </c>
      <c r="M58" s="39">
        <f t="shared" si="11"/>
        <v>0.25898133349671376</v>
      </c>
      <c r="N58" s="34">
        <f t="shared" si="12"/>
        <v>1600866650</v>
      </c>
      <c r="O58" s="39">
        <f t="shared" si="13"/>
        <v>1.0201504838765862</v>
      </c>
      <c r="P58" s="34">
        <f>P57</f>
        <v>302842342</v>
      </c>
      <c r="Q58" s="34">
        <f>Q57</f>
        <v>1392847646</v>
      </c>
      <c r="R58" s="34">
        <f>R57</f>
        <v>1349570034</v>
      </c>
      <c r="S58" s="34">
        <f>S57</f>
        <v>1252849003</v>
      </c>
      <c r="T58" s="39">
        <f t="shared" si="14"/>
        <v>0.92833196606082913</v>
      </c>
      <c r="U58" s="39">
        <f t="shared" si="15"/>
        <v>0.34196992836622564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3489144</v>
      </c>
      <c r="E59" s="33">
        <v>4389144</v>
      </c>
      <c r="F59" s="33">
        <v>1257925</v>
      </c>
      <c r="G59" s="38">
        <f t="shared" si="8"/>
        <v>0.36052538960845409</v>
      </c>
      <c r="H59" s="33">
        <v>2486217</v>
      </c>
      <c r="I59" s="38">
        <f t="shared" si="9"/>
        <v>0.7125578651955895</v>
      </c>
      <c r="J59" s="33">
        <v>1081327</v>
      </c>
      <c r="K59" s="38">
        <f t="shared" si="10"/>
        <v>0.24636398350111091</v>
      </c>
      <c r="L59" s="33">
        <v>1849200</v>
      </c>
      <c r="M59" s="38">
        <f t="shared" si="11"/>
        <v>0.42131221942137237</v>
      </c>
      <c r="N59" s="33">
        <f t="shared" si="12"/>
        <v>6674669</v>
      </c>
      <c r="O59" s="38">
        <f t="shared" si="13"/>
        <v>1.5207222638400564</v>
      </c>
      <c r="P59" s="33">
        <v>1208467</v>
      </c>
      <c r="Q59" s="33">
        <v>11378911</v>
      </c>
      <c r="R59" s="33">
        <v>7475000</v>
      </c>
      <c r="S59" s="33">
        <v>3561609</v>
      </c>
      <c r="T59" s="38">
        <f t="shared" si="14"/>
        <v>0.47646943143812709</v>
      </c>
      <c r="U59" s="38">
        <f t="shared" si="15"/>
        <v>0.53020314166625981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63951867</v>
      </c>
      <c r="E60" s="33">
        <v>63951867</v>
      </c>
      <c r="F60" s="33">
        <v>10104318</v>
      </c>
      <c r="G60" s="38">
        <f t="shared" si="8"/>
        <v>0.15799879618838963</v>
      </c>
      <c r="H60" s="33">
        <v>99078878</v>
      </c>
      <c r="I60" s="38">
        <f t="shared" si="9"/>
        <v>1.5492726428143215</v>
      </c>
      <c r="J60" s="33">
        <v>-65588963</v>
      </c>
      <c r="K60" s="38">
        <f t="shared" si="10"/>
        <v>-1.0255988773556837</v>
      </c>
      <c r="L60" s="33">
        <v>13605639</v>
      </c>
      <c r="M60" s="38">
        <f t="shared" si="11"/>
        <v>0.21274811257660389</v>
      </c>
      <c r="N60" s="33">
        <f t="shared" si="12"/>
        <v>57199872</v>
      </c>
      <c r="O60" s="38">
        <f t="shared" si="13"/>
        <v>0.89442067422363136</v>
      </c>
      <c r="P60" s="33">
        <v>39398486</v>
      </c>
      <c r="Q60" s="33">
        <v>79969800</v>
      </c>
      <c r="R60" s="33">
        <v>79969800</v>
      </c>
      <c r="S60" s="33">
        <v>40032246</v>
      </c>
      <c r="T60" s="38">
        <f t="shared" si="14"/>
        <v>0.50059204849830807</v>
      </c>
      <c r="U60" s="38">
        <f t="shared" si="15"/>
        <v>-0.65466594325477379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20614168</v>
      </c>
      <c r="E61" s="33">
        <v>24356671</v>
      </c>
      <c r="F61" s="33">
        <v>3713411</v>
      </c>
      <c r="G61" s="38">
        <f t="shared" si="8"/>
        <v>0.18013877639883405</v>
      </c>
      <c r="H61" s="33">
        <v>5840187</v>
      </c>
      <c r="I61" s="38">
        <f t="shared" si="9"/>
        <v>0.28330937246654825</v>
      </c>
      <c r="J61" s="33">
        <v>2401723</v>
      </c>
      <c r="K61" s="38">
        <f t="shared" si="10"/>
        <v>9.8606373588574561E-2</v>
      </c>
      <c r="L61" s="33">
        <v>6057654</v>
      </c>
      <c r="M61" s="38">
        <f t="shared" si="11"/>
        <v>0.24870615528698484</v>
      </c>
      <c r="N61" s="33">
        <f t="shared" si="12"/>
        <v>18012975</v>
      </c>
      <c r="O61" s="38">
        <f t="shared" si="13"/>
        <v>0.73954995738128582</v>
      </c>
      <c r="P61" s="33">
        <v>4507923</v>
      </c>
      <c r="Q61" s="33">
        <v>24536892</v>
      </c>
      <c r="R61" s="33">
        <v>24395913</v>
      </c>
      <c r="S61" s="33">
        <v>16206012</v>
      </c>
      <c r="T61" s="38">
        <f t="shared" si="14"/>
        <v>0.66429208859697109</v>
      </c>
      <c r="U61" s="38">
        <f t="shared" si="15"/>
        <v>0.34377938576146927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88055179</v>
      </c>
      <c r="E63" s="34">
        <f>SUM(E59:E62)</f>
        <v>92697682</v>
      </c>
      <c r="F63" s="34">
        <f>SUM(F59:F62)</f>
        <v>15075654</v>
      </c>
      <c r="G63" s="39">
        <f t="shared" si="8"/>
        <v>0.17120689743870715</v>
      </c>
      <c r="H63" s="34">
        <f>SUM(H59:H62)</f>
        <v>107405282</v>
      </c>
      <c r="I63" s="39">
        <f t="shared" si="9"/>
        <v>1.2197497435102596</v>
      </c>
      <c r="J63" s="34">
        <f>SUM(J59:J62)</f>
        <v>-62105913</v>
      </c>
      <c r="K63" s="39">
        <f t="shared" si="10"/>
        <v>-0.66998345222915068</v>
      </c>
      <c r="L63" s="34">
        <f>SUM(L59:L62)</f>
        <v>21512493</v>
      </c>
      <c r="M63" s="39">
        <f t="shared" si="11"/>
        <v>0.23207153119535395</v>
      </c>
      <c r="N63" s="34">
        <f t="shared" si="12"/>
        <v>81887516</v>
      </c>
      <c r="O63" s="39">
        <f t="shared" si="13"/>
        <v>0.88338256397824488</v>
      </c>
      <c r="P63" s="34">
        <f>SUM(P59:P62)</f>
        <v>45114876</v>
      </c>
      <c r="Q63" s="34">
        <f>SUM(Q59:Q62)</f>
        <v>115885603</v>
      </c>
      <c r="R63" s="34">
        <f>SUM(R59:R62)</f>
        <v>111840713</v>
      </c>
      <c r="S63" s="34">
        <f>SUM(S59:S62)</f>
        <v>59799867</v>
      </c>
      <c r="T63" s="39">
        <f t="shared" si="14"/>
        <v>0.53468781981030467</v>
      </c>
      <c r="U63" s="39">
        <f t="shared" si="15"/>
        <v>-0.52316187237220824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90451175</v>
      </c>
      <c r="E64" s="33">
        <v>90451175</v>
      </c>
      <c r="F64" s="33">
        <v>10509</v>
      </c>
      <c r="G64" s="38">
        <f t="shared" si="8"/>
        <v>1.161842286736463E-4</v>
      </c>
      <c r="H64" s="33">
        <v>156843</v>
      </c>
      <c r="I64" s="38">
        <f t="shared" si="9"/>
        <v>1.7340073249463039E-3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167352</v>
      </c>
      <c r="O64" s="38">
        <f t="shared" si="13"/>
        <v>1.8501915536199502E-3</v>
      </c>
      <c r="P64" s="33">
        <v>0</v>
      </c>
      <c r="Q64" s="33">
        <v>46273815</v>
      </c>
      <c r="R64" s="33">
        <v>64666815</v>
      </c>
      <c r="S64" s="33">
        <v>1282716</v>
      </c>
      <c r="T64" s="38">
        <f t="shared" si="14"/>
        <v>1.9835768933416622E-2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12393388</v>
      </c>
      <c r="E65" s="33">
        <v>16331296</v>
      </c>
      <c r="F65" s="33">
        <v>2581172</v>
      </c>
      <c r="G65" s="38">
        <f t="shared" si="8"/>
        <v>0.20827008724329457</v>
      </c>
      <c r="H65" s="33">
        <v>1865421</v>
      </c>
      <c r="I65" s="38">
        <f t="shared" si="9"/>
        <v>0.15051743720119148</v>
      </c>
      <c r="J65" s="33">
        <v>1160451</v>
      </c>
      <c r="K65" s="38">
        <f t="shared" si="10"/>
        <v>7.1056883666795342E-2</v>
      </c>
      <c r="L65" s="33">
        <v>1881345</v>
      </c>
      <c r="M65" s="38">
        <f t="shared" si="11"/>
        <v>0.11519875703679611</v>
      </c>
      <c r="N65" s="33">
        <f t="shared" si="12"/>
        <v>7488389</v>
      </c>
      <c r="O65" s="38">
        <f t="shared" si="13"/>
        <v>0.45852999051636806</v>
      </c>
      <c r="P65" s="33">
        <v>916369</v>
      </c>
      <c r="Q65" s="33">
        <v>11982042</v>
      </c>
      <c r="R65" s="33">
        <v>9554730</v>
      </c>
      <c r="S65" s="33">
        <v>33353068</v>
      </c>
      <c r="T65" s="38">
        <f t="shared" si="14"/>
        <v>3.4907389324449776</v>
      </c>
      <c r="U65" s="38">
        <f t="shared" si="15"/>
        <v>1.0530430427044126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14897986</v>
      </c>
      <c r="E66" s="33">
        <v>17042432</v>
      </c>
      <c r="F66" s="33">
        <v>2154552</v>
      </c>
      <c r="G66" s="38">
        <f t="shared" si="8"/>
        <v>0.14462035338199405</v>
      </c>
      <c r="H66" s="33">
        <v>4109945</v>
      </c>
      <c r="I66" s="38">
        <f t="shared" si="9"/>
        <v>0.27587252397740203</v>
      </c>
      <c r="J66" s="33">
        <v>8417524</v>
      </c>
      <c r="K66" s="38">
        <f t="shared" si="10"/>
        <v>0.49391565710809349</v>
      </c>
      <c r="L66" s="33">
        <v>8408974</v>
      </c>
      <c r="M66" s="38">
        <f t="shared" si="11"/>
        <v>0.49341396814726912</v>
      </c>
      <c r="N66" s="33">
        <f t="shared" si="12"/>
        <v>23090995</v>
      </c>
      <c r="O66" s="38">
        <f t="shared" si="13"/>
        <v>1.354911963269092</v>
      </c>
      <c r="P66" s="33">
        <v>3975108</v>
      </c>
      <c r="Q66" s="33">
        <v>12198744</v>
      </c>
      <c r="R66" s="33">
        <v>17073743</v>
      </c>
      <c r="S66" s="33">
        <v>12496589</v>
      </c>
      <c r="T66" s="38">
        <f t="shared" si="14"/>
        <v>0.73191853713623312</v>
      </c>
      <c r="U66" s="38">
        <f t="shared" si="15"/>
        <v>1.115407682005118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906016728</v>
      </c>
      <c r="E67" s="33">
        <v>666824879</v>
      </c>
      <c r="F67" s="33">
        <v>19840037</v>
      </c>
      <c r="G67" s="38">
        <f t="shared" si="8"/>
        <v>2.1898091267913103E-2</v>
      </c>
      <c r="H67" s="33">
        <v>76555456</v>
      </c>
      <c r="I67" s="38">
        <f t="shared" si="9"/>
        <v>8.4496735693824848E-2</v>
      </c>
      <c r="J67" s="33">
        <v>42351610</v>
      </c>
      <c r="K67" s="38">
        <f t="shared" si="10"/>
        <v>6.3512342346182915E-2</v>
      </c>
      <c r="L67" s="33">
        <v>139859068</v>
      </c>
      <c r="M67" s="38">
        <f t="shared" si="11"/>
        <v>0.20973882709616179</v>
      </c>
      <c r="N67" s="33">
        <f t="shared" si="12"/>
        <v>278606171</v>
      </c>
      <c r="O67" s="38">
        <f t="shared" si="13"/>
        <v>0.41781010243320571</v>
      </c>
      <c r="P67" s="33">
        <v>108603668</v>
      </c>
      <c r="Q67" s="33">
        <v>816718405</v>
      </c>
      <c r="R67" s="33">
        <v>462298520</v>
      </c>
      <c r="S67" s="33">
        <v>291905914</v>
      </c>
      <c r="T67" s="38">
        <f t="shared" si="14"/>
        <v>0.6314229904954054</v>
      </c>
      <c r="U67" s="38">
        <f t="shared" si="15"/>
        <v>0.28779322628403303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69739060</v>
      </c>
      <c r="E68" s="33">
        <v>67648913</v>
      </c>
      <c r="F68" s="33">
        <v>6763938</v>
      </c>
      <c r="G68" s="38">
        <f t="shared" si="8"/>
        <v>9.6989233866931965E-2</v>
      </c>
      <c r="H68" s="33">
        <v>20690366</v>
      </c>
      <c r="I68" s="38">
        <f t="shared" si="9"/>
        <v>0.2966826051283169</v>
      </c>
      <c r="J68" s="33">
        <v>5548002</v>
      </c>
      <c r="K68" s="38">
        <f t="shared" si="10"/>
        <v>8.2011694703801083E-2</v>
      </c>
      <c r="L68" s="33">
        <v>19005825</v>
      </c>
      <c r="M68" s="38">
        <f t="shared" si="11"/>
        <v>0.28094797325124793</v>
      </c>
      <c r="N68" s="33">
        <f t="shared" si="12"/>
        <v>52008131</v>
      </c>
      <c r="O68" s="38">
        <f t="shared" si="13"/>
        <v>0.76879477723463197</v>
      </c>
      <c r="P68" s="33">
        <v>17148550</v>
      </c>
      <c r="Q68" s="33">
        <v>83083214</v>
      </c>
      <c r="R68" s="33">
        <v>81795214</v>
      </c>
      <c r="S68" s="33">
        <v>64069292</v>
      </c>
      <c r="T68" s="38">
        <f t="shared" si="14"/>
        <v>0.78328900759401399</v>
      </c>
      <c r="U68" s="38">
        <f t="shared" si="15"/>
        <v>0.10830507535622536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1093498337</v>
      </c>
      <c r="E70" s="34">
        <f>SUM(E64:E69)</f>
        <v>858298695</v>
      </c>
      <c r="F70" s="34">
        <f>SUM(F64:F69)</f>
        <v>31350208</v>
      </c>
      <c r="G70" s="39">
        <f t="shared" si="8"/>
        <v>2.8669643966728775E-2</v>
      </c>
      <c r="H70" s="34">
        <f>SUM(H64:H69)</f>
        <v>103378031</v>
      </c>
      <c r="I70" s="39">
        <f t="shared" si="9"/>
        <v>9.4538809527243015E-2</v>
      </c>
      <c r="J70" s="34">
        <f>SUM(J64:J69)</f>
        <v>57477587</v>
      </c>
      <c r="K70" s="39">
        <f t="shared" si="10"/>
        <v>6.6966881500384892E-2</v>
      </c>
      <c r="L70" s="34">
        <f>SUM(L64:L69)</f>
        <v>169155212</v>
      </c>
      <c r="M70" s="39">
        <f t="shared" si="11"/>
        <v>0.1970819867086015</v>
      </c>
      <c r="N70" s="34">
        <f t="shared" si="12"/>
        <v>361361038</v>
      </c>
      <c r="O70" s="39">
        <f t="shared" si="13"/>
        <v>0.42102014147883565</v>
      </c>
      <c r="P70" s="34">
        <f>SUM(P64:P69)</f>
        <v>130643695</v>
      </c>
      <c r="Q70" s="34">
        <f>SUM(Q64:Q69)</f>
        <v>970256220</v>
      </c>
      <c r="R70" s="34">
        <f>SUM(R64:R69)</f>
        <v>635389022</v>
      </c>
      <c r="S70" s="34">
        <f>SUM(S64:S69)</f>
        <v>403107579</v>
      </c>
      <c r="T70" s="39">
        <f t="shared" si="14"/>
        <v>0.63442641443685499</v>
      </c>
      <c r="U70" s="39">
        <f t="shared" si="15"/>
        <v>0.29478282132176381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54601032</v>
      </c>
      <c r="E71" s="33">
        <v>58306347</v>
      </c>
      <c r="F71" s="33">
        <v>10493012</v>
      </c>
      <c r="G71" s="38">
        <f t="shared" si="8"/>
        <v>0.19217607462071412</v>
      </c>
      <c r="H71" s="33">
        <v>13748698</v>
      </c>
      <c r="I71" s="38">
        <f t="shared" si="9"/>
        <v>0.25180289632620861</v>
      </c>
      <c r="J71" s="33">
        <v>16998250</v>
      </c>
      <c r="K71" s="38">
        <f t="shared" si="10"/>
        <v>0.29153344146221338</v>
      </c>
      <c r="L71" s="33">
        <v>40014275</v>
      </c>
      <c r="M71" s="38">
        <f t="shared" si="11"/>
        <v>0.68627648718929346</v>
      </c>
      <c r="N71" s="33">
        <f t="shared" si="12"/>
        <v>81254235</v>
      </c>
      <c r="O71" s="38">
        <f t="shared" si="13"/>
        <v>1.3935744422472565</v>
      </c>
      <c r="P71" s="33">
        <v>28397814</v>
      </c>
      <c r="Q71" s="33">
        <v>76786944</v>
      </c>
      <c r="R71" s="33">
        <v>82902204</v>
      </c>
      <c r="S71" s="33">
        <v>59289368</v>
      </c>
      <c r="T71" s="38">
        <f t="shared" si="14"/>
        <v>0.71517239758788564</v>
      </c>
      <c r="U71" s="38">
        <f t="shared" si="15"/>
        <v>0.40906180313738227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37120093</v>
      </c>
      <c r="E72" s="33">
        <v>80030508</v>
      </c>
      <c r="F72" s="33">
        <v>22263690</v>
      </c>
      <c r="G72" s="38">
        <f t="shared" si="8"/>
        <v>0.59977462879740095</v>
      </c>
      <c r="H72" s="33">
        <v>7936044</v>
      </c>
      <c r="I72" s="38">
        <f t="shared" si="9"/>
        <v>0.21379375315681456</v>
      </c>
      <c r="J72" s="33">
        <v>20195600</v>
      </c>
      <c r="K72" s="38">
        <f t="shared" si="10"/>
        <v>0.25234876679778168</v>
      </c>
      <c r="L72" s="33">
        <v>13048921</v>
      </c>
      <c r="M72" s="38">
        <f t="shared" si="11"/>
        <v>0.16304933363661767</v>
      </c>
      <c r="N72" s="33">
        <f t="shared" si="12"/>
        <v>63444255</v>
      </c>
      <c r="O72" s="38">
        <f t="shared" si="13"/>
        <v>0.79275087195497995</v>
      </c>
      <c r="P72" s="33">
        <v>6458250</v>
      </c>
      <c r="Q72" s="33">
        <v>38648457</v>
      </c>
      <c r="R72" s="33">
        <v>41648457</v>
      </c>
      <c r="S72" s="33">
        <v>33517476</v>
      </c>
      <c r="T72" s="38">
        <f t="shared" si="14"/>
        <v>0.8047711347385571</v>
      </c>
      <c r="U72" s="38">
        <f t="shared" si="15"/>
        <v>1.0205041613440176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26439552</v>
      </c>
      <c r="E73" s="33">
        <v>69840088</v>
      </c>
      <c r="F73" s="33">
        <v>15015311</v>
      </c>
      <c r="G73" s="38">
        <f t="shared" si="8"/>
        <v>0.56791094644871443</v>
      </c>
      <c r="H73" s="33">
        <v>9907125</v>
      </c>
      <c r="I73" s="38">
        <f t="shared" si="9"/>
        <v>0.37470850489448537</v>
      </c>
      <c r="J73" s="33">
        <v>16155634</v>
      </c>
      <c r="K73" s="38">
        <f t="shared" si="10"/>
        <v>0.23132321940946007</v>
      </c>
      <c r="L73" s="33">
        <v>22927535</v>
      </c>
      <c r="M73" s="38">
        <f t="shared" si="11"/>
        <v>0.32828616997160714</v>
      </c>
      <c r="N73" s="33">
        <f t="shared" si="12"/>
        <v>64005605</v>
      </c>
      <c r="O73" s="38">
        <f t="shared" si="13"/>
        <v>0.91645939793203013</v>
      </c>
      <c r="P73" s="33">
        <v>26893953</v>
      </c>
      <c r="Q73" s="33">
        <v>68695944</v>
      </c>
      <c r="R73" s="33">
        <v>68695944</v>
      </c>
      <c r="S73" s="33">
        <v>52668784</v>
      </c>
      <c r="T73" s="38">
        <f t="shared" si="14"/>
        <v>0.7666942316128591</v>
      </c>
      <c r="U73" s="38">
        <f t="shared" si="15"/>
        <v>-0.14748363693503885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60019158</v>
      </c>
      <c r="E74" s="33">
        <v>52872506</v>
      </c>
      <c r="F74" s="33">
        <v>14995093</v>
      </c>
      <c r="G74" s="38">
        <f t="shared" si="8"/>
        <v>0.24983844325173638</v>
      </c>
      <c r="H74" s="33">
        <v>15684708</v>
      </c>
      <c r="I74" s="38">
        <f t="shared" si="9"/>
        <v>0.26132835785533681</v>
      </c>
      <c r="J74" s="33">
        <v>18651574</v>
      </c>
      <c r="K74" s="38">
        <f t="shared" si="10"/>
        <v>0.35276508361453496</v>
      </c>
      <c r="L74" s="33">
        <v>17607563</v>
      </c>
      <c r="M74" s="38">
        <f t="shared" si="11"/>
        <v>0.3330192633577837</v>
      </c>
      <c r="N74" s="33">
        <f t="shared" si="12"/>
        <v>66938938</v>
      </c>
      <c r="O74" s="38">
        <f t="shared" si="13"/>
        <v>1.2660443596148063</v>
      </c>
      <c r="P74" s="33">
        <v>14360887</v>
      </c>
      <c r="Q74" s="33">
        <v>61419791</v>
      </c>
      <c r="R74" s="33">
        <v>106875445</v>
      </c>
      <c r="S74" s="33">
        <v>102897419</v>
      </c>
      <c r="T74" s="38">
        <f t="shared" si="14"/>
        <v>0.96277885907282068</v>
      </c>
      <c r="U74" s="38">
        <f t="shared" si="15"/>
        <v>0.22607767890660235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18906824</v>
      </c>
      <c r="E75" s="33">
        <v>17973875</v>
      </c>
      <c r="F75" s="33">
        <v>1827461</v>
      </c>
      <c r="G75" s="38">
        <f t="shared" si="8"/>
        <v>9.6656159701915031E-2</v>
      </c>
      <c r="H75" s="33">
        <v>5802614</v>
      </c>
      <c r="I75" s="38">
        <f t="shared" si="9"/>
        <v>0.30690580289952452</v>
      </c>
      <c r="J75" s="33">
        <v>3509474</v>
      </c>
      <c r="K75" s="38">
        <f t="shared" si="10"/>
        <v>0.19525416750700669</v>
      </c>
      <c r="L75" s="33">
        <v>2628923</v>
      </c>
      <c r="M75" s="38">
        <f t="shared" si="11"/>
        <v>0.14626356308809313</v>
      </c>
      <c r="N75" s="33">
        <f t="shared" si="12"/>
        <v>13768472</v>
      </c>
      <c r="O75" s="38">
        <f t="shared" si="13"/>
        <v>0.76602691406277168</v>
      </c>
      <c r="P75" s="33">
        <v>10102094</v>
      </c>
      <c r="Q75" s="33">
        <v>18803424</v>
      </c>
      <c r="R75" s="33">
        <v>21363731</v>
      </c>
      <c r="S75" s="33">
        <v>16607081</v>
      </c>
      <c r="T75" s="38">
        <f t="shared" si="14"/>
        <v>0.77734928416763904</v>
      </c>
      <c r="U75" s="38">
        <f t="shared" si="15"/>
        <v>-0.73976454782543111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35375990</v>
      </c>
      <c r="E76" s="33">
        <v>35375990</v>
      </c>
      <c r="F76" s="33">
        <v>4443043</v>
      </c>
      <c r="G76" s="38">
        <f t="shared" si="8"/>
        <v>0.12559487381130535</v>
      </c>
      <c r="H76" s="33">
        <v>2751488</v>
      </c>
      <c r="I76" s="38">
        <f t="shared" si="9"/>
        <v>7.7778402809363073E-2</v>
      </c>
      <c r="J76" s="33">
        <v>4100389</v>
      </c>
      <c r="K76" s="38">
        <f t="shared" si="10"/>
        <v>0.11590881272863318</v>
      </c>
      <c r="L76" s="33">
        <v>3021280</v>
      </c>
      <c r="M76" s="38">
        <f t="shared" si="11"/>
        <v>8.5404818352786738E-2</v>
      </c>
      <c r="N76" s="33">
        <f t="shared" si="12"/>
        <v>14316200</v>
      </c>
      <c r="O76" s="38">
        <f t="shared" si="13"/>
        <v>0.40468690770208832</v>
      </c>
      <c r="P76" s="33">
        <v>3801063</v>
      </c>
      <c r="Q76" s="33">
        <v>35716919</v>
      </c>
      <c r="R76" s="33">
        <v>26016216</v>
      </c>
      <c r="S76" s="33">
        <v>4865290</v>
      </c>
      <c r="T76" s="38">
        <f t="shared" si="14"/>
        <v>0.18700990182430835</v>
      </c>
      <c r="U76" s="38">
        <f t="shared" si="15"/>
        <v>-0.20514866499187201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232462649</v>
      </c>
      <c r="E78" s="34">
        <f>SUM(E71:E77)</f>
        <v>314399314</v>
      </c>
      <c r="F78" s="34">
        <f>SUM(F71:F77)</f>
        <v>69037610</v>
      </c>
      <c r="G78" s="39">
        <f t="shared" si="8"/>
        <v>0.29698366725572328</v>
      </c>
      <c r="H78" s="34">
        <f>SUM(H71:H77)</f>
        <v>55830677</v>
      </c>
      <c r="I78" s="39">
        <f t="shared" si="9"/>
        <v>0.24017052735211669</v>
      </c>
      <c r="J78" s="34">
        <f>SUM(J71:J77)</f>
        <v>79610921</v>
      </c>
      <c r="K78" s="39">
        <f t="shared" si="10"/>
        <v>0.25321595008314807</v>
      </c>
      <c r="L78" s="34">
        <f>SUM(L71:L77)</f>
        <v>99248497</v>
      </c>
      <c r="M78" s="39">
        <f t="shared" si="11"/>
        <v>0.31567656982864789</v>
      </c>
      <c r="N78" s="34">
        <f t="shared" si="12"/>
        <v>303727705</v>
      </c>
      <c r="O78" s="39">
        <f t="shared" si="13"/>
        <v>0.96605714922138797</v>
      </c>
      <c r="P78" s="34">
        <f>SUM(P71:P77)</f>
        <v>90014061</v>
      </c>
      <c r="Q78" s="34">
        <f>SUM(Q71:Q77)</f>
        <v>300071479</v>
      </c>
      <c r="R78" s="34">
        <f>SUM(R71:R77)</f>
        <v>347501997</v>
      </c>
      <c r="S78" s="34">
        <f>SUM(S71:S77)</f>
        <v>269845418</v>
      </c>
      <c r="T78" s="39">
        <f t="shared" si="14"/>
        <v>0.77652911444995232</v>
      </c>
      <c r="U78" s="39">
        <f t="shared" si="15"/>
        <v>0.1025888166516562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108496452</v>
      </c>
      <c r="E79" s="33">
        <v>115801082</v>
      </c>
      <c r="F79" s="33">
        <v>7320024</v>
      </c>
      <c r="G79" s="38">
        <f t="shared" si="8"/>
        <v>6.746786521645888E-2</v>
      </c>
      <c r="H79" s="33">
        <v>13408425</v>
      </c>
      <c r="I79" s="38">
        <f t="shared" si="9"/>
        <v>0.12358399517064392</v>
      </c>
      <c r="J79" s="33">
        <v>16116312</v>
      </c>
      <c r="K79" s="38">
        <f t="shared" si="10"/>
        <v>0.13917237837207774</v>
      </c>
      <c r="L79" s="33">
        <v>10225337</v>
      </c>
      <c r="M79" s="38">
        <f t="shared" si="11"/>
        <v>8.8300876152435259E-2</v>
      </c>
      <c r="N79" s="33">
        <f t="shared" si="12"/>
        <v>47070098</v>
      </c>
      <c r="O79" s="38">
        <f t="shared" si="13"/>
        <v>0.40647373225752759</v>
      </c>
      <c r="P79" s="33">
        <v>11965326</v>
      </c>
      <c r="Q79" s="33">
        <v>106446011</v>
      </c>
      <c r="R79" s="33">
        <v>115272772</v>
      </c>
      <c r="S79" s="33">
        <v>45653362</v>
      </c>
      <c r="T79" s="38">
        <f t="shared" si="14"/>
        <v>0.39604636210188476</v>
      </c>
      <c r="U79" s="38">
        <f t="shared" si="15"/>
        <v>-0.14541927232070406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66292665</v>
      </c>
      <c r="E80" s="33">
        <v>65292665</v>
      </c>
      <c r="F80" s="33">
        <v>3669452</v>
      </c>
      <c r="G80" s="38">
        <f t="shared" si="8"/>
        <v>5.5352307830738134E-2</v>
      </c>
      <c r="H80" s="33">
        <v>7289291</v>
      </c>
      <c r="I80" s="38">
        <f t="shared" si="9"/>
        <v>0.10995622215519621</v>
      </c>
      <c r="J80" s="33">
        <v>11557609</v>
      </c>
      <c r="K80" s="38">
        <f t="shared" si="10"/>
        <v>0.17701236425255426</v>
      </c>
      <c r="L80" s="33">
        <v>4120029</v>
      </c>
      <c r="M80" s="38">
        <f t="shared" si="11"/>
        <v>6.3100947097196908E-2</v>
      </c>
      <c r="N80" s="33">
        <f t="shared" si="12"/>
        <v>26636381</v>
      </c>
      <c r="O80" s="38">
        <f t="shared" si="13"/>
        <v>0.40795364992377015</v>
      </c>
      <c r="P80" s="33">
        <v>2149390</v>
      </c>
      <c r="Q80" s="33">
        <v>53091688</v>
      </c>
      <c r="R80" s="33">
        <v>56591688</v>
      </c>
      <c r="S80" s="33">
        <v>34259649</v>
      </c>
      <c r="T80" s="38">
        <f t="shared" si="14"/>
        <v>0.60538305554695593</v>
      </c>
      <c r="U80" s="38">
        <f t="shared" si="15"/>
        <v>0.91683640474739336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381706080</v>
      </c>
      <c r="E81" s="33">
        <v>397201390</v>
      </c>
      <c r="F81" s="33">
        <v>63685704</v>
      </c>
      <c r="G81" s="38">
        <f t="shared" si="8"/>
        <v>0.16684487708448342</v>
      </c>
      <c r="H81" s="33">
        <v>82716205</v>
      </c>
      <c r="I81" s="38">
        <f t="shared" si="9"/>
        <v>0.21670130326454323</v>
      </c>
      <c r="J81" s="33">
        <v>88890776</v>
      </c>
      <c r="K81" s="38">
        <f t="shared" si="10"/>
        <v>0.22379271129942421</v>
      </c>
      <c r="L81" s="33">
        <v>81960715</v>
      </c>
      <c r="M81" s="38">
        <f t="shared" si="11"/>
        <v>0.20634548887152687</v>
      </c>
      <c r="N81" s="33">
        <f t="shared" si="12"/>
        <v>317253400</v>
      </c>
      <c r="O81" s="38">
        <f t="shared" si="13"/>
        <v>0.79872177687998525</v>
      </c>
      <c r="P81" s="33">
        <v>106836797</v>
      </c>
      <c r="Q81" s="33">
        <v>363968180</v>
      </c>
      <c r="R81" s="33">
        <v>387559450</v>
      </c>
      <c r="S81" s="33">
        <v>336586257</v>
      </c>
      <c r="T81" s="38">
        <f t="shared" si="14"/>
        <v>0.86847645438654641</v>
      </c>
      <c r="U81" s="38">
        <f t="shared" si="15"/>
        <v>-0.2328418924801724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26248884</v>
      </c>
      <c r="E82" s="33">
        <v>34747425</v>
      </c>
      <c r="F82" s="33">
        <v>4050618</v>
      </c>
      <c r="G82" s="38">
        <f t="shared" si="8"/>
        <v>0.15431581776962403</v>
      </c>
      <c r="H82" s="33">
        <v>5919767</v>
      </c>
      <c r="I82" s="38">
        <f t="shared" si="9"/>
        <v>0.22552452134726947</v>
      </c>
      <c r="J82" s="33">
        <v>5742589</v>
      </c>
      <c r="K82" s="38">
        <f t="shared" si="10"/>
        <v>0.16526660608663807</v>
      </c>
      <c r="L82" s="33">
        <v>6510563</v>
      </c>
      <c r="M82" s="38">
        <f t="shared" si="11"/>
        <v>0.18736821505478463</v>
      </c>
      <c r="N82" s="33">
        <f t="shared" si="12"/>
        <v>22223537</v>
      </c>
      <c r="O82" s="38">
        <f t="shared" si="13"/>
        <v>0.63957363747097806</v>
      </c>
      <c r="P82" s="33">
        <v>14352434</v>
      </c>
      <c r="Q82" s="33">
        <v>67095211</v>
      </c>
      <c r="R82" s="33">
        <v>37774544</v>
      </c>
      <c r="S82" s="33">
        <v>43419466</v>
      </c>
      <c r="T82" s="38">
        <f t="shared" si="14"/>
        <v>1.1494371977064766</v>
      </c>
      <c r="U82" s="38">
        <f t="shared" si="15"/>
        <v>-0.5463791716443358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582744081</v>
      </c>
      <c r="E84" s="34">
        <f>SUM(E79:E83)</f>
        <v>613042562</v>
      </c>
      <c r="F84" s="34">
        <f>SUM(F79:F83)</f>
        <v>78725798</v>
      </c>
      <c r="G84" s="39">
        <f t="shared" si="8"/>
        <v>0.13509497662319456</v>
      </c>
      <c r="H84" s="34">
        <f>SUM(H79:H83)</f>
        <v>109333688</v>
      </c>
      <c r="I84" s="39">
        <f t="shared" si="9"/>
        <v>0.18761870187060725</v>
      </c>
      <c r="J84" s="34">
        <f>SUM(J79:J83)</f>
        <v>122307286</v>
      </c>
      <c r="K84" s="39">
        <f t="shared" si="10"/>
        <v>0.19950863705283811</v>
      </c>
      <c r="L84" s="34">
        <f>SUM(L79:L83)</f>
        <v>102816644</v>
      </c>
      <c r="M84" s="39">
        <f t="shared" si="11"/>
        <v>0.16771534371866337</v>
      </c>
      <c r="N84" s="34">
        <f t="shared" si="12"/>
        <v>413183416</v>
      </c>
      <c r="O84" s="39">
        <f t="shared" si="13"/>
        <v>0.67398813983163541</v>
      </c>
      <c r="P84" s="34">
        <f>SUM(P79:P83)</f>
        <v>135303947</v>
      </c>
      <c r="Q84" s="34">
        <f>SUM(Q79:Q83)</f>
        <v>590601090</v>
      </c>
      <c r="R84" s="34">
        <f>SUM(R79:R83)</f>
        <v>597198454</v>
      </c>
      <c r="S84" s="34">
        <f>SUM(S79:S83)</f>
        <v>459918734</v>
      </c>
      <c r="T84" s="39">
        <f t="shared" si="14"/>
        <v>0.77012713432108115</v>
      </c>
      <c r="U84" s="39">
        <f t="shared" si="15"/>
        <v>-0.24010609978731812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3558915373</v>
      </c>
      <c r="E85" s="34">
        <f>SUM(E57,E59:E62,E64:E69,E71:E77,E79:E83)</f>
        <v>3447683845</v>
      </c>
      <c r="F85" s="34">
        <f>SUM(F57,F59:F62,F64:F69,F71:F77,F79:F83)</f>
        <v>497863499</v>
      </c>
      <c r="G85" s="39">
        <f t="shared" si="8"/>
        <v>0.13989191841342499</v>
      </c>
      <c r="H85" s="34">
        <f>SUM(H57,H59:H62,H64:H69,H71:H77,H79:H83)</f>
        <v>857323832</v>
      </c>
      <c r="I85" s="39">
        <f t="shared" si="9"/>
        <v>0.24089469463200971</v>
      </c>
      <c r="J85" s="34">
        <f>SUM(J57,J59:J62,J64:J69,J71:J77,J79:J83)</f>
        <v>606700832</v>
      </c>
      <c r="K85" s="39">
        <f t="shared" si="10"/>
        <v>0.17597345327352659</v>
      </c>
      <c r="L85" s="34">
        <f>SUM(L57,L59:L62,L64:L69,L71:L77,L79:L83)</f>
        <v>799138162</v>
      </c>
      <c r="M85" s="39">
        <f t="shared" si="11"/>
        <v>0.2317898618108355</v>
      </c>
      <c r="N85" s="34">
        <f t="shared" si="12"/>
        <v>2761026325</v>
      </c>
      <c r="O85" s="39">
        <f t="shared" si="13"/>
        <v>0.8008351255884949</v>
      </c>
      <c r="P85" s="34">
        <f>SUM(P57,P59:P62,P64:P69,P71:P77,P79:P83)</f>
        <v>703918921</v>
      </c>
      <c r="Q85" s="34">
        <f>SUM(Q57,Q59:Q62,Q64:Q69,Q71:Q77,Q79:Q83)</f>
        <v>3369662038</v>
      </c>
      <c r="R85" s="34">
        <f>SUM(R57,R59:R62,R64:R69,R71:R77,R79:R83)</f>
        <v>3041500220</v>
      </c>
      <c r="S85" s="34">
        <f>SUM(S57,S59:S62,S64:S69,S71:S77,S79:S83)</f>
        <v>2445520601</v>
      </c>
      <c r="T85" s="39">
        <f t="shared" si="14"/>
        <v>0.80405077235207301</v>
      </c>
      <c r="U85" s="39">
        <f t="shared" si="15"/>
        <v>0.13527018262945645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6468322721</v>
      </c>
      <c r="E88" s="33">
        <v>6582104904</v>
      </c>
      <c r="F88" s="33">
        <v>1155341624</v>
      </c>
      <c r="G88" s="38">
        <f t="shared" ref="G88:G99" si="16">IF(($D88      =0),0,($F88      /$D88      ))</f>
        <v>0.17861533411885558</v>
      </c>
      <c r="H88" s="33">
        <v>1913604797</v>
      </c>
      <c r="I88" s="38">
        <f t="shared" ref="I88:I99" si="17">IF(($D88      =0),0,($H88      /$D88      ))</f>
        <v>0.29584250501096787</v>
      </c>
      <c r="J88" s="33">
        <v>1722044607</v>
      </c>
      <c r="K88" s="38">
        <f t="shared" ref="K88:K99" si="18">IF(($E88      =0),0,($J88      /$E88      ))</f>
        <v>0.26162521444371073</v>
      </c>
      <c r="L88" s="33">
        <v>1934577755</v>
      </c>
      <c r="M88" s="38">
        <f t="shared" ref="M88:M99" si="19">IF(($E88      =0),0,($L88      /$E88      ))</f>
        <v>0.29391475572264747</v>
      </c>
      <c r="N88" s="33">
        <f t="shared" ref="N88:N99" si="20">$F88      +$H88      +$J88      +$L88</f>
        <v>6725568783</v>
      </c>
      <c r="O88" s="38">
        <f t="shared" ref="O88:O99" si="21">IF(($E88      =0),0,($N88      /$E88      ))</f>
        <v>1.0217960486945166</v>
      </c>
      <c r="P88" s="33">
        <v>1636312384</v>
      </c>
      <c r="Q88" s="33">
        <v>7299759289</v>
      </c>
      <c r="R88" s="33">
        <v>6688584651</v>
      </c>
      <c r="S88" s="33">
        <v>6269406251</v>
      </c>
      <c r="T88" s="38">
        <f t="shared" ref="T88:T99" si="22">IF(($R88      =0),0,($S88      /$R88      ))</f>
        <v>0.93732928237107249</v>
      </c>
      <c r="U88" s="38">
        <f t="shared" ref="U88:U99" si="23">IF(($P88      =0),0,(($L88      /$P88      )-1))</f>
        <v>0.18227899141781467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8118190000</v>
      </c>
      <c r="E89" s="33">
        <v>7852694021</v>
      </c>
      <c r="F89" s="33">
        <v>1882915945</v>
      </c>
      <c r="G89" s="38">
        <f t="shared" si="16"/>
        <v>0.23193790056650559</v>
      </c>
      <c r="H89" s="33">
        <v>2006813856</v>
      </c>
      <c r="I89" s="38">
        <f t="shared" si="17"/>
        <v>0.24719966593538709</v>
      </c>
      <c r="J89" s="33">
        <v>1996906076</v>
      </c>
      <c r="K89" s="38">
        <f t="shared" si="18"/>
        <v>0.25429566855142843</v>
      </c>
      <c r="L89" s="33">
        <v>1988851386</v>
      </c>
      <c r="M89" s="38">
        <f t="shared" si="19"/>
        <v>0.25326994540743991</v>
      </c>
      <c r="N89" s="33">
        <f t="shared" si="20"/>
        <v>7875487263</v>
      </c>
      <c r="O89" s="38">
        <f t="shared" si="21"/>
        <v>1.0029026015707534</v>
      </c>
      <c r="P89" s="33">
        <v>1611232165</v>
      </c>
      <c r="Q89" s="33">
        <v>7641940781</v>
      </c>
      <c r="R89" s="33">
        <v>7710914000</v>
      </c>
      <c r="S89" s="33">
        <v>7076103410</v>
      </c>
      <c r="T89" s="38">
        <f t="shared" si="22"/>
        <v>0.91767375566631915</v>
      </c>
      <c r="U89" s="38">
        <f t="shared" si="23"/>
        <v>0.23436673447988166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4273872007</v>
      </c>
      <c r="E90" s="33">
        <v>4488969896</v>
      </c>
      <c r="F90" s="33">
        <v>756671926</v>
      </c>
      <c r="G90" s="38">
        <f t="shared" si="16"/>
        <v>0.17704599594014001</v>
      </c>
      <c r="H90" s="33">
        <v>1141090984</v>
      </c>
      <c r="I90" s="38">
        <f t="shared" si="17"/>
        <v>0.26699231566388831</v>
      </c>
      <c r="J90" s="33">
        <v>651078088</v>
      </c>
      <c r="K90" s="38">
        <f t="shared" si="18"/>
        <v>0.14503953091335234</v>
      </c>
      <c r="L90" s="33">
        <v>466456824</v>
      </c>
      <c r="M90" s="38">
        <f t="shared" si="19"/>
        <v>0.10391177370461921</v>
      </c>
      <c r="N90" s="33">
        <f t="shared" si="20"/>
        <v>3015297822</v>
      </c>
      <c r="O90" s="38">
        <f t="shared" si="21"/>
        <v>0.67171264050731339</v>
      </c>
      <c r="P90" s="33">
        <v>1110685192</v>
      </c>
      <c r="Q90" s="33">
        <v>4206096468</v>
      </c>
      <c r="R90" s="33">
        <v>4179926618</v>
      </c>
      <c r="S90" s="33">
        <v>4050791482</v>
      </c>
      <c r="T90" s="38">
        <f t="shared" si="22"/>
        <v>0.96910588443253864</v>
      </c>
      <c r="U90" s="38">
        <f t="shared" si="23"/>
        <v>-0.58002787165996539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18860384728</v>
      </c>
      <c r="E91" s="34">
        <f>SUM(E88:E90)</f>
        <v>18923768821</v>
      </c>
      <c r="F91" s="34">
        <f>SUM(F88:F90)</f>
        <v>3794929495</v>
      </c>
      <c r="G91" s="39">
        <f t="shared" si="16"/>
        <v>0.20121166931266643</v>
      </c>
      <c r="H91" s="34">
        <f>SUM(H88:H90)</f>
        <v>5061509637</v>
      </c>
      <c r="I91" s="39">
        <f t="shared" si="17"/>
        <v>0.26836725284218177</v>
      </c>
      <c r="J91" s="34">
        <f>SUM(J88:J90)</f>
        <v>4370028771</v>
      </c>
      <c r="K91" s="39">
        <f t="shared" si="18"/>
        <v>0.23092803618222768</v>
      </c>
      <c r="L91" s="34">
        <f>SUM(L88:L90)</f>
        <v>4389885965</v>
      </c>
      <c r="M91" s="39">
        <f t="shared" si="19"/>
        <v>0.23197736172556047</v>
      </c>
      <c r="N91" s="34">
        <f t="shared" si="20"/>
        <v>17616353868</v>
      </c>
      <c r="O91" s="39">
        <f t="shared" si="21"/>
        <v>0.93091149203063916</v>
      </c>
      <c r="P91" s="34">
        <f>SUM(P88:P90)</f>
        <v>4358229741</v>
      </c>
      <c r="Q91" s="34">
        <f>SUM(Q88:Q90)</f>
        <v>19147796538</v>
      </c>
      <c r="R91" s="34">
        <f>SUM(R88:R90)</f>
        <v>18579425269</v>
      </c>
      <c r="S91" s="34">
        <f>SUM(S88:S90)</f>
        <v>17396301143</v>
      </c>
      <c r="T91" s="39">
        <f t="shared" si="22"/>
        <v>0.93632073603621868</v>
      </c>
      <c r="U91" s="39">
        <f t="shared" si="23"/>
        <v>7.2635510014982252E-3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1248485704</v>
      </c>
      <c r="E92" s="33">
        <v>1274582361</v>
      </c>
      <c r="F92" s="33">
        <v>2931064876</v>
      </c>
      <c r="G92" s="38">
        <f t="shared" si="16"/>
        <v>2.3476959861127895</v>
      </c>
      <c r="H92" s="33">
        <v>825945050</v>
      </c>
      <c r="I92" s="38">
        <f t="shared" si="17"/>
        <v>0.66155747507061557</v>
      </c>
      <c r="J92" s="33">
        <v>-2785566122</v>
      </c>
      <c r="K92" s="38">
        <f t="shared" si="18"/>
        <v>-2.1854736164829132</v>
      </c>
      <c r="L92" s="33">
        <v>165733223</v>
      </c>
      <c r="M92" s="38">
        <f t="shared" si="19"/>
        <v>0.13002943401003178</v>
      </c>
      <c r="N92" s="33">
        <f t="shared" si="20"/>
        <v>1137177027</v>
      </c>
      <c r="O92" s="38">
        <f t="shared" si="21"/>
        <v>0.89219579824390804</v>
      </c>
      <c r="P92" s="33">
        <v>425588350</v>
      </c>
      <c r="Q92" s="33">
        <v>1239133641</v>
      </c>
      <c r="R92" s="33">
        <v>1396416095</v>
      </c>
      <c r="S92" s="33">
        <v>1658510501</v>
      </c>
      <c r="T92" s="38">
        <f t="shared" si="22"/>
        <v>1.187690765623838</v>
      </c>
      <c r="U92" s="38">
        <f t="shared" si="23"/>
        <v>-0.61057857199333587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229201288</v>
      </c>
      <c r="E93" s="33">
        <v>226310768</v>
      </c>
      <c r="F93" s="33">
        <v>31365454</v>
      </c>
      <c r="G93" s="38">
        <f t="shared" si="16"/>
        <v>0.13684676152430697</v>
      </c>
      <c r="H93" s="33">
        <v>61823161</v>
      </c>
      <c r="I93" s="38">
        <f t="shared" si="17"/>
        <v>0.26973304355951089</v>
      </c>
      <c r="J93" s="33">
        <v>45689068</v>
      </c>
      <c r="K93" s="38">
        <f t="shared" si="18"/>
        <v>0.20188640780892936</v>
      </c>
      <c r="L93" s="33">
        <v>64645284</v>
      </c>
      <c r="M93" s="38">
        <f t="shared" si="19"/>
        <v>0.28564829049583712</v>
      </c>
      <c r="N93" s="33">
        <f t="shared" si="20"/>
        <v>203522967</v>
      </c>
      <c r="O93" s="38">
        <f t="shared" si="21"/>
        <v>0.89930748235541313</v>
      </c>
      <c r="P93" s="33">
        <v>83539033</v>
      </c>
      <c r="Q93" s="33">
        <v>238756589</v>
      </c>
      <c r="R93" s="33">
        <v>242142843</v>
      </c>
      <c r="S93" s="33">
        <v>263940050</v>
      </c>
      <c r="T93" s="38">
        <f t="shared" si="22"/>
        <v>1.090017969269486</v>
      </c>
      <c r="U93" s="38">
        <f t="shared" si="23"/>
        <v>-0.22616671897554763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142601908</v>
      </c>
      <c r="E94" s="33">
        <v>152153876</v>
      </c>
      <c r="F94" s="33">
        <v>19405563</v>
      </c>
      <c r="G94" s="38">
        <f t="shared" si="16"/>
        <v>0.13608207121604571</v>
      </c>
      <c r="H94" s="33">
        <v>29486094</v>
      </c>
      <c r="I94" s="38">
        <f t="shared" si="17"/>
        <v>0.20677208610701056</v>
      </c>
      <c r="J94" s="33">
        <v>30183859</v>
      </c>
      <c r="K94" s="38">
        <f t="shared" si="18"/>
        <v>0.19837719415047961</v>
      </c>
      <c r="L94" s="33">
        <v>32926171</v>
      </c>
      <c r="M94" s="38">
        <f t="shared" si="19"/>
        <v>0.21640047474045288</v>
      </c>
      <c r="N94" s="33">
        <f t="shared" si="20"/>
        <v>112001687</v>
      </c>
      <c r="O94" s="38">
        <f t="shared" si="21"/>
        <v>0.7361080108139999</v>
      </c>
      <c r="P94" s="33">
        <v>27222305</v>
      </c>
      <c r="Q94" s="33">
        <v>119142601</v>
      </c>
      <c r="R94" s="33">
        <v>130801182</v>
      </c>
      <c r="S94" s="33">
        <v>99014138</v>
      </c>
      <c r="T94" s="38">
        <f t="shared" si="22"/>
        <v>0.75698198201297595</v>
      </c>
      <c r="U94" s="38">
        <f t="shared" si="23"/>
        <v>0.20952913428895892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1620288900</v>
      </c>
      <c r="E96" s="34">
        <f>SUM(E92:E95)</f>
        <v>1653047005</v>
      </c>
      <c r="F96" s="34">
        <f>SUM(F92:F95)</f>
        <v>2981835893</v>
      </c>
      <c r="G96" s="39">
        <f t="shared" si="16"/>
        <v>1.8403112512836446</v>
      </c>
      <c r="H96" s="34">
        <f>SUM(H92:H95)</f>
        <v>917254305</v>
      </c>
      <c r="I96" s="39">
        <f t="shared" si="17"/>
        <v>0.5661054056471041</v>
      </c>
      <c r="J96" s="34">
        <f>SUM(J92:J95)</f>
        <v>-2709693195</v>
      </c>
      <c r="K96" s="39">
        <f t="shared" si="18"/>
        <v>-1.6392112183162026</v>
      </c>
      <c r="L96" s="34">
        <f>SUM(L92:L95)</f>
        <v>263304678</v>
      </c>
      <c r="M96" s="39">
        <f t="shared" si="19"/>
        <v>0.1592844469658623</v>
      </c>
      <c r="N96" s="34">
        <f t="shared" si="20"/>
        <v>1452701681</v>
      </c>
      <c r="O96" s="39">
        <f t="shared" si="21"/>
        <v>0.87880240344405691</v>
      </c>
      <c r="P96" s="34">
        <f>SUM(P92:P95)</f>
        <v>536349688</v>
      </c>
      <c r="Q96" s="34">
        <f>SUM(Q92:Q95)</f>
        <v>1597032831</v>
      </c>
      <c r="R96" s="34">
        <f>SUM(R92:R95)</f>
        <v>1769360120</v>
      </c>
      <c r="S96" s="34">
        <f>SUM(S92:S95)</f>
        <v>2021464689</v>
      </c>
      <c r="T96" s="39">
        <f t="shared" si="22"/>
        <v>1.1424834696737711</v>
      </c>
      <c r="U96" s="39">
        <f t="shared" si="23"/>
        <v>-0.50908020664309594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566005863</v>
      </c>
      <c r="E97" s="33">
        <v>578301921</v>
      </c>
      <c r="F97" s="33">
        <v>144905602</v>
      </c>
      <c r="G97" s="38">
        <f t="shared" si="16"/>
        <v>0.25601431269979619</v>
      </c>
      <c r="H97" s="33">
        <v>176201793</v>
      </c>
      <c r="I97" s="38">
        <f t="shared" si="17"/>
        <v>0.31130736361294548</v>
      </c>
      <c r="J97" s="33">
        <v>135413813</v>
      </c>
      <c r="K97" s="38">
        <f t="shared" si="18"/>
        <v>0.23415763995015332</v>
      </c>
      <c r="L97" s="33">
        <v>133136631</v>
      </c>
      <c r="M97" s="38">
        <f t="shared" si="19"/>
        <v>0.230219935582749</v>
      </c>
      <c r="N97" s="33">
        <f t="shared" si="20"/>
        <v>589657839</v>
      </c>
      <c r="O97" s="38">
        <f t="shared" si="21"/>
        <v>1.0196366596541186</v>
      </c>
      <c r="P97" s="33">
        <v>149266401</v>
      </c>
      <c r="Q97" s="33">
        <v>559813604</v>
      </c>
      <c r="R97" s="33">
        <v>583463954</v>
      </c>
      <c r="S97" s="33">
        <v>572154139</v>
      </c>
      <c r="T97" s="38">
        <f t="shared" si="22"/>
        <v>0.9806160861824208</v>
      </c>
      <c r="U97" s="38">
        <f t="shared" si="23"/>
        <v>-0.10806028611891028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451788589</v>
      </c>
      <c r="E98" s="33">
        <v>479944502</v>
      </c>
      <c r="F98" s="33">
        <v>38858719</v>
      </c>
      <c r="G98" s="38">
        <f t="shared" si="16"/>
        <v>8.6010846546635558E-2</v>
      </c>
      <c r="H98" s="33">
        <v>36128386</v>
      </c>
      <c r="I98" s="38">
        <f t="shared" si="17"/>
        <v>7.996746017859252E-2</v>
      </c>
      <c r="J98" s="33">
        <v>144967636</v>
      </c>
      <c r="K98" s="38">
        <f t="shared" si="18"/>
        <v>0.30205083170220376</v>
      </c>
      <c r="L98" s="33">
        <v>48938488</v>
      </c>
      <c r="M98" s="38">
        <f t="shared" si="19"/>
        <v>0.10196697283970554</v>
      </c>
      <c r="N98" s="33">
        <f t="shared" si="20"/>
        <v>268893229</v>
      </c>
      <c r="O98" s="38">
        <f t="shared" si="21"/>
        <v>0.56025900469633882</v>
      </c>
      <c r="P98" s="33">
        <v>48269502</v>
      </c>
      <c r="Q98" s="33">
        <v>443281312</v>
      </c>
      <c r="R98" s="33">
        <v>503666122</v>
      </c>
      <c r="S98" s="33">
        <v>824355416</v>
      </c>
      <c r="T98" s="38">
        <f t="shared" si="22"/>
        <v>1.6367100743774068</v>
      </c>
      <c r="U98" s="38">
        <f t="shared" si="23"/>
        <v>1.3859393038693435E-2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386978858</v>
      </c>
      <c r="E99" s="33">
        <v>386978858</v>
      </c>
      <c r="F99" s="33">
        <v>70389218</v>
      </c>
      <c r="G99" s="38">
        <f t="shared" si="16"/>
        <v>0.18189422120833279</v>
      </c>
      <c r="H99" s="33">
        <v>79614958</v>
      </c>
      <c r="I99" s="38">
        <f t="shared" si="17"/>
        <v>0.20573464506942135</v>
      </c>
      <c r="J99" s="33">
        <v>82120687</v>
      </c>
      <c r="K99" s="38">
        <f t="shared" si="18"/>
        <v>0.21220975074560791</v>
      </c>
      <c r="L99" s="33">
        <v>87722639</v>
      </c>
      <c r="M99" s="38">
        <f t="shared" si="19"/>
        <v>0.22668586974847085</v>
      </c>
      <c r="N99" s="33">
        <f t="shared" si="20"/>
        <v>319847502</v>
      </c>
      <c r="O99" s="38">
        <f t="shared" si="21"/>
        <v>0.82652448677183288</v>
      </c>
      <c r="P99" s="33">
        <v>88687341</v>
      </c>
      <c r="Q99" s="33">
        <v>356355541</v>
      </c>
      <c r="R99" s="33">
        <v>368100672</v>
      </c>
      <c r="S99" s="33">
        <v>183882320</v>
      </c>
      <c r="T99" s="38">
        <f t="shared" si="22"/>
        <v>0.49954355964881259</v>
      </c>
      <c r="U99" s="38">
        <f t="shared" si="23"/>
        <v>-1.0877561432358185E-2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1404773310</v>
      </c>
      <c r="E101" s="34">
        <f>SUM(E97:E100)</f>
        <v>1445225281</v>
      </c>
      <c r="F101" s="34">
        <f>SUM(F97:F100)</f>
        <v>254153539</v>
      </c>
      <c r="G101" s="39">
        <f>IF(($D101     =0),0,($F101     /$D101     ))</f>
        <v>0.18092138937349259</v>
      </c>
      <c r="H101" s="34">
        <f>SUM(H97:H100)</f>
        <v>291945137</v>
      </c>
      <c r="I101" s="39">
        <f>IF(($D101     =0),0,($H101     /$D101     ))</f>
        <v>0.20782366444590267</v>
      </c>
      <c r="J101" s="34">
        <f>SUM(J97:J100)</f>
        <v>362502136</v>
      </c>
      <c r="K101" s="39">
        <f>IF(($E101     =0),0,($J101     /$E101     ))</f>
        <v>0.25082742515351836</v>
      </c>
      <c r="L101" s="34">
        <f>SUM(L97:L100)</f>
        <v>269797758</v>
      </c>
      <c r="M101" s="39">
        <f>IF(($E101     =0),0,($L101     /$E101     ))</f>
        <v>0.18668214675383885</v>
      </c>
      <c r="N101" s="34">
        <f>$F101     +$H101     +$J101     +$L101</f>
        <v>1178398570</v>
      </c>
      <c r="O101" s="39">
        <f>IF(($E101     =0),0,($N101     /$E101     ))</f>
        <v>0.81537362063347407</v>
      </c>
      <c r="P101" s="34">
        <f>SUM(P97:P100)</f>
        <v>286223244</v>
      </c>
      <c r="Q101" s="34">
        <f>SUM(Q97:Q100)</f>
        <v>1359450457</v>
      </c>
      <c r="R101" s="34">
        <f>SUM(R97:R100)</f>
        <v>1455230748</v>
      </c>
      <c r="S101" s="34">
        <f>SUM(S97:S100)</f>
        <v>1580391875</v>
      </c>
      <c r="T101" s="39">
        <f>IF(($R101     =0),0,($S101     /$R101     ))</f>
        <v>1.0860077531841705</v>
      </c>
      <c r="U101" s="39">
        <f>IF(($P101     =0),0,(($L101     /$P101     )-1))</f>
        <v>-5.7386974483455977E-2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21885446938</v>
      </c>
      <c r="E102" s="34">
        <f>SUM(E88:E90,E92:E95,E97:E100)</f>
        <v>22022041107</v>
      </c>
      <c r="F102" s="34">
        <f>SUM(F88:F90,F92:F95,F97:F100)</f>
        <v>7030918927</v>
      </c>
      <c r="G102" s="39">
        <f>IF(($D102     =0),0,($F102     /$D102     ))</f>
        <v>0.32126001113516761</v>
      </c>
      <c r="H102" s="34">
        <f>SUM(H88:H90,H92:H95,H97:H100)</f>
        <v>6270709079</v>
      </c>
      <c r="I102" s="39">
        <f>IF(($D102     =0),0,($H102     /$D102     ))</f>
        <v>0.28652414989579594</v>
      </c>
      <c r="J102" s="34">
        <f>SUM(J88:J90,J92:J95,J97:J100)</f>
        <v>2022837712</v>
      </c>
      <c r="K102" s="39">
        <f>IF(($E102     =0),0,($J102     /$E102     ))</f>
        <v>9.1855141953986003E-2</v>
      </c>
      <c r="L102" s="34">
        <f>SUM(L88:L90,L92:L95,L97:L100)</f>
        <v>4922988401</v>
      </c>
      <c r="M102" s="39">
        <f>IF(($E102     =0),0,($L102     /$E102     ))</f>
        <v>0.22354823411146765</v>
      </c>
      <c r="N102" s="34">
        <f>$F102     +$H102     +$J102     +$L102</f>
        <v>20247454119</v>
      </c>
      <c r="O102" s="39">
        <f>IF(($E102     =0),0,($N102     /$E102     ))</f>
        <v>0.91941768797098811</v>
      </c>
      <c r="P102" s="34">
        <f>SUM(P88:P90,P92:P95,P97:P100)</f>
        <v>5180802673</v>
      </c>
      <c r="Q102" s="34">
        <f>SUM(Q88:Q90,Q92:Q95,Q97:Q100)</f>
        <v>22104279826</v>
      </c>
      <c r="R102" s="34">
        <f>SUM(R88:R90,R92:R95,R97:R100)</f>
        <v>21804016137</v>
      </c>
      <c r="S102" s="34">
        <f>SUM(S88:S90,S92:S95,S97:S100)</f>
        <v>20998157707</v>
      </c>
      <c r="T102" s="39">
        <f>IF(($R102     =0),0,($S102     /$R102     ))</f>
        <v>0.96304082583059047</v>
      </c>
      <c r="U102" s="39">
        <f>IF(($P102     =0),0,(($L102     /$P102     )-1))</f>
        <v>-4.9763383836950892E-2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6712278030</v>
      </c>
      <c r="E105" s="33">
        <v>6698771385</v>
      </c>
      <c r="F105" s="33">
        <v>1962410054</v>
      </c>
      <c r="G105" s="38">
        <f t="shared" ref="G105:G136" si="24">IF(($D105     =0),0,($F105     /$D105     ))</f>
        <v>0.29236125876031388</v>
      </c>
      <c r="H105" s="33">
        <v>1730921298</v>
      </c>
      <c r="I105" s="38">
        <f t="shared" ref="I105:I136" si="25">IF(($D105     =0),0,($H105     /$D105     ))</f>
        <v>0.25787389769371638</v>
      </c>
      <c r="J105" s="33">
        <v>1761204077</v>
      </c>
      <c r="K105" s="38">
        <f t="shared" ref="K105:K136" si="26">IF(($E105     =0),0,($J105     /$E105     ))</f>
        <v>0.2629144921923619</v>
      </c>
      <c r="L105" s="33">
        <v>1053025398</v>
      </c>
      <c r="M105" s="38">
        <f t="shared" ref="M105:M136" si="27">IF(($E105     =0),0,($L105     /$E105     ))</f>
        <v>0.15719679587184479</v>
      </c>
      <c r="N105" s="33">
        <f t="shared" ref="N105:N136" si="28">$F105     +$H105     +$J105     +$L105</f>
        <v>6507560827</v>
      </c>
      <c r="O105" s="38">
        <f t="shared" ref="O105:O136" si="29">IF(($E105     =0),0,($N105     /$E105     ))</f>
        <v>0.97145587645696319</v>
      </c>
      <c r="P105" s="33">
        <v>1977268337</v>
      </c>
      <c r="Q105" s="33">
        <v>6082700630</v>
      </c>
      <c r="R105" s="33">
        <v>7243910326</v>
      </c>
      <c r="S105" s="33">
        <v>5589809680</v>
      </c>
      <c r="T105" s="38">
        <f t="shared" ref="T105:T136" si="30">IF(($R105     =0),0,($S105     /$R105     ))</f>
        <v>0.77165638839245898</v>
      </c>
      <c r="U105" s="38">
        <f t="shared" ref="U105:U136" si="31">IF(($P105     =0),0,(($L105     /$P105     )-1))</f>
        <v>-0.46743424840469694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6712278030</v>
      </c>
      <c r="E106" s="34">
        <f>E105</f>
        <v>6698771385</v>
      </c>
      <c r="F106" s="34">
        <f>F105</f>
        <v>1962410054</v>
      </c>
      <c r="G106" s="39">
        <f t="shared" si="24"/>
        <v>0.29236125876031388</v>
      </c>
      <c r="H106" s="34">
        <f>H105</f>
        <v>1730921298</v>
      </c>
      <c r="I106" s="39">
        <f t="shared" si="25"/>
        <v>0.25787389769371638</v>
      </c>
      <c r="J106" s="34">
        <f>J105</f>
        <v>1761204077</v>
      </c>
      <c r="K106" s="39">
        <f t="shared" si="26"/>
        <v>0.2629144921923619</v>
      </c>
      <c r="L106" s="34">
        <f>L105</f>
        <v>1053025398</v>
      </c>
      <c r="M106" s="39">
        <f t="shared" si="27"/>
        <v>0.15719679587184479</v>
      </c>
      <c r="N106" s="34">
        <f t="shared" si="28"/>
        <v>6507560827</v>
      </c>
      <c r="O106" s="39">
        <f t="shared" si="29"/>
        <v>0.97145587645696319</v>
      </c>
      <c r="P106" s="34">
        <f>P105</f>
        <v>1977268337</v>
      </c>
      <c r="Q106" s="34">
        <f>Q105</f>
        <v>6082700630</v>
      </c>
      <c r="R106" s="34">
        <f>R105</f>
        <v>7243910326</v>
      </c>
      <c r="S106" s="34">
        <f>S105</f>
        <v>5589809680</v>
      </c>
      <c r="T106" s="39">
        <f t="shared" si="30"/>
        <v>0.77165638839245898</v>
      </c>
      <c r="U106" s="39">
        <f t="shared" si="31"/>
        <v>-0.46743424840469694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522098728</v>
      </c>
      <c r="E111" s="33">
        <v>513110145</v>
      </c>
      <c r="F111" s="33">
        <v>124273782</v>
      </c>
      <c r="G111" s="38">
        <f t="shared" si="24"/>
        <v>0.23802736021988546</v>
      </c>
      <c r="H111" s="33">
        <v>151962503</v>
      </c>
      <c r="I111" s="38">
        <f t="shared" si="25"/>
        <v>0.29106085659722197</v>
      </c>
      <c r="J111" s="33">
        <v>336934918</v>
      </c>
      <c r="K111" s="38">
        <f t="shared" si="26"/>
        <v>0.6566522242509939</v>
      </c>
      <c r="L111" s="33">
        <v>162927219</v>
      </c>
      <c r="M111" s="38">
        <f t="shared" si="27"/>
        <v>0.3175287422937233</v>
      </c>
      <c r="N111" s="33">
        <f t="shared" si="28"/>
        <v>776098422</v>
      </c>
      <c r="O111" s="38">
        <f t="shared" si="29"/>
        <v>1.5125376677165485</v>
      </c>
      <c r="P111" s="33">
        <v>139977212</v>
      </c>
      <c r="Q111" s="33">
        <v>597874764</v>
      </c>
      <c r="R111" s="33">
        <v>508543308</v>
      </c>
      <c r="S111" s="33">
        <v>483346861</v>
      </c>
      <c r="T111" s="38">
        <f t="shared" si="30"/>
        <v>0.95045368486099513</v>
      </c>
      <c r="U111" s="38">
        <f t="shared" si="31"/>
        <v>0.16395530866838515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522098728</v>
      </c>
      <c r="E112" s="34">
        <f>SUM(E107:E111)</f>
        <v>513110145</v>
      </c>
      <c r="F112" s="34">
        <f>SUM(F107:F111)</f>
        <v>124273782</v>
      </c>
      <c r="G112" s="39">
        <f t="shared" si="24"/>
        <v>0.23802736021988546</v>
      </c>
      <c r="H112" s="34">
        <f>SUM(H107:H111)</f>
        <v>151962503</v>
      </c>
      <c r="I112" s="39">
        <f t="shared" si="25"/>
        <v>0.29106085659722197</v>
      </c>
      <c r="J112" s="34">
        <f>SUM(J107:J111)</f>
        <v>336934918</v>
      </c>
      <c r="K112" s="39">
        <f t="shared" si="26"/>
        <v>0.6566522242509939</v>
      </c>
      <c r="L112" s="34">
        <f>SUM(L107:L111)</f>
        <v>162927219</v>
      </c>
      <c r="M112" s="39">
        <f t="shared" si="27"/>
        <v>0.3175287422937233</v>
      </c>
      <c r="N112" s="34">
        <f t="shared" si="28"/>
        <v>776098422</v>
      </c>
      <c r="O112" s="39">
        <f t="shared" si="29"/>
        <v>1.5125376677165485</v>
      </c>
      <c r="P112" s="34">
        <f>SUM(P107:P111)</f>
        <v>139977212</v>
      </c>
      <c r="Q112" s="34">
        <f>SUM(Q107:Q111)</f>
        <v>597874764</v>
      </c>
      <c r="R112" s="34">
        <f>SUM(R107:R111)</f>
        <v>508543308</v>
      </c>
      <c r="S112" s="34">
        <f>SUM(S107:S111)</f>
        <v>483346861</v>
      </c>
      <c r="T112" s="39">
        <f t="shared" si="30"/>
        <v>0.95045368486099513</v>
      </c>
      <c r="U112" s="39">
        <f t="shared" si="31"/>
        <v>0.16395530866838515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320000</v>
      </c>
      <c r="E113" s="33">
        <v>230000</v>
      </c>
      <c r="F113" s="33">
        <v>35111</v>
      </c>
      <c r="G113" s="38">
        <f t="shared" si="24"/>
        <v>0.109721875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449775</v>
      </c>
      <c r="M113" s="38">
        <f t="shared" si="27"/>
        <v>1.9555434782608696</v>
      </c>
      <c r="N113" s="33">
        <f t="shared" si="28"/>
        <v>484886</v>
      </c>
      <c r="O113" s="38">
        <f t="shared" si="29"/>
        <v>2.1082000000000001</v>
      </c>
      <c r="P113" s="33">
        <v>4480</v>
      </c>
      <c r="Q113" s="33">
        <v>330000</v>
      </c>
      <c r="R113" s="33">
        <v>330000</v>
      </c>
      <c r="S113" s="33">
        <v>265489</v>
      </c>
      <c r="T113" s="38">
        <f t="shared" si="30"/>
        <v>0.80451212121212123</v>
      </c>
      <c r="U113" s="38">
        <f t="shared" si="31"/>
        <v>99.396205357142861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56643</v>
      </c>
      <c r="Q115" s="33">
        <v>0</v>
      </c>
      <c r="R115" s="33">
        <v>0</v>
      </c>
      <c r="S115" s="33">
        <v>286204</v>
      </c>
      <c r="T115" s="38">
        <f t="shared" si="30"/>
        <v>0</v>
      </c>
      <c r="U115" s="38">
        <f t="shared" si="31"/>
        <v>-1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951474028</v>
      </c>
      <c r="E117" s="33">
        <v>769466508</v>
      </c>
      <c r="F117" s="33">
        <v>275147654</v>
      </c>
      <c r="G117" s="38">
        <f t="shared" si="24"/>
        <v>0.28918041470702133</v>
      </c>
      <c r="H117" s="33">
        <v>771789141</v>
      </c>
      <c r="I117" s="38">
        <f t="shared" si="25"/>
        <v>0.81115103333120098</v>
      </c>
      <c r="J117" s="33">
        <v>-62599580</v>
      </c>
      <c r="K117" s="38">
        <f t="shared" si="26"/>
        <v>-8.1354522060627488E-2</v>
      </c>
      <c r="L117" s="33">
        <v>184735444</v>
      </c>
      <c r="M117" s="38">
        <f t="shared" si="27"/>
        <v>0.24008250142058166</v>
      </c>
      <c r="N117" s="33">
        <f t="shared" si="28"/>
        <v>1169072659</v>
      </c>
      <c r="O117" s="38">
        <f t="shared" si="29"/>
        <v>1.519328842575173</v>
      </c>
      <c r="P117" s="33">
        <v>165217062</v>
      </c>
      <c r="Q117" s="33">
        <v>864254452</v>
      </c>
      <c r="R117" s="33">
        <v>855840393</v>
      </c>
      <c r="S117" s="33">
        <v>3225658721</v>
      </c>
      <c r="T117" s="38">
        <f t="shared" si="30"/>
        <v>3.7689956531416016</v>
      </c>
      <c r="U117" s="38">
        <f t="shared" si="31"/>
        <v>0.11813781073046803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433711572</v>
      </c>
      <c r="E120" s="33">
        <v>820637318</v>
      </c>
      <c r="F120" s="33">
        <v>70784588</v>
      </c>
      <c r="G120" s="38">
        <f t="shared" si="24"/>
        <v>0.16320659297511203</v>
      </c>
      <c r="H120" s="33">
        <v>108996417</v>
      </c>
      <c r="I120" s="38">
        <f t="shared" si="25"/>
        <v>0.25131083428873785</v>
      </c>
      <c r="J120" s="33">
        <v>107023418</v>
      </c>
      <c r="K120" s="38">
        <f t="shared" si="26"/>
        <v>0.13041500264797853</v>
      </c>
      <c r="L120" s="33">
        <v>614725614</v>
      </c>
      <c r="M120" s="38">
        <f t="shared" si="27"/>
        <v>0.7490831826880191</v>
      </c>
      <c r="N120" s="33">
        <f t="shared" si="28"/>
        <v>901530037</v>
      </c>
      <c r="O120" s="38">
        <f t="shared" si="29"/>
        <v>1.098573044663806</v>
      </c>
      <c r="P120" s="33">
        <v>106824002</v>
      </c>
      <c r="Q120" s="33">
        <v>317383477</v>
      </c>
      <c r="R120" s="33">
        <v>528592795</v>
      </c>
      <c r="S120" s="33">
        <v>400591495</v>
      </c>
      <c r="T120" s="38">
        <f t="shared" si="30"/>
        <v>0.75784516699664817</v>
      </c>
      <c r="U120" s="38">
        <f t="shared" si="31"/>
        <v>4.7545645406544494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1385505600</v>
      </c>
      <c r="E121" s="34">
        <f>SUM(E113:E120)</f>
        <v>1590333826</v>
      </c>
      <c r="F121" s="34">
        <f>SUM(F113:F120)</f>
        <v>345967353</v>
      </c>
      <c r="G121" s="39">
        <f t="shared" si="24"/>
        <v>0.24970476698181515</v>
      </c>
      <c r="H121" s="34">
        <f>SUM(H113:H120)</f>
        <v>880785558</v>
      </c>
      <c r="I121" s="39">
        <f t="shared" si="25"/>
        <v>0.63571418116245793</v>
      </c>
      <c r="J121" s="34">
        <f>SUM(J113:J120)</f>
        <v>44423838</v>
      </c>
      <c r="K121" s="39">
        <f t="shared" si="26"/>
        <v>2.7933655987016654E-2</v>
      </c>
      <c r="L121" s="34">
        <f>SUM(L113:L120)</f>
        <v>799910833</v>
      </c>
      <c r="M121" s="39">
        <f t="shared" si="27"/>
        <v>0.50298297119915503</v>
      </c>
      <c r="N121" s="34">
        <f t="shared" si="28"/>
        <v>2071087582</v>
      </c>
      <c r="O121" s="39">
        <f t="shared" si="29"/>
        <v>1.302297384448641</v>
      </c>
      <c r="P121" s="34">
        <f>SUM(P113:P120)</f>
        <v>272102187</v>
      </c>
      <c r="Q121" s="34">
        <f>SUM(Q113:Q120)</f>
        <v>1181967929</v>
      </c>
      <c r="R121" s="34">
        <f>SUM(R113:R120)</f>
        <v>1384763188</v>
      </c>
      <c r="S121" s="34">
        <f>SUM(S113:S120)</f>
        <v>3626801909</v>
      </c>
      <c r="T121" s="39">
        <f t="shared" si="30"/>
        <v>2.6190773559182743</v>
      </c>
      <c r="U121" s="39">
        <f t="shared" si="31"/>
        <v>1.9397442255765478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30830</v>
      </c>
      <c r="Q124" s="33">
        <v>0</v>
      </c>
      <c r="R124" s="33">
        <v>0</v>
      </c>
      <c r="S124" s="33">
        <v>30830</v>
      </c>
      <c r="T124" s="38">
        <f t="shared" si="30"/>
        <v>0</v>
      </c>
      <c r="U124" s="38">
        <f t="shared" si="31"/>
        <v>-1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459038100</v>
      </c>
      <c r="E125" s="33">
        <v>517040774</v>
      </c>
      <c r="F125" s="33">
        <v>94243560</v>
      </c>
      <c r="G125" s="38">
        <f t="shared" si="24"/>
        <v>0.20530661833952346</v>
      </c>
      <c r="H125" s="33">
        <v>138677883</v>
      </c>
      <c r="I125" s="38">
        <f t="shared" si="25"/>
        <v>0.30210538733059411</v>
      </c>
      <c r="J125" s="33">
        <v>136595290</v>
      </c>
      <c r="K125" s="38">
        <f t="shared" si="26"/>
        <v>0.26418668868850176</v>
      </c>
      <c r="L125" s="33">
        <v>137367197</v>
      </c>
      <c r="M125" s="38">
        <f t="shared" si="27"/>
        <v>0.26567962123621608</v>
      </c>
      <c r="N125" s="33">
        <f t="shared" si="28"/>
        <v>506883930</v>
      </c>
      <c r="O125" s="38">
        <f t="shared" si="29"/>
        <v>0.9803558161933279</v>
      </c>
      <c r="P125" s="33">
        <v>149003970</v>
      </c>
      <c r="Q125" s="33">
        <v>411605567</v>
      </c>
      <c r="R125" s="33">
        <v>487903495</v>
      </c>
      <c r="S125" s="33">
        <v>402773166</v>
      </c>
      <c r="T125" s="38">
        <f t="shared" si="30"/>
        <v>0.82551809963976586</v>
      </c>
      <c r="U125" s="38">
        <f t="shared" si="31"/>
        <v>-7.8097066809696414E-2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459038100</v>
      </c>
      <c r="E126" s="34">
        <f>SUM(E122:E125)</f>
        <v>517040774</v>
      </c>
      <c r="F126" s="34">
        <f>SUM(F122:F125)</f>
        <v>94243560</v>
      </c>
      <c r="G126" s="39">
        <f t="shared" si="24"/>
        <v>0.20530661833952346</v>
      </c>
      <c r="H126" s="34">
        <f>SUM(H122:H125)</f>
        <v>138677883</v>
      </c>
      <c r="I126" s="39">
        <f t="shared" si="25"/>
        <v>0.30210538733059411</v>
      </c>
      <c r="J126" s="34">
        <f>SUM(J122:J125)</f>
        <v>136595290</v>
      </c>
      <c r="K126" s="39">
        <f t="shared" si="26"/>
        <v>0.26418668868850176</v>
      </c>
      <c r="L126" s="34">
        <f>SUM(L122:L125)</f>
        <v>137367197</v>
      </c>
      <c r="M126" s="39">
        <f t="shared" si="27"/>
        <v>0.26567962123621608</v>
      </c>
      <c r="N126" s="34">
        <f t="shared" si="28"/>
        <v>506883930</v>
      </c>
      <c r="O126" s="39">
        <f t="shared" si="29"/>
        <v>0.9803558161933279</v>
      </c>
      <c r="P126" s="34">
        <f>SUM(P122:P125)</f>
        <v>149034800</v>
      </c>
      <c r="Q126" s="34">
        <f>SUM(Q122:Q125)</f>
        <v>411605567</v>
      </c>
      <c r="R126" s="34">
        <f>SUM(R122:R125)</f>
        <v>487903495</v>
      </c>
      <c r="S126" s="34">
        <f>SUM(S122:S125)</f>
        <v>402803996</v>
      </c>
      <c r="T126" s="39">
        <f t="shared" si="30"/>
        <v>0.82558128836523292</v>
      </c>
      <c r="U126" s="39">
        <f t="shared" si="31"/>
        <v>-7.8287775740967902E-2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337923655</v>
      </c>
      <c r="E131" s="33">
        <v>348389468</v>
      </c>
      <c r="F131" s="33">
        <v>82554852</v>
      </c>
      <c r="G131" s="38">
        <f t="shared" si="24"/>
        <v>0.24430030504967165</v>
      </c>
      <c r="H131" s="33">
        <v>130841978</v>
      </c>
      <c r="I131" s="38">
        <f t="shared" si="25"/>
        <v>0.38719390035006573</v>
      </c>
      <c r="J131" s="33">
        <v>158245820</v>
      </c>
      <c r="K131" s="38">
        <f t="shared" si="26"/>
        <v>0.45422102140010728</v>
      </c>
      <c r="L131" s="33">
        <v>348170739</v>
      </c>
      <c r="M131" s="38">
        <f t="shared" si="27"/>
        <v>0.99937217103244924</v>
      </c>
      <c r="N131" s="33">
        <f t="shared" si="28"/>
        <v>719813389</v>
      </c>
      <c r="O131" s="38">
        <f t="shared" si="29"/>
        <v>2.0661169613772596</v>
      </c>
      <c r="P131" s="33">
        <v>103623687</v>
      </c>
      <c r="Q131" s="33">
        <v>263178568</v>
      </c>
      <c r="R131" s="33">
        <v>300340026</v>
      </c>
      <c r="S131" s="33">
        <v>357340980</v>
      </c>
      <c r="T131" s="38">
        <f t="shared" si="30"/>
        <v>1.1897880704052413</v>
      </c>
      <c r="U131" s="38">
        <f t="shared" si="31"/>
        <v>2.3599532025916043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337923655</v>
      </c>
      <c r="E132" s="34">
        <f>SUM(E127:E131)</f>
        <v>348389468</v>
      </c>
      <c r="F132" s="34">
        <f>SUM(F127:F131)</f>
        <v>82554852</v>
      </c>
      <c r="G132" s="39">
        <f t="shared" si="24"/>
        <v>0.24430030504967165</v>
      </c>
      <c r="H132" s="34">
        <f>SUM(H127:H131)</f>
        <v>130841978</v>
      </c>
      <c r="I132" s="39">
        <f t="shared" si="25"/>
        <v>0.38719390035006573</v>
      </c>
      <c r="J132" s="34">
        <f>SUM(J127:J131)</f>
        <v>158245820</v>
      </c>
      <c r="K132" s="39">
        <f t="shared" si="26"/>
        <v>0.45422102140010728</v>
      </c>
      <c r="L132" s="34">
        <f>SUM(L127:L131)</f>
        <v>348170739</v>
      </c>
      <c r="M132" s="39">
        <f t="shared" si="27"/>
        <v>0.99937217103244924</v>
      </c>
      <c r="N132" s="34">
        <f t="shared" si="28"/>
        <v>719813389</v>
      </c>
      <c r="O132" s="39">
        <f t="shared" si="29"/>
        <v>2.0661169613772596</v>
      </c>
      <c r="P132" s="34">
        <f>SUM(P127:P131)</f>
        <v>103623687</v>
      </c>
      <c r="Q132" s="34">
        <f>SUM(Q127:Q131)</f>
        <v>263178568</v>
      </c>
      <c r="R132" s="34">
        <f>SUM(R127:R131)</f>
        <v>300340026</v>
      </c>
      <c r="S132" s="34">
        <f>SUM(S127:S131)</f>
        <v>357340980</v>
      </c>
      <c r="T132" s="39">
        <f t="shared" si="30"/>
        <v>1.1897880704052413</v>
      </c>
      <c r="U132" s="39">
        <f t="shared" si="31"/>
        <v>2.3599532025916043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615328749</v>
      </c>
      <c r="E133" s="33">
        <v>595991591</v>
      </c>
      <c r="F133" s="33">
        <v>87091304</v>
      </c>
      <c r="G133" s="38">
        <f t="shared" si="24"/>
        <v>0.14153621806479255</v>
      </c>
      <c r="H133" s="33">
        <v>80045550</v>
      </c>
      <c r="I133" s="38">
        <f t="shared" si="25"/>
        <v>0.13008582831549123</v>
      </c>
      <c r="J133" s="33">
        <v>71423530</v>
      </c>
      <c r="K133" s="38">
        <f t="shared" si="26"/>
        <v>0.11983982841127032</v>
      </c>
      <c r="L133" s="33">
        <v>106683117</v>
      </c>
      <c r="M133" s="38">
        <f t="shared" si="27"/>
        <v>0.17900104399291769</v>
      </c>
      <c r="N133" s="33">
        <f t="shared" si="28"/>
        <v>345243501</v>
      </c>
      <c r="O133" s="38">
        <f t="shared" si="29"/>
        <v>0.57927579216465819</v>
      </c>
      <c r="P133" s="33">
        <v>99299051</v>
      </c>
      <c r="Q133" s="33">
        <v>495717999</v>
      </c>
      <c r="R133" s="33">
        <v>546518594</v>
      </c>
      <c r="S133" s="33">
        <v>308126746</v>
      </c>
      <c r="T133" s="38">
        <f t="shared" si="30"/>
        <v>0.56379919984936511</v>
      </c>
      <c r="U133" s="38">
        <f t="shared" si="31"/>
        <v>7.4361898987332697E-2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86064223</v>
      </c>
      <c r="E136" s="33">
        <v>56493842</v>
      </c>
      <c r="F136" s="33">
        <v>11294241</v>
      </c>
      <c r="G136" s="38">
        <f t="shared" si="24"/>
        <v>0.13123038361712741</v>
      </c>
      <c r="H136" s="33">
        <v>17591611</v>
      </c>
      <c r="I136" s="38">
        <f t="shared" si="25"/>
        <v>0.20440097390991377</v>
      </c>
      <c r="J136" s="33">
        <v>17812864</v>
      </c>
      <c r="K136" s="38">
        <f t="shared" si="26"/>
        <v>0.31530629479935174</v>
      </c>
      <c r="L136" s="33">
        <v>19106251</v>
      </c>
      <c r="M136" s="38">
        <f t="shared" si="27"/>
        <v>0.33820059538524572</v>
      </c>
      <c r="N136" s="33">
        <f t="shared" si="28"/>
        <v>65804967</v>
      </c>
      <c r="O136" s="38">
        <f t="shared" si="29"/>
        <v>1.1648166361211545</v>
      </c>
      <c r="P136" s="33">
        <v>12621190</v>
      </c>
      <c r="Q136" s="33">
        <v>129669435</v>
      </c>
      <c r="R136" s="33">
        <v>123068828</v>
      </c>
      <c r="S136" s="33">
        <v>36791845</v>
      </c>
      <c r="T136" s="38">
        <f t="shared" si="30"/>
        <v>0.2989534035377342</v>
      </c>
      <c r="U136" s="38">
        <f t="shared" si="31"/>
        <v>0.51382326072264184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701392972</v>
      </c>
      <c r="E137" s="34">
        <f>SUM(E133:E136)</f>
        <v>652485433</v>
      </c>
      <c r="F137" s="34">
        <f>SUM(F133:F136)</f>
        <v>98385545</v>
      </c>
      <c r="G137" s="39">
        <f t="shared" ref="G137:G170" si="32">IF(($D137     =0),0,($F137     /$D137     ))</f>
        <v>0.14027164361150743</v>
      </c>
      <c r="H137" s="34">
        <f>SUM(H133:H136)</f>
        <v>97637161</v>
      </c>
      <c r="I137" s="39">
        <f t="shared" ref="I137:I170" si="33">IF(($D137     =0),0,($H137     /$D137     ))</f>
        <v>0.13920464689229878</v>
      </c>
      <c r="J137" s="34">
        <f>SUM(J133:J136)</f>
        <v>89236394</v>
      </c>
      <c r="K137" s="39">
        <f t="shared" ref="K137:K170" si="34">IF(($E137     =0),0,($J137     /$E137     ))</f>
        <v>0.13676381032708818</v>
      </c>
      <c r="L137" s="34">
        <f>SUM(L133:L136)</f>
        <v>125789368</v>
      </c>
      <c r="M137" s="39">
        <f t="shared" ref="M137:M170" si="35">IF(($E137     =0),0,($L137     /$E137     ))</f>
        <v>0.19278494451844722</v>
      </c>
      <c r="N137" s="34">
        <f t="shared" ref="N137:N170" si="36">$F137     +$H137     +$J137     +$L137</f>
        <v>411048468</v>
      </c>
      <c r="O137" s="39">
        <f t="shared" ref="O137:O170" si="37">IF(($E137     =0),0,($N137     /$E137     ))</f>
        <v>0.62997340202689245</v>
      </c>
      <c r="P137" s="34">
        <f>SUM(P133:P136)</f>
        <v>111920241</v>
      </c>
      <c r="Q137" s="34">
        <f>SUM(Q133:Q136)</f>
        <v>625387434</v>
      </c>
      <c r="R137" s="34">
        <f>SUM(R133:R136)</f>
        <v>669587422</v>
      </c>
      <c r="S137" s="34">
        <f>SUM(S133:S136)</f>
        <v>344918591</v>
      </c>
      <c r="T137" s="39">
        <f t="shared" ref="T137:T170" si="38">IF(($R137     =0),0,($S137     /$R137     ))</f>
        <v>0.51512107256996831</v>
      </c>
      <c r="U137" s="39">
        <f t="shared" ref="U137:U170" si="39">IF(($P137     =0),0,(($L137     /$P137     )-1))</f>
        <v>0.1239197385216495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35349688</v>
      </c>
      <c r="E140" s="33">
        <v>57611475</v>
      </c>
      <c r="F140" s="33">
        <v>14404408</v>
      </c>
      <c r="G140" s="38">
        <f t="shared" si="32"/>
        <v>0.40748331357266859</v>
      </c>
      <c r="H140" s="33">
        <v>12718435</v>
      </c>
      <c r="I140" s="38">
        <f t="shared" si="33"/>
        <v>0.35978917267954386</v>
      </c>
      <c r="J140" s="33">
        <v>8835094</v>
      </c>
      <c r="K140" s="38">
        <f t="shared" si="34"/>
        <v>0.15335649712145019</v>
      </c>
      <c r="L140" s="33">
        <v>8638788</v>
      </c>
      <c r="M140" s="38">
        <f t="shared" si="35"/>
        <v>0.14994908566392373</v>
      </c>
      <c r="N140" s="33">
        <f t="shared" si="36"/>
        <v>44596725</v>
      </c>
      <c r="O140" s="38">
        <f t="shared" si="37"/>
        <v>0.77409448378122592</v>
      </c>
      <c r="P140" s="33">
        <v>8739786</v>
      </c>
      <c r="Q140" s="33">
        <v>34118408</v>
      </c>
      <c r="R140" s="33">
        <v>34168408</v>
      </c>
      <c r="S140" s="33">
        <v>31683732</v>
      </c>
      <c r="T140" s="38">
        <f t="shared" si="38"/>
        <v>0.92728148177111447</v>
      </c>
      <c r="U140" s="38">
        <f t="shared" si="39"/>
        <v>-1.1556118193282949E-2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2916</v>
      </c>
      <c r="M141" s="38">
        <f t="shared" si="35"/>
        <v>0</v>
      </c>
      <c r="N141" s="33">
        <f t="shared" si="36"/>
        <v>2916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4144604</v>
      </c>
      <c r="F142" s="33">
        <v>33201</v>
      </c>
      <c r="G142" s="38">
        <f t="shared" si="32"/>
        <v>0</v>
      </c>
      <c r="H142" s="33">
        <v>33201</v>
      </c>
      <c r="I142" s="38">
        <f t="shared" si="33"/>
        <v>0</v>
      </c>
      <c r="J142" s="33">
        <v>33201</v>
      </c>
      <c r="K142" s="38">
        <f t="shared" si="34"/>
        <v>8.0106567479064344E-3</v>
      </c>
      <c r="L142" s="33">
        <v>22134</v>
      </c>
      <c r="M142" s="38">
        <f t="shared" si="35"/>
        <v>5.3404378319376229E-3</v>
      </c>
      <c r="N142" s="33">
        <f t="shared" si="36"/>
        <v>121737</v>
      </c>
      <c r="O142" s="38">
        <f t="shared" si="37"/>
        <v>2.9372408075656928E-2</v>
      </c>
      <c r="P142" s="33">
        <v>33201</v>
      </c>
      <c r="Q142" s="33">
        <v>77400000</v>
      </c>
      <c r="R142" s="33">
        <v>0</v>
      </c>
      <c r="S142" s="33">
        <v>121736</v>
      </c>
      <c r="T142" s="38">
        <f t="shared" si="38"/>
        <v>0</v>
      </c>
      <c r="U142" s="38">
        <f t="shared" si="39"/>
        <v>-0.33333333333333337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350523121</v>
      </c>
      <c r="E143" s="33">
        <v>398484551</v>
      </c>
      <c r="F143" s="33">
        <v>105670507</v>
      </c>
      <c r="G143" s="38">
        <f t="shared" si="32"/>
        <v>0.3014651549904464</v>
      </c>
      <c r="H143" s="33">
        <v>130669325</v>
      </c>
      <c r="I143" s="38">
        <f t="shared" si="33"/>
        <v>0.37278375425625632</v>
      </c>
      <c r="J143" s="33">
        <v>105201006</v>
      </c>
      <c r="K143" s="38">
        <f t="shared" si="34"/>
        <v>0.26400272165130939</v>
      </c>
      <c r="L143" s="33">
        <v>102387760</v>
      </c>
      <c r="M143" s="38">
        <f t="shared" si="35"/>
        <v>0.25694285949871115</v>
      </c>
      <c r="N143" s="33">
        <f t="shared" si="36"/>
        <v>443928598</v>
      </c>
      <c r="O143" s="38">
        <f t="shared" si="37"/>
        <v>1.1140421802701204</v>
      </c>
      <c r="P143" s="33">
        <v>124866352</v>
      </c>
      <c r="Q143" s="33">
        <v>260968329</v>
      </c>
      <c r="R143" s="33">
        <v>302773329</v>
      </c>
      <c r="S143" s="33">
        <v>454467050</v>
      </c>
      <c r="T143" s="38">
        <f t="shared" si="38"/>
        <v>1.501014146460701</v>
      </c>
      <c r="U143" s="38">
        <f t="shared" si="39"/>
        <v>-0.18002121179931641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385872809</v>
      </c>
      <c r="E144" s="34">
        <f>SUM(E138:E143)</f>
        <v>460240630</v>
      </c>
      <c r="F144" s="34">
        <f>SUM(F138:F143)</f>
        <v>120108116</v>
      </c>
      <c r="G144" s="39">
        <f t="shared" si="32"/>
        <v>0.31126348682422972</v>
      </c>
      <c r="H144" s="34">
        <f>SUM(H138:H143)</f>
        <v>143420961</v>
      </c>
      <c r="I144" s="39">
        <f t="shared" si="33"/>
        <v>0.37167936598507517</v>
      </c>
      <c r="J144" s="34">
        <f>SUM(J138:J143)</f>
        <v>114069301</v>
      </c>
      <c r="K144" s="39">
        <f t="shared" si="34"/>
        <v>0.24784709033620086</v>
      </c>
      <c r="L144" s="34">
        <f>SUM(L138:L143)</f>
        <v>111051598</v>
      </c>
      <c r="M144" s="39">
        <f t="shared" si="35"/>
        <v>0.24129029633911286</v>
      </c>
      <c r="N144" s="34">
        <f t="shared" si="36"/>
        <v>488649976</v>
      </c>
      <c r="O144" s="39">
        <f t="shared" si="37"/>
        <v>1.0617271578130771</v>
      </c>
      <c r="P144" s="34">
        <f>SUM(P138:P143)</f>
        <v>133639339</v>
      </c>
      <c r="Q144" s="34">
        <f>SUM(Q138:Q143)</f>
        <v>372486737</v>
      </c>
      <c r="R144" s="34">
        <f>SUM(R138:R143)</f>
        <v>336941737</v>
      </c>
      <c r="S144" s="34">
        <f>SUM(S138:S143)</f>
        <v>486272518</v>
      </c>
      <c r="T144" s="39">
        <f t="shared" si="38"/>
        <v>1.4431946672133409</v>
      </c>
      <c r="U144" s="39">
        <f t="shared" si="39"/>
        <v>-0.16902014907451768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220</v>
      </c>
      <c r="I146" s="38">
        <f t="shared" si="33"/>
        <v>0</v>
      </c>
      <c r="J146" s="33">
        <v>331</v>
      </c>
      <c r="K146" s="38">
        <f t="shared" si="34"/>
        <v>0</v>
      </c>
      <c r="L146" s="33">
        <v>330</v>
      </c>
      <c r="M146" s="38">
        <f t="shared" si="35"/>
        <v>0</v>
      </c>
      <c r="N146" s="33">
        <f t="shared" si="36"/>
        <v>881</v>
      </c>
      <c r="O146" s="38">
        <f t="shared" si="37"/>
        <v>0</v>
      </c>
      <c r="P146" s="33">
        <v>0</v>
      </c>
      <c r="Q146" s="33">
        <v>10332</v>
      </c>
      <c r="R146" s="33">
        <v>3246486</v>
      </c>
      <c r="S146" s="33">
        <v>2936608</v>
      </c>
      <c r="T146" s="38">
        <f t="shared" si="38"/>
        <v>0.90454971929649475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230134946</v>
      </c>
      <c r="E149" s="33">
        <v>266827729</v>
      </c>
      <c r="F149" s="33">
        <v>14240569</v>
      </c>
      <c r="G149" s="38">
        <f t="shared" si="32"/>
        <v>6.1879211512709593E-2</v>
      </c>
      <c r="H149" s="33">
        <v>13737589</v>
      </c>
      <c r="I149" s="38">
        <f t="shared" si="33"/>
        <v>5.9693624279034962E-2</v>
      </c>
      <c r="J149" s="33">
        <v>108859011</v>
      </c>
      <c r="K149" s="38">
        <f t="shared" si="34"/>
        <v>0.40797488105143676</v>
      </c>
      <c r="L149" s="33">
        <v>14036115</v>
      </c>
      <c r="M149" s="38">
        <f t="shared" si="35"/>
        <v>5.2603659494474805E-2</v>
      </c>
      <c r="N149" s="33">
        <f t="shared" si="36"/>
        <v>150873284</v>
      </c>
      <c r="O149" s="38">
        <f t="shared" si="37"/>
        <v>0.56543330247359713</v>
      </c>
      <c r="P149" s="33">
        <v>47939783</v>
      </c>
      <c r="Q149" s="33">
        <v>200344822</v>
      </c>
      <c r="R149" s="33">
        <v>218050105</v>
      </c>
      <c r="S149" s="33">
        <v>214148366</v>
      </c>
      <c r="T149" s="38">
        <f t="shared" si="38"/>
        <v>0.98210622737374975</v>
      </c>
      <c r="U149" s="38">
        <f t="shared" si="39"/>
        <v>-0.70721363090024836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230134946</v>
      </c>
      <c r="E150" s="34">
        <f>SUM(E145:E149)</f>
        <v>266827729</v>
      </c>
      <c r="F150" s="34">
        <f>SUM(F145:F149)</f>
        <v>14240569</v>
      </c>
      <c r="G150" s="39">
        <f t="shared" si="32"/>
        <v>6.1879211512709593E-2</v>
      </c>
      <c r="H150" s="34">
        <f>SUM(H145:H149)</f>
        <v>13737809</v>
      </c>
      <c r="I150" s="39">
        <f t="shared" si="33"/>
        <v>5.9694580239891076E-2</v>
      </c>
      <c r="J150" s="34">
        <f>SUM(J145:J149)</f>
        <v>108859342</v>
      </c>
      <c r="K150" s="39">
        <f t="shared" si="34"/>
        <v>0.40797612155219443</v>
      </c>
      <c r="L150" s="34">
        <f>SUM(L145:L149)</f>
        <v>14036445</v>
      </c>
      <c r="M150" s="39">
        <f t="shared" si="35"/>
        <v>5.2604896247496077E-2</v>
      </c>
      <c r="N150" s="34">
        <f t="shared" si="36"/>
        <v>150874165</v>
      </c>
      <c r="O150" s="39">
        <f t="shared" si="37"/>
        <v>0.56543660422939024</v>
      </c>
      <c r="P150" s="34">
        <f>SUM(P145:P149)</f>
        <v>47939783</v>
      </c>
      <c r="Q150" s="34">
        <f>SUM(Q145:Q149)</f>
        <v>200355154</v>
      </c>
      <c r="R150" s="34">
        <f>SUM(R145:R149)</f>
        <v>221296591</v>
      </c>
      <c r="S150" s="34">
        <f>SUM(S145:S149)</f>
        <v>217084974</v>
      </c>
      <c r="T150" s="39">
        <f t="shared" si="38"/>
        <v>0.98096845061657545</v>
      </c>
      <c r="U150" s="39">
        <f t="shared" si="39"/>
        <v>-0.70720674726458399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1954</v>
      </c>
      <c r="E151" s="33">
        <v>1954</v>
      </c>
      <c r="F151" s="33">
        <v>0</v>
      </c>
      <c r="G151" s="38">
        <f t="shared" si="32"/>
        <v>0</v>
      </c>
      <c r="H151" s="33">
        <v>17596</v>
      </c>
      <c r="I151" s="38">
        <f t="shared" si="33"/>
        <v>9.0051177072671447</v>
      </c>
      <c r="J151" s="33">
        <v>21996</v>
      </c>
      <c r="K151" s="38">
        <f t="shared" si="34"/>
        <v>11.256908904810645</v>
      </c>
      <c r="L151" s="33">
        <v>13198</v>
      </c>
      <c r="M151" s="38">
        <f t="shared" si="35"/>
        <v>6.7543500511770729</v>
      </c>
      <c r="N151" s="33">
        <f t="shared" si="36"/>
        <v>52790</v>
      </c>
      <c r="O151" s="38">
        <f t="shared" si="37"/>
        <v>27.01637666325486</v>
      </c>
      <c r="P151" s="33">
        <v>0</v>
      </c>
      <c r="Q151" s="33">
        <v>46804</v>
      </c>
      <c r="R151" s="33">
        <v>11804</v>
      </c>
      <c r="S151" s="33">
        <v>16304</v>
      </c>
      <c r="T151" s="38">
        <f t="shared" si="38"/>
        <v>1.381226702812606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520165200</v>
      </c>
      <c r="E152" s="33">
        <v>969300103</v>
      </c>
      <c r="F152" s="33">
        <v>195866081</v>
      </c>
      <c r="G152" s="38">
        <f t="shared" si="32"/>
        <v>0.37654591464404003</v>
      </c>
      <c r="H152" s="33">
        <v>272189610</v>
      </c>
      <c r="I152" s="38">
        <f t="shared" si="33"/>
        <v>0.52327531714924413</v>
      </c>
      <c r="J152" s="33">
        <v>220334401</v>
      </c>
      <c r="K152" s="38">
        <f t="shared" si="34"/>
        <v>0.22731288309787789</v>
      </c>
      <c r="L152" s="33">
        <v>380427333</v>
      </c>
      <c r="M152" s="38">
        <f t="shared" si="35"/>
        <v>0.39247631545954764</v>
      </c>
      <c r="N152" s="33">
        <f t="shared" si="36"/>
        <v>1068817425</v>
      </c>
      <c r="O152" s="38">
        <f t="shared" si="37"/>
        <v>1.1026692576344439</v>
      </c>
      <c r="P152" s="33">
        <v>190452497</v>
      </c>
      <c r="Q152" s="33">
        <v>459278100</v>
      </c>
      <c r="R152" s="33">
        <v>490994396</v>
      </c>
      <c r="S152" s="33">
        <v>518373002</v>
      </c>
      <c r="T152" s="38">
        <f t="shared" si="38"/>
        <v>1.0557615447814601</v>
      </c>
      <c r="U152" s="38">
        <f t="shared" si="39"/>
        <v>0.99749196777399041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6000</v>
      </c>
      <c r="F154" s="33">
        <v>49622</v>
      </c>
      <c r="G154" s="38">
        <f t="shared" si="32"/>
        <v>0</v>
      </c>
      <c r="H154" s="33">
        <v>51423</v>
      </c>
      <c r="I154" s="38">
        <f t="shared" si="33"/>
        <v>0</v>
      </c>
      <c r="J154" s="33">
        <v>49623</v>
      </c>
      <c r="K154" s="38">
        <f t="shared" si="34"/>
        <v>8.2705000000000002</v>
      </c>
      <c r="L154" s="33">
        <v>49623</v>
      </c>
      <c r="M154" s="38">
        <f t="shared" si="35"/>
        <v>8.2705000000000002</v>
      </c>
      <c r="N154" s="33">
        <f t="shared" si="36"/>
        <v>200291</v>
      </c>
      <c r="O154" s="38">
        <f t="shared" si="37"/>
        <v>33.381833333333333</v>
      </c>
      <c r="P154" s="33">
        <v>49623</v>
      </c>
      <c r="Q154" s="33">
        <v>0</v>
      </c>
      <c r="R154" s="33">
        <v>0</v>
      </c>
      <c r="S154" s="33">
        <v>181951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600000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97192</v>
      </c>
      <c r="Q155" s="33">
        <v>0</v>
      </c>
      <c r="R155" s="33">
        <v>300000</v>
      </c>
      <c r="S155" s="33">
        <v>97192</v>
      </c>
      <c r="T155" s="38">
        <f t="shared" si="38"/>
        <v>0.32397333333333334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514831914</v>
      </c>
      <c r="E156" s="33">
        <v>592792889</v>
      </c>
      <c r="F156" s="33">
        <v>137220533</v>
      </c>
      <c r="G156" s="38">
        <f t="shared" si="32"/>
        <v>0.26653462862055594</v>
      </c>
      <c r="H156" s="33">
        <v>163457348</v>
      </c>
      <c r="I156" s="38">
        <f t="shared" si="33"/>
        <v>0.31749653344139811</v>
      </c>
      <c r="J156" s="33">
        <v>163148160</v>
      </c>
      <c r="K156" s="38">
        <f t="shared" si="34"/>
        <v>0.27521949575882987</v>
      </c>
      <c r="L156" s="33">
        <v>116112294</v>
      </c>
      <c r="M156" s="38">
        <f t="shared" si="35"/>
        <v>0.19587329091594416</v>
      </c>
      <c r="N156" s="33">
        <f t="shared" si="36"/>
        <v>579938335</v>
      </c>
      <c r="O156" s="38">
        <f t="shared" si="37"/>
        <v>0.9783152695679519</v>
      </c>
      <c r="P156" s="33">
        <v>236111842</v>
      </c>
      <c r="Q156" s="33">
        <v>451999481</v>
      </c>
      <c r="R156" s="33">
        <v>587225263</v>
      </c>
      <c r="S156" s="33">
        <v>717217732</v>
      </c>
      <c r="T156" s="38">
        <f t="shared" si="38"/>
        <v>1.221367296658693</v>
      </c>
      <c r="U156" s="38">
        <f t="shared" si="39"/>
        <v>-0.50823180651820077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1035599068</v>
      </c>
      <c r="E157" s="34">
        <f>SUM(E151:E156)</f>
        <v>1562100946</v>
      </c>
      <c r="F157" s="34">
        <f>SUM(F151:F156)</f>
        <v>333136236</v>
      </c>
      <c r="G157" s="39">
        <f t="shared" si="32"/>
        <v>0.321684565285839</v>
      </c>
      <c r="H157" s="34">
        <f>SUM(H151:H156)</f>
        <v>435715977</v>
      </c>
      <c r="I157" s="39">
        <f t="shared" si="33"/>
        <v>0.42073809301651477</v>
      </c>
      <c r="J157" s="34">
        <f>SUM(J151:J156)</f>
        <v>383554180</v>
      </c>
      <c r="K157" s="39">
        <f t="shared" si="34"/>
        <v>0.24553738411217887</v>
      </c>
      <c r="L157" s="34">
        <f>SUM(L151:L156)</f>
        <v>496602448</v>
      </c>
      <c r="M157" s="39">
        <f t="shared" si="35"/>
        <v>0.31790675837667665</v>
      </c>
      <c r="N157" s="34">
        <f t="shared" si="36"/>
        <v>1649008841</v>
      </c>
      <c r="O157" s="39">
        <f t="shared" si="37"/>
        <v>1.0556352617431934</v>
      </c>
      <c r="P157" s="34">
        <f>SUM(P151:P156)</f>
        <v>426711154</v>
      </c>
      <c r="Q157" s="34">
        <f>SUM(Q151:Q156)</f>
        <v>911324385</v>
      </c>
      <c r="R157" s="34">
        <f>SUM(R151:R156)</f>
        <v>1078531463</v>
      </c>
      <c r="S157" s="34">
        <f>SUM(S151:S156)</f>
        <v>1235886181</v>
      </c>
      <c r="T157" s="39">
        <f t="shared" si="38"/>
        <v>1.145897197623061</v>
      </c>
      <c r="U157" s="39">
        <f t="shared" si="39"/>
        <v>0.16379064232288609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503083213</v>
      </c>
      <c r="E162" s="33">
        <v>551905257</v>
      </c>
      <c r="F162" s="33">
        <v>37268179</v>
      </c>
      <c r="G162" s="38">
        <f t="shared" si="32"/>
        <v>7.4079551924941686E-2</v>
      </c>
      <c r="H162" s="33">
        <v>48053921</v>
      </c>
      <c r="I162" s="38">
        <f t="shared" si="33"/>
        <v>9.5518832189695826E-2</v>
      </c>
      <c r="J162" s="33">
        <v>224838477</v>
      </c>
      <c r="K162" s="38">
        <f t="shared" si="34"/>
        <v>0.40738600357271104</v>
      </c>
      <c r="L162" s="33">
        <v>43624271</v>
      </c>
      <c r="M162" s="38">
        <f t="shared" si="35"/>
        <v>7.9043043070705879E-2</v>
      </c>
      <c r="N162" s="33">
        <f t="shared" si="36"/>
        <v>353784848</v>
      </c>
      <c r="O162" s="38">
        <f t="shared" si="37"/>
        <v>0.64102460252521209</v>
      </c>
      <c r="P162" s="33">
        <v>117727086</v>
      </c>
      <c r="Q162" s="33">
        <v>401078016</v>
      </c>
      <c r="R162" s="33">
        <v>458630275</v>
      </c>
      <c r="S162" s="33">
        <v>424605684</v>
      </c>
      <c r="T162" s="38">
        <f t="shared" si="38"/>
        <v>0.92581259272515315</v>
      </c>
      <c r="U162" s="38">
        <f t="shared" si="39"/>
        <v>-0.62944575898192201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503083213</v>
      </c>
      <c r="E163" s="34">
        <f>SUM(E158:E162)</f>
        <v>551905257</v>
      </c>
      <c r="F163" s="34">
        <f>SUM(F158:F162)</f>
        <v>37268179</v>
      </c>
      <c r="G163" s="39">
        <f t="shared" si="32"/>
        <v>7.4079551924941686E-2</v>
      </c>
      <c r="H163" s="34">
        <f>SUM(H158:H162)</f>
        <v>48053921</v>
      </c>
      <c r="I163" s="39">
        <f t="shared" si="33"/>
        <v>9.5518832189695826E-2</v>
      </c>
      <c r="J163" s="34">
        <f>SUM(J158:J162)</f>
        <v>224838477</v>
      </c>
      <c r="K163" s="39">
        <f t="shared" si="34"/>
        <v>0.40738600357271104</v>
      </c>
      <c r="L163" s="34">
        <f>SUM(L158:L162)</f>
        <v>43624271</v>
      </c>
      <c r="M163" s="39">
        <f t="shared" si="35"/>
        <v>7.9043043070705879E-2</v>
      </c>
      <c r="N163" s="34">
        <f t="shared" si="36"/>
        <v>353784848</v>
      </c>
      <c r="O163" s="39">
        <f t="shared" si="37"/>
        <v>0.64102460252521209</v>
      </c>
      <c r="P163" s="34">
        <f>SUM(P158:P162)</f>
        <v>117727086</v>
      </c>
      <c r="Q163" s="34">
        <f>SUM(Q158:Q162)</f>
        <v>401078016</v>
      </c>
      <c r="R163" s="34">
        <f>SUM(R158:R162)</f>
        <v>458630275</v>
      </c>
      <c r="S163" s="34">
        <f>SUM(S158:S162)</f>
        <v>424605684</v>
      </c>
      <c r="T163" s="39">
        <f t="shared" si="38"/>
        <v>0.92581259272515315</v>
      </c>
      <c r="U163" s="39">
        <f t="shared" si="39"/>
        <v>-0.62944575898192201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200000</v>
      </c>
      <c r="E166" s="33">
        <v>200000</v>
      </c>
      <c r="F166" s="33">
        <v>27238</v>
      </c>
      <c r="G166" s="38">
        <f t="shared" si="32"/>
        <v>0.13619000000000001</v>
      </c>
      <c r="H166" s="33">
        <v>41003</v>
      </c>
      <c r="I166" s="38">
        <f t="shared" si="33"/>
        <v>0.205015</v>
      </c>
      <c r="J166" s="33">
        <v>89267</v>
      </c>
      <c r="K166" s="38">
        <f t="shared" si="34"/>
        <v>0.44633499999999998</v>
      </c>
      <c r="L166" s="33">
        <v>85095</v>
      </c>
      <c r="M166" s="38">
        <f t="shared" si="35"/>
        <v>0.42547499999999999</v>
      </c>
      <c r="N166" s="33">
        <f t="shared" si="36"/>
        <v>242603</v>
      </c>
      <c r="O166" s="38">
        <f t="shared" si="37"/>
        <v>1.213015</v>
      </c>
      <c r="P166" s="33">
        <v>27953</v>
      </c>
      <c r="Q166" s="33">
        <v>200000</v>
      </c>
      <c r="R166" s="33">
        <v>270000</v>
      </c>
      <c r="S166" s="33">
        <v>109810</v>
      </c>
      <c r="T166" s="38">
        <f t="shared" si="38"/>
        <v>0.40670370370370368</v>
      </c>
      <c r="U166" s="38">
        <f t="shared" si="39"/>
        <v>2.0442170786677636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151848818</v>
      </c>
      <c r="E168" s="33">
        <v>193287460</v>
      </c>
      <c r="F168" s="33">
        <v>46274096</v>
      </c>
      <c r="G168" s="38">
        <f t="shared" si="32"/>
        <v>0.30473794007405447</v>
      </c>
      <c r="H168" s="33">
        <v>69416232</v>
      </c>
      <c r="I168" s="38">
        <f t="shared" si="33"/>
        <v>0.45714041712198245</v>
      </c>
      <c r="J168" s="33">
        <v>42635664</v>
      </c>
      <c r="K168" s="38">
        <f t="shared" si="34"/>
        <v>0.22058163524938451</v>
      </c>
      <c r="L168" s="33">
        <v>40709708</v>
      </c>
      <c r="M168" s="38">
        <f t="shared" si="35"/>
        <v>0.21061742960458998</v>
      </c>
      <c r="N168" s="33">
        <f t="shared" si="36"/>
        <v>199035700</v>
      </c>
      <c r="O168" s="38">
        <f t="shared" si="37"/>
        <v>1.0297393322877748</v>
      </c>
      <c r="P168" s="33">
        <v>45309064</v>
      </c>
      <c r="Q168" s="33">
        <v>145856976</v>
      </c>
      <c r="R168" s="33">
        <v>170562136</v>
      </c>
      <c r="S168" s="33">
        <v>170580156</v>
      </c>
      <c r="T168" s="38">
        <f t="shared" si="38"/>
        <v>1.0001056506468704</v>
      </c>
      <c r="U168" s="38">
        <f t="shared" si="39"/>
        <v>-0.10151072641889047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152048818</v>
      </c>
      <c r="E169" s="34">
        <f>SUM(E164:E168)</f>
        <v>193487460</v>
      </c>
      <c r="F169" s="34">
        <f>SUM(F164:F168)</f>
        <v>46301334</v>
      </c>
      <c r="G169" s="39">
        <f t="shared" si="32"/>
        <v>0.30451623767308733</v>
      </c>
      <c r="H169" s="34">
        <f>SUM(H164:H168)</f>
        <v>69457235</v>
      </c>
      <c r="I169" s="39">
        <f t="shared" si="33"/>
        <v>0.45680877966443645</v>
      </c>
      <c r="J169" s="34">
        <f>SUM(J164:J168)</f>
        <v>42724931</v>
      </c>
      <c r="K169" s="39">
        <f t="shared" si="34"/>
        <v>0.22081498718314871</v>
      </c>
      <c r="L169" s="34">
        <f>SUM(L164:L168)</f>
        <v>40794803</v>
      </c>
      <c r="M169" s="39">
        <f t="shared" si="35"/>
        <v>0.21083951900552109</v>
      </c>
      <c r="N169" s="34">
        <f t="shared" si="36"/>
        <v>199278303</v>
      </c>
      <c r="O169" s="39">
        <f t="shared" si="37"/>
        <v>1.0299287767796426</v>
      </c>
      <c r="P169" s="34">
        <f>SUM(P164:P168)</f>
        <v>45337017</v>
      </c>
      <c r="Q169" s="34">
        <f>SUM(Q164:Q168)</f>
        <v>146056976</v>
      </c>
      <c r="R169" s="34">
        <f>SUM(R164:R168)</f>
        <v>170832136</v>
      </c>
      <c r="S169" s="34">
        <f>SUM(S164:S168)</f>
        <v>170689966</v>
      </c>
      <c r="T169" s="39">
        <f t="shared" si="38"/>
        <v>0.99916777953300306</v>
      </c>
      <c r="U169" s="39">
        <f t="shared" si="39"/>
        <v>-0.10018775606696839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12424975939</v>
      </c>
      <c r="E170" s="34">
        <f>SUM(E105,E107:E111,E113:E120,E122:E125,E127:E131,E133:E136,E138:E143,E145:E149,E151:E156,E158:E162,E164:E168)</f>
        <v>13354693053</v>
      </c>
      <c r="F170" s="34">
        <f>SUM(F105,F107:F111,F113:F120,F122:F125,F127:F131,F133:F136,F138:F143,F145:F149,F151:F156,F158:F162,F164:F168)</f>
        <v>3258889580</v>
      </c>
      <c r="G170" s="39">
        <f t="shared" si="32"/>
        <v>0.26228538356930498</v>
      </c>
      <c r="H170" s="34">
        <f>SUM(H105,H107:H111,H113:H120,H122:H125,H127:H131,H133:H136,H138:H143,H145:H149,H151:H156,H158:H162,H164:H168)</f>
        <v>3841212284</v>
      </c>
      <c r="I170" s="39">
        <f t="shared" si="33"/>
        <v>0.30915249275799828</v>
      </c>
      <c r="J170" s="34">
        <f>SUM(J105,J107:J111,J113:J120,J122:J125,J127:J131,J133:J136,J138:J143,J145:J149,J151:J156,J158:J162,J164:J168)</f>
        <v>3400686568</v>
      </c>
      <c r="K170" s="39">
        <f t="shared" si="34"/>
        <v>0.25464355897240704</v>
      </c>
      <c r="L170" s="34">
        <f>SUM(L105,L107:L111,L113:L120,L122:L125,L127:L131,L133:L136,L138:L143,L145:L149,L151:L156,L158:L162,L164:L168)</f>
        <v>3333300319</v>
      </c>
      <c r="M170" s="39">
        <f t="shared" si="35"/>
        <v>0.24959767369952446</v>
      </c>
      <c r="N170" s="34">
        <f t="shared" si="36"/>
        <v>13834088751</v>
      </c>
      <c r="O170" s="39">
        <f t="shared" si="37"/>
        <v>1.035897170837057</v>
      </c>
      <c r="P170" s="34">
        <f>SUM(P105,P107:P111,P113:P120,P122:P125,P127:P131,P133:P136,P138:P143,P145:P149,P151:P156,P158:P162,P164:P168)</f>
        <v>3525280843</v>
      </c>
      <c r="Q170" s="34">
        <f>SUM(Q105,Q107:Q111,Q113:Q120,Q122:Q125,Q127:Q131,Q133:Q136,Q138:Q143,Q145:Q149,Q151:Q156,Q158:Q162,Q164:Q168)</f>
        <v>11194016160</v>
      </c>
      <c r="R170" s="34">
        <f>SUM(R105,R107:R111,R113:R120,R122:R125,R127:R131,R133:R136,R138:R143,R145:R149,R151:R156,R158:R162,R164:R168)</f>
        <v>12861279967</v>
      </c>
      <c r="S170" s="34">
        <f>SUM(S105,S107:S111,S113:S120,S122:S125,S127:S131,S133:S136,S138:S143,S145:S149,S151:S156,S158:S162,S164:S168)</f>
        <v>13339561340</v>
      </c>
      <c r="T170" s="39">
        <f t="shared" si="38"/>
        <v>1.0371876962656279</v>
      </c>
      <c r="U170" s="39">
        <f t="shared" si="39"/>
        <v>-5.4458221216958536E-2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32698</v>
      </c>
      <c r="G174" s="38">
        <f t="shared" si="40"/>
        <v>0</v>
      </c>
      <c r="H174" s="33">
        <v>-2143192</v>
      </c>
      <c r="I174" s="38">
        <f t="shared" si="41"/>
        <v>0</v>
      </c>
      <c r="J174" s="33">
        <v>2270718</v>
      </c>
      <c r="K174" s="38">
        <f t="shared" si="42"/>
        <v>0</v>
      </c>
      <c r="L174" s="33">
        <v>6922177</v>
      </c>
      <c r="M174" s="38">
        <f t="shared" si="43"/>
        <v>0</v>
      </c>
      <c r="N174" s="33">
        <f t="shared" si="44"/>
        <v>7082401</v>
      </c>
      <c r="O174" s="38">
        <f t="shared" si="45"/>
        <v>0</v>
      </c>
      <c r="P174" s="33">
        <v>10163047</v>
      </c>
      <c r="Q174" s="33">
        <v>0</v>
      </c>
      <c r="R174" s="33">
        <v>0</v>
      </c>
      <c r="S174" s="33">
        <v>19384759</v>
      </c>
      <c r="T174" s="38">
        <f t="shared" si="46"/>
        <v>0</v>
      </c>
      <c r="U174" s="38">
        <f t="shared" si="47"/>
        <v>-0.31888763281326948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708789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708789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5000</v>
      </c>
      <c r="F177" s="33">
        <v>0</v>
      </c>
      <c r="G177" s="38">
        <f t="shared" si="40"/>
        <v>0</v>
      </c>
      <c r="H177" s="33">
        <v>1263480</v>
      </c>
      <c r="I177" s="38">
        <f t="shared" si="41"/>
        <v>0</v>
      </c>
      <c r="J177" s="33">
        <v>2361128</v>
      </c>
      <c r="K177" s="38">
        <f t="shared" si="42"/>
        <v>472.22559999999999</v>
      </c>
      <c r="L177" s="33">
        <v>1673018</v>
      </c>
      <c r="M177" s="38">
        <f t="shared" si="43"/>
        <v>334.60359999999997</v>
      </c>
      <c r="N177" s="33">
        <f t="shared" si="44"/>
        <v>5297626</v>
      </c>
      <c r="O177" s="38">
        <f t="shared" si="45"/>
        <v>1059.5252</v>
      </c>
      <c r="P177" s="33">
        <v>0</v>
      </c>
      <c r="Q177" s="33">
        <v>0</v>
      </c>
      <c r="R177" s="33">
        <v>0</v>
      </c>
      <c r="S177" s="33">
        <v>1367743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1035231396</v>
      </c>
      <c r="E178" s="33">
        <v>1000707458</v>
      </c>
      <c r="F178" s="33">
        <v>104764646</v>
      </c>
      <c r="G178" s="38">
        <f t="shared" si="40"/>
        <v>0.10119925497313646</v>
      </c>
      <c r="H178" s="33">
        <v>120055405</v>
      </c>
      <c r="I178" s="38">
        <f t="shared" si="41"/>
        <v>0.11596963293798714</v>
      </c>
      <c r="J178" s="33">
        <v>159731964</v>
      </c>
      <c r="K178" s="38">
        <f t="shared" si="42"/>
        <v>0.15961904023303483</v>
      </c>
      <c r="L178" s="33">
        <v>182723666</v>
      </c>
      <c r="M178" s="38">
        <f t="shared" si="43"/>
        <v>0.18259448806865991</v>
      </c>
      <c r="N178" s="33">
        <f t="shared" si="44"/>
        <v>567275681</v>
      </c>
      <c r="O178" s="38">
        <f t="shared" si="45"/>
        <v>0.56687464100022722</v>
      </c>
      <c r="P178" s="33">
        <v>306084199</v>
      </c>
      <c r="Q178" s="33">
        <v>728585436</v>
      </c>
      <c r="R178" s="33">
        <v>923209935</v>
      </c>
      <c r="S178" s="33">
        <v>881740988</v>
      </c>
      <c r="T178" s="38">
        <f t="shared" si="46"/>
        <v>0.95508177996373056</v>
      </c>
      <c r="U178" s="38">
        <f t="shared" si="47"/>
        <v>-0.40302809946749329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1035231396</v>
      </c>
      <c r="E179" s="34">
        <f>SUM(E173:E178)</f>
        <v>1000712458</v>
      </c>
      <c r="F179" s="34">
        <f>SUM(F173:F178)</f>
        <v>105506133</v>
      </c>
      <c r="G179" s="39">
        <f t="shared" si="40"/>
        <v>0.10191550740024118</v>
      </c>
      <c r="H179" s="34">
        <f>SUM(H173:H178)</f>
        <v>119175693</v>
      </c>
      <c r="I179" s="39">
        <f t="shared" si="41"/>
        <v>0.11511985963764182</v>
      </c>
      <c r="J179" s="34">
        <f>SUM(J173:J178)</f>
        <v>164363810</v>
      </c>
      <c r="K179" s="39">
        <f t="shared" si="42"/>
        <v>0.16424679105973516</v>
      </c>
      <c r="L179" s="34">
        <f>SUM(L173:L178)</f>
        <v>191318861</v>
      </c>
      <c r="M179" s="39">
        <f t="shared" si="43"/>
        <v>0.1911826513905556</v>
      </c>
      <c r="N179" s="34">
        <f t="shared" si="44"/>
        <v>580364497</v>
      </c>
      <c r="O179" s="39">
        <f t="shared" si="45"/>
        <v>0.57995130605239253</v>
      </c>
      <c r="P179" s="34">
        <f>SUM(P173:P178)</f>
        <v>316247246</v>
      </c>
      <c r="Q179" s="34">
        <f>SUM(Q173:Q178)</f>
        <v>728585436</v>
      </c>
      <c r="R179" s="34">
        <f>SUM(R173:R178)</f>
        <v>923209935</v>
      </c>
      <c r="S179" s="34">
        <f>SUM(S173:S178)</f>
        <v>902493490</v>
      </c>
      <c r="T179" s="39">
        <f t="shared" si="46"/>
        <v>0.97756041804294491</v>
      </c>
      <c r="U179" s="39">
        <f t="shared" si="47"/>
        <v>-0.39503390647708592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35024916</v>
      </c>
      <c r="F180" s="33">
        <v>22730</v>
      </c>
      <c r="G180" s="38">
        <f t="shared" si="40"/>
        <v>0</v>
      </c>
      <c r="H180" s="33">
        <v>50686</v>
      </c>
      <c r="I180" s="38">
        <f t="shared" si="41"/>
        <v>0</v>
      </c>
      <c r="J180" s="33">
        <v>238868</v>
      </c>
      <c r="K180" s="38">
        <f t="shared" si="42"/>
        <v>6.8199449785975221E-3</v>
      </c>
      <c r="L180" s="33">
        <v>69456</v>
      </c>
      <c r="M180" s="38">
        <f t="shared" si="43"/>
        <v>1.9830454411368182E-3</v>
      </c>
      <c r="N180" s="33">
        <f t="shared" si="44"/>
        <v>381740</v>
      </c>
      <c r="O180" s="38">
        <f t="shared" si="45"/>
        <v>1.0899098230528233E-2</v>
      </c>
      <c r="P180" s="33">
        <v>222040</v>
      </c>
      <c r="Q180" s="33">
        <v>398885</v>
      </c>
      <c r="R180" s="33">
        <v>0</v>
      </c>
      <c r="S180" s="33">
        <v>580433</v>
      </c>
      <c r="T180" s="38">
        <f t="shared" si="46"/>
        <v>0</v>
      </c>
      <c r="U180" s="38">
        <f t="shared" si="47"/>
        <v>-0.68719149702756255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99960</v>
      </c>
      <c r="E182" s="33">
        <v>99960</v>
      </c>
      <c r="F182" s="33">
        <v>20653</v>
      </c>
      <c r="G182" s="38">
        <f t="shared" si="40"/>
        <v>0.20661264505802321</v>
      </c>
      <c r="H182" s="33">
        <v>22036</v>
      </c>
      <c r="I182" s="38">
        <f t="shared" si="41"/>
        <v>0.22044817927170868</v>
      </c>
      <c r="J182" s="33">
        <v>24521</v>
      </c>
      <c r="K182" s="38">
        <f t="shared" si="42"/>
        <v>0.24530812324929971</v>
      </c>
      <c r="L182" s="33">
        <v>16051</v>
      </c>
      <c r="M182" s="38">
        <f t="shared" si="43"/>
        <v>0.16057422969187676</v>
      </c>
      <c r="N182" s="33">
        <f t="shared" si="44"/>
        <v>83261</v>
      </c>
      <c r="O182" s="38">
        <f t="shared" si="45"/>
        <v>0.83294317727090839</v>
      </c>
      <c r="P182" s="33">
        <v>18391</v>
      </c>
      <c r="Q182" s="33">
        <v>95556</v>
      </c>
      <c r="R182" s="33">
        <v>191446</v>
      </c>
      <c r="S182" s="33">
        <v>71853</v>
      </c>
      <c r="T182" s="38">
        <f t="shared" si="46"/>
        <v>0.37531732185577132</v>
      </c>
      <c r="U182" s="38">
        <f t="shared" si="47"/>
        <v>-0.12723614811592632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669516178</v>
      </c>
      <c r="E184" s="33">
        <v>680601369</v>
      </c>
      <c r="F184" s="33">
        <v>105717536</v>
      </c>
      <c r="G184" s="38">
        <f t="shared" si="40"/>
        <v>0.15790139129393824</v>
      </c>
      <c r="H184" s="33">
        <v>173258224</v>
      </c>
      <c r="I184" s="38">
        <f t="shared" si="41"/>
        <v>0.25878123590315993</v>
      </c>
      <c r="J184" s="33">
        <v>142365849</v>
      </c>
      <c r="K184" s="38">
        <f t="shared" si="42"/>
        <v>0.20917655397781018</v>
      </c>
      <c r="L184" s="33">
        <v>228372047</v>
      </c>
      <c r="M184" s="38">
        <f t="shared" si="43"/>
        <v>0.33554450138051367</v>
      </c>
      <c r="N184" s="33">
        <f t="shared" si="44"/>
        <v>649713656</v>
      </c>
      <c r="O184" s="38">
        <f t="shared" si="45"/>
        <v>0.95461702781264901</v>
      </c>
      <c r="P184" s="33">
        <v>218898114</v>
      </c>
      <c r="Q184" s="33">
        <v>803806747</v>
      </c>
      <c r="R184" s="33">
        <v>859419625</v>
      </c>
      <c r="S184" s="33">
        <v>778398327</v>
      </c>
      <c r="T184" s="38">
        <f t="shared" si="46"/>
        <v>0.90572556683238414</v>
      </c>
      <c r="U184" s="38">
        <f t="shared" si="47"/>
        <v>4.3280103363521949E-2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669616138</v>
      </c>
      <c r="E185" s="34">
        <f>SUM(E180:E184)</f>
        <v>715726245</v>
      </c>
      <c r="F185" s="34">
        <f>SUM(F180:F184)</f>
        <v>105760919</v>
      </c>
      <c r="G185" s="39">
        <f t="shared" si="40"/>
        <v>0.15794260770937393</v>
      </c>
      <c r="H185" s="34">
        <f>SUM(H180:H184)</f>
        <v>173330946</v>
      </c>
      <c r="I185" s="39">
        <f t="shared" si="41"/>
        <v>0.2588512076750456</v>
      </c>
      <c r="J185" s="34">
        <f>SUM(J180:J184)</f>
        <v>142629238</v>
      </c>
      <c r="K185" s="39">
        <f t="shared" si="42"/>
        <v>0.19927903859386908</v>
      </c>
      <c r="L185" s="34">
        <f>SUM(L180:L184)</f>
        <v>228457554</v>
      </c>
      <c r="M185" s="39">
        <f t="shared" si="43"/>
        <v>0.31919683761212364</v>
      </c>
      <c r="N185" s="34">
        <f t="shared" si="44"/>
        <v>650178657</v>
      </c>
      <c r="O185" s="39">
        <f t="shared" si="45"/>
        <v>0.90841807400817054</v>
      </c>
      <c r="P185" s="34">
        <f>SUM(P180:P184)</f>
        <v>219138545</v>
      </c>
      <c r="Q185" s="34">
        <f>SUM(Q180:Q184)</f>
        <v>804301188</v>
      </c>
      <c r="R185" s="34">
        <f>SUM(R180:R184)</f>
        <v>859611071</v>
      </c>
      <c r="S185" s="34">
        <f>SUM(S180:S184)</f>
        <v>779050613</v>
      </c>
      <c r="T185" s="39">
        <f t="shared" si="46"/>
        <v>0.90628266582667127</v>
      </c>
      <c r="U185" s="39">
        <f t="shared" si="47"/>
        <v>4.2525649698002654E-2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8083668</v>
      </c>
      <c r="E187" s="33">
        <v>7811892</v>
      </c>
      <c r="F187" s="33">
        <v>1643607</v>
      </c>
      <c r="G187" s="38">
        <f t="shared" si="40"/>
        <v>0.20332440669260538</v>
      </c>
      <c r="H187" s="33">
        <v>1701481</v>
      </c>
      <c r="I187" s="38">
        <f t="shared" si="41"/>
        <v>0.2104837803828658</v>
      </c>
      <c r="J187" s="33">
        <v>1751042</v>
      </c>
      <c r="K187" s="38">
        <f t="shared" si="42"/>
        <v>0.22415082031344008</v>
      </c>
      <c r="L187" s="33">
        <v>2343544</v>
      </c>
      <c r="M187" s="38">
        <f t="shared" si="43"/>
        <v>0.29999697896489097</v>
      </c>
      <c r="N187" s="33">
        <f t="shared" si="44"/>
        <v>7439674</v>
      </c>
      <c r="O187" s="38">
        <f t="shared" si="45"/>
        <v>0.95235238787223375</v>
      </c>
      <c r="P187" s="33">
        <v>1686219</v>
      </c>
      <c r="Q187" s="33">
        <v>7558351</v>
      </c>
      <c r="R187" s="33">
        <v>7575112</v>
      </c>
      <c r="S187" s="33">
        <v>6162863</v>
      </c>
      <c r="T187" s="38">
        <f t="shared" si="46"/>
        <v>0.81356724494634536</v>
      </c>
      <c r="U187" s="38">
        <f t="shared" si="47"/>
        <v>0.3898218440190746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493915388</v>
      </c>
      <c r="E188" s="33">
        <v>527448329</v>
      </c>
      <c r="F188" s="33">
        <v>97516222</v>
      </c>
      <c r="G188" s="38">
        <f t="shared" si="40"/>
        <v>0.19743507566117782</v>
      </c>
      <c r="H188" s="33">
        <v>69206075</v>
      </c>
      <c r="I188" s="38">
        <f t="shared" si="41"/>
        <v>0.14011726842574096</v>
      </c>
      <c r="J188" s="33">
        <v>70008225</v>
      </c>
      <c r="K188" s="38">
        <f t="shared" si="42"/>
        <v>0.13273001572064891</v>
      </c>
      <c r="L188" s="33">
        <v>44925317</v>
      </c>
      <c r="M188" s="38">
        <f t="shared" si="43"/>
        <v>8.5174820982322236E-2</v>
      </c>
      <c r="N188" s="33">
        <f t="shared" si="44"/>
        <v>281655839</v>
      </c>
      <c r="O188" s="38">
        <f t="shared" si="45"/>
        <v>0.5339970258963509</v>
      </c>
      <c r="P188" s="33">
        <v>143146533</v>
      </c>
      <c r="Q188" s="33">
        <v>488595720</v>
      </c>
      <c r="R188" s="33">
        <v>540010452</v>
      </c>
      <c r="S188" s="33">
        <v>485474666</v>
      </c>
      <c r="T188" s="38">
        <f t="shared" si="46"/>
        <v>0.89900975842593511</v>
      </c>
      <c r="U188" s="38">
        <f t="shared" si="47"/>
        <v>-0.68615853937587157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277083000</v>
      </c>
      <c r="E190" s="33">
        <v>308424000</v>
      </c>
      <c r="F190" s="33">
        <v>51807137</v>
      </c>
      <c r="G190" s="38">
        <f t="shared" si="40"/>
        <v>0.18697335094538459</v>
      </c>
      <c r="H190" s="33">
        <v>67512347</v>
      </c>
      <c r="I190" s="38">
        <f t="shared" si="41"/>
        <v>0.24365387627533988</v>
      </c>
      <c r="J190" s="33">
        <v>62077483</v>
      </c>
      <c r="K190" s="38">
        <f t="shared" si="42"/>
        <v>0.20127319209918812</v>
      </c>
      <c r="L190" s="33">
        <v>63805780</v>
      </c>
      <c r="M190" s="38">
        <f t="shared" si="43"/>
        <v>0.20687683189375664</v>
      </c>
      <c r="N190" s="33">
        <f t="shared" si="44"/>
        <v>245202747</v>
      </c>
      <c r="O190" s="38">
        <f t="shared" si="45"/>
        <v>0.79501837405649367</v>
      </c>
      <c r="P190" s="33">
        <v>75318861</v>
      </c>
      <c r="Q190" s="33">
        <v>296010000</v>
      </c>
      <c r="R190" s="33">
        <v>269273000</v>
      </c>
      <c r="S190" s="33">
        <v>290370045</v>
      </c>
      <c r="T190" s="38">
        <f t="shared" si="46"/>
        <v>1.0783481633880856</v>
      </c>
      <c r="U190" s="38">
        <f t="shared" si="47"/>
        <v>-0.1528578744705128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779082056</v>
      </c>
      <c r="E191" s="34">
        <f>SUM(E186:E190)</f>
        <v>843684221</v>
      </c>
      <c r="F191" s="34">
        <f>SUM(F186:F190)</f>
        <v>150966966</v>
      </c>
      <c r="G191" s="39">
        <f t="shared" si="40"/>
        <v>0.19377543717936691</v>
      </c>
      <c r="H191" s="34">
        <f>SUM(H186:H190)</f>
        <v>138419903</v>
      </c>
      <c r="I191" s="39">
        <f t="shared" si="41"/>
        <v>0.17767050586517424</v>
      </c>
      <c r="J191" s="34">
        <f>SUM(J186:J190)</f>
        <v>133836750</v>
      </c>
      <c r="K191" s="39">
        <f t="shared" si="42"/>
        <v>0.15863370046362404</v>
      </c>
      <c r="L191" s="34">
        <f>SUM(L186:L190)</f>
        <v>111074641</v>
      </c>
      <c r="M191" s="39">
        <f t="shared" si="43"/>
        <v>0.13165428276985638</v>
      </c>
      <c r="N191" s="34">
        <f t="shared" si="44"/>
        <v>534298260</v>
      </c>
      <c r="O191" s="39">
        <f t="shared" si="45"/>
        <v>0.63329175383499325</v>
      </c>
      <c r="P191" s="34">
        <f>SUM(P186:P190)</f>
        <v>220151613</v>
      </c>
      <c r="Q191" s="34">
        <f>SUM(Q186:Q190)</f>
        <v>792164071</v>
      </c>
      <c r="R191" s="34">
        <f>SUM(R186:R190)</f>
        <v>816858564</v>
      </c>
      <c r="S191" s="34">
        <f>SUM(S186:S190)</f>
        <v>782007574</v>
      </c>
      <c r="T191" s="39">
        <f t="shared" si="46"/>
        <v>0.95733534355159189</v>
      </c>
      <c r="U191" s="39">
        <f t="shared" si="47"/>
        <v>-0.49546296987612803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58104040</v>
      </c>
      <c r="E192" s="33">
        <v>60428040</v>
      </c>
      <c r="F192" s="33">
        <v>6431215</v>
      </c>
      <c r="G192" s="38">
        <f t="shared" si="40"/>
        <v>0.11068447219849084</v>
      </c>
      <c r="H192" s="33">
        <v>13423856</v>
      </c>
      <c r="I192" s="38">
        <f t="shared" si="41"/>
        <v>0.23103137062414247</v>
      </c>
      <c r="J192" s="33">
        <v>7887150</v>
      </c>
      <c r="K192" s="38">
        <f t="shared" si="42"/>
        <v>0.13052136061338412</v>
      </c>
      <c r="L192" s="33">
        <v>18291621</v>
      </c>
      <c r="M192" s="38">
        <f t="shared" si="43"/>
        <v>0.302700881908465</v>
      </c>
      <c r="N192" s="33">
        <f t="shared" si="44"/>
        <v>46033842</v>
      </c>
      <c r="O192" s="38">
        <f t="shared" si="45"/>
        <v>0.76179604700069703</v>
      </c>
      <c r="P192" s="33">
        <v>14167097</v>
      </c>
      <c r="Q192" s="33">
        <v>47522028</v>
      </c>
      <c r="R192" s="33">
        <v>43521960</v>
      </c>
      <c r="S192" s="33">
        <v>39987562</v>
      </c>
      <c r="T192" s="38">
        <f t="shared" si="46"/>
        <v>0.91879046807634579</v>
      </c>
      <c r="U192" s="38">
        <f t="shared" si="47"/>
        <v>0.2911340269640279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83956746</v>
      </c>
      <c r="E193" s="33">
        <v>57872994</v>
      </c>
      <c r="F193" s="33">
        <v>11411200</v>
      </c>
      <c r="G193" s="38">
        <f t="shared" si="40"/>
        <v>0.13591760690677554</v>
      </c>
      <c r="H193" s="33">
        <v>27842077</v>
      </c>
      <c r="I193" s="38">
        <f t="shared" si="41"/>
        <v>0.33162406032268094</v>
      </c>
      <c r="J193" s="33">
        <v>20604467</v>
      </c>
      <c r="K193" s="38">
        <f t="shared" si="42"/>
        <v>0.35602904871311825</v>
      </c>
      <c r="L193" s="33">
        <v>15315447</v>
      </c>
      <c r="M193" s="38">
        <f t="shared" si="43"/>
        <v>0.26463892640494807</v>
      </c>
      <c r="N193" s="33">
        <f t="shared" si="44"/>
        <v>75173191</v>
      </c>
      <c r="O193" s="38">
        <f t="shared" si="45"/>
        <v>1.298933851599245</v>
      </c>
      <c r="P193" s="33">
        <v>16296840</v>
      </c>
      <c r="Q193" s="33">
        <v>80485664</v>
      </c>
      <c r="R193" s="33">
        <v>89626664</v>
      </c>
      <c r="S193" s="33">
        <v>52295136</v>
      </c>
      <c r="T193" s="38">
        <f t="shared" si="46"/>
        <v>0.58347743479552028</v>
      </c>
      <c r="U193" s="38">
        <f t="shared" si="47"/>
        <v>-6.0219834029173747E-2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20924719</v>
      </c>
      <c r="E194" s="33">
        <v>36928964</v>
      </c>
      <c r="F194" s="33">
        <v>4047737</v>
      </c>
      <c r="G194" s="38">
        <f t="shared" si="40"/>
        <v>0.19344283667560841</v>
      </c>
      <c r="H194" s="33">
        <v>10098108</v>
      </c>
      <c r="I194" s="38">
        <f t="shared" si="41"/>
        <v>0.48259228714134705</v>
      </c>
      <c r="J194" s="33">
        <v>-250288</v>
      </c>
      <c r="K194" s="38">
        <f t="shared" si="42"/>
        <v>-6.7775527090334839E-3</v>
      </c>
      <c r="L194" s="33">
        <v>18314768</v>
      </c>
      <c r="M194" s="38">
        <f t="shared" si="43"/>
        <v>0.4959458922270335</v>
      </c>
      <c r="N194" s="33">
        <f t="shared" si="44"/>
        <v>32210325</v>
      </c>
      <c r="O194" s="38">
        <f t="shared" si="45"/>
        <v>0.87222389991769067</v>
      </c>
      <c r="P194" s="33">
        <v>6861169</v>
      </c>
      <c r="Q194" s="33">
        <v>19261092</v>
      </c>
      <c r="R194" s="33">
        <v>21061092</v>
      </c>
      <c r="S194" s="33">
        <v>26092976</v>
      </c>
      <c r="T194" s="38">
        <f t="shared" si="46"/>
        <v>1.2389184758321174</v>
      </c>
      <c r="U194" s="38">
        <f t="shared" si="47"/>
        <v>1.6693363769351839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168925432</v>
      </c>
      <c r="E195" s="33">
        <v>165528522</v>
      </c>
      <c r="F195" s="33">
        <v>18934185</v>
      </c>
      <c r="G195" s="38">
        <f t="shared" si="40"/>
        <v>0.11208605344871932</v>
      </c>
      <c r="H195" s="33">
        <v>33630501</v>
      </c>
      <c r="I195" s="38">
        <f t="shared" si="41"/>
        <v>0.19908488971630986</v>
      </c>
      <c r="J195" s="33">
        <v>16540388</v>
      </c>
      <c r="K195" s="38">
        <f t="shared" si="42"/>
        <v>9.9924700590270477E-2</v>
      </c>
      <c r="L195" s="33">
        <v>15728809</v>
      </c>
      <c r="M195" s="38">
        <f t="shared" si="43"/>
        <v>9.5021744953416545E-2</v>
      </c>
      <c r="N195" s="33">
        <f t="shared" si="44"/>
        <v>84833883</v>
      </c>
      <c r="O195" s="38">
        <f t="shared" si="45"/>
        <v>0.51250311411588634</v>
      </c>
      <c r="P195" s="33">
        <v>31073820</v>
      </c>
      <c r="Q195" s="33">
        <v>141246893</v>
      </c>
      <c r="R195" s="33">
        <v>196715613</v>
      </c>
      <c r="S195" s="33">
        <v>142878665</v>
      </c>
      <c r="T195" s="38">
        <f t="shared" si="46"/>
        <v>0.72632091993633474</v>
      </c>
      <c r="U195" s="38">
        <f t="shared" si="47"/>
        <v>-0.49382441553693757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54614409</v>
      </c>
      <c r="E196" s="33">
        <v>54299914</v>
      </c>
      <c r="F196" s="33">
        <v>10856014</v>
      </c>
      <c r="G196" s="38">
        <f t="shared" si="40"/>
        <v>0.19877563812875829</v>
      </c>
      <c r="H196" s="33">
        <v>12217513</v>
      </c>
      <c r="I196" s="38">
        <f t="shared" si="41"/>
        <v>0.22370493837990629</v>
      </c>
      <c r="J196" s="33">
        <v>10733948</v>
      </c>
      <c r="K196" s="38">
        <f t="shared" si="42"/>
        <v>0.19767891345094948</v>
      </c>
      <c r="L196" s="33">
        <v>14385877</v>
      </c>
      <c r="M196" s="38">
        <f t="shared" si="43"/>
        <v>0.26493369768504604</v>
      </c>
      <c r="N196" s="33">
        <f t="shared" si="44"/>
        <v>48193352</v>
      </c>
      <c r="O196" s="38">
        <f t="shared" si="45"/>
        <v>0.88754011654604092</v>
      </c>
      <c r="P196" s="33">
        <v>19569619</v>
      </c>
      <c r="Q196" s="33">
        <v>63163356</v>
      </c>
      <c r="R196" s="33">
        <v>68402714</v>
      </c>
      <c r="S196" s="33">
        <v>38942358</v>
      </c>
      <c r="T196" s="38">
        <f t="shared" si="46"/>
        <v>0.56931013000449071</v>
      </c>
      <c r="U196" s="38">
        <f t="shared" si="47"/>
        <v>-0.26488722136082465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386525346</v>
      </c>
      <c r="E198" s="34">
        <f>SUM(E192:E197)</f>
        <v>375058434</v>
      </c>
      <c r="F198" s="34">
        <f>SUM(F192:F197)</f>
        <v>51680351</v>
      </c>
      <c r="G198" s="39">
        <f t="shared" si="40"/>
        <v>0.13370494725590387</v>
      </c>
      <c r="H198" s="34">
        <f>SUM(H192:H197)</f>
        <v>97212055</v>
      </c>
      <c r="I198" s="39">
        <f t="shared" si="41"/>
        <v>0.25150240729620871</v>
      </c>
      <c r="J198" s="34">
        <f>SUM(J192:J197)</f>
        <v>55515665</v>
      </c>
      <c r="K198" s="39">
        <f t="shared" si="42"/>
        <v>0.14801870846610532</v>
      </c>
      <c r="L198" s="34">
        <f>SUM(L192:L197)</f>
        <v>82036522</v>
      </c>
      <c r="M198" s="39">
        <f t="shared" si="43"/>
        <v>0.21872997528699756</v>
      </c>
      <c r="N198" s="34">
        <f t="shared" si="44"/>
        <v>286444593</v>
      </c>
      <c r="O198" s="39">
        <f t="shared" si="45"/>
        <v>0.76373324003160536</v>
      </c>
      <c r="P198" s="34">
        <f>SUM(P192:P197)</f>
        <v>87968545</v>
      </c>
      <c r="Q198" s="34">
        <f>SUM(Q192:Q197)</f>
        <v>351679033</v>
      </c>
      <c r="R198" s="34">
        <f>SUM(R192:R197)</f>
        <v>419328043</v>
      </c>
      <c r="S198" s="34">
        <f>SUM(S192:S197)</f>
        <v>300196697</v>
      </c>
      <c r="T198" s="39">
        <f t="shared" si="46"/>
        <v>0.71589940623169812</v>
      </c>
      <c r="U198" s="39">
        <f t="shared" si="47"/>
        <v>-6.7433455901765749E-2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530524594</v>
      </c>
      <c r="E203" s="33">
        <v>564455776</v>
      </c>
      <c r="F203" s="33">
        <v>87243129</v>
      </c>
      <c r="G203" s="38">
        <f t="shared" si="40"/>
        <v>0.16444690780914109</v>
      </c>
      <c r="H203" s="33">
        <v>130807844</v>
      </c>
      <c r="I203" s="38">
        <f t="shared" si="41"/>
        <v>0.24656320457030498</v>
      </c>
      <c r="J203" s="33">
        <v>67817421</v>
      </c>
      <c r="K203" s="38">
        <f t="shared" si="42"/>
        <v>0.12014656219940958</v>
      </c>
      <c r="L203" s="33">
        <v>146787621</v>
      </c>
      <c r="M203" s="38">
        <f t="shared" si="43"/>
        <v>0.26005158816906143</v>
      </c>
      <c r="N203" s="33">
        <f t="shared" si="44"/>
        <v>432656015</v>
      </c>
      <c r="O203" s="38">
        <f t="shared" si="45"/>
        <v>0.76650117404414686</v>
      </c>
      <c r="P203" s="33">
        <v>87678457</v>
      </c>
      <c r="Q203" s="33">
        <v>450538328</v>
      </c>
      <c r="R203" s="33">
        <v>539483740</v>
      </c>
      <c r="S203" s="33">
        <v>456858289</v>
      </c>
      <c r="T203" s="38">
        <f t="shared" si="46"/>
        <v>0.84684348225212491</v>
      </c>
      <c r="U203" s="38">
        <f t="shared" si="47"/>
        <v>0.67415835112153033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530524594</v>
      </c>
      <c r="E204" s="34">
        <f>SUM(E199:E203)</f>
        <v>564455776</v>
      </c>
      <c r="F204" s="34">
        <f>SUM(F199:F203)</f>
        <v>87243129</v>
      </c>
      <c r="G204" s="39">
        <f t="shared" si="40"/>
        <v>0.16444690780914109</v>
      </c>
      <c r="H204" s="34">
        <f>SUM(H199:H203)</f>
        <v>130807844</v>
      </c>
      <c r="I204" s="39">
        <f t="shared" si="41"/>
        <v>0.24656320457030498</v>
      </c>
      <c r="J204" s="34">
        <f>SUM(J199:J203)</f>
        <v>67817421</v>
      </c>
      <c r="K204" s="39">
        <f t="shared" si="42"/>
        <v>0.12014656219940958</v>
      </c>
      <c r="L204" s="34">
        <f>SUM(L199:L203)</f>
        <v>146787621</v>
      </c>
      <c r="M204" s="39">
        <f t="shared" si="43"/>
        <v>0.26005158816906143</v>
      </c>
      <c r="N204" s="34">
        <f t="shared" si="44"/>
        <v>432656015</v>
      </c>
      <c r="O204" s="39">
        <f t="shared" si="45"/>
        <v>0.76650117404414686</v>
      </c>
      <c r="P204" s="34">
        <f>SUM(P199:P203)</f>
        <v>87678457</v>
      </c>
      <c r="Q204" s="34">
        <f>SUM(Q199:Q203)</f>
        <v>450538328</v>
      </c>
      <c r="R204" s="34">
        <f>SUM(R199:R203)</f>
        <v>539483740</v>
      </c>
      <c r="S204" s="34">
        <f>SUM(S199:S203)</f>
        <v>456858289</v>
      </c>
      <c r="T204" s="39">
        <f t="shared" si="46"/>
        <v>0.84684348225212491</v>
      </c>
      <c r="U204" s="39">
        <f t="shared" si="47"/>
        <v>0.67415835112153033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3400979530</v>
      </c>
      <c r="E205" s="34">
        <f>SUM(E173:E178,E180:E184,E186:E190,E192:E197,E199:E203)</f>
        <v>3499637134</v>
      </c>
      <c r="F205" s="34">
        <f>SUM(F173:F178,F180:F184,F186:F190,F192:F197,F199:F203)</f>
        <v>501157498</v>
      </c>
      <c r="G205" s="39">
        <f t="shared" si="40"/>
        <v>0.14735681105378484</v>
      </c>
      <c r="H205" s="34">
        <f>SUM(H173:H178,H180:H184,H186:H190,H192:H197,H199:H203)</f>
        <v>658946441</v>
      </c>
      <c r="I205" s="39">
        <f t="shared" si="41"/>
        <v>0.19375195739563889</v>
      </c>
      <c r="J205" s="34">
        <f>SUM(J173:J178,J180:J184,J186:J190,J192:J197,J199:J203)</f>
        <v>564162884</v>
      </c>
      <c r="K205" s="39">
        <f t="shared" si="42"/>
        <v>0.16120610863309007</v>
      </c>
      <c r="L205" s="34">
        <f>SUM(L173:L178,L180:L184,L186:L190,L192:L197,L199:L203)</f>
        <v>759675199</v>
      </c>
      <c r="M205" s="39">
        <f t="shared" si="43"/>
        <v>0.21707256207208825</v>
      </c>
      <c r="N205" s="34">
        <f t="shared" si="44"/>
        <v>2483942022</v>
      </c>
      <c r="O205" s="39">
        <f t="shared" si="45"/>
        <v>0.70977130682143463</v>
      </c>
      <c r="P205" s="34">
        <f>SUM(P173:P178,P180:P184,P186:P190,P192:P197,P199:P203)</f>
        <v>931184406</v>
      </c>
      <c r="Q205" s="34">
        <f>SUM(Q173:Q178,Q180:Q184,Q186:Q190,Q192:Q197,Q199:Q203)</f>
        <v>3127268056</v>
      </c>
      <c r="R205" s="34">
        <f>SUM(R173:R178,R180:R184,R186:R190,R192:R197,R199:R203)</f>
        <v>3558491353</v>
      </c>
      <c r="S205" s="34">
        <f>SUM(S173:S178,S180:S184,S186:S190,S192:S197,S199:S203)</f>
        <v>3220606663</v>
      </c>
      <c r="T205" s="39">
        <f t="shared" si="46"/>
        <v>0.90504833186818201</v>
      </c>
      <c r="U205" s="39">
        <f t="shared" si="47"/>
        <v>-0.18418393381042075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95922564</v>
      </c>
      <c r="E208" s="33">
        <v>124047944</v>
      </c>
      <c r="F208" s="33">
        <v>20705488</v>
      </c>
      <c r="G208" s="38">
        <f t="shared" ref="G208:G231" si="48">IF(($D208     =0),0,($F208     /$D208     ))</f>
        <v>0.21585628173992513</v>
      </c>
      <c r="H208" s="33">
        <v>29779670</v>
      </c>
      <c r="I208" s="38">
        <f t="shared" ref="I208:I231" si="49">IF(($D208     =0),0,($H208     /$D208     ))</f>
        <v>0.31045531685329014</v>
      </c>
      <c r="J208" s="33">
        <v>34379069</v>
      </c>
      <c r="K208" s="38">
        <f t="shared" ref="K208:K231" si="50">IF(($E208     =0),0,($J208     /$E208     ))</f>
        <v>0.27714340029690454</v>
      </c>
      <c r="L208" s="33">
        <v>33149966</v>
      </c>
      <c r="M208" s="38">
        <f t="shared" ref="M208:M231" si="51">IF(($E208     =0),0,($L208     /$E208     ))</f>
        <v>0.26723511032153824</v>
      </c>
      <c r="N208" s="33">
        <f t="shared" ref="N208:N231" si="52">$F208     +$H208     +$J208     +$L208</f>
        <v>118014193</v>
      </c>
      <c r="O208" s="38">
        <f t="shared" ref="O208:O231" si="53">IF(($E208     =0),0,($N208     /$E208     ))</f>
        <v>0.95135952434648974</v>
      </c>
      <c r="P208" s="33">
        <v>26532261</v>
      </c>
      <c r="Q208" s="33">
        <v>109982960</v>
      </c>
      <c r="R208" s="33">
        <v>117678768</v>
      </c>
      <c r="S208" s="33">
        <v>84024968</v>
      </c>
      <c r="T208" s="38">
        <f t="shared" ref="T208:T231" si="54">IF(($R208     =0),0,($S208     /$R208     ))</f>
        <v>0.71401977967682329</v>
      </c>
      <c r="U208" s="38">
        <f t="shared" ref="U208:U231" si="55">IF(($P208     =0),0,(($L208     /$P208     )-1))</f>
        <v>0.2494210727084285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135181541</v>
      </c>
      <c r="E209" s="33">
        <v>130412340</v>
      </c>
      <c r="F209" s="33">
        <v>7534298</v>
      </c>
      <c r="G209" s="38">
        <f t="shared" si="48"/>
        <v>5.5734665726291731E-2</v>
      </c>
      <c r="H209" s="33">
        <v>21271974</v>
      </c>
      <c r="I209" s="38">
        <f t="shared" si="49"/>
        <v>0.15735857013199753</v>
      </c>
      <c r="J209" s="33">
        <v>9377268</v>
      </c>
      <c r="K209" s="38">
        <f t="shared" si="50"/>
        <v>7.190475993299407E-2</v>
      </c>
      <c r="L209" s="33">
        <v>12684048</v>
      </c>
      <c r="M209" s="38">
        <f t="shared" si="51"/>
        <v>9.7261102745338363E-2</v>
      </c>
      <c r="N209" s="33">
        <f t="shared" si="52"/>
        <v>50867588</v>
      </c>
      <c r="O209" s="38">
        <f t="shared" si="53"/>
        <v>0.39005195367248224</v>
      </c>
      <c r="P209" s="33">
        <v>-97418345</v>
      </c>
      <c r="Q209" s="33">
        <v>103172517</v>
      </c>
      <c r="R209" s="33">
        <v>136464625</v>
      </c>
      <c r="S209" s="33">
        <v>-6507538</v>
      </c>
      <c r="T209" s="38">
        <f t="shared" si="54"/>
        <v>-4.768662941036917E-2</v>
      </c>
      <c r="U209" s="38">
        <f t="shared" si="55"/>
        <v>-1.1302018423737337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124779756</v>
      </c>
      <c r="E210" s="33">
        <v>123693643</v>
      </c>
      <c r="F210" s="33">
        <v>14759689</v>
      </c>
      <c r="G210" s="38">
        <f t="shared" si="48"/>
        <v>0.11828592612410622</v>
      </c>
      <c r="H210" s="33">
        <v>22566380</v>
      </c>
      <c r="I210" s="38">
        <f t="shared" si="49"/>
        <v>0.18084968847029961</v>
      </c>
      <c r="J210" s="33">
        <v>19129094</v>
      </c>
      <c r="K210" s="38">
        <f t="shared" si="50"/>
        <v>0.1546489660749987</v>
      </c>
      <c r="L210" s="33">
        <v>66625728</v>
      </c>
      <c r="M210" s="38">
        <f t="shared" si="51"/>
        <v>0.53863502104146133</v>
      </c>
      <c r="N210" s="33">
        <f t="shared" si="52"/>
        <v>123080891</v>
      </c>
      <c r="O210" s="38">
        <f t="shared" si="53"/>
        <v>0.99504621268208582</v>
      </c>
      <c r="P210" s="33">
        <v>17818030</v>
      </c>
      <c r="Q210" s="33">
        <v>85314888</v>
      </c>
      <c r="R210" s="33">
        <v>120096011</v>
      </c>
      <c r="S210" s="33">
        <v>59568465</v>
      </c>
      <c r="T210" s="38">
        <f t="shared" si="54"/>
        <v>0.49600702391355861</v>
      </c>
      <c r="U210" s="38">
        <f t="shared" si="55"/>
        <v>2.7392308801814793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74721937</v>
      </c>
      <c r="E211" s="33">
        <v>74721937</v>
      </c>
      <c r="F211" s="33">
        <v>11275544</v>
      </c>
      <c r="G211" s="38">
        <f t="shared" si="48"/>
        <v>0.1509000496065834</v>
      </c>
      <c r="H211" s="33">
        <v>14548979</v>
      </c>
      <c r="I211" s="38">
        <f t="shared" si="49"/>
        <v>0.19470826887156312</v>
      </c>
      <c r="J211" s="33">
        <v>10169120</v>
      </c>
      <c r="K211" s="38">
        <f t="shared" si="50"/>
        <v>0.13609283174765666</v>
      </c>
      <c r="L211" s="33">
        <v>15510731</v>
      </c>
      <c r="M211" s="38">
        <f t="shared" si="51"/>
        <v>0.20757934848503726</v>
      </c>
      <c r="N211" s="33">
        <f t="shared" si="52"/>
        <v>51504374</v>
      </c>
      <c r="O211" s="38">
        <f t="shared" si="53"/>
        <v>0.68928049871084041</v>
      </c>
      <c r="P211" s="33">
        <v>26934694</v>
      </c>
      <c r="Q211" s="33">
        <v>79503906</v>
      </c>
      <c r="R211" s="33">
        <v>79503906</v>
      </c>
      <c r="S211" s="33">
        <v>50897366</v>
      </c>
      <c r="T211" s="38">
        <f t="shared" si="54"/>
        <v>0.64018698653623385</v>
      </c>
      <c r="U211" s="38">
        <f t="shared" si="55"/>
        <v>-0.42413561483193385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124540383</v>
      </c>
      <c r="E212" s="33">
        <v>151101043</v>
      </c>
      <c r="F212" s="33">
        <v>15582113</v>
      </c>
      <c r="G212" s="38">
        <f t="shared" si="48"/>
        <v>0.1251169510214209</v>
      </c>
      <c r="H212" s="33">
        <v>20130229</v>
      </c>
      <c r="I212" s="38">
        <f t="shared" si="49"/>
        <v>0.16163615780754423</v>
      </c>
      <c r="J212" s="33">
        <v>23292983</v>
      </c>
      <c r="K212" s="38">
        <f t="shared" si="50"/>
        <v>0.15415501135885606</v>
      </c>
      <c r="L212" s="33">
        <v>31529204</v>
      </c>
      <c r="M212" s="38">
        <f t="shared" si="51"/>
        <v>0.20866304675342315</v>
      </c>
      <c r="N212" s="33">
        <f t="shared" si="52"/>
        <v>90534529</v>
      </c>
      <c r="O212" s="38">
        <f t="shared" si="53"/>
        <v>0.59916548028063576</v>
      </c>
      <c r="P212" s="33">
        <v>3668211</v>
      </c>
      <c r="Q212" s="33">
        <v>136312152</v>
      </c>
      <c r="R212" s="33">
        <v>145621726</v>
      </c>
      <c r="S212" s="33">
        <v>95925360</v>
      </c>
      <c r="T212" s="38">
        <f t="shared" si="54"/>
        <v>0.65872972828244047</v>
      </c>
      <c r="U212" s="38">
        <f t="shared" si="55"/>
        <v>7.5952536536202526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9645132</v>
      </c>
      <c r="E213" s="33">
        <v>8870428</v>
      </c>
      <c r="F213" s="33">
        <v>1886437</v>
      </c>
      <c r="G213" s="38">
        <f t="shared" si="48"/>
        <v>0.19558436317927011</v>
      </c>
      <c r="H213" s="33">
        <v>1415505</v>
      </c>
      <c r="I213" s="38">
        <f t="shared" si="49"/>
        <v>0.14675848915287007</v>
      </c>
      <c r="J213" s="33">
        <v>4704121</v>
      </c>
      <c r="K213" s="38">
        <f t="shared" si="50"/>
        <v>0.53031499720193886</v>
      </c>
      <c r="L213" s="33">
        <v>3744149</v>
      </c>
      <c r="M213" s="38">
        <f t="shared" si="51"/>
        <v>0.42209338715110478</v>
      </c>
      <c r="N213" s="33">
        <f t="shared" si="52"/>
        <v>11750212</v>
      </c>
      <c r="O213" s="38">
        <f t="shared" si="53"/>
        <v>1.3246499492470938</v>
      </c>
      <c r="P213" s="33">
        <v>1249349</v>
      </c>
      <c r="Q213" s="33">
        <v>12966240</v>
      </c>
      <c r="R213" s="33">
        <v>9321340</v>
      </c>
      <c r="S213" s="33">
        <v>6693263</v>
      </c>
      <c r="T213" s="38">
        <f t="shared" si="54"/>
        <v>0.71805802599197111</v>
      </c>
      <c r="U213" s="38">
        <f t="shared" si="55"/>
        <v>1.9968799750910273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410265382</v>
      </c>
      <c r="E214" s="33">
        <v>405129580</v>
      </c>
      <c r="F214" s="33">
        <v>137230818</v>
      </c>
      <c r="G214" s="38">
        <f t="shared" si="48"/>
        <v>0.33449280397730463</v>
      </c>
      <c r="H214" s="33">
        <v>96305670</v>
      </c>
      <c r="I214" s="38">
        <f t="shared" si="49"/>
        <v>0.23473993718534117</v>
      </c>
      <c r="J214" s="33">
        <v>104927902</v>
      </c>
      <c r="K214" s="38">
        <f t="shared" si="50"/>
        <v>0.25899837281691451</v>
      </c>
      <c r="L214" s="33">
        <v>136649865</v>
      </c>
      <c r="M214" s="38">
        <f t="shared" si="51"/>
        <v>0.3372991550012221</v>
      </c>
      <c r="N214" s="33">
        <f t="shared" si="52"/>
        <v>475114255</v>
      </c>
      <c r="O214" s="38">
        <f t="shared" si="53"/>
        <v>1.1727463963505207</v>
      </c>
      <c r="P214" s="33">
        <v>96990011</v>
      </c>
      <c r="Q214" s="33">
        <v>402386352</v>
      </c>
      <c r="R214" s="33">
        <v>407579452</v>
      </c>
      <c r="S214" s="33">
        <v>381710610</v>
      </c>
      <c r="T214" s="38">
        <f t="shared" si="54"/>
        <v>0.93653055404765595</v>
      </c>
      <c r="U214" s="38">
        <f t="shared" si="55"/>
        <v>0.40890658317380746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15083320</v>
      </c>
      <c r="E215" s="33">
        <v>15543320</v>
      </c>
      <c r="F215" s="33">
        <v>3235632</v>
      </c>
      <c r="G215" s="38">
        <f t="shared" si="48"/>
        <v>0.21451722830252226</v>
      </c>
      <c r="H215" s="33">
        <v>3277193</v>
      </c>
      <c r="I215" s="38">
        <f t="shared" si="49"/>
        <v>0.21727265615262423</v>
      </c>
      <c r="J215" s="33">
        <v>3741176</v>
      </c>
      <c r="K215" s="38">
        <f t="shared" si="50"/>
        <v>0.24069349405403737</v>
      </c>
      <c r="L215" s="33">
        <v>4079092</v>
      </c>
      <c r="M215" s="38">
        <f t="shared" si="51"/>
        <v>0.26243376575918143</v>
      </c>
      <c r="N215" s="33">
        <f t="shared" si="52"/>
        <v>14333093</v>
      </c>
      <c r="O215" s="38">
        <f t="shared" si="53"/>
        <v>0.92213844918588816</v>
      </c>
      <c r="P215" s="33">
        <v>2975422</v>
      </c>
      <c r="Q215" s="33">
        <v>16302538</v>
      </c>
      <c r="R215" s="33">
        <v>14817538</v>
      </c>
      <c r="S215" s="33">
        <v>12280763</v>
      </c>
      <c r="T215" s="38">
        <f t="shared" si="54"/>
        <v>0.82879915678299598</v>
      </c>
      <c r="U215" s="38">
        <f t="shared" si="55"/>
        <v>0.37092889680858709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990140015</v>
      </c>
      <c r="E216" s="34">
        <f>SUM(E208:E215)</f>
        <v>1033520235</v>
      </c>
      <c r="F216" s="34">
        <f>SUM(F208:F215)</f>
        <v>212210019</v>
      </c>
      <c r="G216" s="39">
        <f t="shared" si="48"/>
        <v>0.21432324296074429</v>
      </c>
      <c r="H216" s="34">
        <f>SUM(H208:H215)</f>
        <v>209295600</v>
      </c>
      <c r="I216" s="39">
        <f t="shared" si="49"/>
        <v>0.21137980167380671</v>
      </c>
      <c r="J216" s="34">
        <f>SUM(J208:J215)</f>
        <v>209720733</v>
      </c>
      <c r="K216" s="39">
        <f t="shared" si="50"/>
        <v>0.20291884560924925</v>
      </c>
      <c r="L216" s="34">
        <f>SUM(L208:L215)</f>
        <v>303972783</v>
      </c>
      <c r="M216" s="39">
        <f t="shared" si="51"/>
        <v>0.29411401219444921</v>
      </c>
      <c r="N216" s="34">
        <f t="shared" si="52"/>
        <v>935199135</v>
      </c>
      <c r="O216" s="39">
        <f t="shared" si="53"/>
        <v>0.90486775520171603</v>
      </c>
      <c r="P216" s="34">
        <f>SUM(P208:P215)</f>
        <v>78749633</v>
      </c>
      <c r="Q216" s="34">
        <f>SUM(Q208:Q215)</f>
        <v>945941553</v>
      </c>
      <c r="R216" s="34">
        <f>SUM(R208:R215)</f>
        <v>1031083366</v>
      </c>
      <c r="S216" s="34">
        <f>SUM(S208:S215)</f>
        <v>684593257</v>
      </c>
      <c r="T216" s="39">
        <f t="shared" si="54"/>
        <v>0.66395529166164435</v>
      </c>
      <c r="U216" s="39">
        <f t="shared" si="55"/>
        <v>2.8599898363970788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137505264</v>
      </c>
      <c r="E217" s="33">
        <v>110128986</v>
      </c>
      <c r="F217" s="33">
        <v>19887261</v>
      </c>
      <c r="G217" s="38">
        <f t="shared" si="48"/>
        <v>0.14462908852711268</v>
      </c>
      <c r="H217" s="33">
        <v>29439678</v>
      </c>
      <c r="I217" s="38">
        <f t="shared" si="49"/>
        <v>0.21409855261977462</v>
      </c>
      <c r="J217" s="33">
        <v>18141878</v>
      </c>
      <c r="K217" s="38">
        <f t="shared" si="50"/>
        <v>0.16473299772323338</v>
      </c>
      <c r="L217" s="33">
        <v>11583353</v>
      </c>
      <c r="M217" s="38">
        <f t="shared" si="51"/>
        <v>0.10517987516928559</v>
      </c>
      <c r="N217" s="33">
        <f t="shared" si="52"/>
        <v>79052170</v>
      </c>
      <c r="O217" s="38">
        <f t="shared" si="53"/>
        <v>0.7178143817650332</v>
      </c>
      <c r="P217" s="33">
        <v>27891998</v>
      </c>
      <c r="Q217" s="33">
        <v>112458168</v>
      </c>
      <c r="R217" s="33">
        <v>139763944</v>
      </c>
      <c r="S217" s="33">
        <v>101067556</v>
      </c>
      <c r="T217" s="38">
        <f t="shared" si="54"/>
        <v>0.72313039477477825</v>
      </c>
      <c r="U217" s="38">
        <f t="shared" si="55"/>
        <v>-0.58470694713229221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472227137</v>
      </c>
      <c r="E218" s="33">
        <v>492114125</v>
      </c>
      <c r="F218" s="33">
        <v>62302592</v>
      </c>
      <c r="G218" s="38">
        <f t="shared" si="48"/>
        <v>0.13193352757277055</v>
      </c>
      <c r="H218" s="33">
        <v>78804867</v>
      </c>
      <c r="I218" s="38">
        <f t="shared" si="49"/>
        <v>0.1668791579845188</v>
      </c>
      <c r="J218" s="33">
        <v>201980329</v>
      </c>
      <c r="K218" s="38">
        <f t="shared" si="50"/>
        <v>0.41043391916458405</v>
      </c>
      <c r="L218" s="33">
        <v>131961923</v>
      </c>
      <c r="M218" s="38">
        <f t="shared" si="51"/>
        <v>0.26815308948915051</v>
      </c>
      <c r="N218" s="33">
        <f t="shared" si="52"/>
        <v>475049711</v>
      </c>
      <c r="O218" s="38">
        <f t="shared" si="53"/>
        <v>0.96532427513638219</v>
      </c>
      <c r="P218" s="33">
        <v>212012386</v>
      </c>
      <c r="Q218" s="33">
        <v>320084002</v>
      </c>
      <c r="R218" s="33">
        <v>474940681</v>
      </c>
      <c r="S218" s="33">
        <v>443511961</v>
      </c>
      <c r="T218" s="38">
        <f t="shared" si="54"/>
        <v>0.93382600973699281</v>
      </c>
      <c r="U218" s="38">
        <f t="shared" si="55"/>
        <v>-0.37757446397494909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136555289</v>
      </c>
      <c r="E219" s="33">
        <v>141067367</v>
      </c>
      <c r="F219" s="33">
        <v>22506547</v>
      </c>
      <c r="G219" s="38">
        <f t="shared" si="48"/>
        <v>0.16481636972699021</v>
      </c>
      <c r="H219" s="33">
        <v>28837632</v>
      </c>
      <c r="I219" s="38">
        <f t="shared" si="49"/>
        <v>0.21117916567845277</v>
      </c>
      <c r="J219" s="33">
        <v>17954058</v>
      </c>
      <c r="K219" s="38">
        <f t="shared" si="50"/>
        <v>0.12727293619934085</v>
      </c>
      <c r="L219" s="33">
        <v>50702035</v>
      </c>
      <c r="M219" s="38">
        <f t="shared" si="51"/>
        <v>0.35941717831878156</v>
      </c>
      <c r="N219" s="33">
        <f t="shared" si="52"/>
        <v>120000272</v>
      </c>
      <c r="O219" s="38">
        <f t="shared" si="53"/>
        <v>0.85065933072955136</v>
      </c>
      <c r="P219" s="33">
        <v>20747897</v>
      </c>
      <c r="Q219" s="33">
        <v>110696508</v>
      </c>
      <c r="R219" s="33">
        <v>108442835</v>
      </c>
      <c r="S219" s="33">
        <v>88789456</v>
      </c>
      <c r="T219" s="38">
        <f t="shared" si="54"/>
        <v>0.81876738098925572</v>
      </c>
      <c r="U219" s="38">
        <f t="shared" si="55"/>
        <v>1.4437192357374822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17979276</v>
      </c>
      <c r="E220" s="33">
        <v>19609024</v>
      </c>
      <c r="F220" s="33">
        <v>3964806</v>
      </c>
      <c r="G220" s="38">
        <f t="shared" si="48"/>
        <v>0.22052089305487052</v>
      </c>
      <c r="H220" s="33">
        <v>2432392</v>
      </c>
      <c r="I220" s="38">
        <f t="shared" si="49"/>
        <v>0.13528865122266326</v>
      </c>
      <c r="J220" s="33">
        <v>3421249</v>
      </c>
      <c r="K220" s="38">
        <f t="shared" si="50"/>
        <v>0.1744731915265135</v>
      </c>
      <c r="L220" s="33">
        <v>4757437</v>
      </c>
      <c r="M220" s="38">
        <f t="shared" si="51"/>
        <v>0.24261467577376619</v>
      </c>
      <c r="N220" s="33">
        <f t="shared" si="52"/>
        <v>14575884</v>
      </c>
      <c r="O220" s="38">
        <f t="shared" si="53"/>
        <v>0.74332531797605017</v>
      </c>
      <c r="P220" s="33">
        <v>5518151</v>
      </c>
      <c r="Q220" s="33">
        <v>10641208</v>
      </c>
      <c r="R220" s="33">
        <v>23794892</v>
      </c>
      <c r="S220" s="33">
        <v>18967569</v>
      </c>
      <c r="T220" s="38">
        <f t="shared" si="54"/>
        <v>0.79712776170616784</v>
      </c>
      <c r="U220" s="38">
        <f t="shared" si="55"/>
        <v>-0.13785668424079012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194903424</v>
      </c>
      <c r="E221" s="33">
        <v>196896155</v>
      </c>
      <c r="F221" s="33">
        <v>59719039</v>
      </c>
      <c r="G221" s="38">
        <f t="shared" si="48"/>
        <v>0.3064032317872466</v>
      </c>
      <c r="H221" s="33">
        <v>65832080</v>
      </c>
      <c r="I221" s="38">
        <f t="shared" si="49"/>
        <v>0.33776769360398717</v>
      </c>
      <c r="J221" s="33">
        <v>66154862</v>
      </c>
      <c r="K221" s="38">
        <f t="shared" si="50"/>
        <v>0.33598859256545666</v>
      </c>
      <c r="L221" s="33">
        <v>100533286</v>
      </c>
      <c r="M221" s="38">
        <f t="shared" si="51"/>
        <v>0.51059039725788447</v>
      </c>
      <c r="N221" s="33">
        <f t="shared" si="52"/>
        <v>292239267</v>
      </c>
      <c r="O221" s="38">
        <f t="shared" si="53"/>
        <v>1.4842304411683407</v>
      </c>
      <c r="P221" s="33">
        <v>88953891</v>
      </c>
      <c r="Q221" s="33">
        <v>303494944</v>
      </c>
      <c r="R221" s="33">
        <v>326925612</v>
      </c>
      <c r="S221" s="33">
        <v>288994054</v>
      </c>
      <c r="T221" s="38">
        <f t="shared" si="54"/>
        <v>0.88397495758148192</v>
      </c>
      <c r="U221" s="38">
        <f t="shared" si="55"/>
        <v>0.13017300165093393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85443986</v>
      </c>
      <c r="E222" s="33">
        <v>89620215</v>
      </c>
      <c r="F222" s="33">
        <v>4534829</v>
      </c>
      <c r="G222" s="38">
        <f t="shared" si="48"/>
        <v>5.3073706088571287E-2</v>
      </c>
      <c r="H222" s="33">
        <v>27030931</v>
      </c>
      <c r="I222" s="38">
        <f t="shared" si="49"/>
        <v>0.31635849713284675</v>
      </c>
      <c r="J222" s="33">
        <v>28181113</v>
      </c>
      <c r="K222" s="38">
        <f t="shared" si="50"/>
        <v>0.3144504060830472</v>
      </c>
      <c r="L222" s="33">
        <v>16471279</v>
      </c>
      <c r="M222" s="38">
        <f t="shared" si="51"/>
        <v>0.18378977332290489</v>
      </c>
      <c r="N222" s="33">
        <f t="shared" si="52"/>
        <v>76218152</v>
      </c>
      <c r="O222" s="38">
        <f t="shared" si="53"/>
        <v>0.85045714295597263</v>
      </c>
      <c r="P222" s="33">
        <v>52215956</v>
      </c>
      <c r="Q222" s="33">
        <v>63210986</v>
      </c>
      <c r="R222" s="33">
        <v>108360986</v>
      </c>
      <c r="S222" s="33">
        <v>86833465</v>
      </c>
      <c r="T222" s="38">
        <f t="shared" si="54"/>
        <v>0.80133513181579941</v>
      </c>
      <c r="U222" s="38">
        <f t="shared" si="55"/>
        <v>-0.68455467903335909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1044614376</v>
      </c>
      <c r="E224" s="34">
        <f>SUM(E217:E223)</f>
        <v>1049435872</v>
      </c>
      <c r="F224" s="34">
        <f>SUM(F217:F223)</f>
        <v>172915074</v>
      </c>
      <c r="G224" s="39">
        <f t="shared" si="48"/>
        <v>0.1655300539344674</v>
      </c>
      <c r="H224" s="34">
        <f>SUM(H217:H223)</f>
        <v>232377580</v>
      </c>
      <c r="I224" s="39">
        <f t="shared" si="49"/>
        <v>0.22245297914605763</v>
      </c>
      <c r="J224" s="34">
        <f>SUM(J217:J223)</f>
        <v>335833489</v>
      </c>
      <c r="K224" s="39">
        <f t="shared" si="50"/>
        <v>0.32001334999152764</v>
      </c>
      <c r="L224" s="34">
        <f>SUM(L217:L223)</f>
        <v>316009313</v>
      </c>
      <c r="M224" s="39">
        <f t="shared" si="51"/>
        <v>0.30112303327096485</v>
      </c>
      <c r="N224" s="34">
        <f t="shared" si="52"/>
        <v>1057135456</v>
      </c>
      <c r="O224" s="39">
        <f t="shared" si="53"/>
        <v>1.0073368789894006</v>
      </c>
      <c r="P224" s="34">
        <f>SUM(P217:P223)</f>
        <v>407340279</v>
      </c>
      <c r="Q224" s="34">
        <f>SUM(Q217:Q223)</f>
        <v>920585816</v>
      </c>
      <c r="R224" s="34">
        <f>SUM(R217:R223)</f>
        <v>1182228950</v>
      </c>
      <c r="S224" s="34">
        <f>SUM(S217:S223)</f>
        <v>1028164061</v>
      </c>
      <c r="T224" s="39">
        <f t="shared" si="54"/>
        <v>0.86968269640157259</v>
      </c>
      <c r="U224" s="39">
        <f t="shared" si="55"/>
        <v>-0.22421295096132632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37955704</v>
      </c>
      <c r="E225" s="33">
        <v>21273851</v>
      </c>
      <c r="F225" s="33">
        <v>7348053</v>
      </c>
      <c r="G225" s="38">
        <f t="shared" si="48"/>
        <v>0.19359548699188928</v>
      </c>
      <c r="H225" s="33">
        <v>9704532</v>
      </c>
      <c r="I225" s="38">
        <f t="shared" si="49"/>
        <v>0.2556804637321442</v>
      </c>
      <c r="J225" s="33">
        <v>-2651513</v>
      </c>
      <c r="K225" s="38">
        <f t="shared" si="50"/>
        <v>-0.12463718957136627</v>
      </c>
      <c r="L225" s="33">
        <v>5421519</v>
      </c>
      <c r="M225" s="38">
        <f t="shared" si="51"/>
        <v>0.25484426867519189</v>
      </c>
      <c r="N225" s="33">
        <f t="shared" si="52"/>
        <v>19822591</v>
      </c>
      <c r="O225" s="38">
        <f t="shared" si="53"/>
        <v>0.93178197967072351</v>
      </c>
      <c r="P225" s="33">
        <v>11361230</v>
      </c>
      <c r="Q225" s="33">
        <v>29494404</v>
      </c>
      <c r="R225" s="33">
        <v>32588831</v>
      </c>
      <c r="S225" s="33">
        <v>37968275</v>
      </c>
      <c r="T225" s="38">
        <f t="shared" si="54"/>
        <v>1.1650701738887166</v>
      </c>
      <c r="U225" s="38">
        <f t="shared" si="55"/>
        <v>-0.52280527724550951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167431511</v>
      </c>
      <c r="E226" s="33">
        <v>158562862</v>
      </c>
      <c r="F226" s="33">
        <v>40594259</v>
      </c>
      <c r="G226" s="38">
        <f t="shared" si="48"/>
        <v>0.24245292154115483</v>
      </c>
      <c r="H226" s="33">
        <v>55127427</v>
      </c>
      <c r="I226" s="38">
        <f t="shared" si="49"/>
        <v>0.32925359551942407</v>
      </c>
      <c r="J226" s="33">
        <v>35211447</v>
      </c>
      <c r="K226" s="38">
        <f t="shared" si="50"/>
        <v>0.22206616704484056</v>
      </c>
      <c r="L226" s="33">
        <v>68609077</v>
      </c>
      <c r="M226" s="38">
        <f t="shared" si="51"/>
        <v>0.43269323052456005</v>
      </c>
      <c r="N226" s="33">
        <f t="shared" si="52"/>
        <v>199542210</v>
      </c>
      <c r="O226" s="38">
        <f t="shared" si="53"/>
        <v>1.2584422826575872</v>
      </c>
      <c r="P226" s="33">
        <v>50207366</v>
      </c>
      <c r="Q226" s="33">
        <v>147267040</v>
      </c>
      <c r="R226" s="33">
        <v>174204570</v>
      </c>
      <c r="S226" s="33">
        <v>185919349</v>
      </c>
      <c r="T226" s="38">
        <f t="shared" si="54"/>
        <v>1.0672472541908631</v>
      </c>
      <c r="U226" s="38">
        <f t="shared" si="55"/>
        <v>0.36651416845886708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188506234</v>
      </c>
      <c r="E227" s="33">
        <v>181316863</v>
      </c>
      <c r="F227" s="33">
        <v>24639976</v>
      </c>
      <c r="G227" s="38">
        <f t="shared" si="48"/>
        <v>0.13071173020198368</v>
      </c>
      <c r="H227" s="33">
        <v>56310648</v>
      </c>
      <c r="I227" s="38">
        <f t="shared" si="49"/>
        <v>0.29872034895143046</v>
      </c>
      <c r="J227" s="33">
        <v>28713686</v>
      </c>
      <c r="K227" s="38">
        <f t="shared" si="50"/>
        <v>0.15836191694977647</v>
      </c>
      <c r="L227" s="33">
        <v>30455272</v>
      </c>
      <c r="M227" s="38">
        <f t="shared" si="51"/>
        <v>0.16796712394036953</v>
      </c>
      <c r="N227" s="33">
        <f t="shared" si="52"/>
        <v>140119582</v>
      </c>
      <c r="O227" s="38">
        <f t="shared" si="53"/>
        <v>0.77278847472669987</v>
      </c>
      <c r="P227" s="33">
        <v>35353575</v>
      </c>
      <c r="Q227" s="33">
        <v>133584943</v>
      </c>
      <c r="R227" s="33">
        <v>104242943</v>
      </c>
      <c r="S227" s="33">
        <v>125292134</v>
      </c>
      <c r="T227" s="38">
        <f t="shared" si="54"/>
        <v>1.2019243739118148</v>
      </c>
      <c r="U227" s="38">
        <f t="shared" si="55"/>
        <v>-0.13855184376686092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336891322</v>
      </c>
      <c r="E228" s="33">
        <v>452942588</v>
      </c>
      <c r="F228" s="33">
        <v>63005537</v>
      </c>
      <c r="G228" s="38">
        <f t="shared" si="48"/>
        <v>0.18702036201454902</v>
      </c>
      <c r="H228" s="33">
        <v>99169199</v>
      </c>
      <c r="I228" s="38">
        <f t="shared" si="49"/>
        <v>0.29436554913694096</v>
      </c>
      <c r="J228" s="33">
        <v>117019073</v>
      </c>
      <c r="K228" s="38">
        <f t="shared" si="50"/>
        <v>0.25835299241059662</v>
      </c>
      <c r="L228" s="33">
        <v>106585923</v>
      </c>
      <c r="M228" s="38">
        <f t="shared" si="51"/>
        <v>0.23531883692067393</v>
      </c>
      <c r="N228" s="33">
        <f t="shared" si="52"/>
        <v>385779732</v>
      </c>
      <c r="O228" s="38">
        <f t="shared" si="53"/>
        <v>0.85171883196816989</v>
      </c>
      <c r="P228" s="33">
        <v>68804868</v>
      </c>
      <c r="Q228" s="33">
        <v>355500305</v>
      </c>
      <c r="R228" s="33">
        <v>309630305</v>
      </c>
      <c r="S228" s="33">
        <v>278881395</v>
      </c>
      <c r="T228" s="38">
        <f t="shared" si="54"/>
        <v>0.90069153599160778</v>
      </c>
      <c r="U228" s="38">
        <f t="shared" si="55"/>
        <v>0.54910438895108404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2744081</v>
      </c>
      <c r="E229" s="33">
        <v>7373400</v>
      </c>
      <c r="F229" s="33">
        <v>578470</v>
      </c>
      <c r="G229" s="38">
        <f t="shared" si="48"/>
        <v>0.21080645943031565</v>
      </c>
      <c r="H229" s="33">
        <v>1275703</v>
      </c>
      <c r="I229" s="38">
        <f t="shared" si="49"/>
        <v>0.46489261796572334</v>
      </c>
      <c r="J229" s="33">
        <v>2359022</v>
      </c>
      <c r="K229" s="38">
        <f t="shared" si="50"/>
        <v>0.31993679984810264</v>
      </c>
      <c r="L229" s="33">
        <v>3249589</v>
      </c>
      <c r="M229" s="38">
        <f t="shared" si="51"/>
        <v>0.44071785065234492</v>
      </c>
      <c r="N229" s="33">
        <f t="shared" si="52"/>
        <v>7462784</v>
      </c>
      <c r="O229" s="38">
        <f t="shared" si="53"/>
        <v>1.0121224943716602</v>
      </c>
      <c r="P229" s="33">
        <v>547652</v>
      </c>
      <c r="Q229" s="33">
        <v>2296992</v>
      </c>
      <c r="R229" s="33">
        <v>2243193</v>
      </c>
      <c r="S229" s="33">
        <v>2278408</v>
      </c>
      <c r="T229" s="38">
        <f t="shared" si="54"/>
        <v>1.0156986046229637</v>
      </c>
      <c r="U229" s="38">
        <f t="shared" si="55"/>
        <v>4.9336750345109666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733528852</v>
      </c>
      <c r="E230" s="34">
        <f>SUM(E225:E229)</f>
        <v>821469564</v>
      </c>
      <c r="F230" s="34">
        <f>SUM(F225:F229)</f>
        <v>136166295</v>
      </c>
      <c r="G230" s="39">
        <f t="shared" si="48"/>
        <v>0.18563181888311053</v>
      </c>
      <c r="H230" s="34">
        <f>SUM(H225:H229)</f>
        <v>221587509</v>
      </c>
      <c r="I230" s="39">
        <f t="shared" si="49"/>
        <v>0.30208424439724696</v>
      </c>
      <c r="J230" s="34">
        <f>SUM(J225:J229)</f>
        <v>180651715</v>
      </c>
      <c r="K230" s="39">
        <f t="shared" si="50"/>
        <v>0.21991285242553429</v>
      </c>
      <c r="L230" s="34">
        <f>SUM(L225:L229)</f>
        <v>214321380</v>
      </c>
      <c r="M230" s="39">
        <f t="shared" si="51"/>
        <v>0.26089996439600288</v>
      </c>
      <c r="N230" s="34">
        <f t="shared" si="52"/>
        <v>752726899</v>
      </c>
      <c r="O230" s="39">
        <f t="shared" si="53"/>
        <v>0.91631745348510563</v>
      </c>
      <c r="P230" s="34">
        <f>SUM(P225:P229)</f>
        <v>166274691</v>
      </c>
      <c r="Q230" s="34">
        <f>SUM(Q225:Q229)</f>
        <v>668143684</v>
      </c>
      <c r="R230" s="34">
        <f>SUM(R225:R229)</f>
        <v>622909842</v>
      </c>
      <c r="S230" s="34">
        <f>SUM(S225:S229)</f>
        <v>630339561</v>
      </c>
      <c r="T230" s="39">
        <f t="shared" si="54"/>
        <v>1.0119274387705051</v>
      </c>
      <c r="U230" s="39">
        <f t="shared" si="55"/>
        <v>0.28895972508528067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2768283243</v>
      </c>
      <c r="E231" s="34">
        <f>SUM(E208:E215,E217:E223,E225:E229)</f>
        <v>2904425671</v>
      </c>
      <c r="F231" s="34">
        <f>SUM(F208:F215,F217:F223,F225:F229)</f>
        <v>521291388</v>
      </c>
      <c r="G231" s="39">
        <f t="shared" si="48"/>
        <v>0.18830854440858241</v>
      </c>
      <c r="H231" s="34">
        <f>SUM(H208:H215,H217:H223,H225:H229)</f>
        <v>663260689</v>
      </c>
      <c r="I231" s="39">
        <f t="shared" si="49"/>
        <v>0.23959278396715708</v>
      </c>
      <c r="J231" s="34">
        <f>SUM(J208:J215,J217:J223,J225:J229)</f>
        <v>726205937</v>
      </c>
      <c r="K231" s="39">
        <f t="shared" si="50"/>
        <v>0.2500342646916372</v>
      </c>
      <c r="L231" s="34">
        <f>SUM(L208:L215,L217:L223,L225:L229)</f>
        <v>834303476</v>
      </c>
      <c r="M231" s="39">
        <f t="shared" si="51"/>
        <v>0.28725247966588435</v>
      </c>
      <c r="N231" s="34">
        <f t="shared" si="52"/>
        <v>2745061490</v>
      </c>
      <c r="O231" s="39">
        <f t="shared" si="53"/>
        <v>0.94513057001554091</v>
      </c>
      <c r="P231" s="34">
        <f>SUM(P208:P215,P217:P223,P225:P229)</f>
        <v>652364603</v>
      </c>
      <c r="Q231" s="34">
        <f>SUM(Q208:Q215,Q217:Q223,Q225:Q229)</f>
        <v>2534671053</v>
      </c>
      <c r="R231" s="34">
        <f>SUM(R208:R215,R217:R223,R225:R229)</f>
        <v>2836222158</v>
      </c>
      <c r="S231" s="34">
        <f>SUM(S208:S215,S217:S223,S225:S229)</f>
        <v>2343096879</v>
      </c>
      <c r="T231" s="39">
        <f t="shared" si="54"/>
        <v>0.82613305604109166</v>
      </c>
      <c r="U231" s="39">
        <f t="shared" si="55"/>
        <v>0.27889139319228207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133993749</v>
      </c>
      <c r="E234" s="33">
        <v>134037665</v>
      </c>
      <c r="F234" s="33">
        <v>7221898</v>
      </c>
      <c r="G234" s="38">
        <f t="shared" ref="G234:G260" si="56">IF(($D234     =0),0,($F234     /$D234     ))</f>
        <v>5.3897275461708291E-2</v>
      </c>
      <c r="H234" s="33">
        <v>22268555</v>
      </c>
      <c r="I234" s="38">
        <f t="shared" ref="I234:I260" si="57">IF(($D234     =0),0,($H234     /$D234     ))</f>
        <v>0.16619099895473483</v>
      </c>
      <c r="J234" s="33">
        <v>23450657</v>
      </c>
      <c r="K234" s="38">
        <f t="shared" ref="K234:K260" si="58">IF(($E234     =0),0,($J234     /$E234     ))</f>
        <v>0.17495572606401341</v>
      </c>
      <c r="L234" s="33">
        <v>24425838</v>
      </c>
      <c r="M234" s="38">
        <f t="shared" ref="M234:M260" si="59">IF(($E234     =0),0,($L234     /$E234     ))</f>
        <v>0.1822311512215615</v>
      </c>
      <c r="N234" s="33">
        <f t="shared" ref="N234:N260" si="60">$F234     +$H234     +$J234     +$L234</f>
        <v>77366948</v>
      </c>
      <c r="O234" s="38">
        <f t="shared" ref="O234:O260" si="61">IF(($E234     =0),0,($N234     /$E234     ))</f>
        <v>0.57720304214490759</v>
      </c>
      <c r="P234" s="33">
        <v>18069848</v>
      </c>
      <c r="Q234" s="33">
        <v>137564386</v>
      </c>
      <c r="R234" s="33">
        <v>137015275</v>
      </c>
      <c r="S234" s="33">
        <v>54175257</v>
      </c>
      <c r="T234" s="38">
        <f t="shared" ref="T234:T260" si="62">IF(($R234     =0),0,($S234     /$R234     ))</f>
        <v>0.39539574693405533</v>
      </c>
      <c r="U234" s="38">
        <f t="shared" ref="U234:U260" si="63">IF(($P234     =0),0,(($L234     /$P234     )-1))</f>
        <v>0.35174562619453131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239236130</v>
      </c>
      <c r="E235" s="33">
        <v>244766609</v>
      </c>
      <c r="F235" s="33">
        <v>42044262</v>
      </c>
      <c r="G235" s="38">
        <f t="shared" si="56"/>
        <v>0.17574378084112965</v>
      </c>
      <c r="H235" s="33">
        <v>72440100</v>
      </c>
      <c r="I235" s="38">
        <f t="shared" si="57"/>
        <v>0.30279749133209938</v>
      </c>
      <c r="J235" s="33">
        <v>55484667</v>
      </c>
      <c r="K235" s="38">
        <f t="shared" si="58"/>
        <v>0.22668397142356947</v>
      </c>
      <c r="L235" s="33">
        <v>79422175</v>
      </c>
      <c r="M235" s="38">
        <f t="shared" si="59"/>
        <v>0.32448124899258624</v>
      </c>
      <c r="N235" s="33">
        <f t="shared" si="60"/>
        <v>249391204</v>
      </c>
      <c r="O235" s="38">
        <f t="shared" si="61"/>
        <v>1.0188938965935506</v>
      </c>
      <c r="P235" s="33">
        <v>63138889</v>
      </c>
      <c r="Q235" s="33">
        <v>220490351</v>
      </c>
      <c r="R235" s="33">
        <v>220470351</v>
      </c>
      <c r="S235" s="33">
        <v>213322921</v>
      </c>
      <c r="T235" s="38">
        <f t="shared" si="62"/>
        <v>0.96758099233034744</v>
      </c>
      <c r="U235" s="38">
        <f t="shared" si="63"/>
        <v>0.25789630222983484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1077815638</v>
      </c>
      <c r="E236" s="33">
        <v>1088898782</v>
      </c>
      <c r="F236" s="33">
        <v>103262723</v>
      </c>
      <c r="G236" s="38">
        <f t="shared" si="56"/>
        <v>9.5807408390932991E-2</v>
      </c>
      <c r="H236" s="33">
        <v>152211282</v>
      </c>
      <c r="I236" s="38">
        <f t="shared" si="57"/>
        <v>0.14122200182810857</v>
      </c>
      <c r="J236" s="33">
        <v>159965040</v>
      </c>
      <c r="K236" s="38">
        <f t="shared" si="58"/>
        <v>0.14690533467783784</v>
      </c>
      <c r="L236" s="33">
        <v>222340689</v>
      </c>
      <c r="M236" s="38">
        <f t="shared" si="59"/>
        <v>0.20418857351610115</v>
      </c>
      <c r="N236" s="33">
        <f t="shared" si="60"/>
        <v>637779734</v>
      </c>
      <c r="O236" s="38">
        <f t="shared" si="61"/>
        <v>0.58571076076380435</v>
      </c>
      <c r="P236" s="33">
        <v>157592590</v>
      </c>
      <c r="Q236" s="33">
        <v>843840135</v>
      </c>
      <c r="R236" s="33">
        <v>968920918</v>
      </c>
      <c r="S236" s="33">
        <v>462395360</v>
      </c>
      <c r="T236" s="38">
        <f t="shared" si="62"/>
        <v>0.47722714146212702</v>
      </c>
      <c r="U236" s="38">
        <f t="shared" si="63"/>
        <v>0.41085750922679809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16364835</v>
      </c>
      <c r="E237" s="33">
        <v>16364835</v>
      </c>
      <c r="F237" s="33">
        <v>5346464</v>
      </c>
      <c r="G237" s="38">
        <f t="shared" si="56"/>
        <v>0.32670442445646414</v>
      </c>
      <c r="H237" s="33">
        <v>-605781</v>
      </c>
      <c r="I237" s="38">
        <f t="shared" si="57"/>
        <v>-3.7017238487280807E-2</v>
      </c>
      <c r="J237" s="33">
        <v>3275949</v>
      </c>
      <c r="K237" s="38">
        <f t="shared" si="58"/>
        <v>0.20018221998571939</v>
      </c>
      <c r="L237" s="33">
        <v>41116</v>
      </c>
      <c r="M237" s="38">
        <f t="shared" si="59"/>
        <v>2.5124604067196521E-3</v>
      </c>
      <c r="N237" s="33">
        <f t="shared" si="60"/>
        <v>8057748</v>
      </c>
      <c r="O237" s="38">
        <f t="shared" si="61"/>
        <v>0.49238186636162234</v>
      </c>
      <c r="P237" s="33">
        <v>1582632</v>
      </c>
      <c r="Q237" s="33">
        <v>20645128</v>
      </c>
      <c r="R237" s="33">
        <v>20645128</v>
      </c>
      <c r="S237" s="33">
        <v>6529146</v>
      </c>
      <c r="T237" s="38">
        <f t="shared" si="62"/>
        <v>0.31625601933783121</v>
      </c>
      <c r="U237" s="38">
        <f t="shared" si="63"/>
        <v>-0.97402049244549582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252826151</v>
      </c>
      <c r="E238" s="33">
        <v>322826151</v>
      </c>
      <c r="F238" s="33">
        <v>33795288</v>
      </c>
      <c r="G238" s="38">
        <f t="shared" si="56"/>
        <v>0.13367006485021402</v>
      </c>
      <c r="H238" s="33">
        <v>84245526</v>
      </c>
      <c r="I238" s="38">
        <f t="shared" si="57"/>
        <v>0.33321523769113581</v>
      </c>
      <c r="J238" s="33">
        <v>228711803</v>
      </c>
      <c r="K238" s="38">
        <f t="shared" si="58"/>
        <v>0.70846739736397624</v>
      </c>
      <c r="L238" s="33">
        <v>68151856</v>
      </c>
      <c r="M238" s="38">
        <f t="shared" si="59"/>
        <v>0.21111008444913745</v>
      </c>
      <c r="N238" s="33">
        <f t="shared" si="60"/>
        <v>414904473</v>
      </c>
      <c r="O238" s="38">
        <f t="shared" si="61"/>
        <v>1.2852257220016849</v>
      </c>
      <c r="P238" s="33">
        <v>157311221</v>
      </c>
      <c r="Q238" s="33">
        <v>272588832</v>
      </c>
      <c r="R238" s="33">
        <v>286458832</v>
      </c>
      <c r="S238" s="33">
        <v>384371922</v>
      </c>
      <c r="T238" s="38">
        <f t="shared" si="62"/>
        <v>1.3418051009856802</v>
      </c>
      <c r="U238" s="38">
        <f t="shared" si="63"/>
        <v>-0.56677053571404168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919920</v>
      </c>
      <c r="E239" s="33">
        <v>1646000</v>
      </c>
      <c r="F239" s="33">
        <v>110</v>
      </c>
      <c r="G239" s="38">
        <f t="shared" si="56"/>
        <v>1.1957561527089312E-4</v>
      </c>
      <c r="H239" s="33">
        <v>101998</v>
      </c>
      <c r="I239" s="38">
        <f t="shared" si="57"/>
        <v>0.1108770327854596</v>
      </c>
      <c r="J239" s="33">
        <v>117179</v>
      </c>
      <c r="K239" s="38">
        <f t="shared" si="58"/>
        <v>7.119015795868773E-2</v>
      </c>
      <c r="L239" s="33">
        <v>225009</v>
      </c>
      <c r="M239" s="38">
        <f t="shared" si="59"/>
        <v>0.13670048602673146</v>
      </c>
      <c r="N239" s="33">
        <f t="shared" si="60"/>
        <v>444296</v>
      </c>
      <c r="O239" s="38">
        <f t="shared" si="61"/>
        <v>0.26992466585662211</v>
      </c>
      <c r="P239" s="33">
        <v>82509</v>
      </c>
      <c r="Q239" s="33">
        <v>20000</v>
      </c>
      <c r="R239" s="33">
        <v>785000</v>
      </c>
      <c r="S239" s="33">
        <v>132042</v>
      </c>
      <c r="T239" s="38">
        <f t="shared" si="62"/>
        <v>0.1682063694267516</v>
      </c>
      <c r="U239" s="38">
        <f t="shared" si="63"/>
        <v>1.7270843180743918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1721156423</v>
      </c>
      <c r="E240" s="34">
        <f>SUM(E234:E239)</f>
        <v>1808540042</v>
      </c>
      <c r="F240" s="34">
        <f>SUM(F234:F239)</f>
        <v>191670745</v>
      </c>
      <c r="G240" s="39">
        <f t="shared" si="56"/>
        <v>0.11136160690491756</v>
      </c>
      <c r="H240" s="34">
        <f>SUM(H234:H239)</f>
        <v>330661680</v>
      </c>
      <c r="I240" s="39">
        <f t="shared" si="57"/>
        <v>0.19211599572318477</v>
      </c>
      <c r="J240" s="34">
        <f>SUM(J234:J239)</f>
        <v>471005295</v>
      </c>
      <c r="K240" s="39">
        <f t="shared" si="58"/>
        <v>0.26043398767059206</v>
      </c>
      <c r="L240" s="34">
        <f>SUM(L234:L239)</f>
        <v>394606683</v>
      </c>
      <c r="M240" s="39">
        <f t="shared" si="59"/>
        <v>0.21819073608324344</v>
      </c>
      <c r="N240" s="34">
        <f t="shared" si="60"/>
        <v>1387944403</v>
      </c>
      <c r="O240" s="39">
        <f t="shared" si="61"/>
        <v>0.76743913364789074</v>
      </c>
      <c r="P240" s="34">
        <f>SUM(P234:P239)</f>
        <v>397777689</v>
      </c>
      <c r="Q240" s="34">
        <f>SUM(Q234:Q239)</f>
        <v>1495148832</v>
      </c>
      <c r="R240" s="34">
        <f>SUM(R234:R239)</f>
        <v>1634295504</v>
      </c>
      <c r="S240" s="34">
        <f>SUM(S234:S239)</f>
        <v>1120926648</v>
      </c>
      <c r="T240" s="39">
        <f t="shared" si="62"/>
        <v>0.68587758165918566</v>
      </c>
      <c r="U240" s="39">
        <f t="shared" si="63"/>
        <v>-7.9718045724781472E-3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8419879</v>
      </c>
      <c r="E242" s="33">
        <v>7727451</v>
      </c>
      <c r="F242" s="33">
        <v>565793</v>
      </c>
      <c r="G242" s="38">
        <f t="shared" si="56"/>
        <v>6.7197283951467707E-2</v>
      </c>
      <c r="H242" s="33">
        <v>1016395</v>
      </c>
      <c r="I242" s="38">
        <f t="shared" si="57"/>
        <v>0.12071372997165399</v>
      </c>
      <c r="J242" s="33">
        <v>3355866</v>
      </c>
      <c r="K242" s="38">
        <f t="shared" si="58"/>
        <v>0.43427852211550744</v>
      </c>
      <c r="L242" s="33">
        <v>369266</v>
      </c>
      <c r="M242" s="38">
        <f t="shared" si="59"/>
        <v>4.7786262248702707E-2</v>
      </c>
      <c r="N242" s="33">
        <f t="shared" si="60"/>
        <v>5307320</v>
      </c>
      <c r="O242" s="38">
        <f t="shared" si="61"/>
        <v>0.68681380186040653</v>
      </c>
      <c r="P242" s="33">
        <v>1468590</v>
      </c>
      <c r="Q242" s="33">
        <v>7950396</v>
      </c>
      <c r="R242" s="33">
        <v>7950396</v>
      </c>
      <c r="S242" s="33">
        <v>6373346</v>
      </c>
      <c r="T242" s="38">
        <f t="shared" si="62"/>
        <v>0.80163881145039817</v>
      </c>
      <c r="U242" s="38">
        <f t="shared" si="63"/>
        <v>-0.74855745987648015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138361776</v>
      </c>
      <c r="E243" s="33">
        <v>124440816</v>
      </c>
      <c r="F243" s="33">
        <v>21628807</v>
      </c>
      <c r="G243" s="38">
        <f t="shared" si="56"/>
        <v>0.1563206806481004</v>
      </c>
      <c r="H243" s="33">
        <v>28094594</v>
      </c>
      <c r="I243" s="38">
        <f t="shared" si="57"/>
        <v>0.20305170121551488</v>
      </c>
      <c r="J243" s="33">
        <v>16404476</v>
      </c>
      <c r="K243" s="38">
        <f t="shared" si="58"/>
        <v>0.13182552579854506</v>
      </c>
      <c r="L243" s="33">
        <v>30735951</v>
      </c>
      <c r="M243" s="38">
        <f t="shared" si="59"/>
        <v>0.24699252213196674</v>
      </c>
      <c r="N243" s="33">
        <f t="shared" si="60"/>
        <v>96863828</v>
      </c>
      <c r="O243" s="38">
        <f t="shared" si="61"/>
        <v>0.77839274213695286</v>
      </c>
      <c r="P243" s="33">
        <v>39726911</v>
      </c>
      <c r="Q243" s="33">
        <v>83435220</v>
      </c>
      <c r="R243" s="33">
        <v>78068695</v>
      </c>
      <c r="S243" s="33">
        <v>107484849</v>
      </c>
      <c r="T243" s="38">
        <f t="shared" si="62"/>
        <v>1.3767983312645358</v>
      </c>
      <c r="U243" s="38">
        <f t="shared" si="63"/>
        <v>-0.22631913163346629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17238357</v>
      </c>
      <c r="E244" s="33">
        <v>17088357</v>
      </c>
      <c r="F244" s="33">
        <v>18882208</v>
      </c>
      <c r="G244" s="38">
        <f t="shared" si="56"/>
        <v>1.0953600740488203</v>
      </c>
      <c r="H244" s="33">
        <v>20086556</v>
      </c>
      <c r="I244" s="38">
        <f t="shared" si="57"/>
        <v>1.1652245048643557</v>
      </c>
      <c r="J244" s="33">
        <v>13108383</v>
      </c>
      <c r="K244" s="38">
        <f t="shared" si="58"/>
        <v>0.76709440234658022</v>
      </c>
      <c r="L244" s="33">
        <v>6560435</v>
      </c>
      <c r="M244" s="38">
        <f t="shared" si="59"/>
        <v>0.3839125669015459</v>
      </c>
      <c r="N244" s="33">
        <f t="shared" si="60"/>
        <v>58637582</v>
      </c>
      <c r="O244" s="38">
        <f t="shared" si="61"/>
        <v>3.4314347482323782</v>
      </c>
      <c r="P244" s="33">
        <v>17536562</v>
      </c>
      <c r="Q244" s="33">
        <v>13392555</v>
      </c>
      <c r="R244" s="33">
        <v>15992555</v>
      </c>
      <c r="S244" s="33">
        <v>57465201</v>
      </c>
      <c r="T244" s="38">
        <f t="shared" si="62"/>
        <v>3.5932470452657501</v>
      </c>
      <c r="U244" s="38">
        <f t="shared" si="63"/>
        <v>-0.62589959194966494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7919789</v>
      </c>
      <c r="E245" s="33">
        <v>9462889</v>
      </c>
      <c r="F245" s="33">
        <v>2333906</v>
      </c>
      <c r="G245" s="38">
        <f t="shared" si="56"/>
        <v>0.29469295204708107</v>
      </c>
      <c r="H245" s="33">
        <v>2279194</v>
      </c>
      <c r="I245" s="38">
        <f t="shared" si="57"/>
        <v>0.28778468719305528</v>
      </c>
      <c r="J245" s="33">
        <v>2460449</v>
      </c>
      <c r="K245" s="38">
        <f t="shared" si="58"/>
        <v>0.26001034145069229</v>
      </c>
      <c r="L245" s="33">
        <v>2749351</v>
      </c>
      <c r="M245" s="38">
        <f t="shared" si="59"/>
        <v>0.29054034132705137</v>
      </c>
      <c r="N245" s="33">
        <f t="shared" si="60"/>
        <v>9822900</v>
      </c>
      <c r="O245" s="38">
        <f t="shared" si="61"/>
        <v>1.0380445126218854</v>
      </c>
      <c r="P245" s="33">
        <v>2399099</v>
      </c>
      <c r="Q245" s="33">
        <v>10324712</v>
      </c>
      <c r="R245" s="33">
        <v>8444712</v>
      </c>
      <c r="S245" s="33">
        <v>9239640</v>
      </c>
      <c r="T245" s="38">
        <f t="shared" si="62"/>
        <v>1.0941332279893026</v>
      </c>
      <c r="U245" s="38">
        <f t="shared" si="63"/>
        <v>0.14599314159190602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273489897</v>
      </c>
      <c r="E246" s="33">
        <v>471508863</v>
      </c>
      <c r="F246" s="33">
        <v>69993410</v>
      </c>
      <c r="G246" s="38">
        <f t="shared" si="56"/>
        <v>0.25592685787585051</v>
      </c>
      <c r="H246" s="33">
        <v>178326672</v>
      </c>
      <c r="I246" s="38">
        <f t="shared" si="57"/>
        <v>0.65204116845310744</v>
      </c>
      <c r="J246" s="33">
        <v>79588055</v>
      </c>
      <c r="K246" s="38">
        <f t="shared" si="58"/>
        <v>0.1687943986749619</v>
      </c>
      <c r="L246" s="33">
        <v>231029932</v>
      </c>
      <c r="M246" s="38">
        <f t="shared" si="59"/>
        <v>0.48998004094781988</v>
      </c>
      <c r="N246" s="33">
        <f t="shared" si="60"/>
        <v>558938069</v>
      </c>
      <c r="O246" s="38">
        <f t="shared" si="61"/>
        <v>1.1854243108893585</v>
      </c>
      <c r="P246" s="33">
        <v>67889509</v>
      </c>
      <c r="Q246" s="33">
        <v>229054478</v>
      </c>
      <c r="R246" s="33">
        <v>342347788</v>
      </c>
      <c r="S246" s="33">
        <v>230848332</v>
      </c>
      <c r="T246" s="38">
        <f t="shared" si="62"/>
        <v>0.67430940140907236</v>
      </c>
      <c r="U246" s="38">
        <f t="shared" si="63"/>
        <v>2.4030284708643275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445429698</v>
      </c>
      <c r="E247" s="34">
        <f>SUM(E241:E246)</f>
        <v>630228376</v>
      </c>
      <c r="F247" s="34">
        <f>SUM(F241:F246)</f>
        <v>113404124</v>
      </c>
      <c r="G247" s="39">
        <f t="shared" si="56"/>
        <v>0.25459488783345557</v>
      </c>
      <c r="H247" s="34">
        <f>SUM(H241:H246)</f>
        <v>229803411</v>
      </c>
      <c r="I247" s="39">
        <f t="shared" si="57"/>
        <v>0.51591398604948879</v>
      </c>
      <c r="J247" s="34">
        <f>SUM(J241:J246)</f>
        <v>114917229</v>
      </c>
      <c r="K247" s="39">
        <f t="shared" si="58"/>
        <v>0.18234220066282766</v>
      </c>
      <c r="L247" s="34">
        <f>SUM(L241:L246)</f>
        <v>271444935</v>
      </c>
      <c r="M247" s="39">
        <f t="shared" si="59"/>
        <v>0.43070884355102412</v>
      </c>
      <c r="N247" s="34">
        <f t="shared" si="60"/>
        <v>729569699</v>
      </c>
      <c r="O247" s="39">
        <f t="shared" si="61"/>
        <v>1.1576274994637816</v>
      </c>
      <c r="P247" s="34">
        <f>SUM(P241:P246)</f>
        <v>129020671</v>
      </c>
      <c r="Q247" s="34">
        <f>SUM(Q241:Q246)</f>
        <v>344157361</v>
      </c>
      <c r="R247" s="34">
        <f>SUM(R241:R246)</f>
        <v>452804146</v>
      </c>
      <c r="S247" s="34">
        <f>SUM(S241:S246)</f>
        <v>411411368</v>
      </c>
      <c r="T247" s="39">
        <f t="shared" si="62"/>
        <v>0.90858569126264144</v>
      </c>
      <c r="U247" s="39">
        <f t="shared" si="63"/>
        <v>1.1038871747923245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19121864</v>
      </c>
      <c r="E248" s="33">
        <v>29909128</v>
      </c>
      <c r="F248" s="33">
        <v>1241623</v>
      </c>
      <c r="G248" s="38">
        <f t="shared" si="56"/>
        <v>6.4932111220956282E-2</v>
      </c>
      <c r="H248" s="33">
        <v>2424315</v>
      </c>
      <c r="I248" s="38">
        <f t="shared" si="57"/>
        <v>0.12678235761952913</v>
      </c>
      <c r="J248" s="33">
        <v>89628</v>
      </c>
      <c r="K248" s="38">
        <f t="shared" si="58"/>
        <v>2.9966771348198451E-3</v>
      </c>
      <c r="L248" s="33">
        <v>3174381</v>
      </c>
      <c r="M248" s="38">
        <f t="shared" si="59"/>
        <v>0.10613418752963978</v>
      </c>
      <c r="N248" s="33">
        <f t="shared" si="60"/>
        <v>6929947</v>
      </c>
      <c r="O248" s="38">
        <f t="shared" si="61"/>
        <v>0.23170006828684542</v>
      </c>
      <c r="P248" s="33">
        <v>3091388</v>
      </c>
      <c r="Q248" s="33">
        <v>18478738</v>
      </c>
      <c r="R248" s="33">
        <v>19790538</v>
      </c>
      <c r="S248" s="33">
        <v>7103247</v>
      </c>
      <c r="T248" s="38">
        <f t="shared" si="62"/>
        <v>0.35892136939379821</v>
      </c>
      <c r="U248" s="38">
        <f t="shared" si="63"/>
        <v>2.6846516839684975E-2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7839358</v>
      </c>
      <c r="E249" s="33">
        <v>7839358</v>
      </c>
      <c r="F249" s="33">
        <v>2074767</v>
      </c>
      <c r="G249" s="38">
        <f t="shared" si="56"/>
        <v>0.2646603203986857</v>
      </c>
      <c r="H249" s="33">
        <v>2196571</v>
      </c>
      <c r="I249" s="38">
        <f t="shared" si="57"/>
        <v>0.28019781721921616</v>
      </c>
      <c r="J249" s="33">
        <v>2179709</v>
      </c>
      <c r="K249" s="38">
        <f t="shared" si="58"/>
        <v>0.27804687577732767</v>
      </c>
      <c r="L249" s="33">
        <v>2165659</v>
      </c>
      <c r="M249" s="38">
        <f t="shared" si="59"/>
        <v>0.27625463717819748</v>
      </c>
      <c r="N249" s="33">
        <f t="shared" si="60"/>
        <v>8616706</v>
      </c>
      <c r="O249" s="38">
        <f t="shared" si="61"/>
        <v>1.0991596505734271</v>
      </c>
      <c r="P249" s="33">
        <v>1472059</v>
      </c>
      <c r="Q249" s="33">
        <v>7720851</v>
      </c>
      <c r="R249" s="33">
        <v>18965930</v>
      </c>
      <c r="S249" s="33">
        <v>1472059</v>
      </c>
      <c r="T249" s="38">
        <f t="shared" si="62"/>
        <v>7.7615967157951132E-2</v>
      </c>
      <c r="U249" s="38">
        <f t="shared" si="63"/>
        <v>0.47117676669209585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11171196</v>
      </c>
      <c r="E250" s="33">
        <v>11171196</v>
      </c>
      <c r="F250" s="33">
        <v>943821</v>
      </c>
      <c r="G250" s="38">
        <f t="shared" si="56"/>
        <v>8.4487014640151334E-2</v>
      </c>
      <c r="H250" s="33">
        <v>1774621</v>
      </c>
      <c r="I250" s="38">
        <f t="shared" si="57"/>
        <v>0.15885684934719613</v>
      </c>
      <c r="J250" s="33">
        <v>2249823</v>
      </c>
      <c r="K250" s="38">
        <f t="shared" si="58"/>
        <v>0.20139499835111657</v>
      </c>
      <c r="L250" s="33">
        <v>1656157</v>
      </c>
      <c r="M250" s="38">
        <f t="shared" si="59"/>
        <v>0.14825243420668655</v>
      </c>
      <c r="N250" s="33">
        <f t="shared" si="60"/>
        <v>6624422</v>
      </c>
      <c r="O250" s="38">
        <f t="shared" si="61"/>
        <v>0.59299129654515059</v>
      </c>
      <c r="P250" s="33">
        <v>1448912</v>
      </c>
      <c r="Q250" s="33">
        <v>5877609</v>
      </c>
      <c r="R250" s="33">
        <v>7097685</v>
      </c>
      <c r="S250" s="33">
        <v>5574637</v>
      </c>
      <c r="T250" s="38">
        <f t="shared" si="62"/>
        <v>0.78541623078510814</v>
      </c>
      <c r="U250" s="38">
        <f t="shared" si="63"/>
        <v>0.14303491171306471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13594976</v>
      </c>
      <c r="E251" s="33">
        <v>6209843</v>
      </c>
      <c r="F251" s="33">
        <v>1384650</v>
      </c>
      <c r="G251" s="38">
        <f t="shared" si="56"/>
        <v>0.10185012463427666</v>
      </c>
      <c r="H251" s="33">
        <v>9994524</v>
      </c>
      <c r="I251" s="38">
        <f t="shared" si="57"/>
        <v>0.73516304846731617</v>
      </c>
      <c r="J251" s="33">
        <v>6243332</v>
      </c>
      <c r="K251" s="38">
        <f t="shared" si="58"/>
        <v>1.005392889965173</v>
      </c>
      <c r="L251" s="33">
        <v>9648143</v>
      </c>
      <c r="M251" s="38">
        <f t="shared" si="59"/>
        <v>1.5536854957524691</v>
      </c>
      <c r="N251" s="33">
        <f t="shared" si="60"/>
        <v>27270649</v>
      </c>
      <c r="O251" s="38">
        <f t="shared" si="61"/>
        <v>4.391519882225686</v>
      </c>
      <c r="P251" s="33">
        <v>14751438</v>
      </c>
      <c r="Q251" s="33">
        <v>18052243</v>
      </c>
      <c r="R251" s="33">
        <v>20597707</v>
      </c>
      <c r="S251" s="33">
        <v>31456412</v>
      </c>
      <c r="T251" s="38">
        <f t="shared" si="62"/>
        <v>1.5271802827372969</v>
      </c>
      <c r="U251" s="38">
        <f t="shared" si="63"/>
        <v>-0.34595237427022374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168961629</v>
      </c>
      <c r="E253" s="33">
        <v>347787122</v>
      </c>
      <c r="F253" s="33">
        <v>7248148</v>
      </c>
      <c r="G253" s="38">
        <f t="shared" si="56"/>
        <v>4.289818962387016E-2</v>
      </c>
      <c r="H253" s="33">
        <v>45931804</v>
      </c>
      <c r="I253" s="38">
        <f t="shared" si="57"/>
        <v>0.27184754474638734</v>
      </c>
      <c r="J253" s="33">
        <v>32131567</v>
      </c>
      <c r="K253" s="38">
        <f t="shared" si="58"/>
        <v>9.238860488917125E-2</v>
      </c>
      <c r="L253" s="33">
        <v>38470661</v>
      </c>
      <c r="M253" s="38">
        <f t="shared" si="59"/>
        <v>0.11061554199813069</v>
      </c>
      <c r="N253" s="33">
        <f t="shared" si="60"/>
        <v>123782180</v>
      </c>
      <c r="O253" s="38">
        <f t="shared" si="61"/>
        <v>0.35591363845841306</v>
      </c>
      <c r="P253" s="33">
        <v>25363314</v>
      </c>
      <c r="Q253" s="33">
        <v>127027748</v>
      </c>
      <c r="R253" s="33">
        <v>186068255</v>
      </c>
      <c r="S253" s="33">
        <v>66503940</v>
      </c>
      <c r="T253" s="38">
        <f t="shared" si="62"/>
        <v>0.35741690596281456</v>
      </c>
      <c r="U253" s="38">
        <f t="shared" si="63"/>
        <v>0.51678369001779489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220689023</v>
      </c>
      <c r="E254" s="34">
        <f>SUM(E248:E253)</f>
        <v>402916647</v>
      </c>
      <c r="F254" s="34">
        <f>SUM(F248:F253)</f>
        <v>12893009</v>
      </c>
      <c r="G254" s="39">
        <f t="shared" si="56"/>
        <v>5.8421614381790075E-2</v>
      </c>
      <c r="H254" s="34">
        <f>SUM(H248:H253)</f>
        <v>62321835</v>
      </c>
      <c r="I254" s="39">
        <f t="shared" si="57"/>
        <v>0.28239662377770369</v>
      </c>
      <c r="J254" s="34">
        <f>SUM(J248:J253)</f>
        <v>42894059</v>
      </c>
      <c r="K254" s="39">
        <f t="shared" si="58"/>
        <v>0.10645888999468418</v>
      </c>
      <c r="L254" s="34">
        <f>SUM(L248:L253)</f>
        <v>55115001</v>
      </c>
      <c r="M254" s="39">
        <f t="shared" si="59"/>
        <v>0.13679008154756137</v>
      </c>
      <c r="N254" s="34">
        <f t="shared" si="60"/>
        <v>173223904</v>
      </c>
      <c r="O254" s="39">
        <f t="shared" si="61"/>
        <v>0.42992491198806188</v>
      </c>
      <c r="P254" s="34">
        <f>SUM(P248:P253)</f>
        <v>46127111</v>
      </c>
      <c r="Q254" s="34">
        <f>SUM(Q248:Q253)</f>
        <v>177157189</v>
      </c>
      <c r="R254" s="34">
        <f>SUM(R248:R253)</f>
        <v>252520115</v>
      </c>
      <c r="S254" s="34">
        <f>SUM(S248:S253)</f>
        <v>112110295</v>
      </c>
      <c r="T254" s="39">
        <f t="shared" si="62"/>
        <v>0.44396580050662499</v>
      </c>
      <c r="U254" s="39">
        <f t="shared" si="63"/>
        <v>0.19485048608398658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678793997</v>
      </c>
      <c r="E255" s="33">
        <v>726685652</v>
      </c>
      <c r="F255" s="33">
        <v>51043920</v>
      </c>
      <c r="G255" s="38">
        <f t="shared" si="56"/>
        <v>7.5197954350795473E-2</v>
      </c>
      <c r="H255" s="33">
        <v>82565645</v>
      </c>
      <c r="I255" s="38">
        <f t="shared" si="57"/>
        <v>0.12163579136661104</v>
      </c>
      <c r="J255" s="33">
        <v>66884360</v>
      </c>
      <c r="K255" s="38">
        <f t="shared" si="58"/>
        <v>9.2040292547292513E-2</v>
      </c>
      <c r="L255" s="33">
        <v>163608047</v>
      </c>
      <c r="M255" s="38">
        <f t="shared" si="59"/>
        <v>0.2251428063148273</v>
      </c>
      <c r="N255" s="33">
        <f t="shared" si="60"/>
        <v>364101972</v>
      </c>
      <c r="O255" s="38">
        <f t="shared" si="61"/>
        <v>0.50104466903661937</v>
      </c>
      <c r="P255" s="33">
        <v>69221884</v>
      </c>
      <c r="Q255" s="33">
        <v>756450748</v>
      </c>
      <c r="R255" s="33">
        <v>740830183</v>
      </c>
      <c r="S255" s="33">
        <v>500959019</v>
      </c>
      <c r="T255" s="38">
        <f t="shared" si="62"/>
        <v>0.67621302492206914</v>
      </c>
      <c r="U255" s="38">
        <f t="shared" si="63"/>
        <v>1.3635306863361305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168937924</v>
      </c>
      <c r="E256" s="33">
        <v>170914044</v>
      </c>
      <c r="F256" s="33">
        <v>10023380</v>
      </c>
      <c r="G256" s="38">
        <f t="shared" si="56"/>
        <v>5.9331734181840665E-2</v>
      </c>
      <c r="H256" s="33">
        <v>16075751</v>
      </c>
      <c r="I256" s="38">
        <f t="shared" si="57"/>
        <v>9.5157739715092032E-2</v>
      </c>
      <c r="J256" s="33">
        <v>13893348</v>
      </c>
      <c r="K256" s="38">
        <f t="shared" si="58"/>
        <v>8.1288510147241033E-2</v>
      </c>
      <c r="L256" s="33">
        <v>18381279</v>
      </c>
      <c r="M256" s="38">
        <f t="shared" si="59"/>
        <v>0.10754691990085964</v>
      </c>
      <c r="N256" s="33">
        <f t="shared" si="60"/>
        <v>58373758</v>
      </c>
      <c r="O256" s="38">
        <f t="shared" si="61"/>
        <v>0.34153868596076281</v>
      </c>
      <c r="P256" s="33">
        <v>15597526</v>
      </c>
      <c r="Q256" s="33">
        <v>12872924</v>
      </c>
      <c r="R256" s="33">
        <v>77567924</v>
      </c>
      <c r="S256" s="33">
        <v>58040375</v>
      </c>
      <c r="T256" s="38">
        <f t="shared" si="62"/>
        <v>0.74825226726449456</v>
      </c>
      <c r="U256" s="38">
        <f t="shared" si="63"/>
        <v>0.17847400927557366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120056882</v>
      </c>
      <c r="E257" s="33">
        <v>120056882</v>
      </c>
      <c r="F257" s="33">
        <v>11256886</v>
      </c>
      <c r="G257" s="38">
        <f t="shared" si="56"/>
        <v>9.3762938137940316E-2</v>
      </c>
      <c r="H257" s="33">
        <v>16645545</v>
      </c>
      <c r="I257" s="38">
        <f t="shared" si="57"/>
        <v>0.13864715393824736</v>
      </c>
      <c r="J257" s="33">
        <v>13434125</v>
      </c>
      <c r="K257" s="38">
        <f t="shared" si="58"/>
        <v>0.11189800014962907</v>
      </c>
      <c r="L257" s="33">
        <v>16295047</v>
      </c>
      <c r="M257" s="38">
        <f t="shared" si="59"/>
        <v>0.13572772113138837</v>
      </c>
      <c r="N257" s="33">
        <f t="shared" si="60"/>
        <v>57631603</v>
      </c>
      <c r="O257" s="38">
        <f t="shared" si="61"/>
        <v>0.48003581335720513</v>
      </c>
      <c r="P257" s="33">
        <v>36379389</v>
      </c>
      <c r="Q257" s="33">
        <v>106870816</v>
      </c>
      <c r="R257" s="33">
        <v>111343921</v>
      </c>
      <c r="S257" s="33">
        <v>72718760</v>
      </c>
      <c r="T257" s="38">
        <f t="shared" si="62"/>
        <v>0.65310040590361462</v>
      </c>
      <c r="U257" s="38">
        <f t="shared" si="63"/>
        <v>-0.55208024521797217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967788803</v>
      </c>
      <c r="E259" s="34">
        <f>SUM(E255:E258)</f>
        <v>1017656578</v>
      </c>
      <c r="F259" s="34">
        <f>SUM(F255:F258)</f>
        <v>72324186</v>
      </c>
      <c r="G259" s="39">
        <f t="shared" si="56"/>
        <v>7.4731372977044047E-2</v>
      </c>
      <c r="H259" s="34">
        <f>SUM(H255:H258)</f>
        <v>115286941</v>
      </c>
      <c r="I259" s="39">
        <f t="shared" si="57"/>
        <v>0.11912406988242455</v>
      </c>
      <c r="J259" s="34">
        <f>SUM(J255:J258)</f>
        <v>94211833</v>
      </c>
      <c r="K259" s="39">
        <f t="shared" si="58"/>
        <v>9.2577235814811393E-2</v>
      </c>
      <c r="L259" s="34">
        <f>SUM(L255:L258)</f>
        <v>198284373</v>
      </c>
      <c r="M259" s="39">
        <f t="shared" si="59"/>
        <v>0.1948440930728205</v>
      </c>
      <c r="N259" s="34">
        <f t="shared" si="60"/>
        <v>480107333</v>
      </c>
      <c r="O259" s="39">
        <f t="shared" si="61"/>
        <v>0.47177735925763359</v>
      </c>
      <c r="P259" s="34">
        <f>SUM(P255:P258)</f>
        <v>121198799</v>
      </c>
      <c r="Q259" s="34">
        <f>SUM(Q255:Q258)</f>
        <v>876194488</v>
      </c>
      <c r="R259" s="34">
        <f>SUM(R255:R258)</f>
        <v>929742028</v>
      </c>
      <c r="S259" s="34">
        <f>SUM(S255:S258)</f>
        <v>631718154</v>
      </c>
      <c r="T259" s="39">
        <f t="shared" si="62"/>
        <v>0.67945530585393732</v>
      </c>
      <c r="U259" s="39">
        <f t="shared" si="63"/>
        <v>0.63602588999252374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3355063947</v>
      </c>
      <c r="E260" s="34">
        <f>SUM(E234:E239,E241:E246,E248:E253,E255:E258)</f>
        <v>3859341643</v>
      </c>
      <c r="F260" s="34">
        <f>SUM(F234:F239,F241:F246,F248:F253,F255:F258)</f>
        <v>390292064</v>
      </c>
      <c r="G260" s="39">
        <f t="shared" si="56"/>
        <v>0.11632924741985551</v>
      </c>
      <c r="H260" s="34">
        <f>SUM(H234:H239,H241:H246,H248:H253,H255:H258)</f>
        <v>738073867</v>
      </c>
      <c r="I260" s="39">
        <f t="shared" si="57"/>
        <v>0.2199880177127366</v>
      </c>
      <c r="J260" s="34">
        <f>SUM(J234:J239,J241:J246,J248:J253,J255:J258)</f>
        <v>723028416</v>
      </c>
      <c r="K260" s="39">
        <f t="shared" si="58"/>
        <v>0.18734501448230559</v>
      </c>
      <c r="L260" s="34">
        <f>SUM(L234:L239,L241:L246,L248:L253,L255:L258)</f>
        <v>919450992</v>
      </c>
      <c r="M260" s="39">
        <f t="shared" si="59"/>
        <v>0.23824037285418423</v>
      </c>
      <c r="N260" s="34">
        <f t="shared" si="60"/>
        <v>2770845339</v>
      </c>
      <c r="O260" s="39">
        <f t="shared" si="61"/>
        <v>0.71795803411851511</v>
      </c>
      <c r="P260" s="34">
        <f>SUM(P234:P239,P241:P246,P248:P253,P255:P258)</f>
        <v>694124270</v>
      </c>
      <c r="Q260" s="34">
        <f>SUM(Q234:Q239,Q241:Q246,Q248:Q253,Q255:Q258)</f>
        <v>2892657870</v>
      </c>
      <c r="R260" s="34">
        <f>SUM(R234:R239,R241:R246,R248:R253,R255:R258)</f>
        <v>3269361793</v>
      </c>
      <c r="S260" s="34">
        <f>SUM(S234:S239,S241:S246,S248:S253,S255:S258)</f>
        <v>2276166465</v>
      </c>
      <c r="T260" s="39">
        <f t="shared" si="62"/>
        <v>0.69621125134375728</v>
      </c>
      <c r="U260" s="39">
        <f t="shared" si="63"/>
        <v>0.3246201461879441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63102594</v>
      </c>
      <c r="E263" s="33">
        <v>62966893</v>
      </c>
      <c r="F263" s="33">
        <v>5868359</v>
      </c>
      <c r="G263" s="38">
        <f t="shared" ref="G263:G299" si="64">IF(($D263     =0),0,($F263     /$D263     ))</f>
        <v>9.2997111972924595E-2</v>
      </c>
      <c r="H263" s="33">
        <v>10714472</v>
      </c>
      <c r="I263" s="38">
        <f t="shared" ref="I263:I299" si="65">IF(($D263     =0),0,($H263     /$D263     ))</f>
        <v>0.1697944778625107</v>
      </c>
      <c r="J263" s="33">
        <v>6871640</v>
      </c>
      <c r="K263" s="38">
        <f t="shared" ref="K263:K299" si="66">IF(($E263     =0),0,($J263     /$E263     ))</f>
        <v>0.10913100000026998</v>
      </c>
      <c r="L263" s="33">
        <v>8787128</v>
      </c>
      <c r="M263" s="38">
        <f t="shared" ref="M263:M299" si="67">IF(($E263     =0),0,($L263     /$E263     ))</f>
        <v>0.13955155767333161</v>
      </c>
      <c r="N263" s="33">
        <f t="shared" ref="N263:N299" si="68">$F263     +$H263     +$J263     +$L263</f>
        <v>32241599</v>
      </c>
      <c r="O263" s="38">
        <f t="shared" ref="O263:O299" si="69">IF(($E263     =0),0,($N263     /$E263     ))</f>
        <v>0.51204049404184515</v>
      </c>
      <c r="P263" s="33">
        <v>10171373</v>
      </c>
      <c r="Q263" s="33">
        <v>60384813</v>
      </c>
      <c r="R263" s="33">
        <v>51208924</v>
      </c>
      <c r="S263" s="33">
        <v>31712085</v>
      </c>
      <c r="T263" s="38">
        <f t="shared" ref="T263:T299" si="70">IF(($R263     =0),0,($S263     /$R263     ))</f>
        <v>0.61926872355294948</v>
      </c>
      <c r="U263" s="38">
        <f t="shared" ref="U263:U299" si="71">IF(($P263     =0),0,(($L263     /$P263     )-1))</f>
        <v>-0.13609224634668304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36497744</v>
      </c>
      <c r="E264" s="33">
        <v>34894332</v>
      </c>
      <c r="F264" s="33">
        <v>7593375</v>
      </c>
      <c r="G264" s="38">
        <f t="shared" si="64"/>
        <v>0.20805053046566385</v>
      </c>
      <c r="H264" s="33">
        <v>6590056</v>
      </c>
      <c r="I264" s="38">
        <f t="shared" si="65"/>
        <v>0.1805606395836411</v>
      </c>
      <c r="J264" s="33">
        <v>10198641</v>
      </c>
      <c r="K264" s="38">
        <f t="shared" si="66"/>
        <v>0.2922721374921291</v>
      </c>
      <c r="L264" s="33">
        <v>8204221</v>
      </c>
      <c r="M264" s="38">
        <f t="shared" si="67"/>
        <v>0.23511615009566597</v>
      </c>
      <c r="N264" s="33">
        <f t="shared" si="68"/>
        <v>32586293</v>
      </c>
      <c r="O264" s="38">
        <f t="shared" si="69"/>
        <v>0.93385633517787359</v>
      </c>
      <c r="P264" s="33">
        <v>11691110</v>
      </c>
      <c r="Q264" s="33">
        <v>40975200</v>
      </c>
      <c r="R264" s="33">
        <v>43228720</v>
      </c>
      <c r="S264" s="33">
        <v>37760694</v>
      </c>
      <c r="T264" s="38">
        <f t="shared" si="70"/>
        <v>0.8735094168876617</v>
      </c>
      <c r="U264" s="38">
        <f t="shared" si="71"/>
        <v>-0.29825132087543438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41937802</v>
      </c>
      <c r="E265" s="33">
        <v>49392369</v>
      </c>
      <c r="F265" s="33">
        <v>7366660</v>
      </c>
      <c r="G265" s="38">
        <f t="shared" si="64"/>
        <v>0.17565679765477457</v>
      </c>
      <c r="H265" s="33">
        <v>9998741</v>
      </c>
      <c r="I265" s="38">
        <f t="shared" si="65"/>
        <v>0.23841833675498778</v>
      </c>
      <c r="J265" s="33">
        <v>11728268</v>
      </c>
      <c r="K265" s="38">
        <f t="shared" si="66"/>
        <v>0.23745101191643592</v>
      </c>
      <c r="L265" s="33">
        <v>13531126</v>
      </c>
      <c r="M265" s="38">
        <f t="shared" si="67"/>
        <v>0.27395175153473605</v>
      </c>
      <c r="N265" s="33">
        <f t="shared" si="68"/>
        <v>42624795</v>
      </c>
      <c r="O265" s="38">
        <f t="shared" si="69"/>
        <v>0.86298340944124385</v>
      </c>
      <c r="P265" s="33">
        <v>20997779</v>
      </c>
      <c r="Q265" s="33">
        <v>42633727</v>
      </c>
      <c r="R265" s="33">
        <v>40863509</v>
      </c>
      <c r="S265" s="33">
        <v>39280579</v>
      </c>
      <c r="T265" s="38">
        <f t="shared" si="70"/>
        <v>0.96126299383638347</v>
      </c>
      <c r="U265" s="38">
        <f t="shared" si="71"/>
        <v>-0.35559251290338845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141538140</v>
      </c>
      <c r="E267" s="34">
        <f>SUM(E263:E266)</f>
        <v>147253594</v>
      </c>
      <c r="F267" s="34">
        <f>SUM(F263:F266)</f>
        <v>20828394</v>
      </c>
      <c r="G267" s="39">
        <f t="shared" si="64"/>
        <v>0.14715746582511258</v>
      </c>
      <c r="H267" s="34">
        <f>SUM(H263:H266)</f>
        <v>27303269</v>
      </c>
      <c r="I267" s="39">
        <f t="shared" si="65"/>
        <v>0.19290396920575614</v>
      </c>
      <c r="J267" s="34">
        <f>SUM(J263:J266)</f>
        <v>28798549</v>
      </c>
      <c r="K267" s="39">
        <f t="shared" si="66"/>
        <v>0.19557111115400008</v>
      </c>
      <c r="L267" s="34">
        <f>SUM(L263:L266)</f>
        <v>30522475</v>
      </c>
      <c r="M267" s="39">
        <f t="shared" si="67"/>
        <v>0.20727830249087162</v>
      </c>
      <c r="N267" s="34">
        <f t="shared" si="68"/>
        <v>107452687</v>
      </c>
      <c r="O267" s="39">
        <f t="shared" si="69"/>
        <v>0.72971181267059604</v>
      </c>
      <c r="P267" s="34">
        <f>SUM(P263:P266)</f>
        <v>42860262</v>
      </c>
      <c r="Q267" s="34">
        <f>SUM(Q263:Q266)</f>
        <v>143993740</v>
      </c>
      <c r="R267" s="34">
        <f>SUM(R263:R266)</f>
        <v>135301153</v>
      </c>
      <c r="S267" s="34">
        <f>SUM(S263:S266)</f>
        <v>108753358</v>
      </c>
      <c r="T267" s="39">
        <f t="shared" si="70"/>
        <v>0.80378737053334648</v>
      </c>
      <c r="U267" s="39">
        <f t="shared" si="71"/>
        <v>-0.28786074616156099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5115851</v>
      </c>
      <c r="E268" s="33">
        <v>5115851</v>
      </c>
      <c r="F268" s="33">
        <v>232680</v>
      </c>
      <c r="G268" s="38">
        <f t="shared" si="64"/>
        <v>4.5482169046752924E-2</v>
      </c>
      <c r="H268" s="33">
        <v>886651</v>
      </c>
      <c r="I268" s="38">
        <f t="shared" si="65"/>
        <v>0.17331446908832959</v>
      </c>
      <c r="J268" s="33">
        <v>666912</v>
      </c>
      <c r="K268" s="38">
        <f t="shared" si="66"/>
        <v>0.13036188896040951</v>
      </c>
      <c r="L268" s="33">
        <v>523310</v>
      </c>
      <c r="M268" s="38">
        <f t="shared" si="67"/>
        <v>0.10229187675716123</v>
      </c>
      <c r="N268" s="33">
        <f t="shared" si="68"/>
        <v>2309553</v>
      </c>
      <c r="O268" s="38">
        <f t="shared" si="69"/>
        <v>0.45145040385265323</v>
      </c>
      <c r="P268" s="33">
        <v>682358</v>
      </c>
      <c r="Q268" s="33">
        <v>5494896</v>
      </c>
      <c r="R268" s="33">
        <v>5005096</v>
      </c>
      <c r="S268" s="33">
        <v>2476494</v>
      </c>
      <c r="T268" s="38">
        <f t="shared" si="70"/>
        <v>0.49479450544005549</v>
      </c>
      <c r="U268" s="38">
        <f t="shared" si="71"/>
        <v>-0.23308585815656879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58949955</v>
      </c>
      <c r="E269" s="33">
        <v>78099164</v>
      </c>
      <c r="F269" s="33">
        <v>1598052</v>
      </c>
      <c r="G269" s="38">
        <f t="shared" si="64"/>
        <v>2.7108621202509824E-2</v>
      </c>
      <c r="H269" s="33">
        <v>21081287</v>
      </c>
      <c r="I269" s="38">
        <f t="shared" si="65"/>
        <v>0.35761328401353315</v>
      </c>
      <c r="J269" s="33">
        <v>13326321</v>
      </c>
      <c r="K269" s="38">
        <f t="shared" si="66"/>
        <v>0.17063333738117861</v>
      </c>
      <c r="L269" s="33">
        <v>7174176</v>
      </c>
      <c r="M269" s="38">
        <f t="shared" si="67"/>
        <v>9.1859830919572963E-2</v>
      </c>
      <c r="N269" s="33">
        <f t="shared" si="68"/>
        <v>43179836</v>
      </c>
      <c r="O269" s="38">
        <f t="shared" si="69"/>
        <v>0.55288474022590051</v>
      </c>
      <c r="P269" s="33">
        <v>33379345</v>
      </c>
      <c r="Q269" s="33">
        <v>42663732</v>
      </c>
      <c r="R269" s="33">
        <v>43924848</v>
      </c>
      <c r="S269" s="33">
        <v>46593367</v>
      </c>
      <c r="T269" s="38">
        <f t="shared" si="70"/>
        <v>1.0607519233760354</v>
      </c>
      <c r="U269" s="38">
        <f t="shared" si="71"/>
        <v>-0.78507139669756854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4662873</v>
      </c>
      <c r="E270" s="33">
        <v>3652922</v>
      </c>
      <c r="F270" s="33">
        <v>740262</v>
      </c>
      <c r="G270" s="38">
        <f t="shared" si="64"/>
        <v>0.15875662922837486</v>
      </c>
      <c r="H270" s="33">
        <v>732367</v>
      </c>
      <c r="I270" s="38">
        <f t="shared" si="65"/>
        <v>0.15706346709421423</v>
      </c>
      <c r="J270" s="33">
        <v>1346189</v>
      </c>
      <c r="K270" s="38">
        <f t="shared" si="66"/>
        <v>0.36852388307223644</v>
      </c>
      <c r="L270" s="33">
        <v>734504</v>
      </c>
      <c r="M270" s="38">
        <f t="shared" si="67"/>
        <v>0.2010730040225332</v>
      </c>
      <c r="N270" s="33">
        <f t="shared" si="68"/>
        <v>3553322</v>
      </c>
      <c r="O270" s="38">
        <f t="shared" si="69"/>
        <v>0.97273415638220584</v>
      </c>
      <c r="P270" s="33">
        <v>500527</v>
      </c>
      <c r="Q270" s="33">
        <v>5275318</v>
      </c>
      <c r="R270" s="33">
        <v>4525318</v>
      </c>
      <c r="S270" s="33">
        <v>3354175</v>
      </c>
      <c r="T270" s="38">
        <f t="shared" si="70"/>
        <v>0.7412020547506275</v>
      </c>
      <c r="U270" s="38">
        <f t="shared" si="71"/>
        <v>0.46746129579423279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13523515</v>
      </c>
      <c r="E271" s="33">
        <v>18053668</v>
      </c>
      <c r="F271" s="33">
        <v>1692368</v>
      </c>
      <c r="G271" s="38">
        <f t="shared" si="64"/>
        <v>0.12514261270091392</v>
      </c>
      <c r="H271" s="33">
        <v>2516448</v>
      </c>
      <c r="I271" s="38">
        <f t="shared" si="65"/>
        <v>0.18607943275102665</v>
      </c>
      <c r="J271" s="33">
        <v>1449863</v>
      </c>
      <c r="K271" s="38">
        <f t="shared" si="66"/>
        <v>8.0308500189545967E-2</v>
      </c>
      <c r="L271" s="33">
        <v>2190462</v>
      </c>
      <c r="M271" s="38">
        <f t="shared" si="67"/>
        <v>0.12133057947005561</v>
      </c>
      <c r="N271" s="33">
        <f t="shared" si="68"/>
        <v>7849141</v>
      </c>
      <c r="O271" s="38">
        <f t="shared" si="69"/>
        <v>0.43476710660681256</v>
      </c>
      <c r="P271" s="33">
        <v>1699984</v>
      </c>
      <c r="Q271" s="33">
        <v>13273014</v>
      </c>
      <c r="R271" s="33">
        <v>13285430</v>
      </c>
      <c r="S271" s="33">
        <v>7152400</v>
      </c>
      <c r="T271" s="38">
        <f t="shared" si="70"/>
        <v>0.53836420800832185</v>
      </c>
      <c r="U271" s="38">
        <f t="shared" si="71"/>
        <v>0.2885191860629277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6937104</v>
      </c>
      <c r="E272" s="33">
        <v>6303101</v>
      </c>
      <c r="F272" s="33">
        <v>222582</v>
      </c>
      <c r="G272" s="38">
        <f t="shared" si="64"/>
        <v>3.2085723379669674E-2</v>
      </c>
      <c r="H272" s="33">
        <v>339700</v>
      </c>
      <c r="I272" s="38">
        <f t="shared" si="65"/>
        <v>4.8968560944163443E-2</v>
      </c>
      <c r="J272" s="33">
        <v>307119</v>
      </c>
      <c r="K272" s="38">
        <f t="shared" si="66"/>
        <v>4.8725064059738213E-2</v>
      </c>
      <c r="L272" s="33">
        <v>378338</v>
      </c>
      <c r="M272" s="38">
        <f t="shared" si="67"/>
        <v>6.0024105595007919E-2</v>
      </c>
      <c r="N272" s="33">
        <f t="shared" si="68"/>
        <v>1247739</v>
      </c>
      <c r="O272" s="38">
        <f t="shared" si="69"/>
        <v>0.19795637099897337</v>
      </c>
      <c r="P272" s="33">
        <v>523721</v>
      </c>
      <c r="Q272" s="33">
        <v>6536803</v>
      </c>
      <c r="R272" s="33">
        <v>7019105</v>
      </c>
      <c r="S272" s="33">
        <v>1655382</v>
      </c>
      <c r="T272" s="38">
        <f t="shared" si="70"/>
        <v>0.23583946956200255</v>
      </c>
      <c r="U272" s="38">
        <f t="shared" si="71"/>
        <v>-0.27759627740724546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14086558</v>
      </c>
      <c r="E273" s="33">
        <v>15185803</v>
      </c>
      <c r="F273" s="33">
        <v>1880777</v>
      </c>
      <c r="G273" s="38">
        <f t="shared" si="64"/>
        <v>0.13351572470719958</v>
      </c>
      <c r="H273" s="33">
        <v>2730194</v>
      </c>
      <c r="I273" s="38">
        <f t="shared" si="65"/>
        <v>0.19381555096709926</v>
      </c>
      <c r="J273" s="33">
        <v>2496878</v>
      </c>
      <c r="K273" s="38">
        <f t="shared" si="66"/>
        <v>0.16442186165591638</v>
      </c>
      <c r="L273" s="33">
        <v>2416013</v>
      </c>
      <c r="M273" s="38">
        <f t="shared" si="67"/>
        <v>0.15909682220953347</v>
      </c>
      <c r="N273" s="33">
        <f t="shared" si="68"/>
        <v>9523862</v>
      </c>
      <c r="O273" s="38">
        <f t="shared" si="69"/>
        <v>0.62715564004089874</v>
      </c>
      <c r="P273" s="33">
        <v>2298168</v>
      </c>
      <c r="Q273" s="33">
        <v>13367130</v>
      </c>
      <c r="R273" s="33">
        <v>14159130</v>
      </c>
      <c r="S273" s="33">
        <v>9051046</v>
      </c>
      <c r="T273" s="38">
        <f t="shared" si="70"/>
        <v>0.63923743902344288</v>
      </c>
      <c r="U273" s="38">
        <f t="shared" si="71"/>
        <v>5.1277800404496032E-2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103275856</v>
      </c>
      <c r="E275" s="34">
        <f>SUM(E268:E274)</f>
        <v>126410509</v>
      </c>
      <c r="F275" s="34">
        <f>SUM(F268:F274)</f>
        <v>6366721</v>
      </c>
      <c r="G275" s="39">
        <f t="shared" si="64"/>
        <v>6.1647719482470324E-2</v>
      </c>
      <c r="H275" s="34">
        <f>SUM(H268:H274)</f>
        <v>28286647</v>
      </c>
      <c r="I275" s="39">
        <f t="shared" si="65"/>
        <v>0.27389409389160618</v>
      </c>
      <c r="J275" s="34">
        <f>SUM(J268:J274)</f>
        <v>19593282</v>
      </c>
      <c r="K275" s="39">
        <f t="shared" si="66"/>
        <v>0.15499725580568621</v>
      </c>
      <c r="L275" s="34">
        <f>SUM(L268:L274)</f>
        <v>13416803</v>
      </c>
      <c r="M275" s="39">
        <f t="shared" si="67"/>
        <v>0.10613676905612333</v>
      </c>
      <c r="N275" s="34">
        <f t="shared" si="68"/>
        <v>67663453</v>
      </c>
      <c r="O275" s="39">
        <f t="shared" si="69"/>
        <v>0.53526762557375673</v>
      </c>
      <c r="P275" s="34">
        <f>SUM(P268:P274)</f>
        <v>39084103</v>
      </c>
      <c r="Q275" s="34">
        <f>SUM(Q268:Q274)</f>
        <v>86610893</v>
      </c>
      <c r="R275" s="34">
        <f>SUM(R268:R274)</f>
        <v>87918927</v>
      </c>
      <c r="S275" s="34">
        <f>SUM(S268:S274)</f>
        <v>70282864</v>
      </c>
      <c r="T275" s="39">
        <f t="shared" si="70"/>
        <v>0.79940538855757415</v>
      </c>
      <c r="U275" s="39">
        <f t="shared" si="71"/>
        <v>-0.65671968984423157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5845422</v>
      </c>
      <c r="E276" s="33">
        <v>6239970</v>
      </c>
      <c r="F276" s="33">
        <v>1079434</v>
      </c>
      <c r="G276" s="38">
        <f t="shared" si="64"/>
        <v>0.18466314322558747</v>
      </c>
      <c r="H276" s="33">
        <v>1395049</v>
      </c>
      <c r="I276" s="38">
        <f t="shared" si="65"/>
        <v>0.23865667867948628</v>
      </c>
      <c r="J276" s="33">
        <v>1837538</v>
      </c>
      <c r="K276" s="38">
        <f t="shared" si="66"/>
        <v>0.29447865935252893</v>
      </c>
      <c r="L276" s="33">
        <v>2439407</v>
      </c>
      <c r="M276" s="38">
        <f t="shared" si="67"/>
        <v>0.39093248845747658</v>
      </c>
      <c r="N276" s="33">
        <f t="shared" si="68"/>
        <v>6751428</v>
      </c>
      <c r="O276" s="38">
        <f t="shared" si="69"/>
        <v>1.0819648171385439</v>
      </c>
      <c r="P276" s="33">
        <v>798146</v>
      </c>
      <c r="Q276" s="33">
        <v>5326369</v>
      </c>
      <c r="R276" s="33">
        <v>4971968</v>
      </c>
      <c r="S276" s="33">
        <v>4821482</v>
      </c>
      <c r="T276" s="38">
        <f t="shared" si="70"/>
        <v>0.96973311171753318</v>
      </c>
      <c r="U276" s="38">
        <f t="shared" si="71"/>
        <v>2.0563418221728855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34142633</v>
      </c>
      <c r="E277" s="33">
        <v>35074300</v>
      </c>
      <c r="F277" s="33">
        <v>2085421</v>
      </c>
      <c r="G277" s="38">
        <f t="shared" si="64"/>
        <v>6.1079677129763248E-2</v>
      </c>
      <c r="H277" s="33">
        <v>3297092</v>
      </c>
      <c r="I277" s="38">
        <f t="shared" si="65"/>
        <v>9.6568182073128339E-2</v>
      </c>
      <c r="J277" s="33">
        <v>3444006</v>
      </c>
      <c r="K277" s="38">
        <f t="shared" si="66"/>
        <v>9.8191724425006344E-2</v>
      </c>
      <c r="L277" s="33">
        <v>1319821</v>
      </c>
      <c r="M277" s="38">
        <f t="shared" si="67"/>
        <v>3.7629289821892384E-2</v>
      </c>
      <c r="N277" s="33">
        <f t="shared" si="68"/>
        <v>10146340</v>
      </c>
      <c r="O277" s="38">
        <f t="shared" si="69"/>
        <v>0.28928132564299214</v>
      </c>
      <c r="P277" s="33">
        <v>2383964</v>
      </c>
      <c r="Q277" s="33">
        <v>35125593</v>
      </c>
      <c r="R277" s="33">
        <v>34872743</v>
      </c>
      <c r="S277" s="33">
        <v>10446217</v>
      </c>
      <c r="T277" s="38">
        <f t="shared" si="70"/>
        <v>0.29955249003498235</v>
      </c>
      <c r="U277" s="38">
        <f t="shared" si="71"/>
        <v>-0.4463754486225463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15870175</v>
      </c>
      <c r="E278" s="33">
        <v>15870175</v>
      </c>
      <c r="F278" s="33">
        <v>2520240</v>
      </c>
      <c r="G278" s="38">
        <f t="shared" si="64"/>
        <v>0.15880354186390508</v>
      </c>
      <c r="H278" s="33">
        <v>3243908</v>
      </c>
      <c r="I278" s="38">
        <f t="shared" si="65"/>
        <v>0.20440278698880132</v>
      </c>
      <c r="J278" s="33">
        <v>2358663</v>
      </c>
      <c r="K278" s="38">
        <f t="shared" si="66"/>
        <v>0.14862236868843601</v>
      </c>
      <c r="L278" s="33">
        <v>601950</v>
      </c>
      <c r="M278" s="38">
        <f t="shared" si="67"/>
        <v>3.792963845704285E-2</v>
      </c>
      <c r="N278" s="33">
        <f t="shared" si="68"/>
        <v>8724761</v>
      </c>
      <c r="O278" s="38">
        <f t="shared" si="69"/>
        <v>0.54975833599818524</v>
      </c>
      <c r="P278" s="33">
        <v>17998061</v>
      </c>
      <c r="Q278" s="33">
        <v>20151612</v>
      </c>
      <c r="R278" s="33">
        <v>19104945</v>
      </c>
      <c r="S278" s="33">
        <v>24729685</v>
      </c>
      <c r="T278" s="38">
        <f t="shared" si="70"/>
        <v>1.2944127816122999</v>
      </c>
      <c r="U278" s="38">
        <f t="shared" si="71"/>
        <v>-0.96655473053458374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3309173</v>
      </c>
      <c r="E279" s="33">
        <v>4073663</v>
      </c>
      <c r="F279" s="33">
        <v>299113</v>
      </c>
      <c r="G279" s="38">
        <f t="shared" si="64"/>
        <v>9.038904886507898E-2</v>
      </c>
      <c r="H279" s="33">
        <v>706459</v>
      </c>
      <c r="I279" s="38">
        <f t="shared" si="65"/>
        <v>0.21348506107114981</v>
      </c>
      <c r="J279" s="33">
        <v>750297</v>
      </c>
      <c r="K279" s="38">
        <f t="shared" si="66"/>
        <v>0.18418239309437232</v>
      </c>
      <c r="L279" s="33">
        <v>969592</v>
      </c>
      <c r="M279" s="38">
        <f t="shared" si="67"/>
        <v>0.23801477932759779</v>
      </c>
      <c r="N279" s="33">
        <f t="shared" si="68"/>
        <v>2725461</v>
      </c>
      <c r="O279" s="38">
        <f t="shared" si="69"/>
        <v>0.66904429747870653</v>
      </c>
      <c r="P279" s="33">
        <v>228468</v>
      </c>
      <c r="Q279" s="33">
        <v>3086225</v>
      </c>
      <c r="R279" s="33">
        <v>3086225</v>
      </c>
      <c r="S279" s="33">
        <v>1679474</v>
      </c>
      <c r="T279" s="38">
        <f t="shared" si="70"/>
        <v>0.54418391400497368</v>
      </c>
      <c r="U279" s="38">
        <f t="shared" si="71"/>
        <v>3.243885358124551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8641507</v>
      </c>
      <c r="E280" s="33">
        <v>8641507</v>
      </c>
      <c r="F280" s="33">
        <v>505265</v>
      </c>
      <c r="G280" s="38">
        <f t="shared" si="64"/>
        <v>5.8469547036182463E-2</v>
      </c>
      <c r="H280" s="33">
        <v>433599</v>
      </c>
      <c r="I280" s="38">
        <f t="shared" si="65"/>
        <v>5.0176317626080727E-2</v>
      </c>
      <c r="J280" s="33">
        <v>433599</v>
      </c>
      <c r="K280" s="38">
        <f t="shared" si="66"/>
        <v>5.0176317626080727E-2</v>
      </c>
      <c r="L280" s="33">
        <v>433599</v>
      </c>
      <c r="M280" s="38">
        <f t="shared" si="67"/>
        <v>5.0176317626080727E-2</v>
      </c>
      <c r="N280" s="33">
        <f t="shared" si="68"/>
        <v>1806062</v>
      </c>
      <c r="O280" s="38">
        <f t="shared" si="69"/>
        <v>0.20899849991442465</v>
      </c>
      <c r="P280" s="33">
        <v>213843</v>
      </c>
      <c r="Q280" s="33">
        <v>6030856</v>
      </c>
      <c r="R280" s="33">
        <v>5886550</v>
      </c>
      <c r="S280" s="33">
        <v>1478388</v>
      </c>
      <c r="T280" s="38">
        <f t="shared" si="70"/>
        <v>0.25114676678190112</v>
      </c>
      <c r="U280" s="38">
        <f t="shared" si="71"/>
        <v>1.0276511272288547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10922463</v>
      </c>
      <c r="E281" s="33">
        <v>10943463</v>
      </c>
      <c r="F281" s="33">
        <v>2220088</v>
      </c>
      <c r="G281" s="38">
        <f t="shared" si="64"/>
        <v>0.20325891696772055</v>
      </c>
      <c r="H281" s="33">
        <v>2317776</v>
      </c>
      <c r="I281" s="38">
        <f t="shared" si="65"/>
        <v>0.21220268725103486</v>
      </c>
      <c r="J281" s="33">
        <v>3761811</v>
      </c>
      <c r="K281" s="38">
        <f t="shared" si="66"/>
        <v>0.3437495973623706</v>
      </c>
      <c r="L281" s="33">
        <v>1657309</v>
      </c>
      <c r="M281" s="38">
        <f t="shared" si="67"/>
        <v>0.15144282938590828</v>
      </c>
      <c r="N281" s="33">
        <f t="shared" si="68"/>
        <v>9956984</v>
      </c>
      <c r="O281" s="38">
        <f t="shared" si="69"/>
        <v>0.90985677933941023</v>
      </c>
      <c r="P281" s="33">
        <v>1605288</v>
      </c>
      <c r="Q281" s="33">
        <v>8660947</v>
      </c>
      <c r="R281" s="33">
        <v>10849435</v>
      </c>
      <c r="S281" s="33">
        <v>5757324</v>
      </c>
      <c r="T281" s="38">
        <f t="shared" si="70"/>
        <v>0.53065657336073258</v>
      </c>
      <c r="U281" s="38">
        <f t="shared" si="71"/>
        <v>3.2406023093675351E-2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14356397</v>
      </c>
      <c r="E282" s="33">
        <v>16605365</v>
      </c>
      <c r="F282" s="33">
        <v>2384834</v>
      </c>
      <c r="G282" s="38">
        <f t="shared" si="64"/>
        <v>0.16611647058798945</v>
      </c>
      <c r="H282" s="33">
        <v>3068601</v>
      </c>
      <c r="I282" s="38">
        <f t="shared" si="65"/>
        <v>0.21374450706538695</v>
      </c>
      <c r="J282" s="33">
        <v>1743622</v>
      </c>
      <c r="K282" s="38">
        <f t="shared" si="66"/>
        <v>0.10500353349655367</v>
      </c>
      <c r="L282" s="33">
        <v>2286159</v>
      </c>
      <c r="M282" s="38">
        <f t="shared" si="67"/>
        <v>0.13767592582276872</v>
      </c>
      <c r="N282" s="33">
        <f t="shared" si="68"/>
        <v>9483216</v>
      </c>
      <c r="O282" s="38">
        <f t="shared" si="69"/>
        <v>0.57109349899866702</v>
      </c>
      <c r="P282" s="33">
        <v>17384522</v>
      </c>
      <c r="Q282" s="33">
        <v>13110000</v>
      </c>
      <c r="R282" s="33">
        <v>13111100</v>
      </c>
      <c r="S282" s="33">
        <v>26703802</v>
      </c>
      <c r="T282" s="38">
        <f t="shared" si="70"/>
        <v>2.036732387061345</v>
      </c>
      <c r="U282" s="38">
        <f t="shared" si="71"/>
        <v>-0.86849457235580019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12553522</v>
      </c>
      <c r="E283" s="33">
        <v>12697388</v>
      </c>
      <c r="F283" s="33">
        <v>1768392</v>
      </c>
      <c r="G283" s="38">
        <f t="shared" si="64"/>
        <v>0.14086819619227178</v>
      </c>
      <c r="H283" s="33">
        <v>1803991</v>
      </c>
      <c r="I283" s="38">
        <f t="shared" si="65"/>
        <v>0.14370397407197757</v>
      </c>
      <c r="J283" s="33">
        <v>1598783</v>
      </c>
      <c r="K283" s="38">
        <f t="shared" si="66"/>
        <v>0.12591432190620622</v>
      </c>
      <c r="L283" s="33">
        <v>3763288</v>
      </c>
      <c r="M283" s="38">
        <f t="shared" si="67"/>
        <v>0.29638284661380748</v>
      </c>
      <c r="N283" s="33">
        <f t="shared" si="68"/>
        <v>8934454</v>
      </c>
      <c r="O283" s="38">
        <f t="shared" si="69"/>
        <v>0.70364503313594895</v>
      </c>
      <c r="P283" s="33">
        <v>10944875</v>
      </c>
      <c r="Q283" s="33">
        <v>12359315</v>
      </c>
      <c r="R283" s="33">
        <v>11899643</v>
      </c>
      <c r="S283" s="33">
        <v>16976290</v>
      </c>
      <c r="T283" s="38">
        <f t="shared" si="70"/>
        <v>1.4266217902503462</v>
      </c>
      <c r="U283" s="38">
        <f t="shared" si="71"/>
        <v>-0.65615980082001846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105641292</v>
      </c>
      <c r="E285" s="34">
        <f>SUM(E276:E284)</f>
        <v>110145831</v>
      </c>
      <c r="F285" s="34">
        <f>SUM(F276:F284)</f>
        <v>12862787</v>
      </c>
      <c r="G285" s="39">
        <f t="shared" si="64"/>
        <v>0.12175908450646362</v>
      </c>
      <c r="H285" s="34">
        <f>SUM(H276:H284)</f>
        <v>16266475</v>
      </c>
      <c r="I285" s="39">
        <f t="shared" si="65"/>
        <v>0.15397837996907496</v>
      </c>
      <c r="J285" s="34">
        <f>SUM(J276:J284)</f>
        <v>15928319</v>
      </c>
      <c r="K285" s="39">
        <f t="shared" si="66"/>
        <v>0.1446111836951868</v>
      </c>
      <c r="L285" s="34">
        <f>SUM(L276:L284)</f>
        <v>13471125</v>
      </c>
      <c r="M285" s="39">
        <f t="shared" si="67"/>
        <v>0.12230263168108468</v>
      </c>
      <c r="N285" s="34">
        <f t="shared" si="68"/>
        <v>58528706</v>
      </c>
      <c r="O285" s="39">
        <f t="shared" si="69"/>
        <v>0.53137468271495447</v>
      </c>
      <c r="P285" s="34">
        <f>SUM(P276:P284)</f>
        <v>51557167</v>
      </c>
      <c r="Q285" s="34">
        <f>SUM(Q276:Q284)</f>
        <v>103850917</v>
      </c>
      <c r="R285" s="34">
        <f>SUM(R276:R284)</f>
        <v>103782609</v>
      </c>
      <c r="S285" s="34">
        <f>SUM(S276:S284)</f>
        <v>92592662</v>
      </c>
      <c r="T285" s="39">
        <f t="shared" si="70"/>
        <v>0.89217897769365195</v>
      </c>
      <c r="U285" s="39">
        <f t="shared" si="71"/>
        <v>-0.73871479400720363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26943666</v>
      </c>
      <c r="E286" s="33">
        <v>30867046</v>
      </c>
      <c r="F286" s="33">
        <v>5811666</v>
      </c>
      <c r="G286" s="38">
        <f t="shared" si="64"/>
        <v>0.21569692854713979</v>
      </c>
      <c r="H286" s="33">
        <v>6994263</v>
      </c>
      <c r="I286" s="38">
        <f t="shared" si="65"/>
        <v>0.25958839454141097</v>
      </c>
      <c r="J286" s="33">
        <v>5990744</v>
      </c>
      <c r="K286" s="38">
        <f t="shared" si="66"/>
        <v>0.1940821936767127</v>
      </c>
      <c r="L286" s="33">
        <v>4113333</v>
      </c>
      <c r="M286" s="38">
        <f t="shared" si="67"/>
        <v>0.13325969060984974</v>
      </c>
      <c r="N286" s="33">
        <f t="shared" si="68"/>
        <v>22910006</v>
      </c>
      <c r="O286" s="38">
        <f t="shared" si="69"/>
        <v>0.74221569501662066</v>
      </c>
      <c r="P286" s="33">
        <v>6018775</v>
      </c>
      <c r="Q286" s="33">
        <v>35461670</v>
      </c>
      <c r="R286" s="33">
        <v>37189124</v>
      </c>
      <c r="S286" s="33">
        <v>21666498</v>
      </c>
      <c r="T286" s="38">
        <f t="shared" si="70"/>
        <v>0.58260307502806463</v>
      </c>
      <c r="U286" s="38">
        <f t="shared" si="71"/>
        <v>-0.31658302561567764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8449686</v>
      </c>
      <c r="E287" s="33">
        <v>10332612</v>
      </c>
      <c r="F287" s="33">
        <v>1374872</v>
      </c>
      <c r="G287" s="38">
        <f t="shared" si="64"/>
        <v>0.16271279193096644</v>
      </c>
      <c r="H287" s="33">
        <v>1380819</v>
      </c>
      <c r="I287" s="38">
        <f t="shared" si="65"/>
        <v>0.16341660506674449</v>
      </c>
      <c r="J287" s="33">
        <v>2439975</v>
      </c>
      <c r="K287" s="38">
        <f t="shared" si="66"/>
        <v>0.23614309721491525</v>
      </c>
      <c r="L287" s="33">
        <v>2618059</v>
      </c>
      <c r="M287" s="38">
        <f t="shared" si="67"/>
        <v>0.25337823582265551</v>
      </c>
      <c r="N287" s="33">
        <f t="shared" si="68"/>
        <v>7813725</v>
      </c>
      <c r="O287" s="38">
        <f t="shared" si="69"/>
        <v>0.75621972449947794</v>
      </c>
      <c r="P287" s="33">
        <v>2020805</v>
      </c>
      <c r="Q287" s="33">
        <v>8908917</v>
      </c>
      <c r="R287" s="33">
        <v>8544047</v>
      </c>
      <c r="S287" s="33">
        <v>6802176</v>
      </c>
      <c r="T287" s="38">
        <f t="shared" si="70"/>
        <v>0.79613045199774768</v>
      </c>
      <c r="U287" s="38">
        <f t="shared" si="71"/>
        <v>0.29555251496309642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25826069</v>
      </c>
      <c r="E288" s="33">
        <v>28826069</v>
      </c>
      <c r="F288" s="33">
        <v>4178966</v>
      </c>
      <c r="G288" s="38">
        <f t="shared" si="64"/>
        <v>0.16181192732041411</v>
      </c>
      <c r="H288" s="33">
        <v>7623152</v>
      </c>
      <c r="I288" s="38">
        <f t="shared" si="65"/>
        <v>0.29517275741809562</v>
      </c>
      <c r="J288" s="33">
        <v>7000409</v>
      </c>
      <c r="K288" s="38">
        <f t="shared" si="66"/>
        <v>0.24284993559128717</v>
      </c>
      <c r="L288" s="33">
        <v>6337872</v>
      </c>
      <c r="M288" s="38">
        <f t="shared" si="67"/>
        <v>0.2198659831141041</v>
      </c>
      <c r="N288" s="33">
        <f t="shared" si="68"/>
        <v>25140399</v>
      </c>
      <c r="O288" s="38">
        <f t="shared" si="69"/>
        <v>0.87214108174097549</v>
      </c>
      <c r="P288" s="33">
        <v>5964264</v>
      </c>
      <c r="Q288" s="33">
        <v>31629856</v>
      </c>
      <c r="R288" s="33">
        <v>24672154</v>
      </c>
      <c r="S288" s="33">
        <v>20997568</v>
      </c>
      <c r="T288" s="38">
        <f t="shared" si="70"/>
        <v>0.85106342964623194</v>
      </c>
      <c r="U288" s="38">
        <f t="shared" si="71"/>
        <v>6.2641090334029537E-2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7457119</v>
      </c>
      <c r="E289" s="33">
        <v>6605757</v>
      </c>
      <c r="F289" s="33">
        <v>969727</v>
      </c>
      <c r="G289" s="38">
        <f t="shared" si="64"/>
        <v>0.13004043518683286</v>
      </c>
      <c r="H289" s="33">
        <v>648678</v>
      </c>
      <c r="I289" s="38">
        <f t="shared" si="65"/>
        <v>8.6987749558509117E-2</v>
      </c>
      <c r="J289" s="33">
        <v>566135</v>
      </c>
      <c r="K289" s="38">
        <f t="shared" si="66"/>
        <v>8.5703273674765809E-2</v>
      </c>
      <c r="L289" s="33">
        <v>627240</v>
      </c>
      <c r="M289" s="38">
        <f t="shared" si="67"/>
        <v>9.495353825458612E-2</v>
      </c>
      <c r="N289" s="33">
        <f t="shared" si="68"/>
        <v>2811780</v>
      </c>
      <c r="O289" s="38">
        <f t="shared" si="69"/>
        <v>0.42565598462068766</v>
      </c>
      <c r="P289" s="33">
        <v>1084161</v>
      </c>
      <c r="Q289" s="33">
        <v>12829194</v>
      </c>
      <c r="R289" s="33">
        <v>7245714</v>
      </c>
      <c r="S289" s="33">
        <v>2551343</v>
      </c>
      <c r="T289" s="38">
        <f t="shared" si="70"/>
        <v>0.35211754148728475</v>
      </c>
      <c r="U289" s="38">
        <f t="shared" si="71"/>
        <v>-0.42145124202032724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64815320</v>
      </c>
      <c r="E290" s="33">
        <v>64815320</v>
      </c>
      <c r="F290" s="33">
        <v>8419270</v>
      </c>
      <c r="G290" s="38">
        <f t="shared" si="64"/>
        <v>0.12989629612258335</v>
      </c>
      <c r="H290" s="33">
        <v>11994307</v>
      </c>
      <c r="I290" s="38">
        <f t="shared" si="65"/>
        <v>0.18505357992523991</v>
      </c>
      <c r="J290" s="33">
        <v>9662527</v>
      </c>
      <c r="K290" s="38">
        <f t="shared" si="66"/>
        <v>0.14907782604483014</v>
      </c>
      <c r="L290" s="33">
        <v>12223577</v>
      </c>
      <c r="M290" s="38">
        <f t="shared" si="67"/>
        <v>0.1885908609260897</v>
      </c>
      <c r="N290" s="33">
        <f t="shared" si="68"/>
        <v>42299681</v>
      </c>
      <c r="O290" s="38">
        <f t="shared" si="69"/>
        <v>0.6526185630187431</v>
      </c>
      <c r="P290" s="33">
        <v>10299327</v>
      </c>
      <c r="Q290" s="33">
        <v>61650400</v>
      </c>
      <c r="R290" s="33">
        <v>62219308</v>
      </c>
      <c r="S290" s="33">
        <v>65710614</v>
      </c>
      <c r="T290" s="38">
        <f t="shared" si="70"/>
        <v>1.0561129030878968</v>
      </c>
      <c r="U290" s="38">
        <f t="shared" si="71"/>
        <v>0.18683259595505608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133491860</v>
      </c>
      <c r="E292" s="34">
        <f>SUM(E286:E291)</f>
        <v>141446804</v>
      </c>
      <c r="F292" s="34">
        <f>SUM(F286:F291)</f>
        <v>20754501</v>
      </c>
      <c r="G292" s="39">
        <f t="shared" si="64"/>
        <v>0.15547390679851192</v>
      </c>
      <c r="H292" s="34">
        <f>SUM(H286:H291)</f>
        <v>28641219</v>
      </c>
      <c r="I292" s="39">
        <f t="shared" si="65"/>
        <v>0.21455404846407863</v>
      </c>
      <c r="J292" s="34">
        <f>SUM(J286:J291)</f>
        <v>25659790</v>
      </c>
      <c r="K292" s="39">
        <f t="shared" si="66"/>
        <v>0.18140947178983274</v>
      </c>
      <c r="L292" s="34">
        <f>SUM(L286:L291)</f>
        <v>25920081</v>
      </c>
      <c r="M292" s="39">
        <f t="shared" si="67"/>
        <v>0.18324967597005584</v>
      </c>
      <c r="N292" s="34">
        <f t="shared" si="68"/>
        <v>100975591</v>
      </c>
      <c r="O292" s="39">
        <f t="shared" si="69"/>
        <v>0.71387679427525275</v>
      </c>
      <c r="P292" s="34">
        <f>SUM(P286:P291)</f>
        <v>25387332</v>
      </c>
      <c r="Q292" s="34">
        <f>SUM(Q286:Q291)</f>
        <v>150480037</v>
      </c>
      <c r="R292" s="34">
        <f>SUM(R286:R291)</f>
        <v>139870347</v>
      </c>
      <c r="S292" s="34">
        <f>SUM(S286:S291)</f>
        <v>117728199</v>
      </c>
      <c r="T292" s="39">
        <f t="shared" si="70"/>
        <v>0.84169519505088519</v>
      </c>
      <c r="U292" s="39">
        <f t="shared" si="71"/>
        <v>2.0984836059181111E-2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296663395</v>
      </c>
      <c r="E293" s="33">
        <v>326563395</v>
      </c>
      <c r="F293" s="33">
        <v>54419033</v>
      </c>
      <c r="G293" s="38">
        <f t="shared" si="64"/>
        <v>0.18343696565597517</v>
      </c>
      <c r="H293" s="33">
        <v>58211478</v>
      </c>
      <c r="I293" s="38">
        <f t="shared" si="65"/>
        <v>0.19622062910727492</v>
      </c>
      <c r="J293" s="33">
        <v>12729529</v>
      </c>
      <c r="K293" s="38">
        <f t="shared" si="66"/>
        <v>3.8980269053119077E-2</v>
      </c>
      <c r="L293" s="33">
        <v>112878221</v>
      </c>
      <c r="M293" s="38">
        <f t="shared" si="67"/>
        <v>0.34565484903781085</v>
      </c>
      <c r="N293" s="33">
        <f t="shared" si="68"/>
        <v>238238261</v>
      </c>
      <c r="O293" s="38">
        <f t="shared" si="69"/>
        <v>0.72953143140859378</v>
      </c>
      <c r="P293" s="33">
        <v>55799857</v>
      </c>
      <c r="Q293" s="33">
        <v>278497995</v>
      </c>
      <c r="R293" s="33">
        <v>303997995</v>
      </c>
      <c r="S293" s="33">
        <v>195854840</v>
      </c>
      <c r="T293" s="38">
        <f t="shared" si="70"/>
        <v>0.64426359127796218</v>
      </c>
      <c r="U293" s="38">
        <f t="shared" si="71"/>
        <v>1.022912370546039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42051312</v>
      </c>
      <c r="E294" s="33">
        <v>48519162</v>
      </c>
      <c r="F294" s="33">
        <v>5749528</v>
      </c>
      <c r="G294" s="38">
        <f t="shared" si="64"/>
        <v>0.13672648311187055</v>
      </c>
      <c r="H294" s="33">
        <v>2820256</v>
      </c>
      <c r="I294" s="38">
        <f t="shared" si="65"/>
        <v>6.7067015649832751E-2</v>
      </c>
      <c r="J294" s="33">
        <v>5190144</v>
      </c>
      <c r="K294" s="38">
        <f t="shared" si="66"/>
        <v>0.10697101487449433</v>
      </c>
      <c r="L294" s="33">
        <v>2275917</v>
      </c>
      <c r="M294" s="38">
        <f t="shared" si="67"/>
        <v>4.6907590860699531E-2</v>
      </c>
      <c r="N294" s="33">
        <f t="shared" si="68"/>
        <v>16035845</v>
      </c>
      <c r="O294" s="38">
        <f t="shared" si="69"/>
        <v>0.33050539908335597</v>
      </c>
      <c r="P294" s="33">
        <v>6425981</v>
      </c>
      <c r="Q294" s="33">
        <v>31883251</v>
      </c>
      <c r="R294" s="33">
        <v>47707641</v>
      </c>
      <c r="S294" s="33">
        <v>20427175</v>
      </c>
      <c r="T294" s="38">
        <f t="shared" si="70"/>
        <v>0.42817407383441997</v>
      </c>
      <c r="U294" s="38">
        <f t="shared" si="71"/>
        <v>-0.64582575018506905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11484381</v>
      </c>
      <c r="E295" s="33">
        <v>16322883</v>
      </c>
      <c r="F295" s="33">
        <v>2209934</v>
      </c>
      <c r="G295" s="38">
        <f t="shared" si="64"/>
        <v>0.1924295266762745</v>
      </c>
      <c r="H295" s="33">
        <v>6777509</v>
      </c>
      <c r="I295" s="38">
        <f t="shared" si="65"/>
        <v>0.590150135214079</v>
      </c>
      <c r="J295" s="33">
        <v>1058208</v>
      </c>
      <c r="K295" s="38">
        <f t="shared" si="66"/>
        <v>6.4829724013827708E-2</v>
      </c>
      <c r="L295" s="33">
        <v>535462</v>
      </c>
      <c r="M295" s="38">
        <f t="shared" si="67"/>
        <v>3.2804376530788097E-2</v>
      </c>
      <c r="N295" s="33">
        <f t="shared" si="68"/>
        <v>10581113</v>
      </c>
      <c r="O295" s="38">
        <f t="shared" si="69"/>
        <v>0.64823799815265482</v>
      </c>
      <c r="P295" s="33">
        <v>1417015</v>
      </c>
      <c r="Q295" s="33">
        <v>10737200</v>
      </c>
      <c r="R295" s="33">
        <v>11210973</v>
      </c>
      <c r="S295" s="33">
        <v>5524676</v>
      </c>
      <c r="T295" s="38">
        <f t="shared" si="70"/>
        <v>0.49279183885288103</v>
      </c>
      <c r="U295" s="38">
        <f t="shared" si="71"/>
        <v>-0.62211973761745643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92615040</v>
      </c>
      <c r="E296" s="33">
        <v>93454549</v>
      </c>
      <c r="F296" s="33">
        <v>14827116</v>
      </c>
      <c r="G296" s="38">
        <f t="shared" si="64"/>
        <v>0.16009404088148102</v>
      </c>
      <c r="H296" s="33">
        <v>1642013</v>
      </c>
      <c r="I296" s="38">
        <f t="shared" si="65"/>
        <v>1.7729442215864723E-2</v>
      </c>
      <c r="J296" s="33">
        <v>25415504</v>
      </c>
      <c r="K296" s="38">
        <f t="shared" si="66"/>
        <v>0.27195577178377911</v>
      </c>
      <c r="L296" s="33">
        <v>15390293</v>
      </c>
      <c r="M296" s="38">
        <f t="shared" si="67"/>
        <v>0.16468211729318816</v>
      </c>
      <c r="N296" s="33">
        <f t="shared" si="68"/>
        <v>57274926</v>
      </c>
      <c r="O296" s="38">
        <f t="shared" si="69"/>
        <v>0.61286397091274813</v>
      </c>
      <c r="P296" s="33">
        <v>-96693756</v>
      </c>
      <c r="Q296" s="33">
        <v>78136783</v>
      </c>
      <c r="R296" s="33">
        <v>87473639</v>
      </c>
      <c r="S296" s="33">
        <v>55825673</v>
      </c>
      <c r="T296" s="38">
        <f t="shared" si="70"/>
        <v>0.63819996101911347</v>
      </c>
      <c r="U296" s="38">
        <f t="shared" si="71"/>
        <v>-1.1591653239739699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442814128</v>
      </c>
      <c r="E298" s="34">
        <f>SUM(E293:E297)</f>
        <v>484859989</v>
      </c>
      <c r="F298" s="34">
        <f>SUM(F293:F297)</f>
        <v>77205611</v>
      </c>
      <c r="G298" s="39">
        <f t="shared" si="64"/>
        <v>0.17435218552918438</v>
      </c>
      <c r="H298" s="34">
        <f>SUM(H293:H297)</f>
        <v>69451256</v>
      </c>
      <c r="I298" s="39">
        <f t="shared" si="65"/>
        <v>0.15684065075719536</v>
      </c>
      <c r="J298" s="34">
        <f>SUM(J293:J297)</f>
        <v>44393385</v>
      </c>
      <c r="K298" s="39">
        <f t="shared" si="66"/>
        <v>9.1559184109126404E-2</v>
      </c>
      <c r="L298" s="34">
        <f>SUM(L293:L297)</f>
        <v>131079893</v>
      </c>
      <c r="M298" s="39">
        <f t="shared" si="67"/>
        <v>0.27034586473168443</v>
      </c>
      <c r="N298" s="34">
        <f t="shared" si="68"/>
        <v>322130145</v>
      </c>
      <c r="O298" s="39">
        <f t="shared" si="69"/>
        <v>0.66437766016613919</v>
      </c>
      <c r="P298" s="34">
        <f>SUM(P293:P297)</f>
        <v>-33050903</v>
      </c>
      <c r="Q298" s="34">
        <f>SUM(Q293:Q297)</f>
        <v>399255229</v>
      </c>
      <c r="R298" s="34">
        <f>SUM(R293:R297)</f>
        <v>450390248</v>
      </c>
      <c r="S298" s="34">
        <f>SUM(S293:S297)</f>
        <v>277632364</v>
      </c>
      <c r="T298" s="39">
        <f t="shared" si="70"/>
        <v>0.6164262331008552</v>
      </c>
      <c r="U298" s="39">
        <f t="shared" si="71"/>
        <v>-4.9660003540599185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926761276</v>
      </c>
      <c r="E299" s="34">
        <f>SUM(E263:E266,E268:E274,E276:E284,E286:E291,E293:E297)</f>
        <v>1010116727</v>
      </c>
      <c r="F299" s="34">
        <f>SUM(F263:F266,F268:F274,F276:F284,F286:F291,F293:F297)</f>
        <v>138018014</v>
      </c>
      <c r="G299" s="39">
        <f t="shared" si="64"/>
        <v>0.1489250981608774</v>
      </c>
      <c r="H299" s="34">
        <f>SUM(H263:H266,H268:H274,H276:H284,H286:H291,H293:H297)</f>
        <v>169948866</v>
      </c>
      <c r="I299" s="39">
        <f t="shared" si="65"/>
        <v>0.18337933446412147</v>
      </c>
      <c r="J299" s="34">
        <f>SUM(J263:J266,J268:J274,J276:J284,J286:J291,J293:J297)</f>
        <v>134373325</v>
      </c>
      <c r="K299" s="39">
        <f t="shared" si="66"/>
        <v>0.13302752187767702</v>
      </c>
      <c r="L299" s="34">
        <f>SUM(L263:L266,L268:L274,L276:L284,L286:L291,L293:L297)</f>
        <v>214410377</v>
      </c>
      <c r="M299" s="39">
        <f t="shared" si="67"/>
        <v>0.21226297047549039</v>
      </c>
      <c r="N299" s="34">
        <f t="shared" si="68"/>
        <v>656750582</v>
      </c>
      <c r="O299" s="39">
        <f t="shared" si="69"/>
        <v>0.65017295966429434</v>
      </c>
      <c r="P299" s="34">
        <f>SUM(P263:P266,P268:P274,P276:P284,P286:P291,P293:P297)</f>
        <v>125837961</v>
      </c>
      <c r="Q299" s="34">
        <f>SUM(Q263:Q266,Q268:Q274,Q276:Q284,Q286:Q291,Q293:Q297)</f>
        <v>884190816</v>
      </c>
      <c r="R299" s="34">
        <f>SUM(R263:R266,R268:R274,R276:R284,R286:R291,R293:R297)</f>
        <v>917263284</v>
      </c>
      <c r="S299" s="34">
        <f>SUM(S263:S266,S268:S274,S276:S284,S286:S291,S293:S297)</f>
        <v>666989447</v>
      </c>
      <c r="T299" s="39">
        <f t="shared" si="70"/>
        <v>0.72715158083227061</v>
      </c>
      <c r="U299" s="39">
        <f t="shared" si="71"/>
        <v>0.70386086436985429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5286244186</v>
      </c>
      <c r="E302" s="33">
        <v>7810546960</v>
      </c>
      <c r="F302" s="33">
        <v>617436923</v>
      </c>
      <c r="G302" s="38">
        <f t="shared" ref="G302:G339" si="72">IF(($D302     =0),0,($F302     /$D302     ))</f>
        <v>0.11680068140537464</v>
      </c>
      <c r="H302" s="33">
        <v>1233972872</v>
      </c>
      <c r="I302" s="38">
        <f t="shared" ref="I302:I339" si="73">IF(($D302     =0),0,($H302     /$D302     ))</f>
        <v>0.23343092535680304</v>
      </c>
      <c r="J302" s="33">
        <v>1906731674</v>
      </c>
      <c r="K302" s="38">
        <f t="shared" ref="K302:K339" si="74">IF(($E302     =0),0,($J302     /$E302     ))</f>
        <v>0.24412268228651685</v>
      </c>
      <c r="L302" s="33">
        <v>2470805871</v>
      </c>
      <c r="M302" s="38">
        <f t="shared" ref="M302:M339" si="75">IF(($E302     =0),0,($L302     /$E302     ))</f>
        <v>0.31634223360459762</v>
      </c>
      <c r="N302" s="33">
        <f t="shared" ref="N302:N339" si="76">$F302     +$H302     +$J302     +$L302</f>
        <v>6228947340</v>
      </c>
      <c r="O302" s="38">
        <f t="shared" ref="O302:O339" si="77">IF(($E302     =0),0,($N302     /$E302     ))</f>
        <v>0.79750462699989966</v>
      </c>
      <c r="P302" s="33">
        <v>792096436</v>
      </c>
      <c r="Q302" s="33">
        <v>3570274885</v>
      </c>
      <c r="R302" s="33">
        <v>3340103010</v>
      </c>
      <c r="S302" s="33">
        <v>3053729527</v>
      </c>
      <c r="T302" s="38">
        <f t="shared" ref="T302:T339" si="78">IF(($R302     =0),0,($S302     /$R302     ))</f>
        <v>0.91426208049793056</v>
      </c>
      <c r="U302" s="38">
        <f t="shared" ref="U302:U339" si="79">IF(($P302     =0),0,(($L302     /$P302     )-1))</f>
        <v>2.1193245654245061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5286244186</v>
      </c>
      <c r="E303" s="34">
        <f>E302</f>
        <v>7810546960</v>
      </c>
      <c r="F303" s="34">
        <f>F302</f>
        <v>617436923</v>
      </c>
      <c r="G303" s="39">
        <f t="shared" si="72"/>
        <v>0.11680068140537464</v>
      </c>
      <c r="H303" s="34">
        <f>H302</f>
        <v>1233972872</v>
      </c>
      <c r="I303" s="39">
        <f t="shared" si="73"/>
        <v>0.23343092535680304</v>
      </c>
      <c r="J303" s="34">
        <f>J302</f>
        <v>1906731674</v>
      </c>
      <c r="K303" s="39">
        <f t="shared" si="74"/>
        <v>0.24412268228651685</v>
      </c>
      <c r="L303" s="34">
        <f>L302</f>
        <v>2470805871</v>
      </c>
      <c r="M303" s="39">
        <f t="shared" si="75"/>
        <v>0.31634223360459762</v>
      </c>
      <c r="N303" s="34">
        <f t="shared" si="76"/>
        <v>6228947340</v>
      </c>
      <c r="O303" s="39">
        <f t="shared" si="77"/>
        <v>0.79750462699989966</v>
      </c>
      <c r="P303" s="34">
        <f>P302</f>
        <v>792096436</v>
      </c>
      <c r="Q303" s="34">
        <f>Q302</f>
        <v>3570274885</v>
      </c>
      <c r="R303" s="34">
        <f>R302</f>
        <v>3340103010</v>
      </c>
      <c r="S303" s="34">
        <f>S302</f>
        <v>3053729527</v>
      </c>
      <c r="T303" s="39">
        <f t="shared" si="78"/>
        <v>0.91426208049793056</v>
      </c>
      <c r="U303" s="39">
        <f t="shared" si="79"/>
        <v>2.1193245654245061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28013069</v>
      </c>
      <c r="E304" s="33">
        <v>31822501</v>
      </c>
      <c r="F304" s="33">
        <v>4298067</v>
      </c>
      <c r="G304" s="38">
        <f t="shared" si="72"/>
        <v>0.15343077904102545</v>
      </c>
      <c r="H304" s="33">
        <v>6188032</v>
      </c>
      <c r="I304" s="38">
        <f t="shared" si="73"/>
        <v>0.22089803869758076</v>
      </c>
      <c r="J304" s="33">
        <v>9214876</v>
      </c>
      <c r="K304" s="38">
        <f t="shared" si="74"/>
        <v>0.28957108053826441</v>
      </c>
      <c r="L304" s="33">
        <v>7728649</v>
      </c>
      <c r="M304" s="38">
        <f t="shared" si="75"/>
        <v>0.24286742893024027</v>
      </c>
      <c r="N304" s="33">
        <f t="shared" si="76"/>
        <v>27429624</v>
      </c>
      <c r="O304" s="38">
        <f t="shared" si="77"/>
        <v>0.86195689018911492</v>
      </c>
      <c r="P304" s="33">
        <v>6273943</v>
      </c>
      <c r="Q304" s="33">
        <v>29833680</v>
      </c>
      <c r="R304" s="33">
        <v>28094518</v>
      </c>
      <c r="S304" s="33">
        <v>22518118</v>
      </c>
      <c r="T304" s="38">
        <f t="shared" si="78"/>
        <v>0.80151287877585231</v>
      </c>
      <c r="U304" s="38">
        <f t="shared" si="79"/>
        <v>0.23186471410403309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26432820</v>
      </c>
      <c r="E305" s="33">
        <v>36874302</v>
      </c>
      <c r="F305" s="33">
        <v>6320083</v>
      </c>
      <c r="G305" s="38">
        <f t="shared" si="72"/>
        <v>0.23909983876105539</v>
      </c>
      <c r="H305" s="33">
        <v>7536518</v>
      </c>
      <c r="I305" s="38">
        <f t="shared" si="73"/>
        <v>0.28511971102591399</v>
      </c>
      <c r="J305" s="33">
        <v>8114567</v>
      </c>
      <c r="K305" s="38">
        <f t="shared" si="74"/>
        <v>0.22006021971615897</v>
      </c>
      <c r="L305" s="33">
        <v>10495845</v>
      </c>
      <c r="M305" s="38">
        <f t="shared" si="75"/>
        <v>0.28463847261434266</v>
      </c>
      <c r="N305" s="33">
        <f t="shared" si="76"/>
        <v>32467013</v>
      </c>
      <c r="O305" s="38">
        <f t="shared" si="77"/>
        <v>0.88047803589610996</v>
      </c>
      <c r="P305" s="33">
        <v>6833246</v>
      </c>
      <c r="Q305" s="33">
        <v>35690343</v>
      </c>
      <c r="R305" s="33">
        <v>31526485</v>
      </c>
      <c r="S305" s="33">
        <v>29832093</v>
      </c>
      <c r="T305" s="38">
        <f t="shared" si="78"/>
        <v>0.94625496626090733</v>
      </c>
      <c r="U305" s="38">
        <f t="shared" si="79"/>
        <v>0.53599694786343122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23498040</v>
      </c>
      <c r="E306" s="33">
        <v>23215276</v>
      </c>
      <c r="F306" s="33">
        <v>4932385</v>
      </c>
      <c r="G306" s="38">
        <f t="shared" si="72"/>
        <v>0.20990623047709511</v>
      </c>
      <c r="H306" s="33">
        <v>9237236</v>
      </c>
      <c r="I306" s="38">
        <f t="shared" si="73"/>
        <v>0.3931066591085895</v>
      </c>
      <c r="J306" s="33">
        <v>4930279</v>
      </c>
      <c r="K306" s="38">
        <f t="shared" si="74"/>
        <v>0.21237218975988051</v>
      </c>
      <c r="L306" s="33">
        <v>5755970</v>
      </c>
      <c r="M306" s="38">
        <f t="shared" si="75"/>
        <v>0.24793890023103754</v>
      </c>
      <c r="N306" s="33">
        <f t="shared" si="76"/>
        <v>24855870</v>
      </c>
      <c r="O306" s="38">
        <f t="shared" si="77"/>
        <v>1.0706687269192923</v>
      </c>
      <c r="P306" s="33">
        <v>-818602</v>
      </c>
      <c r="Q306" s="33">
        <v>23099600</v>
      </c>
      <c r="R306" s="33">
        <v>24479120</v>
      </c>
      <c r="S306" s="33">
        <v>16178561</v>
      </c>
      <c r="T306" s="38">
        <f t="shared" si="78"/>
        <v>0.66091268803780523</v>
      </c>
      <c r="U306" s="38">
        <f t="shared" si="79"/>
        <v>-8.0314633973530469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127561448</v>
      </c>
      <c r="E307" s="33">
        <v>123867861</v>
      </c>
      <c r="F307" s="33">
        <v>18603331</v>
      </c>
      <c r="G307" s="38">
        <f t="shared" si="72"/>
        <v>0.14583819242942428</v>
      </c>
      <c r="H307" s="33">
        <v>18714340</v>
      </c>
      <c r="I307" s="38">
        <f t="shared" si="73"/>
        <v>0.14670843184533308</v>
      </c>
      <c r="J307" s="33">
        <v>13626642</v>
      </c>
      <c r="K307" s="38">
        <f t="shared" si="74"/>
        <v>0.11000950440243737</v>
      </c>
      <c r="L307" s="33">
        <v>76251941</v>
      </c>
      <c r="M307" s="38">
        <f t="shared" si="75"/>
        <v>0.61559100467553884</v>
      </c>
      <c r="N307" s="33">
        <f t="shared" si="76"/>
        <v>127196254</v>
      </c>
      <c r="O307" s="38">
        <f t="shared" si="77"/>
        <v>1.0268705132479845</v>
      </c>
      <c r="P307" s="33">
        <v>53707858</v>
      </c>
      <c r="Q307" s="33">
        <v>133634553</v>
      </c>
      <c r="R307" s="33">
        <v>114185605</v>
      </c>
      <c r="S307" s="33">
        <v>123055140</v>
      </c>
      <c r="T307" s="38">
        <f t="shared" si="78"/>
        <v>1.0776764724415131</v>
      </c>
      <c r="U307" s="38">
        <f t="shared" si="79"/>
        <v>0.41975390267844981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69431060</v>
      </c>
      <c r="E308" s="33">
        <v>80679696</v>
      </c>
      <c r="F308" s="33">
        <v>4592180</v>
      </c>
      <c r="G308" s="38">
        <f t="shared" si="72"/>
        <v>6.6140139585943239E-2</v>
      </c>
      <c r="H308" s="33">
        <v>14367777</v>
      </c>
      <c r="I308" s="38">
        <f t="shared" si="73"/>
        <v>0.20693587279237852</v>
      </c>
      <c r="J308" s="33">
        <v>13137793</v>
      </c>
      <c r="K308" s="38">
        <f t="shared" si="74"/>
        <v>0.1628389006324466</v>
      </c>
      <c r="L308" s="33">
        <v>13067416</v>
      </c>
      <c r="M308" s="38">
        <f t="shared" si="75"/>
        <v>0.16196659937836155</v>
      </c>
      <c r="N308" s="33">
        <f t="shared" si="76"/>
        <v>45165166</v>
      </c>
      <c r="O308" s="38">
        <f t="shared" si="77"/>
        <v>0.55980833145429798</v>
      </c>
      <c r="P308" s="33">
        <v>28110763</v>
      </c>
      <c r="Q308" s="33">
        <v>78983877</v>
      </c>
      <c r="R308" s="33">
        <v>67340361</v>
      </c>
      <c r="S308" s="33">
        <v>44065259</v>
      </c>
      <c r="T308" s="38">
        <f t="shared" si="78"/>
        <v>0.65436624255697118</v>
      </c>
      <c r="U308" s="38">
        <f t="shared" si="79"/>
        <v>-0.53514545300673633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122738753</v>
      </c>
      <c r="E309" s="33">
        <v>124738753</v>
      </c>
      <c r="F309" s="33">
        <v>24822123</v>
      </c>
      <c r="G309" s="38">
        <f t="shared" si="72"/>
        <v>0.20223541785535332</v>
      </c>
      <c r="H309" s="33">
        <v>25766588</v>
      </c>
      <c r="I309" s="38">
        <f t="shared" si="73"/>
        <v>0.20993033879039003</v>
      </c>
      <c r="J309" s="33">
        <v>29749284</v>
      </c>
      <c r="K309" s="38">
        <f t="shared" si="74"/>
        <v>0.23849271605272501</v>
      </c>
      <c r="L309" s="33">
        <v>25171635</v>
      </c>
      <c r="M309" s="38">
        <f t="shared" si="75"/>
        <v>0.2017948263439831</v>
      </c>
      <c r="N309" s="33">
        <f t="shared" si="76"/>
        <v>105509630</v>
      </c>
      <c r="O309" s="38">
        <f t="shared" si="77"/>
        <v>0.84584483540572186</v>
      </c>
      <c r="P309" s="33">
        <v>24904484</v>
      </c>
      <c r="Q309" s="33">
        <v>115872512</v>
      </c>
      <c r="R309" s="33">
        <v>116360380</v>
      </c>
      <c r="S309" s="33">
        <v>95823896</v>
      </c>
      <c r="T309" s="38">
        <f t="shared" si="78"/>
        <v>0.82350965165290801</v>
      </c>
      <c r="U309" s="38">
        <f t="shared" si="79"/>
        <v>1.0727024097347382E-2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397675190</v>
      </c>
      <c r="E310" s="34">
        <f>SUM(E304:E309)</f>
        <v>421198389</v>
      </c>
      <c r="F310" s="34">
        <f>SUM(F304:F309)</f>
        <v>63568169</v>
      </c>
      <c r="G310" s="39">
        <f t="shared" si="72"/>
        <v>0.15984947162532318</v>
      </c>
      <c r="H310" s="34">
        <f>SUM(H304:H309)</f>
        <v>81810491</v>
      </c>
      <c r="I310" s="39">
        <f t="shared" si="73"/>
        <v>0.20572188825760038</v>
      </c>
      <c r="J310" s="34">
        <f>SUM(J304:J309)</f>
        <v>78773441</v>
      </c>
      <c r="K310" s="39">
        <f t="shared" si="74"/>
        <v>0.1870221801821754</v>
      </c>
      <c r="L310" s="34">
        <f>SUM(L304:L309)</f>
        <v>138471456</v>
      </c>
      <c r="M310" s="39">
        <f t="shared" si="75"/>
        <v>0.32875590129571935</v>
      </c>
      <c r="N310" s="34">
        <f t="shared" si="76"/>
        <v>362623557</v>
      </c>
      <c r="O310" s="39">
        <f t="shared" si="77"/>
        <v>0.8609329153915638</v>
      </c>
      <c r="P310" s="34">
        <f>SUM(P304:P309)</f>
        <v>119011692</v>
      </c>
      <c r="Q310" s="34">
        <f>SUM(Q304:Q309)</f>
        <v>417114565</v>
      </c>
      <c r="R310" s="34">
        <f>SUM(R304:R309)</f>
        <v>381986469</v>
      </c>
      <c r="S310" s="34">
        <f>SUM(S304:S309)</f>
        <v>331473067</v>
      </c>
      <c r="T310" s="39">
        <f t="shared" si="78"/>
        <v>0.86776127926143898</v>
      </c>
      <c r="U310" s="39">
        <f t="shared" si="79"/>
        <v>0.1635113632364793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36558957</v>
      </c>
      <c r="E311" s="33">
        <v>37813462</v>
      </c>
      <c r="F311" s="33">
        <v>1637478</v>
      </c>
      <c r="G311" s="38">
        <f t="shared" si="72"/>
        <v>4.4790063348907901E-2</v>
      </c>
      <c r="H311" s="33">
        <v>13269247</v>
      </c>
      <c r="I311" s="38">
        <f t="shared" si="73"/>
        <v>0.36295474731404398</v>
      </c>
      <c r="J311" s="33">
        <v>12710691</v>
      </c>
      <c r="K311" s="38">
        <f t="shared" si="74"/>
        <v>0.33614195388933177</v>
      </c>
      <c r="L311" s="33">
        <v>6955727</v>
      </c>
      <c r="M311" s="38">
        <f t="shared" si="75"/>
        <v>0.18394843085248316</v>
      </c>
      <c r="N311" s="33">
        <f t="shared" si="76"/>
        <v>34573143</v>
      </c>
      <c r="O311" s="38">
        <f t="shared" si="77"/>
        <v>0.91430779334618972</v>
      </c>
      <c r="P311" s="33">
        <v>8826806</v>
      </c>
      <c r="Q311" s="33">
        <v>35732545</v>
      </c>
      <c r="R311" s="33">
        <v>37891443</v>
      </c>
      <c r="S311" s="33">
        <v>32017527</v>
      </c>
      <c r="T311" s="38">
        <f t="shared" si="78"/>
        <v>0.844980408901292</v>
      </c>
      <c r="U311" s="38">
        <f t="shared" si="79"/>
        <v>-0.2119769030836296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115228407</v>
      </c>
      <c r="E312" s="33">
        <v>123968474</v>
      </c>
      <c r="F312" s="33">
        <v>12375855</v>
      </c>
      <c r="G312" s="38">
        <f t="shared" si="72"/>
        <v>0.10740281257207696</v>
      </c>
      <c r="H312" s="33">
        <v>40774310</v>
      </c>
      <c r="I312" s="38">
        <f t="shared" si="73"/>
        <v>0.35385640625926557</v>
      </c>
      <c r="J312" s="33">
        <v>17073957</v>
      </c>
      <c r="K312" s="38">
        <f t="shared" si="74"/>
        <v>0.13772821790159326</v>
      </c>
      <c r="L312" s="33">
        <v>28336550</v>
      </c>
      <c r="M312" s="38">
        <f t="shared" si="75"/>
        <v>0.22857867880183796</v>
      </c>
      <c r="N312" s="33">
        <f t="shared" si="76"/>
        <v>98560672</v>
      </c>
      <c r="O312" s="38">
        <f t="shared" si="77"/>
        <v>0.7950462631329962</v>
      </c>
      <c r="P312" s="33">
        <v>26851712</v>
      </c>
      <c r="Q312" s="33">
        <v>112334871</v>
      </c>
      <c r="R312" s="33">
        <v>125263176</v>
      </c>
      <c r="S312" s="33">
        <v>104437623</v>
      </c>
      <c r="T312" s="38">
        <f t="shared" si="78"/>
        <v>0.83374560932416408</v>
      </c>
      <c r="U312" s="38">
        <f t="shared" si="79"/>
        <v>5.5297703178106561E-2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127577319</v>
      </c>
      <c r="E313" s="33">
        <v>123068320</v>
      </c>
      <c r="F313" s="33">
        <v>9627338</v>
      </c>
      <c r="G313" s="38">
        <f t="shared" si="72"/>
        <v>7.5462770933444681E-2</v>
      </c>
      <c r="H313" s="33">
        <v>25527106</v>
      </c>
      <c r="I313" s="38">
        <f t="shared" si="73"/>
        <v>0.20009125603274355</v>
      </c>
      <c r="J313" s="33">
        <v>20934060</v>
      </c>
      <c r="K313" s="38">
        <f t="shared" si="74"/>
        <v>0.17010112756881707</v>
      </c>
      <c r="L313" s="33">
        <v>25320802</v>
      </c>
      <c r="M313" s="38">
        <f t="shared" si="75"/>
        <v>0.20574589788826239</v>
      </c>
      <c r="N313" s="33">
        <f t="shared" si="76"/>
        <v>81409306</v>
      </c>
      <c r="O313" s="38">
        <f t="shared" si="77"/>
        <v>0.66149684987980661</v>
      </c>
      <c r="P313" s="33">
        <v>32102009</v>
      </c>
      <c r="Q313" s="33">
        <v>148324543</v>
      </c>
      <c r="R313" s="33">
        <v>127902592</v>
      </c>
      <c r="S313" s="33">
        <v>94591106</v>
      </c>
      <c r="T313" s="38">
        <f t="shared" si="78"/>
        <v>0.73955581760219524</v>
      </c>
      <c r="U313" s="38">
        <f t="shared" si="79"/>
        <v>-0.21123933396193362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65811570</v>
      </c>
      <c r="E314" s="33">
        <v>68134750</v>
      </c>
      <c r="F314" s="33">
        <v>8435157</v>
      </c>
      <c r="G314" s="38">
        <f t="shared" si="72"/>
        <v>0.12817133826164609</v>
      </c>
      <c r="H314" s="33">
        <v>10496786</v>
      </c>
      <c r="I314" s="38">
        <f t="shared" si="73"/>
        <v>0.1594975777055615</v>
      </c>
      <c r="J314" s="33">
        <v>19597007</v>
      </c>
      <c r="K314" s="38">
        <f t="shared" si="74"/>
        <v>0.28762132392061318</v>
      </c>
      <c r="L314" s="33">
        <v>14359764</v>
      </c>
      <c r="M314" s="38">
        <f t="shared" si="75"/>
        <v>0.21075536345257009</v>
      </c>
      <c r="N314" s="33">
        <f t="shared" si="76"/>
        <v>52888714</v>
      </c>
      <c r="O314" s="38">
        <f t="shared" si="77"/>
        <v>0.77623700094298431</v>
      </c>
      <c r="P314" s="33">
        <v>19093230</v>
      </c>
      <c r="Q314" s="33">
        <v>59664201</v>
      </c>
      <c r="R314" s="33">
        <v>67319576</v>
      </c>
      <c r="S314" s="33">
        <v>55121353</v>
      </c>
      <c r="T314" s="38">
        <f t="shared" si="78"/>
        <v>0.81880125032278872</v>
      </c>
      <c r="U314" s="38">
        <f t="shared" si="79"/>
        <v>-0.24791331796663008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34592985</v>
      </c>
      <c r="E315" s="33">
        <v>35356209</v>
      </c>
      <c r="F315" s="33">
        <v>6927637</v>
      </c>
      <c r="G315" s="38">
        <f t="shared" si="72"/>
        <v>0.20026132465874222</v>
      </c>
      <c r="H315" s="33">
        <v>8976621</v>
      </c>
      <c r="I315" s="38">
        <f t="shared" si="73"/>
        <v>0.25949252427912767</v>
      </c>
      <c r="J315" s="33">
        <v>8996541</v>
      </c>
      <c r="K315" s="38">
        <f t="shared" si="74"/>
        <v>0.25445434492142527</v>
      </c>
      <c r="L315" s="33">
        <v>13533281</v>
      </c>
      <c r="M315" s="38">
        <f t="shared" si="75"/>
        <v>0.38276957238260473</v>
      </c>
      <c r="N315" s="33">
        <f t="shared" si="76"/>
        <v>38434080</v>
      </c>
      <c r="O315" s="38">
        <f t="shared" si="77"/>
        <v>1.0870531962292678</v>
      </c>
      <c r="P315" s="33">
        <v>6850747</v>
      </c>
      <c r="Q315" s="33">
        <v>34552945</v>
      </c>
      <c r="R315" s="33">
        <v>34533404</v>
      </c>
      <c r="S315" s="33">
        <v>28437208</v>
      </c>
      <c r="T315" s="38">
        <f t="shared" si="78"/>
        <v>0.82346958903906486</v>
      </c>
      <c r="U315" s="38">
        <f t="shared" si="79"/>
        <v>0.97544603530096796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379769238</v>
      </c>
      <c r="E317" s="34">
        <f>SUM(E311:E316)</f>
        <v>388341215</v>
      </c>
      <c r="F317" s="34">
        <f>SUM(F311:F316)</f>
        <v>39003465</v>
      </c>
      <c r="G317" s="39">
        <f t="shared" si="72"/>
        <v>0.10270306569696411</v>
      </c>
      <c r="H317" s="34">
        <f>SUM(H311:H316)</f>
        <v>99044070</v>
      </c>
      <c r="I317" s="39">
        <f t="shared" si="73"/>
        <v>0.26080066548202097</v>
      </c>
      <c r="J317" s="34">
        <f>SUM(J311:J316)</f>
        <v>79312256</v>
      </c>
      <c r="K317" s="39">
        <f t="shared" si="74"/>
        <v>0.20423342394909075</v>
      </c>
      <c r="L317" s="34">
        <f>SUM(L311:L316)</f>
        <v>88506124</v>
      </c>
      <c r="M317" s="39">
        <f t="shared" si="75"/>
        <v>0.22790814001032572</v>
      </c>
      <c r="N317" s="34">
        <f t="shared" si="76"/>
        <v>305865915</v>
      </c>
      <c r="O317" s="39">
        <f t="shared" si="77"/>
        <v>0.7876215636807955</v>
      </c>
      <c r="P317" s="34">
        <f>SUM(P311:P316)</f>
        <v>93724504</v>
      </c>
      <c r="Q317" s="34">
        <f>SUM(Q311:Q316)</f>
        <v>390609105</v>
      </c>
      <c r="R317" s="34">
        <f>SUM(R311:R316)</f>
        <v>392910191</v>
      </c>
      <c r="S317" s="34">
        <f>SUM(S311:S316)</f>
        <v>314604817</v>
      </c>
      <c r="T317" s="39">
        <f t="shared" si="78"/>
        <v>0.80070414106413446</v>
      </c>
      <c r="U317" s="39">
        <f t="shared" si="79"/>
        <v>-5.5677862002876055E-2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61168347</v>
      </c>
      <c r="E318" s="33">
        <v>66116907</v>
      </c>
      <c r="F318" s="33">
        <v>11694956</v>
      </c>
      <c r="G318" s="38">
        <f t="shared" si="72"/>
        <v>0.19119293839998652</v>
      </c>
      <c r="H318" s="33">
        <v>15687815</v>
      </c>
      <c r="I318" s="38">
        <f t="shared" si="73"/>
        <v>0.25646949393613661</v>
      </c>
      <c r="J318" s="33">
        <v>17996478</v>
      </c>
      <c r="K318" s="38">
        <f t="shared" si="74"/>
        <v>0.27219177085824658</v>
      </c>
      <c r="L318" s="33">
        <v>19822885</v>
      </c>
      <c r="M318" s="38">
        <f t="shared" si="75"/>
        <v>0.29981567347062982</v>
      </c>
      <c r="N318" s="33">
        <f t="shared" si="76"/>
        <v>65202134</v>
      </c>
      <c r="O318" s="38">
        <f t="shared" si="77"/>
        <v>0.98616431043878083</v>
      </c>
      <c r="P318" s="33">
        <v>30933080</v>
      </c>
      <c r="Q318" s="33">
        <v>62358366</v>
      </c>
      <c r="R318" s="33">
        <v>63423147</v>
      </c>
      <c r="S318" s="33">
        <v>71442276</v>
      </c>
      <c r="T318" s="38">
        <f t="shared" si="78"/>
        <v>1.1264385225160776</v>
      </c>
      <c r="U318" s="38">
        <f t="shared" si="79"/>
        <v>-0.3591687281059629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129814780</v>
      </c>
      <c r="E319" s="33">
        <v>130697481</v>
      </c>
      <c r="F319" s="33">
        <v>22457408</v>
      </c>
      <c r="G319" s="38">
        <f t="shared" si="72"/>
        <v>0.17299577135977892</v>
      </c>
      <c r="H319" s="33">
        <v>35778179</v>
      </c>
      <c r="I319" s="38">
        <f t="shared" si="73"/>
        <v>0.27560944139026389</v>
      </c>
      <c r="J319" s="33">
        <v>29842547</v>
      </c>
      <c r="K319" s="38">
        <f t="shared" si="74"/>
        <v>0.2283329928906587</v>
      </c>
      <c r="L319" s="33">
        <v>36330079</v>
      </c>
      <c r="M319" s="38">
        <f t="shared" si="75"/>
        <v>0.27797076670513643</v>
      </c>
      <c r="N319" s="33">
        <f t="shared" si="76"/>
        <v>124408213</v>
      </c>
      <c r="O319" s="38">
        <f t="shared" si="77"/>
        <v>0.95187919497851681</v>
      </c>
      <c r="P319" s="33">
        <v>34649113</v>
      </c>
      <c r="Q319" s="33">
        <v>124166720</v>
      </c>
      <c r="R319" s="33">
        <v>123171318</v>
      </c>
      <c r="S319" s="33">
        <v>113995116</v>
      </c>
      <c r="T319" s="38">
        <f t="shared" si="78"/>
        <v>0.92550049679585311</v>
      </c>
      <c r="U319" s="38">
        <f t="shared" si="79"/>
        <v>4.8513969174333482E-2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24052690</v>
      </c>
      <c r="E320" s="33">
        <v>24091690</v>
      </c>
      <c r="F320" s="33">
        <v>5162551</v>
      </c>
      <c r="G320" s="38">
        <f t="shared" si="72"/>
        <v>0.21463507823865022</v>
      </c>
      <c r="H320" s="33">
        <v>5792181</v>
      </c>
      <c r="I320" s="38">
        <f t="shared" si="73"/>
        <v>0.2408121919003654</v>
      </c>
      <c r="J320" s="33">
        <v>5418270</v>
      </c>
      <c r="K320" s="38">
        <f t="shared" si="74"/>
        <v>0.22490203053418004</v>
      </c>
      <c r="L320" s="33">
        <v>7072729</v>
      </c>
      <c r="M320" s="38">
        <f t="shared" si="75"/>
        <v>0.29357546108222377</v>
      </c>
      <c r="N320" s="33">
        <f t="shared" si="76"/>
        <v>23445731</v>
      </c>
      <c r="O320" s="38">
        <f t="shared" si="77"/>
        <v>0.97318747667764283</v>
      </c>
      <c r="P320" s="33">
        <v>5223104</v>
      </c>
      <c r="Q320" s="33">
        <v>22603800</v>
      </c>
      <c r="R320" s="33">
        <v>22174900</v>
      </c>
      <c r="S320" s="33">
        <v>20987009</v>
      </c>
      <c r="T320" s="38">
        <f t="shared" si="78"/>
        <v>0.94643082945131662</v>
      </c>
      <c r="U320" s="38">
        <f t="shared" si="79"/>
        <v>0.3541237164720441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18515827</v>
      </c>
      <c r="E321" s="33">
        <v>24825606</v>
      </c>
      <c r="F321" s="33">
        <v>3154642</v>
      </c>
      <c r="G321" s="38">
        <f t="shared" si="72"/>
        <v>0.17037543070584965</v>
      </c>
      <c r="H321" s="33">
        <v>7062187</v>
      </c>
      <c r="I321" s="38">
        <f t="shared" si="73"/>
        <v>0.38141353340577228</v>
      </c>
      <c r="J321" s="33">
        <v>6685009</v>
      </c>
      <c r="K321" s="38">
        <f t="shared" si="74"/>
        <v>0.269278784171472</v>
      </c>
      <c r="L321" s="33">
        <v>4936566</v>
      </c>
      <c r="M321" s="38">
        <f t="shared" si="75"/>
        <v>0.19884976825943343</v>
      </c>
      <c r="N321" s="33">
        <f t="shared" si="76"/>
        <v>21838404</v>
      </c>
      <c r="O321" s="38">
        <f t="shared" si="77"/>
        <v>0.87967254454936572</v>
      </c>
      <c r="P321" s="33">
        <v>3800151</v>
      </c>
      <c r="Q321" s="33">
        <v>16623677</v>
      </c>
      <c r="R321" s="33">
        <v>15905877</v>
      </c>
      <c r="S321" s="33">
        <v>13453907</v>
      </c>
      <c r="T321" s="38">
        <f t="shared" si="78"/>
        <v>0.84584502948187013</v>
      </c>
      <c r="U321" s="38">
        <f t="shared" si="79"/>
        <v>0.29904469585550686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233551644</v>
      </c>
      <c r="E323" s="34">
        <f>SUM(E318:E322)</f>
        <v>245731684</v>
      </c>
      <c r="F323" s="34">
        <f>SUM(F318:F322)</f>
        <v>42469557</v>
      </c>
      <c r="G323" s="39">
        <f t="shared" si="72"/>
        <v>0.18184225241420265</v>
      </c>
      <c r="H323" s="34">
        <f>SUM(H318:H322)</f>
        <v>64320362</v>
      </c>
      <c r="I323" s="39">
        <f t="shared" si="73"/>
        <v>0.27540102436615688</v>
      </c>
      <c r="J323" s="34">
        <f>SUM(J318:J322)</f>
        <v>59942304</v>
      </c>
      <c r="K323" s="39">
        <f t="shared" si="74"/>
        <v>0.24393396498271669</v>
      </c>
      <c r="L323" s="34">
        <f>SUM(L318:L322)</f>
        <v>68162259</v>
      </c>
      <c r="M323" s="39">
        <f t="shared" si="75"/>
        <v>0.27738490165557977</v>
      </c>
      <c r="N323" s="34">
        <f t="shared" si="76"/>
        <v>234894482</v>
      </c>
      <c r="O323" s="39">
        <f t="shared" si="77"/>
        <v>0.95589823085247727</v>
      </c>
      <c r="P323" s="34">
        <f>SUM(P318:P322)</f>
        <v>74605448</v>
      </c>
      <c r="Q323" s="34">
        <f>SUM(Q318:Q322)</f>
        <v>225752563</v>
      </c>
      <c r="R323" s="34">
        <f>SUM(R318:R322)</f>
        <v>224675242</v>
      </c>
      <c r="S323" s="34">
        <f>SUM(S318:S322)</f>
        <v>219878308</v>
      </c>
      <c r="T323" s="39">
        <f t="shared" si="78"/>
        <v>0.97864947665217161</v>
      </c>
      <c r="U323" s="39">
        <f t="shared" si="79"/>
        <v>-8.6363518653490345E-2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18684063</v>
      </c>
      <c r="E324" s="33">
        <v>21253728</v>
      </c>
      <c r="F324" s="33">
        <v>3014570</v>
      </c>
      <c r="G324" s="38">
        <f t="shared" si="72"/>
        <v>0.16134445703806502</v>
      </c>
      <c r="H324" s="33">
        <v>3232480</v>
      </c>
      <c r="I324" s="38">
        <f t="shared" si="73"/>
        <v>0.17300733785793806</v>
      </c>
      <c r="J324" s="33">
        <v>19278801</v>
      </c>
      <c r="K324" s="38">
        <f t="shared" si="74"/>
        <v>0.90707856052359381</v>
      </c>
      <c r="L324" s="33">
        <v>2924004</v>
      </c>
      <c r="M324" s="38">
        <f t="shared" si="75"/>
        <v>0.1375760525400532</v>
      </c>
      <c r="N324" s="33">
        <f t="shared" si="76"/>
        <v>28449855</v>
      </c>
      <c r="O324" s="38">
        <f t="shared" si="77"/>
        <v>1.3385818713780471</v>
      </c>
      <c r="P324" s="33">
        <v>3383244</v>
      </c>
      <c r="Q324" s="33">
        <v>13239917</v>
      </c>
      <c r="R324" s="33">
        <v>18173997</v>
      </c>
      <c r="S324" s="33">
        <v>12018906</v>
      </c>
      <c r="T324" s="38">
        <f t="shared" si="78"/>
        <v>0.66132430857119651</v>
      </c>
      <c r="U324" s="38">
        <f t="shared" si="79"/>
        <v>-0.1357395446500459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39338958</v>
      </c>
      <c r="E325" s="33">
        <v>39481267</v>
      </c>
      <c r="F325" s="33">
        <v>5946377</v>
      </c>
      <c r="G325" s="38">
        <f t="shared" si="72"/>
        <v>0.15115746075429859</v>
      </c>
      <c r="H325" s="33">
        <v>11543996</v>
      </c>
      <c r="I325" s="38">
        <f t="shared" si="73"/>
        <v>0.29344946045596837</v>
      </c>
      <c r="J325" s="33">
        <v>8790194</v>
      </c>
      <c r="K325" s="38">
        <f t="shared" si="74"/>
        <v>0.22264214570418928</v>
      </c>
      <c r="L325" s="33">
        <v>9065451</v>
      </c>
      <c r="M325" s="38">
        <f t="shared" si="75"/>
        <v>0.22961398376602252</v>
      </c>
      <c r="N325" s="33">
        <f t="shared" si="76"/>
        <v>35346018</v>
      </c>
      <c r="O325" s="38">
        <f t="shared" si="77"/>
        <v>0.89526047884937432</v>
      </c>
      <c r="P325" s="33">
        <v>8094047</v>
      </c>
      <c r="Q325" s="33">
        <v>37176898</v>
      </c>
      <c r="R325" s="33">
        <v>38379524</v>
      </c>
      <c r="S325" s="33">
        <v>31436091</v>
      </c>
      <c r="T325" s="38">
        <f t="shared" si="78"/>
        <v>0.81908496311731227</v>
      </c>
      <c r="U325" s="38">
        <f t="shared" si="79"/>
        <v>0.12001462309274946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113962078</v>
      </c>
      <c r="E326" s="33">
        <v>117460606</v>
      </c>
      <c r="F326" s="33">
        <v>6006369</v>
      </c>
      <c r="G326" s="38">
        <f t="shared" si="72"/>
        <v>5.2704979633663752E-2</v>
      </c>
      <c r="H326" s="33">
        <v>10370325</v>
      </c>
      <c r="I326" s="38">
        <f t="shared" si="73"/>
        <v>9.0998033573940276E-2</v>
      </c>
      <c r="J326" s="33">
        <v>17046262</v>
      </c>
      <c r="K326" s="38">
        <f t="shared" si="74"/>
        <v>0.14512322539864983</v>
      </c>
      <c r="L326" s="33">
        <v>14321988</v>
      </c>
      <c r="M326" s="38">
        <f t="shared" si="75"/>
        <v>0.12193013885863997</v>
      </c>
      <c r="N326" s="33">
        <f t="shared" si="76"/>
        <v>47744944</v>
      </c>
      <c r="O326" s="38">
        <f t="shared" si="77"/>
        <v>0.40647622744258616</v>
      </c>
      <c r="P326" s="33">
        <v>11683130</v>
      </c>
      <c r="Q326" s="33">
        <v>123336466</v>
      </c>
      <c r="R326" s="33">
        <v>112491493</v>
      </c>
      <c r="S326" s="33">
        <v>41791937</v>
      </c>
      <c r="T326" s="38">
        <f t="shared" si="78"/>
        <v>0.37151197735458985</v>
      </c>
      <c r="U326" s="38">
        <f t="shared" si="79"/>
        <v>0.22586909501135399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130674177</v>
      </c>
      <c r="E327" s="33">
        <v>215570314</v>
      </c>
      <c r="F327" s="33">
        <v>33612277</v>
      </c>
      <c r="G327" s="38">
        <f t="shared" si="72"/>
        <v>0.25722202941442668</v>
      </c>
      <c r="H327" s="33">
        <v>35750578</v>
      </c>
      <c r="I327" s="38">
        <f t="shared" si="73"/>
        <v>0.2735856373520531</v>
      </c>
      <c r="J327" s="33">
        <v>36756874</v>
      </c>
      <c r="K327" s="38">
        <f t="shared" si="74"/>
        <v>0.17050990610887173</v>
      </c>
      <c r="L327" s="33">
        <v>48136202</v>
      </c>
      <c r="M327" s="38">
        <f t="shared" si="75"/>
        <v>0.22329698884235052</v>
      </c>
      <c r="N327" s="33">
        <f t="shared" si="76"/>
        <v>154255931</v>
      </c>
      <c r="O327" s="38">
        <f t="shared" si="77"/>
        <v>0.71557130542566261</v>
      </c>
      <c r="P327" s="33">
        <v>43259137</v>
      </c>
      <c r="Q327" s="33">
        <v>134396209</v>
      </c>
      <c r="R327" s="33">
        <v>130950356</v>
      </c>
      <c r="S327" s="33">
        <v>130592478</v>
      </c>
      <c r="T327" s="38">
        <f t="shared" si="78"/>
        <v>0.99726707119452196</v>
      </c>
      <c r="U327" s="38">
        <f t="shared" si="79"/>
        <v>0.11274069105909357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41700100</v>
      </c>
      <c r="E328" s="33">
        <v>42515600</v>
      </c>
      <c r="F328" s="33">
        <v>12988538</v>
      </c>
      <c r="G328" s="38">
        <f t="shared" si="72"/>
        <v>0.3114749844724593</v>
      </c>
      <c r="H328" s="33">
        <v>10996545</v>
      </c>
      <c r="I328" s="38">
        <f t="shared" si="73"/>
        <v>0.26370548272066496</v>
      </c>
      <c r="J328" s="33">
        <v>11491730</v>
      </c>
      <c r="K328" s="38">
        <f t="shared" si="74"/>
        <v>0.27029443310220247</v>
      </c>
      <c r="L328" s="33">
        <v>10364321</v>
      </c>
      <c r="M328" s="38">
        <f t="shared" si="75"/>
        <v>0.24377689600993518</v>
      </c>
      <c r="N328" s="33">
        <f t="shared" si="76"/>
        <v>45841134</v>
      </c>
      <c r="O328" s="38">
        <f t="shared" si="77"/>
        <v>1.0782191477951621</v>
      </c>
      <c r="P328" s="33">
        <v>14369429</v>
      </c>
      <c r="Q328" s="33">
        <v>45081348</v>
      </c>
      <c r="R328" s="33">
        <v>50849317</v>
      </c>
      <c r="S328" s="33">
        <v>52986050</v>
      </c>
      <c r="T328" s="38">
        <f t="shared" si="78"/>
        <v>1.042020879061168</v>
      </c>
      <c r="U328" s="38">
        <f t="shared" si="79"/>
        <v>-0.27872422766416116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47026597</v>
      </c>
      <c r="E329" s="33">
        <v>48655668</v>
      </c>
      <c r="F329" s="33">
        <v>7310469</v>
      </c>
      <c r="G329" s="38">
        <f t="shared" si="72"/>
        <v>0.15545392323412216</v>
      </c>
      <c r="H329" s="33">
        <v>36554756</v>
      </c>
      <c r="I329" s="38">
        <f t="shared" si="73"/>
        <v>0.77732088503023089</v>
      </c>
      <c r="J329" s="33">
        <v>23806783</v>
      </c>
      <c r="K329" s="38">
        <f t="shared" si="74"/>
        <v>0.48929105238057774</v>
      </c>
      <c r="L329" s="33">
        <v>40487743</v>
      </c>
      <c r="M329" s="38">
        <f t="shared" si="75"/>
        <v>0.83212798558227585</v>
      </c>
      <c r="N329" s="33">
        <f t="shared" si="76"/>
        <v>108159751</v>
      </c>
      <c r="O329" s="38">
        <f t="shared" si="77"/>
        <v>2.2229630266303197</v>
      </c>
      <c r="P329" s="33">
        <v>54791524</v>
      </c>
      <c r="Q329" s="33">
        <v>58666014</v>
      </c>
      <c r="R329" s="33">
        <v>66218973</v>
      </c>
      <c r="S329" s="33">
        <v>132046618</v>
      </c>
      <c r="T329" s="38">
        <f t="shared" si="78"/>
        <v>1.9940903946063917</v>
      </c>
      <c r="U329" s="38">
        <f t="shared" si="79"/>
        <v>-0.26105827974414442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64973296</v>
      </c>
      <c r="E330" s="33">
        <v>71142486</v>
      </c>
      <c r="F330" s="33">
        <v>10631528</v>
      </c>
      <c r="G330" s="38">
        <f t="shared" si="72"/>
        <v>0.16362919313805474</v>
      </c>
      <c r="H330" s="33">
        <v>17965262</v>
      </c>
      <c r="I330" s="38">
        <f t="shared" si="73"/>
        <v>0.27650224178253169</v>
      </c>
      <c r="J330" s="33">
        <v>15507481</v>
      </c>
      <c r="K330" s="38">
        <f t="shared" si="74"/>
        <v>0.21797777772342675</v>
      </c>
      <c r="L330" s="33">
        <v>17077780</v>
      </c>
      <c r="M330" s="38">
        <f t="shared" si="75"/>
        <v>0.24005036877682345</v>
      </c>
      <c r="N330" s="33">
        <f t="shared" si="76"/>
        <v>61182051</v>
      </c>
      <c r="O330" s="38">
        <f t="shared" si="77"/>
        <v>0.85999315514501418</v>
      </c>
      <c r="P330" s="33">
        <v>10771791</v>
      </c>
      <c r="Q330" s="33">
        <v>65698812</v>
      </c>
      <c r="R330" s="33">
        <v>50265383</v>
      </c>
      <c r="S330" s="33">
        <v>49315745</v>
      </c>
      <c r="T330" s="38">
        <f t="shared" si="78"/>
        <v>0.98110751488753201</v>
      </c>
      <c r="U330" s="38">
        <f t="shared" si="79"/>
        <v>0.58541694691254231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456359269</v>
      </c>
      <c r="E332" s="34">
        <f>SUM(E324:E331)</f>
        <v>556079669</v>
      </c>
      <c r="F332" s="34">
        <f>SUM(F324:F331)</f>
        <v>79510128</v>
      </c>
      <c r="G332" s="39">
        <f t="shared" si="72"/>
        <v>0.17422704741864245</v>
      </c>
      <c r="H332" s="34">
        <f>SUM(H324:H331)</f>
        <v>126413942</v>
      </c>
      <c r="I332" s="39">
        <f t="shared" si="73"/>
        <v>0.27700531267175815</v>
      </c>
      <c r="J332" s="34">
        <f>SUM(J324:J331)</f>
        <v>132678125</v>
      </c>
      <c r="K332" s="39">
        <f t="shared" si="74"/>
        <v>0.23859553297209288</v>
      </c>
      <c r="L332" s="34">
        <f>SUM(L324:L331)</f>
        <v>142377489</v>
      </c>
      <c r="M332" s="39">
        <f t="shared" si="75"/>
        <v>0.2560379329387063</v>
      </c>
      <c r="N332" s="34">
        <f t="shared" si="76"/>
        <v>480979684</v>
      </c>
      <c r="O332" s="39">
        <f t="shared" si="77"/>
        <v>0.86494743615595127</v>
      </c>
      <c r="P332" s="34">
        <f>SUM(P324:P331)</f>
        <v>146352302</v>
      </c>
      <c r="Q332" s="34">
        <f>SUM(Q324:Q331)</f>
        <v>477595664</v>
      </c>
      <c r="R332" s="34">
        <f>SUM(R324:R331)</f>
        <v>467329043</v>
      </c>
      <c r="S332" s="34">
        <f>SUM(S324:S331)</f>
        <v>450187825</v>
      </c>
      <c r="T332" s="39">
        <f t="shared" si="78"/>
        <v>0.96332088010203121</v>
      </c>
      <c r="U332" s="39">
        <f t="shared" si="79"/>
        <v>-2.7159210655941735E-2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3721322</v>
      </c>
      <c r="E333" s="33">
        <v>3633672</v>
      </c>
      <c r="F333" s="33">
        <v>789256</v>
      </c>
      <c r="G333" s="38">
        <f t="shared" si="72"/>
        <v>0.21209021955100901</v>
      </c>
      <c r="H333" s="33">
        <v>888334</v>
      </c>
      <c r="I333" s="38">
        <f t="shared" si="73"/>
        <v>0.23871462883351668</v>
      </c>
      <c r="J333" s="33">
        <v>935538</v>
      </c>
      <c r="K333" s="38">
        <f t="shared" si="74"/>
        <v>0.25746352450083554</v>
      </c>
      <c r="L333" s="33">
        <v>796828</v>
      </c>
      <c r="M333" s="38">
        <f t="shared" si="75"/>
        <v>0.21929001847167273</v>
      </c>
      <c r="N333" s="33">
        <f t="shared" si="76"/>
        <v>3409956</v>
      </c>
      <c r="O333" s="38">
        <f t="shared" si="77"/>
        <v>0.93843252775704578</v>
      </c>
      <c r="P333" s="33">
        <v>1046139</v>
      </c>
      <c r="Q333" s="33">
        <v>3910080</v>
      </c>
      <c r="R333" s="33">
        <v>3838796</v>
      </c>
      <c r="S333" s="33">
        <v>3728195</v>
      </c>
      <c r="T333" s="38">
        <f t="shared" si="78"/>
        <v>0.97118862268273698</v>
      </c>
      <c r="U333" s="38">
        <f t="shared" si="79"/>
        <v>-0.23831536726955027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5613642</v>
      </c>
      <c r="E334" s="33">
        <v>5839042</v>
      </c>
      <c r="F334" s="33">
        <v>1397521</v>
      </c>
      <c r="G334" s="38">
        <f t="shared" si="72"/>
        <v>0.24895085935298333</v>
      </c>
      <c r="H334" s="33">
        <v>1389592</v>
      </c>
      <c r="I334" s="38">
        <f t="shared" si="73"/>
        <v>0.24753840732985824</v>
      </c>
      <c r="J334" s="33">
        <v>1546276</v>
      </c>
      <c r="K334" s="38">
        <f t="shared" si="74"/>
        <v>0.26481672849758575</v>
      </c>
      <c r="L334" s="33">
        <v>1093004</v>
      </c>
      <c r="M334" s="38">
        <f t="shared" si="75"/>
        <v>0.18718892585461794</v>
      </c>
      <c r="N334" s="33">
        <f t="shared" si="76"/>
        <v>5426393</v>
      </c>
      <c r="O334" s="38">
        <f t="shared" si="77"/>
        <v>0.9293293317636695</v>
      </c>
      <c r="P334" s="33">
        <v>1676283</v>
      </c>
      <c r="Q334" s="33">
        <v>4480510</v>
      </c>
      <c r="R334" s="33">
        <v>3269219</v>
      </c>
      <c r="S334" s="33">
        <v>5085958</v>
      </c>
      <c r="T334" s="38">
        <f t="shared" si="78"/>
        <v>1.555710400557442</v>
      </c>
      <c r="U334" s="38">
        <f t="shared" si="79"/>
        <v>-0.34795974188129331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34230417</v>
      </c>
      <c r="E335" s="33">
        <v>35295666</v>
      </c>
      <c r="F335" s="33">
        <v>5036029</v>
      </c>
      <c r="G335" s="38">
        <f t="shared" si="72"/>
        <v>0.14712146217792205</v>
      </c>
      <c r="H335" s="33">
        <v>5087197</v>
      </c>
      <c r="I335" s="38">
        <f t="shared" si="73"/>
        <v>0.1486162730649761</v>
      </c>
      <c r="J335" s="33">
        <v>5603140</v>
      </c>
      <c r="K335" s="38">
        <f t="shared" si="74"/>
        <v>0.15874866902922302</v>
      </c>
      <c r="L335" s="33">
        <v>10641153</v>
      </c>
      <c r="M335" s="38">
        <f t="shared" si="75"/>
        <v>0.30148610880440674</v>
      </c>
      <c r="N335" s="33">
        <f t="shared" si="76"/>
        <v>26367519</v>
      </c>
      <c r="O335" s="38">
        <f t="shared" si="77"/>
        <v>0.74704693205109096</v>
      </c>
      <c r="P335" s="33">
        <v>7516273</v>
      </c>
      <c r="Q335" s="33">
        <v>33583372</v>
      </c>
      <c r="R335" s="33">
        <v>35131863</v>
      </c>
      <c r="S335" s="33">
        <v>20277811</v>
      </c>
      <c r="T335" s="38">
        <f t="shared" si="78"/>
        <v>0.57719145153218887</v>
      </c>
      <c r="U335" s="38">
        <f t="shared" si="79"/>
        <v>0.41574860306431116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43565381</v>
      </c>
      <c r="E337" s="34">
        <f>SUM(E333:E336)</f>
        <v>44768380</v>
      </c>
      <c r="F337" s="34">
        <f>SUM(F333:F336)</f>
        <v>7222806</v>
      </c>
      <c r="G337" s="39">
        <f t="shared" si="72"/>
        <v>0.16579232946453515</v>
      </c>
      <c r="H337" s="34">
        <f>SUM(H333:H336)</f>
        <v>7365123</v>
      </c>
      <c r="I337" s="39">
        <f t="shared" si="73"/>
        <v>0.16905907468133929</v>
      </c>
      <c r="J337" s="34">
        <f>SUM(J333:J336)</f>
        <v>8084954</v>
      </c>
      <c r="K337" s="39">
        <f t="shared" si="74"/>
        <v>0.18059518794291865</v>
      </c>
      <c r="L337" s="34">
        <f>SUM(L333:L336)</f>
        <v>12530985</v>
      </c>
      <c r="M337" s="39">
        <f t="shared" si="75"/>
        <v>0.27990704599987759</v>
      </c>
      <c r="N337" s="34">
        <f t="shared" si="76"/>
        <v>35203868</v>
      </c>
      <c r="O337" s="39">
        <f t="shared" si="77"/>
        <v>0.78635563761744343</v>
      </c>
      <c r="P337" s="34">
        <f>SUM(P333:P336)</f>
        <v>10238695</v>
      </c>
      <c r="Q337" s="34">
        <f>SUM(Q333:Q336)</f>
        <v>41973962</v>
      </c>
      <c r="R337" s="34">
        <f>SUM(R333:R336)</f>
        <v>42239878</v>
      </c>
      <c r="S337" s="34">
        <f>SUM(S333:S336)</f>
        <v>29091964</v>
      </c>
      <c r="T337" s="39">
        <f t="shared" si="78"/>
        <v>0.68873219756932058</v>
      </c>
      <c r="U337" s="39">
        <f t="shared" si="79"/>
        <v>0.22388497752887448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6797164908</v>
      </c>
      <c r="E338" s="34">
        <f>SUM(E302,E304:E309,E311:E316,E318:E322,E324:E331,E333:E336)</f>
        <v>9466666297</v>
      </c>
      <c r="F338" s="34">
        <f>SUM(F302,F304:F309,F311:F316,F318:F322,F324:F331,F333:F336)</f>
        <v>849211048</v>
      </c>
      <c r="G338" s="39">
        <f t="shared" si="72"/>
        <v>0.1249360666533942</v>
      </c>
      <c r="H338" s="34">
        <f>SUM(H302,H304:H309,H311:H316,H318:H322,H324:H331,H333:H336)</f>
        <v>1612926860</v>
      </c>
      <c r="I338" s="39">
        <f t="shared" si="73"/>
        <v>0.23729406036649892</v>
      </c>
      <c r="J338" s="34">
        <f>SUM(J302,J304:J309,J311:J316,J318:J322,J324:J331,J333:J336)</f>
        <v>2265522754</v>
      </c>
      <c r="K338" s="39">
        <f t="shared" si="74"/>
        <v>0.23931579321835264</v>
      </c>
      <c r="L338" s="34">
        <f>SUM(L302,L304:L309,L311:L316,L318:L322,L324:L331,L333:L336)</f>
        <v>2920854184</v>
      </c>
      <c r="M338" s="39">
        <f t="shared" si="75"/>
        <v>0.30854094697788415</v>
      </c>
      <c r="N338" s="34">
        <f t="shared" si="76"/>
        <v>7648514846</v>
      </c>
      <c r="O338" s="39">
        <f t="shared" si="77"/>
        <v>0.80794174063406299</v>
      </c>
      <c r="P338" s="34">
        <f>SUM(P302,P304:P309,P311:P316,P318:P322,P324:P331,P333:P336)</f>
        <v>1236029077</v>
      </c>
      <c r="Q338" s="34">
        <f>SUM(Q302,Q304:Q309,Q311:Q316,Q318:Q322,Q324:Q331,Q333:Q336)</f>
        <v>5123320744</v>
      </c>
      <c r="R338" s="34">
        <f>SUM(R302,R304:R309,R311:R316,R318:R322,R324:R331,R333:R336)</f>
        <v>4849243833</v>
      </c>
      <c r="S338" s="34">
        <f>SUM(S302,S304:S309,S311:S316,S318:S322,S324:S331,S333:S336)</f>
        <v>4398965508</v>
      </c>
      <c r="T338" s="39">
        <f t="shared" si="78"/>
        <v>0.90714463109984844</v>
      </c>
      <c r="U338" s="39">
        <f t="shared" si="79"/>
        <v>1.363095042302148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59819076280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65167633886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13800939714</v>
      </c>
      <c r="G339" s="41">
        <f t="shared" si="72"/>
        <v>0.23071134782156821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15685134510</v>
      </c>
      <c r="I339" s="41">
        <f t="shared" si="73"/>
        <v>0.26220957402587292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11308599272</v>
      </c>
      <c r="K339" s="41">
        <f t="shared" si="74"/>
        <v>0.17353091707737195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15633725104</v>
      </c>
      <c r="M339" s="41">
        <f t="shared" si="75"/>
        <v>0.23990014938011434</v>
      </c>
      <c r="N339" s="36">
        <f t="shared" si="76"/>
        <v>56428398600</v>
      </c>
      <c r="O339" s="41">
        <f t="shared" si="77"/>
        <v>0.86589607808551328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13812175168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54684750820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55933118026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52405203489</v>
      </c>
      <c r="T339" s="41">
        <f t="shared" si="78"/>
        <v>0.93692619575829683</v>
      </c>
      <c r="U339" s="41">
        <f t="shared" si="79"/>
        <v>0.13188001989868758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352024753</v>
      </c>
      <c r="E8" s="33">
        <v>350287313</v>
      </c>
      <c r="F8" s="33">
        <v>98158645</v>
      </c>
      <c r="G8" s="38">
        <f>IF(($D8       =0),0,($F8       /$D8       ))</f>
        <v>0.27884017860528121</v>
      </c>
      <c r="H8" s="33">
        <v>130754190</v>
      </c>
      <c r="I8" s="38">
        <f>IF(($D8       =0),0,($H8       /$D8       ))</f>
        <v>0.37143464738117438</v>
      </c>
      <c r="J8" s="33">
        <v>107364437</v>
      </c>
      <c r="K8" s="38">
        <f>IF(($E8       =0),0,($J8       /$E8       ))</f>
        <v>0.30650392696352097</v>
      </c>
      <c r="L8" s="33">
        <v>100996575</v>
      </c>
      <c r="M8" s="38">
        <f>IF(($E8       =0),0,($L8       /$E8       ))</f>
        <v>0.28832495854624346</v>
      </c>
      <c r="N8" s="33">
        <f>$F8       +$H8       +$J8       +$L8</f>
        <v>437273847</v>
      </c>
      <c r="O8" s="38">
        <f>IF(($E8       =0),0,($N8       /$E8       ))</f>
        <v>1.248329102344623</v>
      </c>
      <c r="P8" s="33">
        <v>87051920</v>
      </c>
      <c r="Q8" s="33">
        <v>444157500</v>
      </c>
      <c r="R8" s="33">
        <v>481892048</v>
      </c>
      <c r="S8" s="33">
        <v>369881890</v>
      </c>
      <c r="T8" s="38">
        <f>IF(($R8       =0),0,($S8       /$R8       ))</f>
        <v>0.76756172162442493</v>
      </c>
      <c r="U8" s="38">
        <f>IF(($P8       =0),0,(($L8       /$P8       )-1))</f>
        <v>0.16018779367531466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731885390</v>
      </c>
      <c r="E9" s="33">
        <v>851486170</v>
      </c>
      <c r="F9" s="33">
        <v>53097281</v>
      </c>
      <c r="G9" s="38">
        <f>IF(($D9       =0),0,($F9       /$D9       ))</f>
        <v>7.2548628139714605E-2</v>
      </c>
      <c r="H9" s="33">
        <v>129034253</v>
      </c>
      <c r="I9" s="38">
        <f>IF(($D9       =0),0,($H9       /$D9       ))</f>
        <v>0.17630390599817822</v>
      </c>
      <c r="J9" s="33">
        <v>84297136</v>
      </c>
      <c r="K9" s="38">
        <f>IF(($E9       =0),0,($J9       /$E9       ))</f>
        <v>9.9000006071736896E-2</v>
      </c>
      <c r="L9" s="33">
        <v>98962433</v>
      </c>
      <c r="M9" s="38">
        <f>IF(($E9       =0),0,($L9       /$E9       ))</f>
        <v>0.11622318304946749</v>
      </c>
      <c r="N9" s="33">
        <f>$F9       +$H9       +$J9       +$L9</f>
        <v>365391103</v>
      </c>
      <c r="O9" s="38">
        <f>IF(($E9       =0),0,($N9       /$E9       ))</f>
        <v>0.42912159454098942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1083910143</v>
      </c>
      <c r="E10" s="34">
        <f>SUM(E8:E9)</f>
        <v>1201773483</v>
      </c>
      <c r="F10" s="34">
        <f>SUM(F8:F9)</f>
        <v>151255926</v>
      </c>
      <c r="G10" s="39">
        <f t="shared" ref="G10:G54" si="0">IF(($D10      =0),0,($F10      /$D10      ))</f>
        <v>0.13954655464461319</v>
      </c>
      <c r="H10" s="34">
        <f>SUM(H8:H9)</f>
        <v>259788443</v>
      </c>
      <c r="I10" s="39">
        <f t="shared" ref="I10:I54" si="1">IF(($D10      =0),0,($H10      /$D10      ))</f>
        <v>0.2396771030124035</v>
      </c>
      <c r="J10" s="34">
        <f>SUM(J8:J9)</f>
        <v>191661573</v>
      </c>
      <c r="K10" s="39">
        <f t="shared" ref="K10:K54" si="2">IF(($E10      =0),0,($J10      /$E10      ))</f>
        <v>0.15948227824228003</v>
      </c>
      <c r="L10" s="34">
        <f>SUM(L8:L9)</f>
        <v>199959008</v>
      </c>
      <c r="M10" s="39">
        <f t="shared" ref="M10:M54" si="3">IF(($E10      =0),0,($L10      /$E10      ))</f>
        <v>0.16638660348940318</v>
      </c>
      <c r="N10" s="34">
        <f t="shared" ref="N10:N54" si="4">$F10      +$H10      +$J10      +$L10</f>
        <v>802664950</v>
      </c>
      <c r="O10" s="39">
        <f t="shared" ref="O10:O54" si="5">IF(($E10      =0),0,($N10      /$E10      ))</f>
        <v>0.66790036671161934</v>
      </c>
      <c r="P10" s="34">
        <f>SUM(P8:P9)</f>
        <v>87051920</v>
      </c>
      <c r="Q10" s="34">
        <f>SUM(Q8:Q9)</f>
        <v>444157500</v>
      </c>
      <c r="R10" s="34">
        <f>SUM(R8:R9)</f>
        <v>481892048</v>
      </c>
      <c r="S10" s="34">
        <f>SUM(S8:S9)</f>
        <v>369881890</v>
      </c>
      <c r="T10" s="39">
        <f t="shared" ref="T10:T54" si="6">IF(($R10      =0),0,($S10      /$R10      ))</f>
        <v>0.76756172162442493</v>
      </c>
      <c r="U10" s="39">
        <f t="shared" ref="U10:U54" si="7">IF(($P10      =0),0,(($L10      /$P10      )-1))</f>
        <v>1.2970085898162842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34663592</v>
      </c>
      <c r="E11" s="33">
        <v>37644638</v>
      </c>
      <c r="F11" s="33">
        <v>3329262</v>
      </c>
      <c r="G11" s="38">
        <f t="shared" si="0"/>
        <v>9.6044922291954049E-2</v>
      </c>
      <c r="H11" s="33">
        <v>13498610</v>
      </c>
      <c r="I11" s="38">
        <f t="shared" si="1"/>
        <v>0.38941751910765626</v>
      </c>
      <c r="J11" s="33">
        <v>9729806</v>
      </c>
      <c r="K11" s="38">
        <f t="shared" si="2"/>
        <v>0.25846459195596461</v>
      </c>
      <c r="L11" s="33">
        <v>5365396</v>
      </c>
      <c r="M11" s="38">
        <f t="shared" si="3"/>
        <v>0.14252749621340494</v>
      </c>
      <c r="N11" s="33">
        <f t="shared" si="4"/>
        <v>31923074</v>
      </c>
      <c r="O11" s="38">
        <f t="shared" si="5"/>
        <v>0.84801118289409505</v>
      </c>
      <c r="P11" s="33">
        <v>7577351</v>
      </c>
      <c r="Q11" s="33">
        <v>30596092</v>
      </c>
      <c r="R11" s="33">
        <v>41138592</v>
      </c>
      <c r="S11" s="33">
        <v>28732498</v>
      </c>
      <c r="T11" s="38">
        <f t="shared" si="6"/>
        <v>0.69843173047828178</v>
      </c>
      <c r="U11" s="38">
        <f t="shared" si="7"/>
        <v>-0.29191666058494581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17914874</v>
      </c>
      <c r="E12" s="33">
        <v>18651294</v>
      </c>
      <c r="F12" s="33">
        <v>4665144</v>
      </c>
      <c r="G12" s="38">
        <f t="shared" si="0"/>
        <v>0.26040618538539539</v>
      </c>
      <c r="H12" s="33">
        <v>4804419</v>
      </c>
      <c r="I12" s="38">
        <f t="shared" si="1"/>
        <v>0.26818045161802423</v>
      </c>
      <c r="J12" s="33">
        <v>4519201</v>
      </c>
      <c r="K12" s="38">
        <f t="shared" si="2"/>
        <v>0.24229959594224401</v>
      </c>
      <c r="L12" s="33">
        <v>5100617</v>
      </c>
      <c r="M12" s="38">
        <f t="shared" si="3"/>
        <v>0.27347255370056361</v>
      </c>
      <c r="N12" s="33">
        <f t="shared" si="4"/>
        <v>19089381</v>
      </c>
      <c r="O12" s="38">
        <f t="shared" si="5"/>
        <v>1.0234882898741502</v>
      </c>
      <c r="P12" s="33">
        <v>2443179</v>
      </c>
      <c r="Q12" s="33">
        <v>14936594</v>
      </c>
      <c r="R12" s="33">
        <v>12472460</v>
      </c>
      <c r="S12" s="33">
        <v>11521245</v>
      </c>
      <c r="T12" s="38">
        <f t="shared" si="6"/>
        <v>0.92373477245066327</v>
      </c>
      <c r="U12" s="38">
        <f t="shared" si="7"/>
        <v>1.0876968081339928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25999212</v>
      </c>
      <c r="E13" s="33">
        <v>25699212</v>
      </c>
      <c r="F13" s="33">
        <v>3504355</v>
      </c>
      <c r="G13" s="38">
        <f t="shared" si="0"/>
        <v>0.13478696969738929</v>
      </c>
      <c r="H13" s="33">
        <v>252256</v>
      </c>
      <c r="I13" s="38">
        <f t="shared" si="1"/>
        <v>9.7024479049595807E-3</v>
      </c>
      <c r="J13" s="33">
        <v>2418353</v>
      </c>
      <c r="K13" s="38">
        <f t="shared" si="2"/>
        <v>9.4102223834723026E-2</v>
      </c>
      <c r="L13" s="33">
        <v>17273023</v>
      </c>
      <c r="M13" s="38">
        <f t="shared" si="3"/>
        <v>0.67212267053168795</v>
      </c>
      <c r="N13" s="33">
        <f t="shared" si="4"/>
        <v>23447987</v>
      </c>
      <c r="O13" s="38">
        <f t="shared" si="5"/>
        <v>0.91240101058351519</v>
      </c>
      <c r="P13" s="33">
        <v>5643530</v>
      </c>
      <c r="Q13" s="33">
        <v>23886612</v>
      </c>
      <c r="R13" s="33">
        <v>24528604</v>
      </c>
      <c r="S13" s="33">
        <v>25183966</v>
      </c>
      <c r="T13" s="38">
        <f t="shared" si="6"/>
        <v>1.0267182755284401</v>
      </c>
      <c r="U13" s="38">
        <f t="shared" si="7"/>
        <v>2.0606770939465191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24895169</v>
      </c>
      <c r="E14" s="33">
        <v>26577319</v>
      </c>
      <c r="F14" s="33">
        <v>3921119</v>
      </c>
      <c r="G14" s="38">
        <f t="shared" si="0"/>
        <v>0.15750521717687477</v>
      </c>
      <c r="H14" s="33">
        <v>6598239</v>
      </c>
      <c r="I14" s="38">
        <f t="shared" si="1"/>
        <v>0.26504094027238778</v>
      </c>
      <c r="J14" s="33">
        <v>5399223</v>
      </c>
      <c r="K14" s="38">
        <f t="shared" si="2"/>
        <v>0.20315152931715949</v>
      </c>
      <c r="L14" s="33">
        <v>7903566</v>
      </c>
      <c r="M14" s="38">
        <f t="shared" si="3"/>
        <v>0.29738010820429256</v>
      </c>
      <c r="N14" s="33">
        <f t="shared" si="4"/>
        <v>23822147</v>
      </c>
      <c r="O14" s="38">
        <f t="shared" si="5"/>
        <v>0.89633371221529157</v>
      </c>
      <c r="P14" s="33">
        <v>4208104</v>
      </c>
      <c r="Q14" s="33">
        <v>20793253</v>
      </c>
      <c r="R14" s="33">
        <v>19825796</v>
      </c>
      <c r="S14" s="33">
        <v>18958443</v>
      </c>
      <c r="T14" s="38">
        <f t="shared" si="6"/>
        <v>0.95625128998603637</v>
      </c>
      <c r="U14" s="38">
        <f t="shared" si="7"/>
        <v>0.87817744048150903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7820035</v>
      </c>
      <c r="E15" s="33">
        <v>11205152</v>
      </c>
      <c r="F15" s="33">
        <v>1234651</v>
      </c>
      <c r="G15" s="38">
        <f t="shared" si="0"/>
        <v>0.1578830529530878</v>
      </c>
      <c r="H15" s="33">
        <v>1074999</v>
      </c>
      <c r="I15" s="38">
        <f t="shared" si="1"/>
        <v>0.1374672875505033</v>
      </c>
      <c r="J15" s="33">
        <v>4220496</v>
      </c>
      <c r="K15" s="38">
        <f t="shared" si="2"/>
        <v>0.37665673790056575</v>
      </c>
      <c r="L15" s="33">
        <v>3852864</v>
      </c>
      <c r="M15" s="38">
        <f t="shared" si="3"/>
        <v>0.34384754441528326</v>
      </c>
      <c r="N15" s="33">
        <f t="shared" si="4"/>
        <v>10383010</v>
      </c>
      <c r="O15" s="38">
        <f t="shared" si="5"/>
        <v>0.92662821530667316</v>
      </c>
      <c r="P15" s="33">
        <v>876400</v>
      </c>
      <c r="Q15" s="33">
        <v>13191787</v>
      </c>
      <c r="R15" s="33">
        <v>11995811</v>
      </c>
      <c r="S15" s="33">
        <v>6898160</v>
      </c>
      <c r="T15" s="38">
        <f t="shared" si="6"/>
        <v>0.57504740613202388</v>
      </c>
      <c r="U15" s="38">
        <f t="shared" si="7"/>
        <v>3.3962391602008219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59887674</v>
      </c>
      <c r="E16" s="33">
        <v>60915436</v>
      </c>
      <c r="F16" s="33">
        <v>15468674</v>
      </c>
      <c r="G16" s="38">
        <f t="shared" si="0"/>
        <v>0.2582947870040837</v>
      </c>
      <c r="H16" s="33">
        <v>18702086</v>
      </c>
      <c r="I16" s="38">
        <f t="shared" si="1"/>
        <v>0.31228606407388604</v>
      </c>
      <c r="J16" s="33">
        <v>18168980</v>
      </c>
      <c r="K16" s="38">
        <f t="shared" si="2"/>
        <v>0.29826561530315565</v>
      </c>
      <c r="L16" s="33">
        <v>13025177</v>
      </c>
      <c r="M16" s="38">
        <f t="shared" si="3"/>
        <v>0.21382391484483507</v>
      </c>
      <c r="N16" s="33">
        <f t="shared" si="4"/>
        <v>65364917</v>
      </c>
      <c r="O16" s="38">
        <f t="shared" si="5"/>
        <v>1.0730435714192377</v>
      </c>
      <c r="P16" s="33">
        <v>17391243</v>
      </c>
      <c r="Q16" s="33">
        <v>62586637</v>
      </c>
      <c r="R16" s="33">
        <v>67477090</v>
      </c>
      <c r="S16" s="33">
        <v>62948855</v>
      </c>
      <c r="T16" s="38">
        <f t="shared" si="6"/>
        <v>0.93289226017304538</v>
      </c>
      <c r="U16" s="38">
        <f t="shared" si="7"/>
        <v>-0.25104968057774824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12813654</v>
      </c>
      <c r="E17" s="33">
        <v>15081436</v>
      </c>
      <c r="F17" s="33">
        <v>1295257</v>
      </c>
      <c r="G17" s="38">
        <f t="shared" si="0"/>
        <v>0.10108412479375516</v>
      </c>
      <c r="H17" s="33">
        <v>1509762</v>
      </c>
      <c r="I17" s="38">
        <f t="shared" si="1"/>
        <v>0.11782447067791904</v>
      </c>
      <c r="J17" s="33">
        <v>1742825</v>
      </c>
      <c r="K17" s="38">
        <f t="shared" si="2"/>
        <v>0.11556094525746753</v>
      </c>
      <c r="L17" s="33">
        <v>1541998</v>
      </c>
      <c r="M17" s="38">
        <f t="shared" si="3"/>
        <v>0.10224477297785171</v>
      </c>
      <c r="N17" s="33">
        <f t="shared" si="4"/>
        <v>6089842</v>
      </c>
      <c r="O17" s="38">
        <f t="shared" si="5"/>
        <v>0.40379722461442003</v>
      </c>
      <c r="P17" s="33">
        <v>1260776</v>
      </c>
      <c r="Q17" s="33">
        <v>13284740</v>
      </c>
      <c r="R17" s="33">
        <v>11692319</v>
      </c>
      <c r="S17" s="33">
        <v>6078233</v>
      </c>
      <c r="T17" s="38">
        <f t="shared" si="6"/>
        <v>0.51984837225190317</v>
      </c>
      <c r="U17" s="38">
        <f t="shared" si="7"/>
        <v>0.22305469012735024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183994210</v>
      </c>
      <c r="E19" s="34">
        <f>SUM(E11:E18)</f>
        <v>195774487</v>
      </c>
      <c r="F19" s="34">
        <f>SUM(F11:F18)</f>
        <v>33418462</v>
      </c>
      <c r="G19" s="39">
        <f t="shared" si="0"/>
        <v>0.1816277914397415</v>
      </c>
      <c r="H19" s="34">
        <f>SUM(H11:H18)</f>
        <v>46440371</v>
      </c>
      <c r="I19" s="39">
        <f t="shared" si="1"/>
        <v>0.25240126306148436</v>
      </c>
      <c r="J19" s="34">
        <f>SUM(J11:J18)</f>
        <v>46198884</v>
      </c>
      <c r="K19" s="39">
        <f t="shared" si="2"/>
        <v>0.23598010500724745</v>
      </c>
      <c r="L19" s="34">
        <f>SUM(L11:L18)</f>
        <v>54062641</v>
      </c>
      <c r="M19" s="39">
        <f t="shared" si="3"/>
        <v>0.27614752988728303</v>
      </c>
      <c r="N19" s="34">
        <f t="shared" si="4"/>
        <v>180120358</v>
      </c>
      <c r="O19" s="39">
        <f t="shared" si="5"/>
        <v>0.92003999479257992</v>
      </c>
      <c r="P19" s="34">
        <f>SUM(P11:P18)</f>
        <v>39400583</v>
      </c>
      <c r="Q19" s="34">
        <f>SUM(Q11:Q18)</f>
        <v>179275715</v>
      </c>
      <c r="R19" s="34">
        <f>SUM(R11:R18)</f>
        <v>189130672</v>
      </c>
      <c r="S19" s="34">
        <f>SUM(S11:S18)</f>
        <v>160321400</v>
      </c>
      <c r="T19" s="39">
        <f t="shared" si="6"/>
        <v>0.84767530461690532</v>
      </c>
      <c r="U19" s="39">
        <f t="shared" si="7"/>
        <v>0.37212794541644212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527226504</v>
      </c>
      <c r="E26" s="33">
        <v>487342511</v>
      </c>
      <c r="F26" s="33">
        <v>20706387</v>
      </c>
      <c r="G26" s="38">
        <f t="shared" si="0"/>
        <v>3.9274176929466352E-2</v>
      </c>
      <c r="H26" s="33">
        <v>21533161</v>
      </c>
      <c r="I26" s="38">
        <f t="shared" si="1"/>
        <v>4.0842334056862967E-2</v>
      </c>
      <c r="J26" s="33">
        <v>74739260</v>
      </c>
      <c r="K26" s="38">
        <f t="shared" si="2"/>
        <v>0.15336084645404555</v>
      </c>
      <c r="L26" s="33">
        <v>21820948</v>
      </c>
      <c r="M26" s="38">
        <f t="shared" si="3"/>
        <v>4.4775383857288818E-2</v>
      </c>
      <c r="N26" s="33">
        <f t="shared" si="4"/>
        <v>138799756</v>
      </c>
      <c r="O26" s="38">
        <f t="shared" si="5"/>
        <v>0.28480945714173495</v>
      </c>
      <c r="P26" s="33">
        <v>28214119</v>
      </c>
      <c r="Q26" s="33">
        <v>185518536</v>
      </c>
      <c r="R26" s="33">
        <v>0</v>
      </c>
      <c r="S26" s="33">
        <v>179382093</v>
      </c>
      <c r="T26" s="38">
        <f t="shared" si="6"/>
        <v>0</v>
      </c>
      <c r="U26" s="38">
        <f t="shared" si="7"/>
        <v>-0.22659474144842162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527226504</v>
      </c>
      <c r="E27" s="34">
        <f>SUM(E20:E26)</f>
        <v>487342511</v>
      </c>
      <c r="F27" s="34">
        <f>SUM(F20:F26)</f>
        <v>20706387</v>
      </c>
      <c r="G27" s="39">
        <f t="shared" si="0"/>
        <v>3.9274176929466352E-2</v>
      </c>
      <c r="H27" s="34">
        <f>SUM(H20:H26)</f>
        <v>21533161</v>
      </c>
      <c r="I27" s="39">
        <f t="shared" si="1"/>
        <v>4.0842334056862967E-2</v>
      </c>
      <c r="J27" s="34">
        <f>SUM(J20:J26)</f>
        <v>74739260</v>
      </c>
      <c r="K27" s="39">
        <f t="shared" si="2"/>
        <v>0.15336084645404555</v>
      </c>
      <c r="L27" s="34">
        <f>SUM(L20:L26)</f>
        <v>21820948</v>
      </c>
      <c r="M27" s="39">
        <f t="shared" si="3"/>
        <v>4.4775383857288818E-2</v>
      </c>
      <c r="N27" s="34">
        <f t="shared" si="4"/>
        <v>138799756</v>
      </c>
      <c r="O27" s="39">
        <f t="shared" si="5"/>
        <v>0.28480945714173495</v>
      </c>
      <c r="P27" s="34">
        <f>SUM(P20:P26)</f>
        <v>28214119</v>
      </c>
      <c r="Q27" s="34">
        <f>SUM(Q20:Q26)</f>
        <v>185518536</v>
      </c>
      <c r="R27" s="34">
        <f>SUM(R20:R26)</f>
        <v>0</v>
      </c>
      <c r="S27" s="34">
        <f>SUM(S20:S26)</f>
        <v>179382093</v>
      </c>
      <c r="T27" s="39">
        <f t="shared" si="6"/>
        <v>0</v>
      </c>
      <c r="U27" s="39">
        <f t="shared" si="7"/>
        <v>-0.22659474144842162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592624</v>
      </c>
      <c r="E30" s="33">
        <v>592624</v>
      </c>
      <c r="F30" s="33">
        <v>579902</v>
      </c>
      <c r="G30" s="38">
        <f t="shared" si="0"/>
        <v>0.97853276276357348</v>
      </c>
      <c r="H30" s="33">
        <v>379456</v>
      </c>
      <c r="I30" s="38">
        <f t="shared" si="1"/>
        <v>0.64029806420259727</v>
      </c>
      <c r="J30" s="33">
        <v>397139</v>
      </c>
      <c r="K30" s="38">
        <f t="shared" si="2"/>
        <v>0.67013654526310107</v>
      </c>
      <c r="L30" s="33">
        <v>259899</v>
      </c>
      <c r="M30" s="38">
        <f t="shared" si="3"/>
        <v>0.43855631901509218</v>
      </c>
      <c r="N30" s="33">
        <f t="shared" si="4"/>
        <v>1616396</v>
      </c>
      <c r="O30" s="38">
        <f t="shared" si="5"/>
        <v>2.7275236912443641</v>
      </c>
      <c r="P30" s="33">
        <v>586659</v>
      </c>
      <c r="Q30" s="33">
        <v>500000</v>
      </c>
      <c r="R30" s="33">
        <v>500002</v>
      </c>
      <c r="S30" s="33">
        <v>2393652</v>
      </c>
      <c r="T30" s="38">
        <f t="shared" si="6"/>
        <v>4.7872848508605967</v>
      </c>
      <c r="U30" s="38">
        <f t="shared" si="7"/>
        <v>-0.55698455150266168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64206221</v>
      </c>
      <c r="E34" s="33">
        <v>62803599</v>
      </c>
      <c r="F34" s="33">
        <v>1086503</v>
      </c>
      <c r="G34" s="38">
        <f t="shared" si="0"/>
        <v>1.6922082986319972E-2</v>
      </c>
      <c r="H34" s="33">
        <v>2283499</v>
      </c>
      <c r="I34" s="38">
        <f t="shared" si="1"/>
        <v>3.5565073982472821E-2</v>
      </c>
      <c r="J34" s="33">
        <v>5642703</v>
      </c>
      <c r="K34" s="38">
        <f t="shared" si="2"/>
        <v>8.9846809575355707E-2</v>
      </c>
      <c r="L34" s="33">
        <v>34414125</v>
      </c>
      <c r="M34" s="38">
        <f t="shared" si="3"/>
        <v>0.54796421778312421</v>
      </c>
      <c r="N34" s="33">
        <f t="shared" si="4"/>
        <v>43426830</v>
      </c>
      <c r="O34" s="38">
        <f t="shared" si="5"/>
        <v>0.69147040442698193</v>
      </c>
      <c r="P34" s="33">
        <v>35436078</v>
      </c>
      <c r="Q34" s="33">
        <v>77089903</v>
      </c>
      <c r="R34" s="33">
        <v>67460293</v>
      </c>
      <c r="S34" s="33">
        <v>41125456</v>
      </c>
      <c r="T34" s="38">
        <f t="shared" si="6"/>
        <v>0.60962462763095326</v>
      </c>
      <c r="U34" s="38">
        <f t="shared" si="7"/>
        <v>-2.8839337129803133E-2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64798845</v>
      </c>
      <c r="E35" s="34">
        <f>SUM(E28:E34)</f>
        <v>63396224</v>
      </c>
      <c r="F35" s="34">
        <f>SUM(F28:F34)</f>
        <v>1666405</v>
      </c>
      <c r="G35" s="39">
        <f t="shared" si="0"/>
        <v>2.571658491752438E-2</v>
      </c>
      <c r="H35" s="34">
        <f>SUM(H28:H34)</f>
        <v>2662955</v>
      </c>
      <c r="I35" s="39">
        <f t="shared" si="1"/>
        <v>4.1095717061006259E-2</v>
      </c>
      <c r="J35" s="34">
        <f>SUM(J28:J34)</f>
        <v>6039842</v>
      </c>
      <c r="K35" s="39">
        <f t="shared" si="2"/>
        <v>9.5271320891288411E-2</v>
      </c>
      <c r="L35" s="34">
        <f>SUM(L28:L34)</f>
        <v>34674024</v>
      </c>
      <c r="M35" s="39">
        <f t="shared" si="3"/>
        <v>0.54694147083586553</v>
      </c>
      <c r="N35" s="34">
        <f t="shared" si="4"/>
        <v>45043226</v>
      </c>
      <c r="O35" s="39">
        <f t="shared" si="5"/>
        <v>0.71050329432869697</v>
      </c>
      <c r="P35" s="34">
        <f>SUM(P28:P34)</f>
        <v>36022737</v>
      </c>
      <c r="Q35" s="34">
        <f>SUM(Q28:Q34)</f>
        <v>77589903</v>
      </c>
      <c r="R35" s="34">
        <f>SUM(R28:R34)</f>
        <v>67960295</v>
      </c>
      <c r="S35" s="34">
        <f>SUM(S28:S34)</f>
        <v>43519108</v>
      </c>
      <c r="T35" s="39">
        <f t="shared" si="6"/>
        <v>0.64036078713313416</v>
      </c>
      <c r="U35" s="39">
        <f t="shared" si="7"/>
        <v>-3.7440603139067385E-2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5093550</v>
      </c>
      <c r="E37" s="33">
        <v>7126187</v>
      </c>
      <c r="F37" s="33">
        <v>323749</v>
      </c>
      <c r="G37" s="38">
        <f t="shared" si="0"/>
        <v>6.3560581519765194E-2</v>
      </c>
      <c r="H37" s="33">
        <v>1244539</v>
      </c>
      <c r="I37" s="38">
        <f t="shared" si="1"/>
        <v>0.24433626841790107</v>
      </c>
      <c r="J37" s="33">
        <v>971840</v>
      </c>
      <c r="K37" s="38">
        <f t="shared" si="2"/>
        <v>0.1363758767486736</v>
      </c>
      <c r="L37" s="33">
        <v>1109906</v>
      </c>
      <c r="M37" s="38">
        <f t="shared" si="3"/>
        <v>0.15575033324272855</v>
      </c>
      <c r="N37" s="33">
        <f t="shared" si="4"/>
        <v>3650034</v>
      </c>
      <c r="O37" s="38">
        <f t="shared" si="5"/>
        <v>0.51220014293759064</v>
      </c>
      <c r="P37" s="33">
        <v>738993</v>
      </c>
      <c r="Q37" s="33">
        <v>4991187</v>
      </c>
      <c r="R37" s="33">
        <v>4855502</v>
      </c>
      <c r="S37" s="33">
        <v>1964351</v>
      </c>
      <c r="T37" s="38">
        <f t="shared" si="6"/>
        <v>0.40456187640330493</v>
      </c>
      <c r="U37" s="38">
        <f t="shared" si="7"/>
        <v>0.50191679758806917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72615085</v>
      </c>
      <c r="E39" s="33">
        <v>66190525</v>
      </c>
      <c r="F39" s="33">
        <v>5893347</v>
      </c>
      <c r="G39" s="38">
        <f t="shared" si="0"/>
        <v>8.1158715162283429E-2</v>
      </c>
      <c r="H39" s="33">
        <v>8149652</v>
      </c>
      <c r="I39" s="38">
        <f t="shared" si="1"/>
        <v>0.11223084018974845</v>
      </c>
      <c r="J39" s="33">
        <v>8200422</v>
      </c>
      <c r="K39" s="38">
        <f t="shared" si="2"/>
        <v>0.12389117626729808</v>
      </c>
      <c r="L39" s="33">
        <v>7107894</v>
      </c>
      <c r="M39" s="38">
        <f t="shared" si="3"/>
        <v>0.10738536973381009</v>
      </c>
      <c r="N39" s="33">
        <f t="shared" si="4"/>
        <v>29351315</v>
      </c>
      <c r="O39" s="38">
        <f t="shared" si="5"/>
        <v>0.44343680609875807</v>
      </c>
      <c r="P39" s="33">
        <v>6109652</v>
      </c>
      <c r="Q39" s="33">
        <v>48272297</v>
      </c>
      <c r="R39" s="33">
        <v>52098542</v>
      </c>
      <c r="S39" s="33">
        <v>22727646</v>
      </c>
      <c r="T39" s="38">
        <f t="shared" si="6"/>
        <v>0.43624341733018174</v>
      </c>
      <c r="U39" s="38">
        <f t="shared" si="7"/>
        <v>0.16338770195094576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77708635</v>
      </c>
      <c r="E40" s="34">
        <f>SUM(E36:E39)</f>
        <v>73316712</v>
      </c>
      <c r="F40" s="34">
        <f>SUM(F36:F39)</f>
        <v>6217096</v>
      </c>
      <c r="G40" s="39">
        <f t="shared" si="0"/>
        <v>8.0005214349730888E-2</v>
      </c>
      <c r="H40" s="34">
        <f>SUM(H36:H39)</f>
        <v>9394191</v>
      </c>
      <c r="I40" s="39">
        <f t="shared" si="1"/>
        <v>0.12088992426646022</v>
      </c>
      <c r="J40" s="34">
        <f>SUM(J36:J39)</f>
        <v>9172262</v>
      </c>
      <c r="K40" s="39">
        <f t="shared" si="2"/>
        <v>0.1251046555388354</v>
      </c>
      <c r="L40" s="34">
        <f>SUM(L36:L39)</f>
        <v>8217800</v>
      </c>
      <c r="M40" s="39">
        <f t="shared" si="3"/>
        <v>0.11208631396345216</v>
      </c>
      <c r="N40" s="34">
        <f t="shared" si="4"/>
        <v>33001349</v>
      </c>
      <c r="O40" s="39">
        <f t="shared" si="5"/>
        <v>0.45012041729312685</v>
      </c>
      <c r="P40" s="34">
        <f>SUM(P36:P39)</f>
        <v>6848645</v>
      </c>
      <c r="Q40" s="34">
        <f>SUM(Q36:Q39)</f>
        <v>53263484</v>
      </c>
      <c r="R40" s="34">
        <f>SUM(R36:R39)</f>
        <v>56954044</v>
      </c>
      <c r="S40" s="34">
        <f>SUM(S36:S39)</f>
        <v>24691997</v>
      </c>
      <c r="T40" s="39">
        <f t="shared" si="6"/>
        <v>0.43354247154073905</v>
      </c>
      <c r="U40" s="39">
        <f t="shared" si="7"/>
        <v>0.19991618780065257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11739898</v>
      </c>
      <c r="E45" s="33">
        <v>11495352</v>
      </c>
      <c r="F45" s="33">
        <v>941501</v>
      </c>
      <c r="G45" s="38">
        <f t="shared" si="0"/>
        <v>8.0196693361390362E-2</v>
      </c>
      <c r="H45" s="33">
        <v>4405479</v>
      </c>
      <c r="I45" s="38">
        <f t="shared" si="1"/>
        <v>0.37525700819547153</v>
      </c>
      <c r="J45" s="33">
        <v>1673055</v>
      </c>
      <c r="K45" s="38">
        <f t="shared" si="2"/>
        <v>0.14554186770444263</v>
      </c>
      <c r="L45" s="33">
        <v>959013</v>
      </c>
      <c r="M45" s="38">
        <f t="shared" si="3"/>
        <v>8.3426153457501775E-2</v>
      </c>
      <c r="N45" s="33">
        <f t="shared" si="4"/>
        <v>7979048</v>
      </c>
      <c r="O45" s="38">
        <f t="shared" si="5"/>
        <v>0.6941108023486362</v>
      </c>
      <c r="P45" s="33">
        <v>10645260</v>
      </c>
      <c r="Q45" s="33">
        <v>9260976</v>
      </c>
      <c r="R45" s="33">
        <v>9577086</v>
      </c>
      <c r="S45" s="33">
        <v>13953108</v>
      </c>
      <c r="T45" s="38">
        <f t="shared" si="6"/>
        <v>1.4569262508449856</v>
      </c>
      <c r="U45" s="38">
        <f t="shared" si="7"/>
        <v>-0.90991173536390846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11739898</v>
      </c>
      <c r="E47" s="34">
        <f>SUM(E41:E46)</f>
        <v>11495352</v>
      </c>
      <c r="F47" s="34">
        <f>SUM(F41:F46)</f>
        <v>941501</v>
      </c>
      <c r="G47" s="39">
        <f t="shared" si="0"/>
        <v>8.0196693361390362E-2</v>
      </c>
      <c r="H47" s="34">
        <f>SUM(H41:H46)</f>
        <v>4405479</v>
      </c>
      <c r="I47" s="39">
        <f t="shared" si="1"/>
        <v>0.37525700819547153</v>
      </c>
      <c r="J47" s="34">
        <f>SUM(J41:J46)</f>
        <v>1673055</v>
      </c>
      <c r="K47" s="39">
        <f t="shared" si="2"/>
        <v>0.14554186770444263</v>
      </c>
      <c r="L47" s="34">
        <f>SUM(L41:L46)</f>
        <v>959013</v>
      </c>
      <c r="M47" s="39">
        <f t="shared" si="3"/>
        <v>8.3426153457501775E-2</v>
      </c>
      <c r="N47" s="34">
        <f t="shared" si="4"/>
        <v>7979048</v>
      </c>
      <c r="O47" s="39">
        <f t="shared" si="5"/>
        <v>0.6941108023486362</v>
      </c>
      <c r="P47" s="34">
        <f>SUM(P41:P46)</f>
        <v>10645260</v>
      </c>
      <c r="Q47" s="34">
        <f>SUM(Q41:Q46)</f>
        <v>9260976</v>
      </c>
      <c r="R47" s="34">
        <f>SUM(R41:R46)</f>
        <v>9577086</v>
      </c>
      <c r="S47" s="34">
        <f>SUM(S41:S46)</f>
        <v>13953108</v>
      </c>
      <c r="T47" s="39">
        <f t="shared" si="6"/>
        <v>1.4569262508449856</v>
      </c>
      <c r="U47" s="39">
        <f t="shared" si="7"/>
        <v>-0.90991173536390846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29700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5000000</v>
      </c>
      <c r="E52" s="33">
        <v>8500000</v>
      </c>
      <c r="F52" s="33">
        <v>430057</v>
      </c>
      <c r="G52" s="38">
        <f t="shared" si="0"/>
        <v>8.6011400000000002E-2</v>
      </c>
      <c r="H52" s="33">
        <v>1285418</v>
      </c>
      <c r="I52" s="38">
        <f t="shared" si="1"/>
        <v>0.25708360000000002</v>
      </c>
      <c r="J52" s="33">
        <v>1337826</v>
      </c>
      <c r="K52" s="38">
        <f t="shared" si="2"/>
        <v>0.15739129411764705</v>
      </c>
      <c r="L52" s="33">
        <v>4046282</v>
      </c>
      <c r="M52" s="38">
        <f t="shared" si="3"/>
        <v>0.47603317647058824</v>
      </c>
      <c r="N52" s="33">
        <f t="shared" si="4"/>
        <v>7099583</v>
      </c>
      <c r="O52" s="38">
        <f t="shared" si="5"/>
        <v>0.8352450588235294</v>
      </c>
      <c r="P52" s="33">
        <v>1827669</v>
      </c>
      <c r="Q52" s="33">
        <v>10996330</v>
      </c>
      <c r="R52" s="33">
        <v>13450392</v>
      </c>
      <c r="S52" s="33">
        <v>6873979</v>
      </c>
      <c r="T52" s="38">
        <f t="shared" si="6"/>
        <v>0.51106161069506373</v>
      </c>
      <c r="U52" s="38">
        <f t="shared" si="7"/>
        <v>1.2139030645045685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5000000</v>
      </c>
      <c r="E53" s="34">
        <f>SUM(E48:E52)</f>
        <v>8500000</v>
      </c>
      <c r="F53" s="34">
        <f>SUM(F48:F52)</f>
        <v>430057</v>
      </c>
      <c r="G53" s="39">
        <f t="shared" si="0"/>
        <v>8.6011400000000002E-2</v>
      </c>
      <c r="H53" s="34">
        <f>SUM(H48:H52)</f>
        <v>1285418</v>
      </c>
      <c r="I53" s="39">
        <f t="shared" si="1"/>
        <v>0.25708360000000002</v>
      </c>
      <c r="J53" s="34">
        <f>SUM(J48:J52)</f>
        <v>1337826</v>
      </c>
      <c r="K53" s="39">
        <f t="shared" si="2"/>
        <v>0.15739129411764705</v>
      </c>
      <c r="L53" s="34">
        <f>SUM(L48:L52)</f>
        <v>4046282</v>
      </c>
      <c r="M53" s="39">
        <f t="shared" si="3"/>
        <v>0.47603317647058824</v>
      </c>
      <c r="N53" s="34">
        <f t="shared" si="4"/>
        <v>7099583</v>
      </c>
      <c r="O53" s="39">
        <f t="shared" si="5"/>
        <v>0.8352450588235294</v>
      </c>
      <c r="P53" s="34">
        <f>SUM(P48:P52)</f>
        <v>1827669</v>
      </c>
      <c r="Q53" s="34">
        <f>SUM(Q48:Q52)</f>
        <v>10996330</v>
      </c>
      <c r="R53" s="34">
        <f>SUM(R48:R52)</f>
        <v>13450392</v>
      </c>
      <c r="S53" s="34">
        <f>SUM(S48:S52)</f>
        <v>6903679</v>
      </c>
      <c r="T53" s="39">
        <f t="shared" si="6"/>
        <v>0.51326972477828159</v>
      </c>
      <c r="U53" s="39">
        <f t="shared" si="7"/>
        <v>1.2139030645045685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1954378235</v>
      </c>
      <c r="E54" s="34">
        <f>SUM(E8:E9,E11:E18,E20:E26,E28:E34,E36:E39,E41:E46,E48:E52)</f>
        <v>2041598769</v>
      </c>
      <c r="F54" s="34">
        <f>SUM(F8:F9,F11:F18,F20:F26,F28:F34,F36:F39,F41:F46,F48:F52)</f>
        <v>214635834</v>
      </c>
      <c r="G54" s="39">
        <f t="shared" si="0"/>
        <v>0.10982307833570404</v>
      </c>
      <c r="H54" s="34">
        <f>SUM(H8:H9,H11:H18,H20:H26,H28:H34,H36:H39,H41:H46,H48:H52)</f>
        <v>345510018</v>
      </c>
      <c r="I54" s="39">
        <f t="shared" si="1"/>
        <v>0.17678769227595292</v>
      </c>
      <c r="J54" s="34">
        <f>SUM(J8:J9,J11:J18,J20:J26,J28:J34,J36:J39,J41:J46,J48:J52)</f>
        <v>330822702</v>
      </c>
      <c r="K54" s="39">
        <f t="shared" si="2"/>
        <v>0.16204099797828592</v>
      </c>
      <c r="L54" s="34">
        <f>SUM(L8:L9,L11:L18,L20:L26,L28:L34,L36:L39,L41:L46,L48:L52)</f>
        <v>323739716</v>
      </c>
      <c r="M54" s="39">
        <f t="shared" si="3"/>
        <v>0.15857166496949432</v>
      </c>
      <c r="N54" s="34">
        <f t="shared" si="4"/>
        <v>1214708270</v>
      </c>
      <c r="O54" s="39">
        <f t="shared" si="5"/>
        <v>0.59497893927266565</v>
      </c>
      <c r="P54" s="34">
        <f>SUM(P8:P9,P11:P18,P20:P26,P28:P34,P36:P39,P41:P46,P48:P52)</f>
        <v>210010933</v>
      </c>
      <c r="Q54" s="34">
        <f>SUM(Q8:Q9,Q11:Q18,Q20:Q26,Q28:Q34,Q36:Q39,Q41:Q46,Q48:Q52)</f>
        <v>960062444</v>
      </c>
      <c r="R54" s="34">
        <f>SUM(R8:R9,R11:R18,R20:R26,R28:R34,R36:R39,R41:R46,R48:R52)</f>
        <v>818964537</v>
      </c>
      <c r="S54" s="34">
        <f>SUM(S8:S9,S11:S18,S20:S26,S28:S34,S36:S39,S41:S46,S48:S52)</f>
        <v>798653275</v>
      </c>
      <c r="T54" s="39">
        <f t="shared" si="6"/>
        <v>0.97519885039906196</v>
      </c>
      <c r="U54" s="39">
        <f t="shared" si="7"/>
        <v>0.54153743986271419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316031383</v>
      </c>
      <c r="E57" s="33">
        <v>339276599</v>
      </c>
      <c r="F57" s="33">
        <v>54013567</v>
      </c>
      <c r="G57" s="38">
        <f t="shared" ref="G57:G85" si="8">IF(($D57      =0),0,($F57      /$D57      ))</f>
        <v>0.17091203565691448</v>
      </c>
      <c r="H57" s="33">
        <v>160644101</v>
      </c>
      <c r="I57" s="38">
        <f t="shared" ref="I57:I85" si="9">IF(($D57      =0),0,($H57      /$D57      ))</f>
        <v>0.50831692560102493</v>
      </c>
      <c r="J57" s="33">
        <v>87596733</v>
      </c>
      <c r="K57" s="38">
        <f t="shared" ref="K57:K85" si="10">IF(($E57      =0),0,($J57      /$E57      ))</f>
        <v>0.25818678110481769</v>
      </c>
      <c r="L57" s="33">
        <v>126848566</v>
      </c>
      <c r="M57" s="38">
        <f t="shared" ref="M57:M85" si="11">IF(($E57      =0),0,($L57      /$E57      ))</f>
        <v>0.37387950237027695</v>
      </c>
      <c r="N57" s="33">
        <f t="shared" ref="N57:N85" si="12">$F57      +$H57      +$J57      +$L57</f>
        <v>429102967</v>
      </c>
      <c r="O57" s="38">
        <f t="shared" ref="O57:O85" si="13">IF(($E57      =0),0,($N57      /$E57      ))</f>
        <v>1.2647585134511443</v>
      </c>
      <c r="P57" s="33">
        <v>101258268</v>
      </c>
      <c r="Q57" s="33">
        <v>298207738</v>
      </c>
      <c r="R57" s="33">
        <v>319608452</v>
      </c>
      <c r="S57" s="33">
        <v>390565268</v>
      </c>
      <c r="T57" s="38">
        <f t="shared" ref="T57:T85" si="14">IF(($R57      =0),0,($S57      /$R57      ))</f>
        <v>1.2220117007418816</v>
      </c>
      <c r="U57" s="38">
        <f t="shared" ref="U57:U85" si="15">IF(($P57      =0),0,(($L57      /$P57      )-1))</f>
        <v>0.25272304677381996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316031383</v>
      </c>
      <c r="E58" s="34">
        <f>E57</f>
        <v>339276599</v>
      </c>
      <c r="F58" s="34">
        <f>F57</f>
        <v>54013567</v>
      </c>
      <c r="G58" s="39">
        <f t="shared" si="8"/>
        <v>0.17091203565691448</v>
      </c>
      <c r="H58" s="34">
        <f>H57</f>
        <v>160644101</v>
      </c>
      <c r="I58" s="39">
        <f t="shared" si="9"/>
        <v>0.50831692560102493</v>
      </c>
      <c r="J58" s="34">
        <f>J57</f>
        <v>87596733</v>
      </c>
      <c r="K58" s="39">
        <f t="shared" si="10"/>
        <v>0.25818678110481769</v>
      </c>
      <c r="L58" s="34">
        <f>L57</f>
        <v>126848566</v>
      </c>
      <c r="M58" s="39">
        <f t="shared" si="11"/>
        <v>0.37387950237027695</v>
      </c>
      <c r="N58" s="34">
        <f t="shared" si="12"/>
        <v>429102967</v>
      </c>
      <c r="O58" s="39">
        <f t="shared" si="13"/>
        <v>1.2647585134511443</v>
      </c>
      <c r="P58" s="34">
        <f>P57</f>
        <v>101258268</v>
      </c>
      <c r="Q58" s="34">
        <f>Q57</f>
        <v>298207738</v>
      </c>
      <c r="R58" s="34">
        <f>R57</f>
        <v>319608452</v>
      </c>
      <c r="S58" s="34">
        <f>S57</f>
        <v>390565268</v>
      </c>
      <c r="T58" s="39">
        <f t="shared" si="14"/>
        <v>1.2220117007418816</v>
      </c>
      <c r="U58" s="39">
        <f t="shared" si="15"/>
        <v>0.25272304677381996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9333329</v>
      </c>
      <c r="E59" s="33">
        <v>9019329</v>
      </c>
      <c r="F59" s="33">
        <v>4136218</v>
      </c>
      <c r="G59" s="38">
        <f t="shared" si="8"/>
        <v>0.44316642004155216</v>
      </c>
      <c r="H59" s="33">
        <v>3209749</v>
      </c>
      <c r="I59" s="38">
        <f t="shared" si="9"/>
        <v>0.3439018382401392</v>
      </c>
      <c r="J59" s="33">
        <v>2614816</v>
      </c>
      <c r="K59" s="38">
        <f t="shared" si="10"/>
        <v>0.28991247575069057</v>
      </c>
      <c r="L59" s="33">
        <v>3817244</v>
      </c>
      <c r="M59" s="38">
        <f t="shared" si="11"/>
        <v>0.42322926683348616</v>
      </c>
      <c r="N59" s="33">
        <f t="shared" si="12"/>
        <v>13778027</v>
      </c>
      <c r="O59" s="38">
        <f t="shared" si="13"/>
        <v>1.5276110894723987</v>
      </c>
      <c r="P59" s="33">
        <v>1840786</v>
      </c>
      <c r="Q59" s="33">
        <v>9072496</v>
      </c>
      <c r="R59" s="33">
        <v>13348858</v>
      </c>
      <c r="S59" s="33">
        <v>8993247</v>
      </c>
      <c r="T59" s="38">
        <f t="shared" si="14"/>
        <v>0.67370909181894056</v>
      </c>
      <c r="U59" s="38">
        <f t="shared" si="15"/>
        <v>1.073703298482279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20196036</v>
      </c>
      <c r="E60" s="33">
        <v>18196036</v>
      </c>
      <c r="F60" s="33">
        <v>1982117</v>
      </c>
      <c r="G60" s="38">
        <f t="shared" si="8"/>
        <v>9.8143863478952015E-2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1982117</v>
      </c>
      <c r="O60" s="38">
        <f t="shared" si="13"/>
        <v>0.1089312529388269</v>
      </c>
      <c r="P60" s="33">
        <v>7</v>
      </c>
      <c r="Q60" s="33">
        <v>33362728</v>
      </c>
      <c r="R60" s="33">
        <v>33589728</v>
      </c>
      <c r="S60" s="33">
        <v>1458134</v>
      </c>
      <c r="T60" s="38">
        <f t="shared" si="14"/>
        <v>4.3410116330802086E-2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10010667</v>
      </c>
      <c r="E61" s="33">
        <v>9981891</v>
      </c>
      <c r="F61" s="33">
        <v>1353356</v>
      </c>
      <c r="G61" s="38">
        <f t="shared" si="8"/>
        <v>0.13519139134285457</v>
      </c>
      <c r="H61" s="33">
        <v>2484323</v>
      </c>
      <c r="I61" s="38">
        <f t="shared" si="9"/>
        <v>0.24816757964279504</v>
      </c>
      <c r="J61" s="33">
        <v>809830</v>
      </c>
      <c r="K61" s="38">
        <f t="shared" si="10"/>
        <v>8.1129918168811904E-2</v>
      </c>
      <c r="L61" s="33">
        <v>2465345</v>
      </c>
      <c r="M61" s="38">
        <f t="shared" si="11"/>
        <v>0.24698175926785818</v>
      </c>
      <c r="N61" s="33">
        <f t="shared" si="12"/>
        <v>7112854</v>
      </c>
      <c r="O61" s="38">
        <f t="shared" si="13"/>
        <v>0.71257580352259908</v>
      </c>
      <c r="P61" s="33">
        <v>2307270</v>
      </c>
      <c r="Q61" s="33">
        <v>12247464</v>
      </c>
      <c r="R61" s="33">
        <v>10261129</v>
      </c>
      <c r="S61" s="33">
        <v>7840357</v>
      </c>
      <c r="T61" s="38">
        <f t="shared" si="14"/>
        <v>0.76408326997935605</v>
      </c>
      <c r="U61" s="38">
        <f t="shared" si="15"/>
        <v>6.8511704308555021E-2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39540032</v>
      </c>
      <c r="E63" s="34">
        <f>SUM(E59:E62)</f>
        <v>37197256</v>
      </c>
      <c r="F63" s="34">
        <f>SUM(F59:F62)</f>
        <v>7471691</v>
      </c>
      <c r="G63" s="39">
        <f t="shared" si="8"/>
        <v>0.18896522390270196</v>
      </c>
      <c r="H63" s="34">
        <f>SUM(H59:H62)</f>
        <v>5694072</v>
      </c>
      <c r="I63" s="39">
        <f t="shared" si="9"/>
        <v>0.14400777419704669</v>
      </c>
      <c r="J63" s="34">
        <f>SUM(J59:J62)</f>
        <v>3424646</v>
      </c>
      <c r="K63" s="39">
        <f t="shared" si="10"/>
        <v>9.2067167535153663E-2</v>
      </c>
      <c r="L63" s="34">
        <f>SUM(L59:L62)</f>
        <v>6282589</v>
      </c>
      <c r="M63" s="39">
        <f t="shared" si="11"/>
        <v>0.16889925966582051</v>
      </c>
      <c r="N63" s="34">
        <f t="shared" si="12"/>
        <v>22872998</v>
      </c>
      <c r="O63" s="39">
        <f t="shared" si="13"/>
        <v>0.61491089557788892</v>
      </c>
      <c r="P63" s="34">
        <f>SUM(P59:P62)</f>
        <v>4148063</v>
      </c>
      <c r="Q63" s="34">
        <f>SUM(Q59:Q62)</f>
        <v>54682688</v>
      </c>
      <c r="R63" s="34">
        <f>SUM(R59:R62)</f>
        <v>57199715</v>
      </c>
      <c r="S63" s="34">
        <f>SUM(S59:S62)</f>
        <v>18291738</v>
      </c>
      <c r="T63" s="39">
        <f t="shared" si="14"/>
        <v>0.31978722271605725</v>
      </c>
      <c r="U63" s="39">
        <f t="shared" si="15"/>
        <v>0.51458379489414696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17658851</v>
      </c>
      <c r="E64" s="33">
        <v>17658851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9155115</v>
      </c>
      <c r="R64" s="33">
        <v>17175115</v>
      </c>
      <c r="S64" s="33">
        <v>150300</v>
      </c>
      <c r="T64" s="38">
        <f t="shared" si="14"/>
        <v>8.7510331080752589E-3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15600484</v>
      </c>
      <c r="E65" s="33">
        <v>16790060</v>
      </c>
      <c r="F65" s="33">
        <v>2866228</v>
      </c>
      <c r="G65" s="38">
        <f t="shared" si="8"/>
        <v>0.18372686385883924</v>
      </c>
      <c r="H65" s="33">
        <v>984511</v>
      </c>
      <c r="I65" s="38">
        <f t="shared" si="9"/>
        <v>6.3107721529665359E-2</v>
      </c>
      <c r="J65" s="33">
        <v>1516259</v>
      </c>
      <c r="K65" s="38">
        <f t="shared" si="10"/>
        <v>9.0306943513007096E-2</v>
      </c>
      <c r="L65" s="33">
        <v>1013433</v>
      </c>
      <c r="M65" s="38">
        <f t="shared" si="11"/>
        <v>6.0359105327795134E-2</v>
      </c>
      <c r="N65" s="33">
        <f t="shared" si="12"/>
        <v>6380431</v>
      </c>
      <c r="O65" s="38">
        <f t="shared" si="13"/>
        <v>0.38001240019392424</v>
      </c>
      <c r="P65" s="33">
        <v>1271422</v>
      </c>
      <c r="Q65" s="33">
        <v>17182061</v>
      </c>
      <c r="R65" s="33">
        <v>14998474</v>
      </c>
      <c r="S65" s="33">
        <v>10626252</v>
      </c>
      <c r="T65" s="38">
        <f t="shared" si="14"/>
        <v>0.70848887693508023</v>
      </c>
      <c r="U65" s="38">
        <f t="shared" si="15"/>
        <v>-0.20291374539688634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10995055</v>
      </c>
      <c r="E66" s="33">
        <v>11948278</v>
      </c>
      <c r="F66" s="33">
        <v>1258120</v>
      </c>
      <c r="G66" s="38">
        <f t="shared" si="8"/>
        <v>0.11442598513604525</v>
      </c>
      <c r="H66" s="33">
        <v>1306107</v>
      </c>
      <c r="I66" s="38">
        <f t="shared" si="9"/>
        <v>0.11879040168512117</v>
      </c>
      <c r="J66" s="33">
        <v>6971680</v>
      </c>
      <c r="K66" s="38">
        <f t="shared" si="10"/>
        <v>0.58348826500354278</v>
      </c>
      <c r="L66" s="33">
        <v>5352306</v>
      </c>
      <c r="M66" s="38">
        <f t="shared" si="11"/>
        <v>0.44795626616655554</v>
      </c>
      <c r="N66" s="33">
        <f t="shared" si="12"/>
        <v>14888213</v>
      </c>
      <c r="O66" s="38">
        <f t="shared" si="13"/>
        <v>1.246055121917987</v>
      </c>
      <c r="P66" s="33">
        <v>1213492</v>
      </c>
      <c r="Q66" s="33">
        <v>11505234</v>
      </c>
      <c r="R66" s="33">
        <v>14559232</v>
      </c>
      <c r="S66" s="33">
        <v>3761446</v>
      </c>
      <c r="T66" s="38">
        <f t="shared" si="14"/>
        <v>0.25835469892917429</v>
      </c>
      <c r="U66" s="38">
        <f t="shared" si="15"/>
        <v>3.4106644295965696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237739335</v>
      </c>
      <c r="E67" s="33">
        <v>459088886</v>
      </c>
      <c r="F67" s="33">
        <v>52559413</v>
      </c>
      <c r="G67" s="38">
        <f t="shared" si="8"/>
        <v>0.22108000344158446</v>
      </c>
      <c r="H67" s="33">
        <v>136680557</v>
      </c>
      <c r="I67" s="38">
        <f t="shared" si="9"/>
        <v>0.57491772238700001</v>
      </c>
      <c r="J67" s="33">
        <v>111539631</v>
      </c>
      <c r="K67" s="38">
        <f t="shared" si="10"/>
        <v>0.24295868273317336</v>
      </c>
      <c r="L67" s="33">
        <v>-52580679</v>
      </c>
      <c r="M67" s="38">
        <f t="shared" si="11"/>
        <v>-0.1145326767940969</v>
      </c>
      <c r="N67" s="33">
        <f t="shared" si="12"/>
        <v>248198922</v>
      </c>
      <c r="O67" s="38">
        <f t="shared" si="13"/>
        <v>0.54063369767570457</v>
      </c>
      <c r="P67" s="33">
        <v>76879613</v>
      </c>
      <c r="Q67" s="33">
        <v>198168200</v>
      </c>
      <c r="R67" s="33">
        <v>391439209</v>
      </c>
      <c r="S67" s="33">
        <v>340451415</v>
      </c>
      <c r="T67" s="38">
        <f t="shared" si="14"/>
        <v>0.86974275231585196</v>
      </c>
      <c r="U67" s="38">
        <f t="shared" si="15"/>
        <v>-1.6839352716304647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45313890</v>
      </c>
      <c r="E68" s="33">
        <v>40257584</v>
      </c>
      <c r="F68" s="33">
        <v>4647383</v>
      </c>
      <c r="G68" s="38">
        <f t="shared" si="8"/>
        <v>0.10255978906247069</v>
      </c>
      <c r="H68" s="33">
        <v>5992177</v>
      </c>
      <c r="I68" s="38">
        <f t="shared" si="9"/>
        <v>0.13223709109943993</v>
      </c>
      <c r="J68" s="33">
        <v>5504558</v>
      </c>
      <c r="K68" s="38">
        <f t="shared" si="10"/>
        <v>0.13673344133120358</v>
      </c>
      <c r="L68" s="33">
        <v>6774695</v>
      </c>
      <c r="M68" s="38">
        <f t="shared" si="11"/>
        <v>0.16828369531564538</v>
      </c>
      <c r="N68" s="33">
        <f t="shared" si="12"/>
        <v>22918813</v>
      </c>
      <c r="O68" s="38">
        <f t="shared" si="13"/>
        <v>0.56930423345822245</v>
      </c>
      <c r="P68" s="33">
        <v>5272240</v>
      </c>
      <c r="Q68" s="33">
        <v>26812469</v>
      </c>
      <c r="R68" s="33">
        <v>35131969</v>
      </c>
      <c r="S68" s="33">
        <v>26041952</v>
      </c>
      <c r="T68" s="38">
        <f t="shared" si="14"/>
        <v>0.74126081575444858</v>
      </c>
      <c r="U68" s="38">
        <f t="shared" si="15"/>
        <v>0.2849746976617149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327307615</v>
      </c>
      <c r="E70" s="34">
        <f>SUM(E64:E69)</f>
        <v>545743659</v>
      </c>
      <c r="F70" s="34">
        <f>SUM(F64:F69)</f>
        <v>61331144</v>
      </c>
      <c r="G70" s="39">
        <f t="shared" si="8"/>
        <v>0.18738074273035168</v>
      </c>
      <c r="H70" s="34">
        <f>SUM(H64:H69)</f>
        <v>144963352</v>
      </c>
      <c r="I70" s="39">
        <f t="shared" si="9"/>
        <v>0.44289636218821243</v>
      </c>
      <c r="J70" s="34">
        <f>SUM(J64:J69)</f>
        <v>125532128</v>
      </c>
      <c r="K70" s="39">
        <f t="shared" si="10"/>
        <v>0.23002031435421588</v>
      </c>
      <c r="L70" s="34">
        <f>SUM(L64:L69)</f>
        <v>-39440245</v>
      </c>
      <c r="M70" s="39">
        <f t="shared" si="11"/>
        <v>-7.2268810364684424E-2</v>
      </c>
      <c r="N70" s="34">
        <f t="shared" si="12"/>
        <v>292386379</v>
      </c>
      <c r="O70" s="39">
        <f t="shared" si="13"/>
        <v>0.53575772100725405</v>
      </c>
      <c r="P70" s="34">
        <f>SUM(P64:P69)</f>
        <v>84636767</v>
      </c>
      <c r="Q70" s="34">
        <f>SUM(Q64:Q69)</f>
        <v>262823079</v>
      </c>
      <c r="R70" s="34">
        <f>SUM(R64:R69)</f>
        <v>473303999</v>
      </c>
      <c r="S70" s="34">
        <f>SUM(S64:S69)</f>
        <v>381031365</v>
      </c>
      <c r="T70" s="39">
        <f t="shared" si="14"/>
        <v>0.80504573340822327</v>
      </c>
      <c r="U70" s="39">
        <f t="shared" si="15"/>
        <v>-1.4659942291982868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29146224</v>
      </c>
      <c r="E71" s="33">
        <v>35802548</v>
      </c>
      <c r="F71" s="33">
        <v>6368761</v>
      </c>
      <c r="G71" s="38">
        <f t="shared" si="8"/>
        <v>0.21851067225723647</v>
      </c>
      <c r="H71" s="33">
        <v>7151473</v>
      </c>
      <c r="I71" s="38">
        <f t="shared" si="9"/>
        <v>0.24536533445979142</v>
      </c>
      <c r="J71" s="33">
        <v>10771873</v>
      </c>
      <c r="K71" s="38">
        <f t="shared" si="10"/>
        <v>0.30086889346534779</v>
      </c>
      <c r="L71" s="33">
        <v>20760499</v>
      </c>
      <c r="M71" s="38">
        <f t="shared" si="11"/>
        <v>0.57986093615459999</v>
      </c>
      <c r="N71" s="33">
        <f t="shared" si="12"/>
        <v>45052606</v>
      </c>
      <c r="O71" s="38">
        <f t="shared" si="13"/>
        <v>1.2583631198539278</v>
      </c>
      <c r="P71" s="33">
        <v>16351485</v>
      </c>
      <c r="Q71" s="33">
        <v>52817772</v>
      </c>
      <c r="R71" s="33">
        <v>46515196</v>
      </c>
      <c r="S71" s="33">
        <v>32064761</v>
      </c>
      <c r="T71" s="38">
        <f t="shared" si="14"/>
        <v>0.68933947951116881</v>
      </c>
      <c r="U71" s="38">
        <f t="shared" si="15"/>
        <v>0.26963997459557953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25334644</v>
      </c>
      <c r="E72" s="33">
        <v>40952705</v>
      </c>
      <c r="F72" s="33">
        <v>11023859</v>
      </c>
      <c r="G72" s="38">
        <f t="shared" si="8"/>
        <v>0.43512981670474626</v>
      </c>
      <c r="H72" s="33">
        <v>4517471</v>
      </c>
      <c r="I72" s="38">
        <f t="shared" si="9"/>
        <v>0.17831199838450462</v>
      </c>
      <c r="J72" s="33">
        <v>13530779</v>
      </c>
      <c r="K72" s="38">
        <f t="shared" si="10"/>
        <v>0.33040012863619145</v>
      </c>
      <c r="L72" s="33">
        <v>5315425</v>
      </c>
      <c r="M72" s="38">
        <f t="shared" si="11"/>
        <v>0.12979423459329487</v>
      </c>
      <c r="N72" s="33">
        <f t="shared" si="12"/>
        <v>34387534</v>
      </c>
      <c r="O72" s="38">
        <f t="shared" si="13"/>
        <v>0.83968895339147931</v>
      </c>
      <c r="P72" s="33">
        <v>3619236</v>
      </c>
      <c r="Q72" s="33">
        <v>23849515</v>
      </c>
      <c r="R72" s="33">
        <v>23849515</v>
      </c>
      <c r="S72" s="33">
        <v>14763432</v>
      </c>
      <c r="T72" s="38">
        <f t="shared" si="14"/>
        <v>0.61902441202682734</v>
      </c>
      <c r="U72" s="38">
        <f t="shared" si="15"/>
        <v>0.46865940767609526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31953245</v>
      </c>
      <c r="F73" s="33">
        <v>4380000</v>
      </c>
      <c r="G73" s="38">
        <f t="shared" si="8"/>
        <v>0</v>
      </c>
      <c r="H73" s="33">
        <v>5507087</v>
      </c>
      <c r="I73" s="38">
        <f t="shared" si="9"/>
        <v>0</v>
      </c>
      <c r="J73" s="33">
        <v>5440340</v>
      </c>
      <c r="K73" s="38">
        <f t="shared" si="10"/>
        <v>0.17025938993050627</v>
      </c>
      <c r="L73" s="33">
        <v>14559150</v>
      </c>
      <c r="M73" s="38">
        <f t="shared" si="11"/>
        <v>0.45563916904214269</v>
      </c>
      <c r="N73" s="33">
        <f t="shared" si="12"/>
        <v>29886577</v>
      </c>
      <c r="O73" s="38">
        <f t="shared" si="13"/>
        <v>0.93532212456043196</v>
      </c>
      <c r="P73" s="33">
        <v>13403959</v>
      </c>
      <c r="Q73" s="33">
        <v>30881976</v>
      </c>
      <c r="R73" s="33">
        <v>30881976</v>
      </c>
      <c r="S73" s="33">
        <v>23564315</v>
      </c>
      <c r="T73" s="38">
        <f t="shared" si="14"/>
        <v>0.76304427540517483</v>
      </c>
      <c r="U73" s="38">
        <f t="shared" si="15"/>
        <v>8.6182821060553749E-2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76784651</v>
      </c>
      <c r="E74" s="33">
        <v>76502864</v>
      </c>
      <c r="F74" s="33">
        <v>14985723</v>
      </c>
      <c r="G74" s="38">
        <f t="shared" si="8"/>
        <v>0.19516560673043887</v>
      </c>
      <c r="H74" s="33">
        <v>17498356</v>
      </c>
      <c r="I74" s="38">
        <f t="shared" si="9"/>
        <v>0.22788872218745906</v>
      </c>
      <c r="J74" s="33">
        <v>20116646</v>
      </c>
      <c r="K74" s="38">
        <f t="shared" si="10"/>
        <v>0.26295284840577993</v>
      </c>
      <c r="L74" s="33">
        <v>18442781</v>
      </c>
      <c r="M74" s="38">
        <f t="shared" si="11"/>
        <v>0.24107307930327943</v>
      </c>
      <c r="N74" s="33">
        <f t="shared" si="12"/>
        <v>71043506</v>
      </c>
      <c r="O74" s="38">
        <f t="shared" si="13"/>
        <v>0.92863851476200943</v>
      </c>
      <c r="P74" s="33">
        <v>20241570</v>
      </c>
      <c r="Q74" s="33">
        <v>66656139</v>
      </c>
      <c r="R74" s="33">
        <v>97860434</v>
      </c>
      <c r="S74" s="33">
        <v>79632878</v>
      </c>
      <c r="T74" s="38">
        <f t="shared" si="14"/>
        <v>0.81373926872222946</v>
      </c>
      <c r="U74" s="38">
        <f t="shared" si="15"/>
        <v>-8.8866081040156475E-2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14142581</v>
      </c>
      <c r="E75" s="33">
        <v>13667013</v>
      </c>
      <c r="F75" s="33">
        <v>2372689</v>
      </c>
      <c r="G75" s="38">
        <f t="shared" si="8"/>
        <v>0.16776916462419414</v>
      </c>
      <c r="H75" s="33">
        <v>2815273</v>
      </c>
      <c r="I75" s="38">
        <f t="shared" si="9"/>
        <v>0.19906359383764533</v>
      </c>
      <c r="J75" s="33">
        <v>2554350</v>
      </c>
      <c r="K75" s="38">
        <f t="shared" si="10"/>
        <v>0.18689892224438506</v>
      </c>
      <c r="L75" s="33">
        <v>1363703</v>
      </c>
      <c r="M75" s="38">
        <f t="shared" si="11"/>
        <v>9.9780617754589102E-2</v>
      </c>
      <c r="N75" s="33">
        <f t="shared" si="12"/>
        <v>9106015</v>
      </c>
      <c r="O75" s="38">
        <f t="shared" si="13"/>
        <v>0.66627689605621943</v>
      </c>
      <c r="P75" s="33">
        <v>2320473</v>
      </c>
      <c r="Q75" s="33">
        <v>14503633</v>
      </c>
      <c r="R75" s="33">
        <v>14721470</v>
      </c>
      <c r="S75" s="33">
        <v>9869391</v>
      </c>
      <c r="T75" s="38">
        <f t="shared" si="14"/>
        <v>0.67040798235502297</v>
      </c>
      <c r="U75" s="38">
        <f t="shared" si="15"/>
        <v>-0.4123167992043002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25539246</v>
      </c>
      <c r="E76" s="33">
        <v>25330504</v>
      </c>
      <c r="F76" s="33">
        <v>3416642</v>
      </c>
      <c r="G76" s="38">
        <f t="shared" si="8"/>
        <v>0.13378006539425635</v>
      </c>
      <c r="H76" s="33">
        <v>2245878</v>
      </c>
      <c r="I76" s="38">
        <f t="shared" si="9"/>
        <v>8.7938304834841247E-2</v>
      </c>
      <c r="J76" s="33">
        <v>1964317</v>
      </c>
      <c r="K76" s="38">
        <f t="shared" si="10"/>
        <v>7.7547489777542528E-2</v>
      </c>
      <c r="L76" s="33">
        <v>2175468</v>
      </c>
      <c r="M76" s="38">
        <f t="shared" si="11"/>
        <v>8.5883328653863347E-2</v>
      </c>
      <c r="N76" s="33">
        <f t="shared" si="12"/>
        <v>9802305</v>
      </c>
      <c r="O76" s="38">
        <f t="shared" si="13"/>
        <v>0.38697631124907739</v>
      </c>
      <c r="P76" s="33">
        <v>17322229</v>
      </c>
      <c r="Q76" s="33">
        <v>18717132</v>
      </c>
      <c r="R76" s="33">
        <v>37755697</v>
      </c>
      <c r="S76" s="33">
        <v>26796339</v>
      </c>
      <c r="T76" s="38">
        <f t="shared" si="14"/>
        <v>0.70972968662186264</v>
      </c>
      <c r="U76" s="38">
        <f t="shared" si="15"/>
        <v>-0.87441177460475783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170947346</v>
      </c>
      <c r="E78" s="34">
        <f>SUM(E71:E77)</f>
        <v>224208879</v>
      </c>
      <c r="F78" s="34">
        <f>SUM(F71:F77)</f>
        <v>42547674</v>
      </c>
      <c r="G78" s="39">
        <f t="shared" si="8"/>
        <v>0.24889344582161574</v>
      </c>
      <c r="H78" s="34">
        <f>SUM(H71:H77)</f>
        <v>39735538</v>
      </c>
      <c r="I78" s="39">
        <f t="shared" si="9"/>
        <v>0.23244314070836758</v>
      </c>
      <c r="J78" s="34">
        <f>SUM(J71:J77)</f>
        <v>54378305</v>
      </c>
      <c r="K78" s="39">
        <f t="shared" si="10"/>
        <v>0.24253412818677891</v>
      </c>
      <c r="L78" s="34">
        <f>SUM(L71:L77)</f>
        <v>62617026</v>
      </c>
      <c r="M78" s="39">
        <f t="shared" si="11"/>
        <v>0.27927986741327937</v>
      </c>
      <c r="N78" s="34">
        <f t="shared" si="12"/>
        <v>199278543</v>
      </c>
      <c r="O78" s="39">
        <f t="shared" si="13"/>
        <v>0.88880754361204406</v>
      </c>
      <c r="P78" s="34">
        <f>SUM(P71:P77)</f>
        <v>73258952</v>
      </c>
      <c r="Q78" s="34">
        <f>SUM(Q71:Q77)</f>
        <v>207426167</v>
      </c>
      <c r="R78" s="34">
        <f>SUM(R71:R77)</f>
        <v>251584288</v>
      </c>
      <c r="S78" s="34">
        <f>SUM(S71:S77)</f>
        <v>186691116</v>
      </c>
      <c r="T78" s="39">
        <f t="shared" si="14"/>
        <v>0.74206190491514323</v>
      </c>
      <c r="U78" s="39">
        <f t="shared" si="15"/>
        <v>-0.1452645132024275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58914651</v>
      </c>
      <c r="E79" s="33">
        <v>74087247</v>
      </c>
      <c r="F79" s="33">
        <v>12368332</v>
      </c>
      <c r="G79" s="38">
        <f t="shared" si="8"/>
        <v>0.20993643839119067</v>
      </c>
      <c r="H79" s="33">
        <v>14097125</v>
      </c>
      <c r="I79" s="38">
        <f t="shared" si="9"/>
        <v>0.23928046353020066</v>
      </c>
      <c r="J79" s="33">
        <v>19510366</v>
      </c>
      <c r="K79" s="38">
        <f t="shared" si="10"/>
        <v>0.2633431095097919</v>
      </c>
      <c r="L79" s="33">
        <v>16164007</v>
      </c>
      <c r="M79" s="38">
        <f t="shared" si="11"/>
        <v>0.21817529540542924</v>
      </c>
      <c r="N79" s="33">
        <f t="shared" si="12"/>
        <v>62139830</v>
      </c>
      <c r="O79" s="38">
        <f t="shared" si="13"/>
        <v>0.83873854834962347</v>
      </c>
      <c r="P79" s="33">
        <v>13579562</v>
      </c>
      <c r="Q79" s="33">
        <v>57449209</v>
      </c>
      <c r="R79" s="33">
        <v>72504221</v>
      </c>
      <c r="S79" s="33">
        <v>55565632</v>
      </c>
      <c r="T79" s="38">
        <f t="shared" si="14"/>
        <v>0.76637789129545986</v>
      </c>
      <c r="U79" s="38">
        <f t="shared" si="15"/>
        <v>0.19031873045684389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27146916</v>
      </c>
      <c r="E80" s="33">
        <v>36200156</v>
      </c>
      <c r="F80" s="33">
        <v>4598848</v>
      </c>
      <c r="G80" s="38">
        <f t="shared" si="8"/>
        <v>0.16940590968049557</v>
      </c>
      <c r="H80" s="33">
        <v>3374705</v>
      </c>
      <c r="I80" s="38">
        <f t="shared" si="9"/>
        <v>0.12431264752136117</v>
      </c>
      <c r="J80" s="33">
        <v>4135180</v>
      </c>
      <c r="K80" s="38">
        <f t="shared" si="10"/>
        <v>0.11423099944652172</v>
      </c>
      <c r="L80" s="33">
        <v>1966847</v>
      </c>
      <c r="M80" s="38">
        <f t="shared" si="11"/>
        <v>5.433255591495241E-2</v>
      </c>
      <c r="N80" s="33">
        <f t="shared" si="12"/>
        <v>14075580</v>
      </c>
      <c r="O80" s="38">
        <f t="shared" si="13"/>
        <v>0.38882650118966339</v>
      </c>
      <c r="P80" s="33">
        <v>428462</v>
      </c>
      <c r="Q80" s="33">
        <v>26745048</v>
      </c>
      <c r="R80" s="33">
        <v>27824819</v>
      </c>
      <c r="S80" s="33">
        <v>11527603</v>
      </c>
      <c r="T80" s="38">
        <f t="shared" si="14"/>
        <v>0.41429211093879892</v>
      </c>
      <c r="U80" s="38">
        <f t="shared" si="15"/>
        <v>3.5904817696785249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76334440</v>
      </c>
      <c r="E81" s="33">
        <v>72611670</v>
      </c>
      <c r="F81" s="33">
        <v>11275621</v>
      </c>
      <c r="G81" s="38">
        <f t="shared" si="8"/>
        <v>0.14771341742993072</v>
      </c>
      <c r="H81" s="33">
        <v>14918749</v>
      </c>
      <c r="I81" s="38">
        <f t="shared" si="9"/>
        <v>0.1954392931945266</v>
      </c>
      <c r="J81" s="33">
        <v>13387283</v>
      </c>
      <c r="K81" s="38">
        <f t="shared" si="10"/>
        <v>0.1843682014199646</v>
      </c>
      <c r="L81" s="33">
        <v>15122481</v>
      </c>
      <c r="M81" s="38">
        <f t="shared" si="11"/>
        <v>0.208265159030222</v>
      </c>
      <c r="N81" s="33">
        <f t="shared" si="12"/>
        <v>54704134</v>
      </c>
      <c r="O81" s="38">
        <f t="shared" si="13"/>
        <v>0.75337936725597965</v>
      </c>
      <c r="P81" s="33">
        <v>16977972</v>
      </c>
      <c r="Q81" s="33">
        <v>62944400</v>
      </c>
      <c r="R81" s="33">
        <v>67043570</v>
      </c>
      <c r="S81" s="33">
        <v>46086195</v>
      </c>
      <c r="T81" s="38">
        <f t="shared" si="14"/>
        <v>0.68740663720622275</v>
      </c>
      <c r="U81" s="38">
        <f t="shared" si="15"/>
        <v>-0.1092881411278096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1192920</v>
      </c>
      <c r="E82" s="33">
        <v>1141491</v>
      </c>
      <c r="F82" s="33">
        <v>438861</v>
      </c>
      <c r="G82" s="38">
        <f t="shared" si="8"/>
        <v>0.36788803943265264</v>
      </c>
      <c r="H82" s="33">
        <v>163209</v>
      </c>
      <c r="I82" s="38">
        <f t="shared" si="9"/>
        <v>0.13681470676994267</v>
      </c>
      <c r="J82" s="33">
        <v>210591</v>
      </c>
      <c r="K82" s="38">
        <f t="shared" si="10"/>
        <v>0.18448765693290617</v>
      </c>
      <c r="L82" s="33">
        <v>165988</v>
      </c>
      <c r="M82" s="38">
        <f t="shared" si="11"/>
        <v>0.14541332345152086</v>
      </c>
      <c r="N82" s="33">
        <f t="shared" si="12"/>
        <v>978649</v>
      </c>
      <c r="O82" s="38">
        <f t="shared" si="13"/>
        <v>0.85734272105518139</v>
      </c>
      <c r="P82" s="33">
        <v>709535</v>
      </c>
      <c r="Q82" s="33">
        <v>1151442</v>
      </c>
      <c r="R82" s="33">
        <v>1151442</v>
      </c>
      <c r="S82" s="33">
        <v>15320939</v>
      </c>
      <c r="T82" s="38">
        <f t="shared" si="14"/>
        <v>13.30587124666288</v>
      </c>
      <c r="U82" s="38">
        <f t="shared" si="15"/>
        <v>-0.76606087085203689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163588927</v>
      </c>
      <c r="E84" s="34">
        <f>SUM(E79:E83)</f>
        <v>184040564</v>
      </c>
      <c r="F84" s="34">
        <f>SUM(F79:F83)</f>
        <v>28681662</v>
      </c>
      <c r="G84" s="39">
        <f t="shared" si="8"/>
        <v>0.17532764916295343</v>
      </c>
      <c r="H84" s="34">
        <f>SUM(H79:H83)</f>
        <v>32553788</v>
      </c>
      <c r="I84" s="39">
        <f t="shared" si="9"/>
        <v>0.19899750305226954</v>
      </c>
      <c r="J84" s="34">
        <f>SUM(J79:J83)</f>
        <v>37243420</v>
      </c>
      <c r="K84" s="39">
        <f t="shared" si="10"/>
        <v>0.20236527855891595</v>
      </c>
      <c r="L84" s="34">
        <f>SUM(L79:L83)</f>
        <v>33419323</v>
      </c>
      <c r="M84" s="39">
        <f t="shared" si="11"/>
        <v>0.1815867234573352</v>
      </c>
      <c r="N84" s="34">
        <f t="shared" si="12"/>
        <v>131898193</v>
      </c>
      <c r="O84" s="39">
        <f t="shared" si="13"/>
        <v>0.71668000865287507</v>
      </c>
      <c r="P84" s="34">
        <f>SUM(P79:P83)</f>
        <v>31695531</v>
      </c>
      <c r="Q84" s="34">
        <f>SUM(Q79:Q83)</f>
        <v>148290099</v>
      </c>
      <c r="R84" s="34">
        <f>SUM(R79:R83)</f>
        <v>168524052</v>
      </c>
      <c r="S84" s="34">
        <f>SUM(S79:S83)</f>
        <v>128500369</v>
      </c>
      <c r="T84" s="39">
        <f t="shared" si="14"/>
        <v>0.7625046245624334</v>
      </c>
      <c r="U84" s="39">
        <f t="shared" si="15"/>
        <v>5.4385963749905342E-2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1017415303</v>
      </c>
      <c r="E85" s="34">
        <f>SUM(E57,E59:E62,E64:E69,E71:E77,E79:E83)</f>
        <v>1330466957</v>
      </c>
      <c r="F85" s="34">
        <f>SUM(F57,F59:F62,F64:F69,F71:F77,F79:F83)</f>
        <v>194045738</v>
      </c>
      <c r="G85" s="39">
        <f t="shared" si="8"/>
        <v>0.19072421795487776</v>
      </c>
      <c r="H85" s="34">
        <f>SUM(H57,H59:H62,H64:H69,H71:H77,H79:H83)</f>
        <v>383590851</v>
      </c>
      <c r="I85" s="39">
        <f t="shared" si="9"/>
        <v>0.37702484901585953</v>
      </c>
      <c r="J85" s="34">
        <f>SUM(J57,J59:J62,J64:J69,J71:J77,J79:J83)</f>
        <v>308175232</v>
      </c>
      <c r="K85" s="39">
        <f t="shared" si="10"/>
        <v>0.23162937672265693</v>
      </c>
      <c r="L85" s="34">
        <f>SUM(L57,L59:L62,L64:L69,L71:L77,L79:L83)</f>
        <v>189727259</v>
      </c>
      <c r="M85" s="39">
        <f t="shared" si="11"/>
        <v>0.1426020075145692</v>
      </c>
      <c r="N85" s="34">
        <f t="shared" si="12"/>
        <v>1075539080</v>
      </c>
      <c r="O85" s="39">
        <f t="shared" si="13"/>
        <v>0.80839217715348344</v>
      </c>
      <c r="P85" s="34">
        <f>SUM(P57,P59:P62,P64:P69,P71:P77,P79:P83)</f>
        <v>294997581</v>
      </c>
      <c r="Q85" s="34">
        <f>SUM(Q57,Q59:Q62,Q64:Q69,Q71:Q77,Q79:Q83)</f>
        <v>971429771</v>
      </c>
      <c r="R85" s="34">
        <f>SUM(R57,R59:R62,R64:R69,R71:R77,R79:R83)</f>
        <v>1270220506</v>
      </c>
      <c r="S85" s="34">
        <f>SUM(S57,S59:S62,S64:S69,S71:S77,S79:S83)</f>
        <v>1105079856</v>
      </c>
      <c r="T85" s="39">
        <f t="shared" si="14"/>
        <v>0.86999056524442542</v>
      </c>
      <c r="U85" s="39">
        <f t="shared" si="15"/>
        <v>-0.35685147533464012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1247188787</v>
      </c>
      <c r="E88" s="33">
        <v>1246440492</v>
      </c>
      <c r="F88" s="33">
        <v>228032986</v>
      </c>
      <c r="G88" s="38">
        <f t="shared" ref="G88:G99" si="16">IF(($D88      =0),0,($F88      /$D88      ))</f>
        <v>0.18283758511693546</v>
      </c>
      <c r="H88" s="33">
        <v>261938611</v>
      </c>
      <c r="I88" s="38">
        <f t="shared" ref="I88:I99" si="17">IF(($D88      =0),0,($H88      /$D88      ))</f>
        <v>0.21002322481592356</v>
      </c>
      <c r="J88" s="33">
        <v>247486211</v>
      </c>
      <c r="K88" s="38">
        <f t="shared" ref="K88:K99" si="18">IF(($E88      =0),0,($J88      /$E88      ))</f>
        <v>0.19855437350474009</v>
      </c>
      <c r="L88" s="33">
        <v>335522582</v>
      </c>
      <c r="M88" s="38">
        <f t="shared" ref="M88:M99" si="19">IF(($E88      =0),0,($L88      /$E88      ))</f>
        <v>0.26918459738228723</v>
      </c>
      <c r="N88" s="33">
        <f t="shared" ref="N88:N99" si="20">$F88      +$H88      +$J88      +$L88</f>
        <v>1072980390</v>
      </c>
      <c r="O88" s="38">
        <f t="shared" ref="O88:O99" si="21">IF(($E88      =0),0,($N88      /$E88      ))</f>
        <v>0.86083563305804411</v>
      </c>
      <c r="P88" s="33">
        <v>269332852</v>
      </c>
      <c r="Q88" s="33">
        <v>1161903395</v>
      </c>
      <c r="R88" s="33">
        <v>1054239825</v>
      </c>
      <c r="S88" s="33">
        <v>950715413</v>
      </c>
      <c r="T88" s="38">
        <f t="shared" ref="T88:T99" si="22">IF(($R88      =0),0,($S88      /$R88      ))</f>
        <v>0.9018018390644652</v>
      </c>
      <c r="U88" s="38">
        <f t="shared" ref="U88:U99" si="23">IF(($P88      =0),0,(($L88      /$P88      )-1))</f>
        <v>0.24575438721452358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611591000</v>
      </c>
      <c r="E89" s="33">
        <v>574384962</v>
      </c>
      <c r="F89" s="33">
        <v>146992198</v>
      </c>
      <c r="G89" s="38">
        <f t="shared" si="16"/>
        <v>0.24034395208562584</v>
      </c>
      <c r="H89" s="33">
        <v>139789196</v>
      </c>
      <c r="I89" s="38">
        <f t="shared" si="17"/>
        <v>0.22856647007558972</v>
      </c>
      <c r="J89" s="33">
        <v>179954551</v>
      </c>
      <c r="K89" s="38">
        <f t="shared" si="18"/>
        <v>0.31329955152969341</v>
      </c>
      <c r="L89" s="33">
        <v>167860652</v>
      </c>
      <c r="M89" s="38">
        <f t="shared" si="19"/>
        <v>0.29224416220005428</v>
      </c>
      <c r="N89" s="33">
        <f t="shared" si="20"/>
        <v>634596597</v>
      </c>
      <c r="O89" s="38">
        <f t="shared" si="21"/>
        <v>1.1048280142821705</v>
      </c>
      <c r="P89" s="33">
        <v>185778657</v>
      </c>
      <c r="Q89" s="33">
        <v>584347671</v>
      </c>
      <c r="R89" s="33">
        <v>592755000</v>
      </c>
      <c r="S89" s="33">
        <v>729552506</v>
      </c>
      <c r="T89" s="38">
        <f t="shared" si="22"/>
        <v>1.2307825425344368</v>
      </c>
      <c r="U89" s="38">
        <f t="shared" si="23"/>
        <v>-9.6448135051379946E-2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813253278</v>
      </c>
      <c r="E90" s="33">
        <v>792719854</v>
      </c>
      <c r="F90" s="33">
        <v>139913549</v>
      </c>
      <c r="G90" s="38">
        <f t="shared" si="16"/>
        <v>0.17204178917554883</v>
      </c>
      <c r="H90" s="33">
        <v>171985272</v>
      </c>
      <c r="I90" s="38">
        <f t="shared" si="17"/>
        <v>0.2114781171530673</v>
      </c>
      <c r="J90" s="33">
        <v>176098233</v>
      </c>
      <c r="K90" s="38">
        <f t="shared" si="18"/>
        <v>0.22214434533388133</v>
      </c>
      <c r="L90" s="33">
        <v>169984218</v>
      </c>
      <c r="M90" s="38">
        <f t="shared" si="19"/>
        <v>0.214431639553713</v>
      </c>
      <c r="N90" s="33">
        <f t="shared" si="20"/>
        <v>657981272</v>
      </c>
      <c r="O90" s="38">
        <f t="shared" si="21"/>
        <v>0.83003001461346015</v>
      </c>
      <c r="P90" s="33">
        <v>163440019</v>
      </c>
      <c r="Q90" s="33">
        <v>945670244</v>
      </c>
      <c r="R90" s="33">
        <v>812112238</v>
      </c>
      <c r="S90" s="33">
        <v>811674151</v>
      </c>
      <c r="T90" s="38">
        <f t="shared" si="22"/>
        <v>0.99946055855397664</v>
      </c>
      <c r="U90" s="38">
        <f t="shared" si="23"/>
        <v>4.0040371018312149E-2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2672033065</v>
      </c>
      <c r="E91" s="34">
        <f>SUM(E88:E90)</f>
        <v>2613545308</v>
      </c>
      <c r="F91" s="34">
        <f>SUM(F88:F90)</f>
        <v>514938733</v>
      </c>
      <c r="G91" s="39">
        <f t="shared" si="16"/>
        <v>0.19271420692542965</v>
      </c>
      <c r="H91" s="34">
        <f>SUM(H88:H90)</f>
        <v>573713079</v>
      </c>
      <c r="I91" s="39">
        <f t="shared" si="17"/>
        <v>0.2147103217077892</v>
      </c>
      <c r="J91" s="34">
        <f>SUM(J88:J90)</f>
        <v>603538995</v>
      </c>
      <c r="K91" s="39">
        <f t="shared" si="18"/>
        <v>0.23092731285452811</v>
      </c>
      <c r="L91" s="34">
        <f>SUM(L88:L90)</f>
        <v>673367452</v>
      </c>
      <c r="M91" s="39">
        <f t="shared" si="19"/>
        <v>0.25764521852322142</v>
      </c>
      <c r="N91" s="34">
        <f t="shared" si="20"/>
        <v>2365558259</v>
      </c>
      <c r="O91" s="39">
        <f t="shared" si="21"/>
        <v>0.90511469296479474</v>
      </c>
      <c r="P91" s="34">
        <f>SUM(P88:P90)</f>
        <v>618551528</v>
      </c>
      <c r="Q91" s="34">
        <f>SUM(Q88:Q90)</f>
        <v>2691921310</v>
      </c>
      <c r="R91" s="34">
        <f>SUM(R88:R90)</f>
        <v>2459107063</v>
      </c>
      <c r="S91" s="34">
        <f>SUM(S88:S90)</f>
        <v>2491942070</v>
      </c>
      <c r="T91" s="39">
        <f t="shared" si="22"/>
        <v>1.0133524105127585</v>
      </c>
      <c r="U91" s="39">
        <f t="shared" si="23"/>
        <v>8.8619818266781447E-2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239811900</v>
      </c>
      <c r="E92" s="33">
        <v>242122103</v>
      </c>
      <c r="F92" s="33">
        <v>818444265</v>
      </c>
      <c r="G92" s="38">
        <f t="shared" si="16"/>
        <v>3.4128592659496881</v>
      </c>
      <c r="H92" s="33">
        <v>128819146</v>
      </c>
      <c r="I92" s="38">
        <f t="shared" si="17"/>
        <v>0.537167446652981</v>
      </c>
      <c r="J92" s="33">
        <v>-856298780</v>
      </c>
      <c r="K92" s="38">
        <f t="shared" si="18"/>
        <v>-3.5366402711279936</v>
      </c>
      <c r="L92" s="33">
        <v>62372225</v>
      </c>
      <c r="M92" s="38">
        <f t="shared" si="19"/>
        <v>0.25760648956530829</v>
      </c>
      <c r="N92" s="33">
        <f t="shared" si="20"/>
        <v>153336856</v>
      </c>
      <c r="O92" s="38">
        <f t="shared" si="21"/>
        <v>0.63330383347942421</v>
      </c>
      <c r="P92" s="33">
        <v>67111562</v>
      </c>
      <c r="Q92" s="33">
        <v>361286831</v>
      </c>
      <c r="R92" s="33">
        <v>274451623</v>
      </c>
      <c r="S92" s="33">
        <v>267946815</v>
      </c>
      <c r="T92" s="38">
        <f t="shared" si="22"/>
        <v>0.97629889038768769</v>
      </c>
      <c r="U92" s="38">
        <f t="shared" si="23"/>
        <v>-7.0618785478424706E-2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63167864</v>
      </c>
      <c r="E93" s="33">
        <v>66995274</v>
      </c>
      <c r="F93" s="33">
        <v>10213389</v>
      </c>
      <c r="G93" s="38">
        <f t="shared" si="16"/>
        <v>0.16168647082953447</v>
      </c>
      <c r="H93" s="33">
        <v>20774609</v>
      </c>
      <c r="I93" s="38">
        <f t="shared" si="17"/>
        <v>0.32887939665017007</v>
      </c>
      <c r="J93" s="33">
        <v>15175156</v>
      </c>
      <c r="K93" s="38">
        <f t="shared" si="18"/>
        <v>0.22651084313798014</v>
      </c>
      <c r="L93" s="33">
        <v>16953308</v>
      </c>
      <c r="M93" s="38">
        <f t="shared" si="19"/>
        <v>0.25305229739040996</v>
      </c>
      <c r="N93" s="33">
        <f t="shared" si="20"/>
        <v>63116462</v>
      </c>
      <c r="O93" s="38">
        <f t="shared" si="21"/>
        <v>0.9421031996973398</v>
      </c>
      <c r="P93" s="33">
        <v>16740781</v>
      </c>
      <c r="Q93" s="33">
        <v>59929765</v>
      </c>
      <c r="R93" s="33">
        <v>58890890</v>
      </c>
      <c r="S93" s="33">
        <v>52698785</v>
      </c>
      <c r="T93" s="38">
        <f t="shared" si="22"/>
        <v>0.89485462012885186</v>
      </c>
      <c r="U93" s="38">
        <f t="shared" si="23"/>
        <v>1.2695166372465039E-2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41911923</v>
      </c>
      <c r="E94" s="33">
        <v>42911257</v>
      </c>
      <c r="F94" s="33">
        <v>6373376</v>
      </c>
      <c r="G94" s="38">
        <f t="shared" si="16"/>
        <v>0.15206594075867147</v>
      </c>
      <c r="H94" s="33">
        <v>7037349</v>
      </c>
      <c r="I94" s="38">
        <f t="shared" si="17"/>
        <v>0.16790804373256746</v>
      </c>
      <c r="J94" s="33">
        <v>7211145</v>
      </c>
      <c r="K94" s="38">
        <f t="shared" si="18"/>
        <v>0.16804786212624814</v>
      </c>
      <c r="L94" s="33">
        <v>8234688</v>
      </c>
      <c r="M94" s="38">
        <f t="shared" si="19"/>
        <v>0.19190041438310698</v>
      </c>
      <c r="N94" s="33">
        <f t="shared" si="20"/>
        <v>28856558</v>
      </c>
      <c r="O94" s="38">
        <f t="shared" si="21"/>
        <v>0.67247058271912197</v>
      </c>
      <c r="P94" s="33">
        <v>6731695</v>
      </c>
      <c r="Q94" s="33">
        <v>35716519</v>
      </c>
      <c r="R94" s="33">
        <v>41207826</v>
      </c>
      <c r="S94" s="33">
        <v>24793218</v>
      </c>
      <c r="T94" s="38">
        <f t="shared" si="22"/>
        <v>0.60166284918791879</v>
      </c>
      <c r="U94" s="38">
        <f t="shared" si="23"/>
        <v>0.22327110779677328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344891687</v>
      </c>
      <c r="E96" s="34">
        <f>SUM(E92:E95)</f>
        <v>352028634</v>
      </c>
      <c r="F96" s="34">
        <f>SUM(F92:F95)</f>
        <v>835031030</v>
      </c>
      <c r="G96" s="39">
        <f t="shared" si="16"/>
        <v>2.4211399157324425</v>
      </c>
      <c r="H96" s="34">
        <f>SUM(H92:H95)</f>
        <v>156631104</v>
      </c>
      <c r="I96" s="39">
        <f t="shared" si="17"/>
        <v>0.45414577939653267</v>
      </c>
      <c r="J96" s="34">
        <f>SUM(J92:J95)</f>
        <v>-833912479</v>
      </c>
      <c r="K96" s="39">
        <f t="shared" si="18"/>
        <v>-2.368876842558211</v>
      </c>
      <c r="L96" s="34">
        <f>SUM(L92:L95)</f>
        <v>87560221</v>
      </c>
      <c r="M96" s="39">
        <f t="shared" si="19"/>
        <v>0.24873039447126338</v>
      </c>
      <c r="N96" s="34">
        <f t="shared" si="20"/>
        <v>245309876</v>
      </c>
      <c r="O96" s="39">
        <f t="shared" si="21"/>
        <v>0.69684637074153466</v>
      </c>
      <c r="P96" s="34">
        <f>SUM(P92:P95)</f>
        <v>90584038</v>
      </c>
      <c r="Q96" s="34">
        <f>SUM(Q92:Q95)</f>
        <v>456933115</v>
      </c>
      <c r="R96" s="34">
        <f>SUM(R92:R95)</f>
        <v>374550339</v>
      </c>
      <c r="S96" s="34">
        <f>SUM(S92:S95)</f>
        <v>345438818</v>
      </c>
      <c r="T96" s="39">
        <f t="shared" si="22"/>
        <v>0.92227607889042651</v>
      </c>
      <c r="U96" s="39">
        <f t="shared" si="23"/>
        <v>-3.3381344735371576E-2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153075153</v>
      </c>
      <c r="E97" s="33">
        <v>149004698</v>
      </c>
      <c r="F97" s="33">
        <v>21471263</v>
      </c>
      <c r="G97" s="38">
        <f t="shared" si="16"/>
        <v>0.14026615410274978</v>
      </c>
      <c r="H97" s="33">
        <v>26090876</v>
      </c>
      <c r="I97" s="38">
        <f t="shared" si="17"/>
        <v>0.1704448794508146</v>
      </c>
      <c r="J97" s="33">
        <v>20785140</v>
      </c>
      <c r="K97" s="38">
        <f t="shared" si="18"/>
        <v>0.1394931856443882</v>
      </c>
      <c r="L97" s="33">
        <v>18406164</v>
      </c>
      <c r="M97" s="38">
        <f t="shared" si="19"/>
        <v>0.12352740716940348</v>
      </c>
      <c r="N97" s="33">
        <f t="shared" si="20"/>
        <v>86753443</v>
      </c>
      <c r="O97" s="38">
        <f t="shared" si="21"/>
        <v>0.5822195149846886</v>
      </c>
      <c r="P97" s="33">
        <v>38164969</v>
      </c>
      <c r="Q97" s="33">
        <v>88915586</v>
      </c>
      <c r="R97" s="33">
        <v>119206438</v>
      </c>
      <c r="S97" s="33">
        <v>97230907</v>
      </c>
      <c r="T97" s="38">
        <f t="shared" si="22"/>
        <v>0.8156514751325763</v>
      </c>
      <c r="U97" s="38">
        <f t="shared" si="23"/>
        <v>-0.51772097600812939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47435813</v>
      </c>
      <c r="E98" s="33">
        <v>42131863</v>
      </c>
      <c r="F98" s="33">
        <v>502015</v>
      </c>
      <c r="G98" s="38">
        <f t="shared" si="16"/>
        <v>1.0583037756726126E-2</v>
      </c>
      <c r="H98" s="33">
        <v>1146720</v>
      </c>
      <c r="I98" s="38">
        <f t="shared" si="17"/>
        <v>2.4174140327267078E-2</v>
      </c>
      <c r="J98" s="33">
        <v>695326</v>
      </c>
      <c r="K98" s="38">
        <f t="shared" si="18"/>
        <v>1.6503566433793825E-2</v>
      </c>
      <c r="L98" s="33">
        <v>803896</v>
      </c>
      <c r="M98" s="38">
        <f t="shared" si="19"/>
        <v>1.9080475980850883E-2</v>
      </c>
      <c r="N98" s="33">
        <f t="shared" si="20"/>
        <v>3147957</v>
      </c>
      <c r="O98" s="38">
        <f t="shared" si="21"/>
        <v>7.4716776706503576E-2</v>
      </c>
      <c r="P98" s="33">
        <v>1005298</v>
      </c>
      <c r="Q98" s="33">
        <v>42414681</v>
      </c>
      <c r="R98" s="33">
        <v>44156888</v>
      </c>
      <c r="S98" s="33">
        <v>97858349</v>
      </c>
      <c r="T98" s="38">
        <f t="shared" si="22"/>
        <v>2.2161513963574606</v>
      </c>
      <c r="U98" s="38">
        <f t="shared" si="23"/>
        <v>-0.20034059552490902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52646740</v>
      </c>
      <c r="E99" s="33">
        <v>52646740</v>
      </c>
      <c r="F99" s="33">
        <v>6575499</v>
      </c>
      <c r="G99" s="38">
        <f t="shared" si="16"/>
        <v>0.12489850273730149</v>
      </c>
      <c r="H99" s="33">
        <v>13708813</v>
      </c>
      <c r="I99" s="38">
        <f t="shared" si="17"/>
        <v>0.26039243835420767</v>
      </c>
      <c r="J99" s="33">
        <v>12713975</v>
      </c>
      <c r="K99" s="38">
        <f t="shared" si="18"/>
        <v>0.24149595967385634</v>
      </c>
      <c r="L99" s="33">
        <v>33704911</v>
      </c>
      <c r="M99" s="38">
        <f t="shared" si="19"/>
        <v>0.64020889042702356</v>
      </c>
      <c r="N99" s="33">
        <f t="shared" si="20"/>
        <v>66703198</v>
      </c>
      <c r="O99" s="38">
        <f t="shared" si="21"/>
        <v>1.266995791192389</v>
      </c>
      <c r="P99" s="33">
        <v>26350570</v>
      </c>
      <c r="Q99" s="33">
        <v>43349690</v>
      </c>
      <c r="R99" s="33">
        <v>52165542</v>
      </c>
      <c r="S99" s="33">
        <v>37768348</v>
      </c>
      <c r="T99" s="38">
        <f t="shared" si="22"/>
        <v>0.72400950037095368</v>
      </c>
      <c r="U99" s="38">
        <f t="shared" si="23"/>
        <v>0.27909608786451301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253157706</v>
      </c>
      <c r="E101" s="34">
        <f>SUM(E97:E100)</f>
        <v>243783301</v>
      </c>
      <c r="F101" s="34">
        <f>SUM(F97:F100)</f>
        <v>28548777</v>
      </c>
      <c r="G101" s="39">
        <f>IF(($D101     =0),0,($F101     /$D101     ))</f>
        <v>0.11277072087230874</v>
      </c>
      <c r="H101" s="34">
        <f>SUM(H97:H100)</f>
        <v>40946409</v>
      </c>
      <c r="I101" s="39">
        <f>IF(($D101     =0),0,($H101     /$D101     ))</f>
        <v>0.16174269251752502</v>
      </c>
      <c r="J101" s="34">
        <f>SUM(J97:J100)</f>
        <v>34194441</v>
      </c>
      <c r="K101" s="39">
        <f>IF(($E101     =0),0,($J101     /$E101     ))</f>
        <v>0.14026572312268426</v>
      </c>
      <c r="L101" s="34">
        <f>SUM(L97:L100)</f>
        <v>52914971</v>
      </c>
      <c r="M101" s="39">
        <f>IF(($E101     =0),0,($L101     /$E101     ))</f>
        <v>0.21705740624129133</v>
      </c>
      <c r="N101" s="34">
        <f>$F101     +$H101     +$J101     +$L101</f>
        <v>156604598</v>
      </c>
      <c r="O101" s="39">
        <f>IF(($E101     =0),0,($N101     /$E101     ))</f>
        <v>0.64239263869841523</v>
      </c>
      <c r="P101" s="34">
        <f>SUM(P97:P100)</f>
        <v>65520837</v>
      </c>
      <c r="Q101" s="34">
        <f>SUM(Q97:Q100)</f>
        <v>174679957</v>
      </c>
      <c r="R101" s="34">
        <f>SUM(R97:R100)</f>
        <v>215528868</v>
      </c>
      <c r="S101" s="34">
        <f>SUM(S97:S100)</f>
        <v>232857604</v>
      </c>
      <c r="T101" s="39">
        <f>IF(($R101     =0),0,($S101     /$R101     ))</f>
        <v>1.0804009976055737</v>
      </c>
      <c r="U101" s="39">
        <f>IF(($P101     =0),0,(($L101     /$P101     )-1))</f>
        <v>-0.19239476443196235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3270082458</v>
      </c>
      <c r="E102" s="34">
        <f>SUM(E88:E90,E92:E95,E97:E100)</f>
        <v>3209357243</v>
      </c>
      <c r="F102" s="34">
        <f>SUM(F88:F90,F92:F95,F97:F100)</f>
        <v>1378518540</v>
      </c>
      <c r="G102" s="39">
        <f>IF(($D102     =0),0,($F102     /$D102     ))</f>
        <v>0.42155467261309043</v>
      </c>
      <c r="H102" s="34">
        <f>SUM(H88:H90,H92:H95,H97:H100)</f>
        <v>771290592</v>
      </c>
      <c r="I102" s="39">
        <f>IF(($D102     =0),0,($H102     /$D102     ))</f>
        <v>0.23586273493290608</v>
      </c>
      <c r="J102" s="34">
        <f>SUM(J88:J90,J92:J95,J97:J100)</f>
        <v>-196179043</v>
      </c>
      <c r="K102" s="39">
        <f>IF(($E102     =0),0,($J102     /$E102     ))</f>
        <v>-6.1127206523328134E-2</v>
      </c>
      <c r="L102" s="34">
        <f>SUM(L88:L90,L92:L95,L97:L100)</f>
        <v>813842644</v>
      </c>
      <c r="M102" s="39">
        <f>IF(($E102     =0),0,($L102     /$E102     ))</f>
        <v>0.25358431062016862</v>
      </c>
      <c r="N102" s="34">
        <f>$F102     +$H102     +$J102     +$L102</f>
        <v>2767472733</v>
      </c>
      <c r="O102" s="39">
        <f>IF(($E102     =0),0,($N102     /$E102     ))</f>
        <v>0.86231370441423927</v>
      </c>
      <c r="P102" s="34">
        <f>SUM(P88:P90,P92:P95,P97:P100)</f>
        <v>774656403</v>
      </c>
      <c r="Q102" s="34">
        <f>SUM(Q88:Q90,Q92:Q95,Q97:Q100)</f>
        <v>3323534382</v>
      </c>
      <c r="R102" s="34">
        <f>SUM(R88:R90,R92:R95,R97:R100)</f>
        <v>3049186270</v>
      </c>
      <c r="S102" s="34">
        <f>SUM(S88:S90,S92:S95,S97:S100)</f>
        <v>3070238492</v>
      </c>
      <c r="T102" s="39">
        <f>IF(($R102     =0),0,($S102     /$R102     ))</f>
        <v>1.0069042098894141</v>
      </c>
      <c r="U102" s="39">
        <f>IF(($P102     =0),0,(($L102     /$P102     )-1))</f>
        <v>5.0585318662885959E-2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1923899360</v>
      </c>
      <c r="E105" s="33">
        <v>1987028955</v>
      </c>
      <c r="F105" s="33">
        <v>403075799</v>
      </c>
      <c r="G105" s="38">
        <f t="shared" ref="G105:G136" si="24">IF(($D105     =0),0,($F105     /$D105     ))</f>
        <v>0.2095098150040447</v>
      </c>
      <c r="H105" s="33">
        <v>494731295</v>
      </c>
      <c r="I105" s="38">
        <f t="shared" ref="I105:I136" si="25">IF(($D105     =0),0,($H105     /$D105     ))</f>
        <v>0.25715029865179645</v>
      </c>
      <c r="J105" s="33">
        <v>448668890</v>
      </c>
      <c r="K105" s="38">
        <f t="shared" ref="K105:K136" si="26">IF(($E105     =0),0,($J105     /$E105     ))</f>
        <v>0.22579886864305909</v>
      </c>
      <c r="L105" s="33">
        <v>386848973</v>
      </c>
      <c r="M105" s="38">
        <f t="shared" ref="M105:M136" si="27">IF(($E105     =0),0,($L105     /$E105     ))</f>
        <v>0.19468713428989765</v>
      </c>
      <c r="N105" s="33">
        <f t="shared" ref="N105:N136" si="28">$F105     +$H105     +$J105     +$L105</f>
        <v>1733324957</v>
      </c>
      <c r="O105" s="38">
        <f t="shared" ref="O105:O136" si="29">IF(($E105     =0),0,($N105     /$E105     ))</f>
        <v>0.87231992902690236</v>
      </c>
      <c r="P105" s="33">
        <v>536852999</v>
      </c>
      <c r="Q105" s="33">
        <v>1803781110</v>
      </c>
      <c r="R105" s="33">
        <v>1874948042</v>
      </c>
      <c r="S105" s="33">
        <v>1702074898</v>
      </c>
      <c r="T105" s="38">
        <f t="shared" ref="T105:T136" si="30">IF(($R105     =0),0,($S105     /$R105     ))</f>
        <v>0.90779843487524225</v>
      </c>
      <c r="U105" s="38">
        <f t="shared" ref="U105:U136" si="31">IF(($P105     =0),0,(($L105     /$P105     )-1))</f>
        <v>-0.27941359418577072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1923899360</v>
      </c>
      <c r="E106" s="34">
        <f>E105</f>
        <v>1987028955</v>
      </c>
      <c r="F106" s="34">
        <f>F105</f>
        <v>403075799</v>
      </c>
      <c r="G106" s="39">
        <f t="shared" si="24"/>
        <v>0.2095098150040447</v>
      </c>
      <c r="H106" s="34">
        <f>H105</f>
        <v>494731295</v>
      </c>
      <c r="I106" s="39">
        <f t="shared" si="25"/>
        <v>0.25715029865179645</v>
      </c>
      <c r="J106" s="34">
        <f>J105</f>
        <v>448668890</v>
      </c>
      <c r="K106" s="39">
        <f t="shared" si="26"/>
        <v>0.22579886864305909</v>
      </c>
      <c r="L106" s="34">
        <f>L105</f>
        <v>386848973</v>
      </c>
      <c r="M106" s="39">
        <f t="shared" si="27"/>
        <v>0.19468713428989765</v>
      </c>
      <c r="N106" s="34">
        <f t="shared" si="28"/>
        <v>1733324957</v>
      </c>
      <c r="O106" s="39">
        <f t="shared" si="29"/>
        <v>0.87231992902690236</v>
      </c>
      <c r="P106" s="34">
        <f>P105</f>
        <v>536852999</v>
      </c>
      <c r="Q106" s="34">
        <f>Q105</f>
        <v>1803781110</v>
      </c>
      <c r="R106" s="34">
        <f>R105</f>
        <v>1874948042</v>
      </c>
      <c r="S106" s="34">
        <f>S105</f>
        <v>1702074898</v>
      </c>
      <c r="T106" s="39">
        <f t="shared" si="30"/>
        <v>0.90779843487524225</v>
      </c>
      <c r="U106" s="39">
        <f t="shared" si="31"/>
        <v>-0.27941359418577072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38649</v>
      </c>
      <c r="I107" s="38">
        <f t="shared" si="25"/>
        <v>0</v>
      </c>
      <c r="J107" s="33">
        <v>30573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69222</v>
      </c>
      <c r="O107" s="38">
        <f t="shared" si="29"/>
        <v>0</v>
      </c>
      <c r="P107" s="33">
        <v>4358519</v>
      </c>
      <c r="Q107" s="33">
        <v>0</v>
      </c>
      <c r="R107" s="33">
        <v>0</v>
      </c>
      <c r="S107" s="33">
        <v>23281540</v>
      </c>
      <c r="T107" s="38">
        <f t="shared" si="30"/>
        <v>0</v>
      </c>
      <c r="U107" s="38">
        <f t="shared" si="31"/>
        <v>-1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112757714</v>
      </c>
      <c r="E111" s="33">
        <v>102016478</v>
      </c>
      <c r="F111" s="33">
        <v>15230375</v>
      </c>
      <c r="G111" s="38">
        <f t="shared" si="24"/>
        <v>0.13507169008410369</v>
      </c>
      <c r="H111" s="33">
        <v>37913341</v>
      </c>
      <c r="I111" s="38">
        <f t="shared" si="25"/>
        <v>0.33623722630630842</v>
      </c>
      <c r="J111" s="33">
        <v>12809614</v>
      </c>
      <c r="K111" s="38">
        <f t="shared" si="26"/>
        <v>0.12556416621244265</v>
      </c>
      <c r="L111" s="33">
        <v>35228750</v>
      </c>
      <c r="M111" s="38">
        <f t="shared" si="27"/>
        <v>0.34532411518852868</v>
      </c>
      <c r="N111" s="33">
        <f t="shared" si="28"/>
        <v>101182080</v>
      </c>
      <c r="O111" s="38">
        <f t="shared" si="29"/>
        <v>0.99182094876868809</v>
      </c>
      <c r="P111" s="33">
        <v>2677992</v>
      </c>
      <c r="Q111" s="33">
        <v>213485076</v>
      </c>
      <c r="R111" s="33">
        <v>225043091</v>
      </c>
      <c r="S111" s="33">
        <v>39569399</v>
      </c>
      <c r="T111" s="38">
        <f t="shared" si="30"/>
        <v>0.17583032131388562</v>
      </c>
      <c r="U111" s="38">
        <f t="shared" si="31"/>
        <v>12.154912337303472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112757714</v>
      </c>
      <c r="E112" s="34">
        <f>SUM(E107:E111)</f>
        <v>102016478</v>
      </c>
      <c r="F112" s="34">
        <f>SUM(F107:F111)</f>
        <v>15230375</v>
      </c>
      <c r="G112" s="39">
        <f t="shared" si="24"/>
        <v>0.13507169008410369</v>
      </c>
      <c r="H112" s="34">
        <f>SUM(H107:H111)</f>
        <v>37951990</v>
      </c>
      <c r="I112" s="39">
        <f t="shared" si="25"/>
        <v>0.33657998777804238</v>
      </c>
      <c r="J112" s="34">
        <f>SUM(J107:J111)</f>
        <v>12840187</v>
      </c>
      <c r="K112" s="39">
        <f t="shared" si="26"/>
        <v>0.12586385309243867</v>
      </c>
      <c r="L112" s="34">
        <f>SUM(L107:L111)</f>
        <v>35228750</v>
      </c>
      <c r="M112" s="39">
        <f t="shared" si="27"/>
        <v>0.34532411518852868</v>
      </c>
      <c r="N112" s="34">
        <f t="shared" si="28"/>
        <v>101251302</v>
      </c>
      <c r="O112" s="39">
        <f t="shared" si="29"/>
        <v>0.99249948621045314</v>
      </c>
      <c r="P112" s="34">
        <f>SUM(P107:P111)</f>
        <v>7036511</v>
      </c>
      <c r="Q112" s="34">
        <f>SUM(Q107:Q111)</f>
        <v>213485076</v>
      </c>
      <c r="R112" s="34">
        <f>SUM(R107:R111)</f>
        <v>225043091</v>
      </c>
      <c r="S112" s="34">
        <f>SUM(S107:S111)</f>
        <v>62850939</v>
      </c>
      <c r="T112" s="39">
        <f t="shared" si="30"/>
        <v>0.27928401943252723</v>
      </c>
      <c r="U112" s="39">
        <f t="shared" si="31"/>
        <v>4.0065650433858488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3857250</v>
      </c>
      <c r="E114" s="33">
        <v>3052140</v>
      </c>
      <c r="F114" s="33">
        <v>765695</v>
      </c>
      <c r="G114" s="38">
        <f t="shared" si="24"/>
        <v>0.19850800440728497</v>
      </c>
      <c r="H114" s="33">
        <v>691530</v>
      </c>
      <c r="I114" s="38">
        <f t="shared" si="25"/>
        <v>0.17928057553956833</v>
      </c>
      <c r="J114" s="33">
        <v>628255</v>
      </c>
      <c r="K114" s="38">
        <f t="shared" si="26"/>
        <v>0.20584081988375369</v>
      </c>
      <c r="L114" s="33">
        <v>819676</v>
      </c>
      <c r="M114" s="38">
        <f t="shared" si="27"/>
        <v>0.26855779879035691</v>
      </c>
      <c r="N114" s="33">
        <f t="shared" si="28"/>
        <v>2905156</v>
      </c>
      <c r="O114" s="38">
        <f t="shared" si="29"/>
        <v>0.95184231391744811</v>
      </c>
      <c r="P114" s="33">
        <v>983477</v>
      </c>
      <c r="Q114" s="33">
        <v>3752437</v>
      </c>
      <c r="R114" s="33">
        <v>3788014</v>
      </c>
      <c r="S114" s="33">
        <v>3522275</v>
      </c>
      <c r="T114" s="38">
        <f t="shared" si="30"/>
        <v>0.92984740816691802</v>
      </c>
      <c r="U114" s="38">
        <f t="shared" si="31"/>
        <v>-0.16655295446665253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251352619</v>
      </c>
      <c r="E117" s="33">
        <v>236405154</v>
      </c>
      <c r="F117" s="33">
        <v>71494036</v>
      </c>
      <c r="G117" s="38">
        <f t="shared" si="24"/>
        <v>0.28443720333783351</v>
      </c>
      <c r="H117" s="33">
        <v>202015378</v>
      </c>
      <c r="I117" s="38">
        <f t="shared" si="25"/>
        <v>0.80371304187604264</v>
      </c>
      <c r="J117" s="33">
        <v>76699842</v>
      </c>
      <c r="K117" s="38">
        <f t="shared" si="26"/>
        <v>0.32444234274181688</v>
      </c>
      <c r="L117" s="33">
        <v>246958704</v>
      </c>
      <c r="M117" s="38">
        <f t="shared" si="27"/>
        <v>1.0446417932157266</v>
      </c>
      <c r="N117" s="33">
        <f t="shared" si="28"/>
        <v>597167960</v>
      </c>
      <c r="O117" s="38">
        <f t="shared" si="29"/>
        <v>2.5260361286370263</v>
      </c>
      <c r="P117" s="33">
        <v>43326450</v>
      </c>
      <c r="Q117" s="33">
        <v>165110942</v>
      </c>
      <c r="R117" s="33">
        <v>168876905</v>
      </c>
      <c r="S117" s="33">
        <v>759525494</v>
      </c>
      <c r="T117" s="38">
        <f t="shared" si="30"/>
        <v>4.4975095558507538</v>
      </c>
      <c r="U117" s="38">
        <f t="shared" si="31"/>
        <v>4.6999524309053706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365748</v>
      </c>
      <c r="E119" s="33">
        <v>386413</v>
      </c>
      <c r="F119" s="33">
        <v>128721</v>
      </c>
      <c r="G119" s="38">
        <f t="shared" si="24"/>
        <v>0.35193903999475046</v>
      </c>
      <c r="H119" s="33">
        <v>154967</v>
      </c>
      <c r="I119" s="38">
        <f t="shared" si="25"/>
        <v>0.42369883088902743</v>
      </c>
      <c r="J119" s="33">
        <v>107644</v>
      </c>
      <c r="K119" s="38">
        <f t="shared" si="26"/>
        <v>0.27857240827818941</v>
      </c>
      <c r="L119" s="33">
        <v>110223</v>
      </c>
      <c r="M119" s="38">
        <f t="shared" si="27"/>
        <v>0.28524661437373999</v>
      </c>
      <c r="N119" s="33">
        <f t="shared" si="28"/>
        <v>501555</v>
      </c>
      <c r="O119" s="38">
        <f t="shared" si="29"/>
        <v>1.2979765173531947</v>
      </c>
      <c r="P119" s="33">
        <v>116963</v>
      </c>
      <c r="Q119" s="33">
        <v>368988</v>
      </c>
      <c r="R119" s="33">
        <v>472204</v>
      </c>
      <c r="S119" s="33">
        <v>437927</v>
      </c>
      <c r="T119" s="38">
        <f t="shared" si="30"/>
        <v>0.92741061066827046</v>
      </c>
      <c r="U119" s="38">
        <f t="shared" si="31"/>
        <v>-5.7625060916700166E-2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24231296</v>
      </c>
      <c r="E120" s="33">
        <v>19917598</v>
      </c>
      <c r="F120" s="33">
        <v>16618897</v>
      </c>
      <c r="G120" s="38">
        <f t="shared" si="24"/>
        <v>0.68584433123180866</v>
      </c>
      <c r="H120" s="33">
        <v>32350023</v>
      </c>
      <c r="I120" s="38">
        <f t="shared" si="25"/>
        <v>1.3350512906944805</v>
      </c>
      <c r="J120" s="33">
        <v>35004817</v>
      </c>
      <c r="K120" s="38">
        <f t="shared" si="26"/>
        <v>1.7574818509741987</v>
      </c>
      <c r="L120" s="33">
        <v>20139116</v>
      </c>
      <c r="M120" s="38">
        <f t="shared" si="27"/>
        <v>1.0111217226093228</v>
      </c>
      <c r="N120" s="33">
        <f t="shared" si="28"/>
        <v>104112853</v>
      </c>
      <c r="O120" s="38">
        <f t="shared" si="29"/>
        <v>5.2271791508192909</v>
      </c>
      <c r="P120" s="33">
        <v>36183523</v>
      </c>
      <c r="Q120" s="33">
        <v>39514651</v>
      </c>
      <c r="R120" s="33">
        <v>3443283</v>
      </c>
      <c r="S120" s="33">
        <v>80491774</v>
      </c>
      <c r="T120" s="38">
        <f t="shared" si="30"/>
        <v>23.376461940537563</v>
      </c>
      <c r="U120" s="38">
        <f t="shared" si="31"/>
        <v>-0.44341749143664089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279806913</v>
      </c>
      <c r="E121" s="34">
        <f>SUM(E113:E120)</f>
        <v>259761305</v>
      </c>
      <c r="F121" s="34">
        <f>SUM(F113:F120)</f>
        <v>89007349</v>
      </c>
      <c r="G121" s="39">
        <f t="shared" si="24"/>
        <v>0.31810275180727932</v>
      </c>
      <c r="H121" s="34">
        <f>SUM(H113:H120)</f>
        <v>235211898</v>
      </c>
      <c r="I121" s="39">
        <f t="shared" si="25"/>
        <v>0.8406221829122571</v>
      </c>
      <c r="J121" s="34">
        <f>SUM(J113:J120)</f>
        <v>112440558</v>
      </c>
      <c r="K121" s="39">
        <f t="shared" si="26"/>
        <v>0.43286107605595836</v>
      </c>
      <c r="L121" s="34">
        <f>SUM(L113:L120)</f>
        <v>268027719</v>
      </c>
      <c r="M121" s="39">
        <f t="shared" si="27"/>
        <v>1.0318231154559374</v>
      </c>
      <c r="N121" s="34">
        <f t="shared" si="28"/>
        <v>704687524</v>
      </c>
      <c r="O121" s="39">
        <f t="shared" si="29"/>
        <v>2.7128271626137694</v>
      </c>
      <c r="P121" s="34">
        <f>SUM(P113:P120)</f>
        <v>80610413</v>
      </c>
      <c r="Q121" s="34">
        <f>SUM(Q113:Q120)</f>
        <v>208747018</v>
      </c>
      <c r="R121" s="34">
        <f>SUM(R113:R120)</f>
        <v>176580406</v>
      </c>
      <c r="S121" s="34">
        <f>SUM(S113:S120)</f>
        <v>843977470</v>
      </c>
      <c r="T121" s="39">
        <f t="shared" si="30"/>
        <v>4.7795646703859092</v>
      </c>
      <c r="U121" s="39">
        <f t="shared" si="31"/>
        <v>2.3249763774315362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2003477</v>
      </c>
      <c r="E127" s="33">
        <v>2028477</v>
      </c>
      <c r="F127" s="33">
        <v>52864</v>
      </c>
      <c r="G127" s="38">
        <f t="shared" si="24"/>
        <v>2.6386127716964056E-2</v>
      </c>
      <c r="H127" s="33">
        <v>117685</v>
      </c>
      <c r="I127" s="38">
        <f t="shared" si="25"/>
        <v>5.8740379849631416E-2</v>
      </c>
      <c r="J127" s="33">
        <v>331444</v>
      </c>
      <c r="K127" s="38">
        <f t="shared" si="26"/>
        <v>0.16339549326908809</v>
      </c>
      <c r="L127" s="33">
        <v>1033987</v>
      </c>
      <c r="M127" s="38">
        <f t="shared" si="27"/>
        <v>0.50973562924302318</v>
      </c>
      <c r="N127" s="33">
        <f t="shared" si="28"/>
        <v>1535980</v>
      </c>
      <c r="O127" s="38">
        <f t="shared" si="29"/>
        <v>0.75720848695844223</v>
      </c>
      <c r="P127" s="33">
        <v>629129</v>
      </c>
      <c r="Q127" s="33">
        <v>1956310</v>
      </c>
      <c r="R127" s="33">
        <v>1981310</v>
      </c>
      <c r="S127" s="33">
        <v>968515</v>
      </c>
      <c r="T127" s="38">
        <f t="shared" si="30"/>
        <v>0.48882557499835966</v>
      </c>
      <c r="U127" s="38">
        <f t="shared" si="31"/>
        <v>0.64352143995905453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1287752</v>
      </c>
      <c r="E128" s="33">
        <v>1104977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144788</v>
      </c>
      <c r="Q128" s="33">
        <v>1763516</v>
      </c>
      <c r="R128" s="33">
        <v>1435018</v>
      </c>
      <c r="S128" s="33">
        <v>333575</v>
      </c>
      <c r="T128" s="38">
        <f t="shared" si="30"/>
        <v>0.2324535301996212</v>
      </c>
      <c r="U128" s="38">
        <f t="shared" si="31"/>
        <v>-1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471249</v>
      </c>
      <c r="G130" s="38">
        <f t="shared" si="24"/>
        <v>0</v>
      </c>
      <c r="H130" s="33">
        <v>130099</v>
      </c>
      <c r="I130" s="38">
        <f t="shared" si="25"/>
        <v>0</v>
      </c>
      <c r="J130" s="33">
        <v>351043</v>
      </c>
      <c r="K130" s="38">
        <f t="shared" si="26"/>
        <v>0</v>
      </c>
      <c r="L130" s="33">
        <v>316306</v>
      </c>
      <c r="M130" s="38">
        <f t="shared" si="27"/>
        <v>0</v>
      </c>
      <c r="N130" s="33">
        <f t="shared" si="28"/>
        <v>1268697</v>
      </c>
      <c r="O130" s="38">
        <f t="shared" si="29"/>
        <v>0</v>
      </c>
      <c r="P130" s="33">
        <v>802315</v>
      </c>
      <c r="Q130" s="33">
        <v>0</v>
      </c>
      <c r="R130" s="33">
        <v>0</v>
      </c>
      <c r="S130" s="33">
        <v>1885000</v>
      </c>
      <c r="T130" s="38">
        <f t="shared" si="30"/>
        <v>0</v>
      </c>
      <c r="U130" s="38">
        <f t="shared" si="31"/>
        <v>-0.60575833681284785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3756329</v>
      </c>
      <c r="E131" s="33">
        <v>4160683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39087</v>
      </c>
      <c r="K131" s="38">
        <f t="shared" si="26"/>
        <v>9.3943710684039131E-3</v>
      </c>
      <c r="L131" s="33">
        <v>0</v>
      </c>
      <c r="M131" s="38">
        <f t="shared" si="27"/>
        <v>0</v>
      </c>
      <c r="N131" s="33">
        <f t="shared" si="28"/>
        <v>39087</v>
      </c>
      <c r="O131" s="38">
        <f t="shared" si="29"/>
        <v>9.3943710684039131E-3</v>
      </c>
      <c r="P131" s="33">
        <v>0</v>
      </c>
      <c r="Q131" s="33">
        <v>1795270</v>
      </c>
      <c r="R131" s="33">
        <v>1795270</v>
      </c>
      <c r="S131" s="33">
        <v>300677</v>
      </c>
      <c r="T131" s="38">
        <f t="shared" si="30"/>
        <v>0.16748288558267002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7047558</v>
      </c>
      <c r="E132" s="34">
        <f>SUM(E127:E131)</f>
        <v>7294137</v>
      </c>
      <c r="F132" s="34">
        <f>SUM(F127:F131)</f>
        <v>524113</v>
      </c>
      <c r="G132" s="39">
        <f t="shared" si="24"/>
        <v>7.4368029323064813E-2</v>
      </c>
      <c r="H132" s="34">
        <f>SUM(H127:H131)</f>
        <v>247784</v>
      </c>
      <c r="I132" s="39">
        <f t="shared" si="25"/>
        <v>3.5158845092158164E-2</v>
      </c>
      <c r="J132" s="34">
        <f>SUM(J127:J131)</f>
        <v>721574</v>
      </c>
      <c r="K132" s="39">
        <f t="shared" si="26"/>
        <v>9.8925205271027952E-2</v>
      </c>
      <c r="L132" s="34">
        <f>SUM(L127:L131)</f>
        <v>1350293</v>
      </c>
      <c r="M132" s="39">
        <f t="shared" si="27"/>
        <v>0.18512032335010983</v>
      </c>
      <c r="N132" s="34">
        <f t="shared" si="28"/>
        <v>2843764</v>
      </c>
      <c r="O132" s="39">
        <f t="shared" si="29"/>
        <v>0.38986983655503044</v>
      </c>
      <c r="P132" s="34">
        <f>SUM(P127:P131)</f>
        <v>1576232</v>
      </c>
      <c r="Q132" s="34">
        <f>SUM(Q127:Q131)</f>
        <v>5515096</v>
      </c>
      <c r="R132" s="34">
        <f>SUM(R127:R131)</f>
        <v>5211598</v>
      </c>
      <c r="S132" s="34">
        <f>SUM(S127:S131)</f>
        <v>3487767</v>
      </c>
      <c r="T132" s="39">
        <f t="shared" si="30"/>
        <v>0.66923177881333129</v>
      </c>
      <c r="U132" s="39">
        <f t="shared" si="31"/>
        <v>-0.14334120865456357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63720312</v>
      </c>
      <c r="E133" s="33">
        <v>55661181</v>
      </c>
      <c r="F133" s="33">
        <v>23797974</v>
      </c>
      <c r="G133" s="38">
        <f t="shared" si="24"/>
        <v>0.37347547827449434</v>
      </c>
      <c r="H133" s="33">
        <v>10215732</v>
      </c>
      <c r="I133" s="38">
        <f t="shared" si="25"/>
        <v>0.16032143722083469</v>
      </c>
      <c r="J133" s="33">
        <v>11543357</v>
      </c>
      <c r="K133" s="38">
        <f t="shared" si="26"/>
        <v>0.20738613145847551</v>
      </c>
      <c r="L133" s="33">
        <v>8316213</v>
      </c>
      <c r="M133" s="38">
        <f t="shared" si="27"/>
        <v>0.14940777127959251</v>
      </c>
      <c r="N133" s="33">
        <f t="shared" si="28"/>
        <v>53873276</v>
      </c>
      <c r="O133" s="38">
        <f t="shared" si="29"/>
        <v>0.96787878072511613</v>
      </c>
      <c r="P133" s="33">
        <v>10057349</v>
      </c>
      <c r="Q133" s="33">
        <v>52929149</v>
      </c>
      <c r="R133" s="33">
        <v>99797959</v>
      </c>
      <c r="S133" s="33">
        <v>75854592</v>
      </c>
      <c r="T133" s="38">
        <f t="shared" si="30"/>
        <v>0.76008159645830031</v>
      </c>
      <c r="U133" s="38">
        <f t="shared" si="31"/>
        <v>-0.17312076969785972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35628</v>
      </c>
      <c r="K134" s="38">
        <f t="shared" si="26"/>
        <v>0</v>
      </c>
      <c r="L134" s="33">
        <v>11876</v>
      </c>
      <c r="M134" s="38">
        <f t="shared" si="27"/>
        <v>0</v>
      </c>
      <c r="N134" s="33">
        <f t="shared" si="28"/>
        <v>47504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9580000</v>
      </c>
      <c r="E136" s="33">
        <v>6031144</v>
      </c>
      <c r="F136" s="33">
        <v>0</v>
      </c>
      <c r="G136" s="38">
        <f t="shared" si="24"/>
        <v>0</v>
      </c>
      <c r="H136" s="33">
        <v>2536710</v>
      </c>
      <c r="I136" s="38">
        <f t="shared" si="25"/>
        <v>0.26479227557411272</v>
      </c>
      <c r="J136" s="33">
        <v>2274645</v>
      </c>
      <c r="K136" s="38">
        <f t="shared" si="26"/>
        <v>0.37714984089254044</v>
      </c>
      <c r="L136" s="33">
        <v>2967862</v>
      </c>
      <c r="M136" s="38">
        <f t="shared" si="27"/>
        <v>0.49208939464884272</v>
      </c>
      <c r="N136" s="33">
        <f t="shared" si="28"/>
        <v>7779217</v>
      </c>
      <c r="O136" s="38">
        <f t="shared" si="29"/>
        <v>1.2898410318175126</v>
      </c>
      <c r="P136" s="33">
        <v>739797</v>
      </c>
      <c r="Q136" s="33">
        <v>8095000</v>
      </c>
      <c r="R136" s="33">
        <v>4965000</v>
      </c>
      <c r="S136" s="33">
        <v>2291208</v>
      </c>
      <c r="T136" s="38">
        <f t="shared" si="30"/>
        <v>0.46147190332326282</v>
      </c>
      <c r="U136" s="38">
        <f t="shared" si="31"/>
        <v>3.0117248380298918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73300312</v>
      </c>
      <c r="E137" s="34">
        <f>SUM(E133:E136)</f>
        <v>61692325</v>
      </c>
      <c r="F137" s="34">
        <f>SUM(F133:F136)</f>
        <v>23797974</v>
      </c>
      <c r="G137" s="39">
        <f t="shared" ref="G137:G170" si="32">IF(($D137     =0),0,($F137     /$D137     ))</f>
        <v>0.32466402052968069</v>
      </c>
      <c r="H137" s="34">
        <f>SUM(H133:H136)</f>
        <v>12752442</v>
      </c>
      <c r="I137" s="39">
        <f t="shared" ref="I137:I170" si="33">IF(($D137     =0),0,($H137     /$D137     ))</f>
        <v>0.17397527584875763</v>
      </c>
      <c r="J137" s="34">
        <f>SUM(J133:J136)</f>
        <v>13853630</v>
      </c>
      <c r="K137" s="39">
        <f t="shared" ref="K137:K170" si="34">IF(($E137     =0),0,($J137     /$E137     ))</f>
        <v>0.2245600242817887</v>
      </c>
      <c r="L137" s="34">
        <f>SUM(L133:L136)</f>
        <v>11295951</v>
      </c>
      <c r="M137" s="39">
        <f t="shared" ref="M137:M170" si="35">IF(($E137     =0),0,($L137     /$E137     ))</f>
        <v>0.183101398755842</v>
      </c>
      <c r="N137" s="34">
        <f t="shared" ref="N137:N170" si="36">$F137     +$H137     +$J137     +$L137</f>
        <v>61699997</v>
      </c>
      <c r="O137" s="39">
        <f t="shared" ref="O137:O170" si="37">IF(($E137     =0),0,($N137     /$E137     ))</f>
        <v>1.0001243590673556</v>
      </c>
      <c r="P137" s="34">
        <f>SUM(P133:P136)</f>
        <v>10797146</v>
      </c>
      <c r="Q137" s="34">
        <f>SUM(Q133:Q136)</f>
        <v>61024149</v>
      </c>
      <c r="R137" s="34">
        <f>SUM(R133:R136)</f>
        <v>104762959</v>
      </c>
      <c r="S137" s="34">
        <f>SUM(S133:S136)</f>
        <v>78145800</v>
      </c>
      <c r="T137" s="39">
        <f t="shared" ref="T137:T170" si="38">IF(($R137     =0),0,($S137     /$R137     ))</f>
        <v>0.74592967539223476</v>
      </c>
      <c r="U137" s="39">
        <f t="shared" ref="U137:U170" si="39">IF(($P137     =0),0,(($L137     /$P137     )-1))</f>
        <v>4.6197856359448952E-2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23658722</v>
      </c>
      <c r="E140" s="33">
        <v>25021722</v>
      </c>
      <c r="F140" s="33">
        <v>4511945</v>
      </c>
      <c r="G140" s="38">
        <f t="shared" si="32"/>
        <v>0.19070958270696109</v>
      </c>
      <c r="H140" s="33">
        <v>4705137</v>
      </c>
      <c r="I140" s="38">
        <f t="shared" si="33"/>
        <v>0.19887536613347079</v>
      </c>
      <c r="J140" s="33">
        <v>5193799</v>
      </c>
      <c r="K140" s="38">
        <f t="shared" si="34"/>
        <v>0.207571605183688</v>
      </c>
      <c r="L140" s="33">
        <v>5360652</v>
      </c>
      <c r="M140" s="38">
        <f t="shared" si="35"/>
        <v>0.21423993120857149</v>
      </c>
      <c r="N140" s="33">
        <f t="shared" si="36"/>
        <v>19771533</v>
      </c>
      <c r="O140" s="38">
        <f t="shared" si="37"/>
        <v>0.79017475296064754</v>
      </c>
      <c r="P140" s="33">
        <v>12566107</v>
      </c>
      <c r="Q140" s="33">
        <v>22473887</v>
      </c>
      <c r="R140" s="33">
        <v>24073887</v>
      </c>
      <c r="S140" s="33">
        <v>28961288</v>
      </c>
      <c r="T140" s="38">
        <f t="shared" si="38"/>
        <v>1.2030166960574336</v>
      </c>
      <c r="U140" s="38">
        <f t="shared" si="39"/>
        <v>-0.57340391897029042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74049</v>
      </c>
      <c r="G141" s="38">
        <f t="shared" si="32"/>
        <v>0</v>
      </c>
      <c r="H141" s="33">
        <v>74049</v>
      </c>
      <c r="I141" s="38">
        <f t="shared" si="33"/>
        <v>0</v>
      </c>
      <c r="J141" s="33">
        <v>47529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195627</v>
      </c>
      <c r="O141" s="38">
        <f t="shared" si="37"/>
        <v>0</v>
      </c>
      <c r="P141" s="33">
        <v>74049</v>
      </c>
      <c r="Q141" s="33">
        <v>296196</v>
      </c>
      <c r="R141" s="33">
        <v>0</v>
      </c>
      <c r="S141" s="33">
        <v>296197</v>
      </c>
      <c r="T141" s="38">
        <f t="shared" si="38"/>
        <v>0</v>
      </c>
      <c r="U141" s="38">
        <f t="shared" si="39"/>
        <v>-1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6553993</v>
      </c>
      <c r="E142" s="33">
        <v>5310579</v>
      </c>
      <c r="F142" s="33">
        <v>364250</v>
      </c>
      <c r="G142" s="38">
        <f t="shared" si="32"/>
        <v>5.5576806383528334E-2</v>
      </c>
      <c r="H142" s="33">
        <v>401008</v>
      </c>
      <c r="I142" s="38">
        <f t="shared" si="33"/>
        <v>6.1185295742610647E-2</v>
      </c>
      <c r="J142" s="33">
        <v>3035063</v>
      </c>
      <c r="K142" s="38">
        <f t="shared" si="34"/>
        <v>0.57151263543956321</v>
      </c>
      <c r="L142" s="33">
        <v>741421</v>
      </c>
      <c r="M142" s="38">
        <f t="shared" si="35"/>
        <v>0.13961208372947659</v>
      </c>
      <c r="N142" s="33">
        <f t="shared" si="36"/>
        <v>4541742</v>
      </c>
      <c r="O142" s="38">
        <f t="shared" si="37"/>
        <v>0.85522539067773962</v>
      </c>
      <c r="P142" s="33">
        <v>900209</v>
      </c>
      <c r="Q142" s="33">
        <v>4713985</v>
      </c>
      <c r="R142" s="33">
        <v>624000</v>
      </c>
      <c r="S142" s="33">
        <v>1847790</v>
      </c>
      <c r="T142" s="38">
        <f t="shared" si="38"/>
        <v>2.9612019230769229</v>
      </c>
      <c r="U142" s="38">
        <f t="shared" si="39"/>
        <v>-0.17639014939863962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4756939</v>
      </c>
      <c r="E143" s="33">
        <v>4786551</v>
      </c>
      <c r="F143" s="33">
        <v>960731</v>
      </c>
      <c r="G143" s="38">
        <f t="shared" si="32"/>
        <v>0.20196412020419013</v>
      </c>
      <c r="H143" s="33">
        <v>1035534</v>
      </c>
      <c r="I143" s="38">
        <f t="shared" si="33"/>
        <v>0.21768914842086476</v>
      </c>
      <c r="J143" s="33">
        <v>947559</v>
      </c>
      <c r="K143" s="38">
        <f t="shared" si="34"/>
        <v>0.19796279199782893</v>
      </c>
      <c r="L143" s="33">
        <v>886596</v>
      </c>
      <c r="M143" s="38">
        <f t="shared" si="35"/>
        <v>0.18522648144770629</v>
      </c>
      <c r="N143" s="33">
        <f t="shared" si="36"/>
        <v>3830420</v>
      </c>
      <c r="O143" s="38">
        <f t="shared" si="37"/>
        <v>0.80024635692798429</v>
      </c>
      <c r="P143" s="33">
        <v>883694</v>
      </c>
      <c r="Q143" s="33">
        <v>3628065</v>
      </c>
      <c r="R143" s="33">
        <v>3628065</v>
      </c>
      <c r="S143" s="33">
        <v>3681829</v>
      </c>
      <c r="T143" s="38">
        <f t="shared" si="38"/>
        <v>1.0148189186246663</v>
      </c>
      <c r="U143" s="38">
        <f t="shared" si="39"/>
        <v>3.2839421790800127E-3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34969654</v>
      </c>
      <c r="E144" s="34">
        <f>SUM(E138:E143)</f>
        <v>35118852</v>
      </c>
      <c r="F144" s="34">
        <f>SUM(F138:F143)</f>
        <v>5910975</v>
      </c>
      <c r="G144" s="39">
        <f t="shared" si="32"/>
        <v>0.16903155518782084</v>
      </c>
      <c r="H144" s="34">
        <f>SUM(H138:H143)</f>
        <v>6215728</v>
      </c>
      <c r="I144" s="39">
        <f t="shared" si="33"/>
        <v>0.17774633972643825</v>
      </c>
      <c r="J144" s="34">
        <f>SUM(J138:J143)</f>
        <v>9223950</v>
      </c>
      <c r="K144" s="39">
        <f t="shared" si="34"/>
        <v>0.2626495307990136</v>
      </c>
      <c r="L144" s="34">
        <f>SUM(L138:L143)</f>
        <v>6988669</v>
      </c>
      <c r="M144" s="39">
        <f t="shared" si="35"/>
        <v>0.19900049694107314</v>
      </c>
      <c r="N144" s="34">
        <f t="shared" si="36"/>
        <v>28339322</v>
      </c>
      <c r="O144" s="39">
        <f t="shared" si="37"/>
        <v>0.806954680637055</v>
      </c>
      <c r="P144" s="34">
        <f>SUM(P138:P143)</f>
        <v>14424059</v>
      </c>
      <c r="Q144" s="34">
        <f>SUM(Q138:Q143)</f>
        <v>31112133</v>
      </c>
      <c r="R144" s="34">
        <f>SUM(R138:R143)</f>
        <v>28325952</v>
      </c>
      <c r="S144" s="34">
        <f>SUM(S138:S143)</f>
        <v>34787104</v>
      </c>
      <c r="T144" s="39">
        <f t="shared" si="38"/>
        <v>1.2281000829204258</v>
      </c>
      <c r="U144" s="39">
        <f t="shared" si="39"/>
        <v>-0.51548527359739726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300000</v>
      </c>
      <c r="E147" s="33">
        <v>300000</v>
      </c>
      <c r="F147" s="33">
        <v>766742</v>
      </c>
      <c r="G147" s="38">
        <f t="shared" si="32"/>
        <v>2.5558066666666668</v>
      </c>
      <c r="H147" s="33">
        <v>768842</v>
      </c>
      <c r="I147" s="38">
        <f t="shared" si="33"/>
        <v>2.5628066666666665</v>
      </c>
      <c r="J147" s="33">
        <v>1493107</v>
      </c>
      <c r="K147" s="38">
        <f t="shared" si="34"/>
        <v>4.9770233333333334</v>
      </c>
      <c r="L147" s="33">
        <v>527223</v>
      </c>
      <c r="M147" s="38">
        <f t="shared" si="35"/>
        <v>1.7574099999999999</v>
      </c>
      <c r="N147" s="33">
        <f t="shared" si="36"/>
        <v>3555914</v>
      </c>
      <c r="O147" s="38">
        <f t="shared" si="37"/>
        <v>11.853046666666666</v>
      </c>
      <c r="P147" s="33">
        <v>766684</v>
      </c>
      <c r="Q147" s="33">
        <v>0</v>
      </c>
      <c r="R147" s="33">
        <v>0</v>
      </c>
      <c r="S147" s="33">
        <v>3066765</v>
      </c>
      <c r="T147" s="38">
        <f t="shared" si="38"/>
        <v>0</v>
      </c>
      <c r="U147" s="38">
        <f t="shared" si="39"/>
        <v>-0.31233337333242905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10490582</v>
      </c>
      <c r="E149" s="33">
        <v>9834364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627359</v>
      </c>
      <c r="R149" s="33">
        <v>627359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10790582</v>
      </c>
      <c r="E150" s="34">
        <f>SUM(E145:E149)</f>
        <v>10134364</v>
      </c>
      <c r="F150" s="34">
        <f>SUM(F145:F149)</f>
        <v>766742</v>
      </c>
      <c r="G150" s="39">
        <f t="shared" si="32"/>
        <v>7.1056593610984098E-2</v>
      </c>
      <c r="H150" s="34">
        <f>SUM(H145:H149)</f>
        <v>768842</v>
      </c>
      <c r="I150" s="39">
        <f t="shared" si="33"/>
        <v>7.1251207766179797E-2</v>
      </c>
      <c r="J150" s="34">
        <f>SUM(J145:J149)</f>
        <v>1493107</v>
      </c>
      <c r="K150" s="39">
        <f t="shared" si="34"/>
        <v>0.14733110040255115</v>
      </c>
      <c r="L150" s="34">
        <f>SUM(L145:L149)</f>
        <v>527223</v>
      </c>
      <c r="M150" s="39">
        <f t="shared" si="35"/>
        <v>5.2023294209681041E-2</v>
      </c>
      <c r="N150" s="34">
        <f t="shared" si="36"/>
        <v>3555914</v>
      </c>
      <c r="O150" s="39">
        <f t="shared" si="37"/>
        <v>0.35087687791754862</v>
      </c>
      <c r="P150" s="34">
        <f>SUM(P145:P149)</f>
        <v>766684</v>
      </c>
      <c r="Q150" s="34">
        <f>SUM(Q145:Q149)</f>
        <v>627359</v>
      </c>
      <c r="R150" s="34">
        <f>SUM(R145:R149)</f>
        <v>627359</v>
      </c>
      <c r="S150" s="34">
        <f>SUM(S145:S149)</f>
        <v>3066765</v>
      </c>
      <c r="T150" s="39">
        <f t="shared" si="38"/>
        <v>4.8883733237269249</v>
      </c>
      <c r="U150" s="39">
        <f t="shared" si="39"/>
        <v>-0.31233337333242905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1160000</v>
      </c>
      <c r="E151" s="33">
        <v>2207200</v>
      </c>
      <c r="F151" s="33">
        <v>249000</v>
      </c>
      <c r="G151" s="38">
        <f t="shared" si="32"/>
        <v>0.21465517241379312</v>
      </c>
      <c r="H151" s="33">
        <v>793261</v>
      </c>
      <c r="I151" s="38">
        <f t="shared" si="33"/>
        <v>0.68384568965517245</v>
      </c>
      <c r="J151" s="33">
        <v>438160</v>
      </c>
      <c r="K151" s="38">
        <f t="shared" si="34"/>
        <v>0.19851395433127944</v>
      </c>
      <c r="L151" s="33">
        <v>1100595</v>
      </c>
      <c r="M151" s="38">
        <f t="shared" si="35"/>
        <v>0.49863854657484596</v>
      </c>
      <c r="N151" s="33">
        <f t="shared" si="36"/>
        <v>2581016</v>
      </c>
      <c r="O151" s="38">
        <f t="shared" si="37"/>
        <v>1.1693620877129394</v>
      </c>
      <c r="P151" s="33">
        <v>683520</v>
      </c>
      <c r="Q151" s="33">
        <v>950000</v>
      </c>
      <c r="R151" s="33">
        <v>1160000</v>
      </c>
      <c r="S151" s="33">
        <v>1615140</v>
      </c>
      <c r="T151" s="38">
        <f t="shared" si="38"/>
        <v>1.3923620689655172</v>
      </c>
      <c r="U151" s="38">
        <f t="shared" si="39"/>
        <v>0.61018697331460681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249810800</v>
      </c>
      <c r="E152" s="33">
        <v>252174206</v>
      </c>
      <c r="F152" s="33">
        <v>54165654</v>
      </c>
      <c r="G152" s="38">
        <f t="shared" si="32"/>
        <v>0.21682671045447194</v>
      </c>
      <c r="H152" s="33">
        <v>64560197</v>
      </c>
      <c r="I152" s="38">
        <f t="shared" si="33"/>
        <v>0.25843637264681912</v>
      </c>
      <c r="J152" s="33">
        <v>57976007</v>
      </c>
      <c r="K152" s="38">
        <f t="shared" si="34"/>
        <v>0.229904588259118</v>
      </c>
      <c r="L152" s="33">
        <v>80886827</v>
      </c>
      <c r="M152" s="38">
        <f t="shared" si="35"/>
        <v>0.32075773443696298</v>
      </c>
      <c r="N152" s="33">
        <f t="shared" si="36"/>
        <v>257588685</v>
      </c>
      <c r="O152" s="38">
        <f t="shared" si="37"/>
        <v>1.0214711848839924</v>
      </c>
      <c r="P152" s="33">
        <v>60575384</v>
      </c>
      <c r="Q152" s="33">
        <v>274179400</v>
      </c>
      <c r="R152" s="33">
        <v>253284085</v>
      </c>
      <c r="S152" s="33">
        <v>215020320</v>
      </c>
      <c r="T152" s="38">
        <f t="shared" si="38"/>
        <v>0.84892945405551246</v>
      </c>
      <c r="U152" s="38">
        <f t="shared" si="39"/>
        <v>0.33530853060708621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612000</v>
      </c>
      <c r="E153" s="33">
        <v>591160</v>
      </c>
      <c r="F153" s="33">
        <v>122409</v>
      </c>
      <c r="G153" s="38">
        <f t="shared" si="32"/>
        <v>0.20001470588235293</v>
      </c>
      <c r="H153" s="33">
        <v>152304</v>
      </c>
      <c r="I153" s="38">
        <f t="shared" si="33"/>
        <v>0.24886274509803921</v>
      </c>
      <c r="J153" s="33">
        <v>110689</v>
      </c>
      <c r="K153" s="38">
        <f t="shared" si="34"/>
        <v>0.18724034102442655</v>
      </c>
      <c r="L153" s="33">
        <v>120033</v>
      </c>
      <c r="M153" s="38">
        <f t="shared" si="35"/>
        <v>0.20304655254076731</v>
      </c>
      <c r="N153" s="33">
        <f t="shared" si="36"/>
        <v>505435</v>
      </c>
      <c r="O153" s="38">
        <f t="shared" si="37"/>
        <v>0.85498849719196157</v>
      </c>
      <c r="P153" s="33">
        <v>135627</v>
      </c>
      <c r="Q153" s="33">
        <v>554030</v>
      </c>
      <c r="R153" s="33">
        <v>692260</v>
      </c>
      <c r="S153" s="33">
        <v>539403</v>
      </c>
      <c r="T153" s="38">
        <f t="shared" si="38"/>
        <v>0.77919134429260684</v>
      </c>
      <c r="U153" s="38">
        <f t="shared" si="39"/>
        <v>-0.11497710632838598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143349</v>
      </c>
      <c r="G154" s="38">
        <f t="shared" si="32"/>
        <v>0</v>
      </c>
      <c r="H154" s="33">
        <v>143349</v>
      </c>
      <c r="I154" s="38">
        <f t="shared" si="33"/>
        <v>0</v>
      </c>
      <c r="J154" s="33">
        <v>143349</v>
      </c>
      <c r="K154" s="38">
        <f t="shared" si="34"/>
        <v>0</v>
      </c>
      <c r="L154" s="33">
        <v>143349</v>
      </c>
      <c r="M154" s="38">
        <f t="shared" si="35"/>
        <v>0</v>
      </c>
      <c r="N154" s="33">
        <f t="shared" si="36"/>
        <v>573396</v>
      </c>
      <c r="O154" s="38">
        <f t="shared" si="37"/>
        <v>0</v>
      </c>
      <c r="P154" s="33">
        <v>102570</v>
      </c>
      <c r="Q154" s="33">
        <v>0</v>
      </c>
      <c r="R154" s="33">
        <v>0</v>
      </c>
      <c r="S154" s="33">
        <v>376090</v>
      </c>
      <c r="T154" s="38">
        <f t="shared" si="38"/>
        <v>0</v>
      </c>
      <c r="U154" s="38">
        <f t="shared" si="39"/>
        <v>0.39757238958759866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18000000</v>
      </c>
      <c r="E155" s="33">
        <v>17500000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40602449</v>
      </c>
      <c r="E156" s="33">
        <v>48482737</v>
      </c>
      <c r="F156" s="33">
        <v>5694560</v>
      </c>
      <c r="G156" s="38">
        <f t="shared" si="32"/>
        <v>0.14025163851569644</v>
      </c>
      <c r="H156" s="33">
        <v>9132320</v>
      </c>
      <c r="I156" s="38">
        <f t="shared" si="33"/>
        <v>0.22492042290355441</v>
      </c>
      <c r="J156" s="33">
        <v>5144994</v>
      </c>
      <c r="K156" s="38">
        <f t="shared" si="34"/>
        <v>0.10612012271501917</v>
      </c>
      <c r="L156" s="33">
        <v>23250072</v>
      </c>
      <c r="M156" s="38">
        <f t="shared" si="35"/>
        <v>0.4795536192603978</v>
      </c>
      <c r="N156" s="33">
        <f t="shared" si="36"/>
        <v>43221946</v>
      </c>
      <c r="O156" s="38">
        <f t="shared" si="37"/>
        <v>0.89149146014590719</v>
      </c>
      <c r="P156" s="33">
        <v>7450336</v>
      </c>
      <c r="Q156" s="33">
        <v>29455017</v>
      </c>
      <c r="R156" s="33">
        <v>41165029</v>
      </c>
      <c r="S156" s="33">
        <v>32600475</v>
      </c>
      <c r="T156" s="38">
        <f t="shared" si="38"/>
        <v>0.79194587716675724</v>
      </c>
      <c r="U156" s="38">
        <f t="shared" si="39"/>
        <v>2.1206742890521983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310185249</v>
      </c>
      <c r="E157" s="34">
        <f>SUM(E151:E156)</f>
        <v>320955303</v>
      </c>
      <c r="F157" s="34">
        <f>SUM(F151:F156)</f>
        <v>60374972</v>
      </c>
      <c r="G157" s="39">
        <f t="shared" si="32"/>
        <v>0.19464166073222908</v>
      </c>
      <c r="H157" s="34">
        <f>SUM(H151:H156)</f>
        <v>74781431</v>
      </c>
      <c r="I157" s="39">
        <f t="shared" si="33"/>
        <v>0.24108635481889082</v>
      </c>
      <c r="J157" s="34">
        <f>SUM(J151:J156)</f>
        <v>63813199</v>
      </c>
      <c r="K157" s="39">
        <f t="shared" si="34"/>
        <v>0.19882269712801723</v>
      </c>
      <c r="L157" s="34">
        <f>SUM(L151:L156)</f>
        <v>105500876</v>
      </c>
      <c r="M157" s="39">
        <f t="shared" si="35"/>
        <v>0.32870893552427144</v>
      </c>
      <c r="N157" s="34">
        <f t="shared" si="36"/>
        <v>304470478</v>
      </c>
      <c r="O157" s="39">
        <f t="shared" si="37"/>
        <v>0.94863825322119699</v>
      </c>
      <c r="P157" s="34">
        <f>SUM(P151:P156)</f>
        <v>68947437</v>
      </c>
      <c r="Q157" s="34">
        <f>SUM(Q151:Q156)</f>
        <v>305138447</v>
      </c>
      <c r="R157" s="34">
        <f>SUM(R151:R156)</f>
        <v>296301374</v>
      </c>
      <c r="S157" s="34">
        <f>SUM(S151:S156)</f>
        <v>250151428</v>
      </c>
      <c r="T157" s="39">
        <f t="shared" si="38"/>
        <v>0.84424660143492958</v>
      </c>
      <c r="U157" s="39">
        <f t="shared" si="39"/>
        <v>0.53016385511182951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2808592</v>
      </c>
      <c r="E158" s="33">
        <v>2808592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1665162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52853214</v>
      </c>
      <c r="E162" s="33">
        <v>64633929</v>
      </c>
      <c r="F162" s="33">
        <v>6809068</v>
      </c>
      <c r="G162" s="38">
        <f t="shared" si="32"/>
        <v>0.12882978128822969</v>
      </c>
      <c r="H162" s="33">
        <v>13975694</v>
      </c>
      <c r="I162" s="38">
        <f t="shared" si="33"/>
        <v>0.26442467623634014</v>
      </c>
      <c r="J162" s="33">
        <v>16849602</v>
      </c>
      <c r="K162" s="38">
        <f t="shared" si="34"/>
        <v>0.26069283208823651</v>
      </c>
      <c r="L162" s="33">
        <v>24276382</v>
      </c>
      <c r="M162" s="38">
        <f t="shared" si="35"/>
        <v>0.37559811658672337</v>
      </c>
      <c r="N162" s="33">
        <f t="shared" si="36"/>
        <v>61910746</v>
      </c>
      <c r="O162" s="38">
        <f t="shared" si="37"/>
        <v>0.9578675930408006</v>
      </c>
      <c r="P162" s="33">
        <v>17577040</v>
      </c>
      <c r="Q162" s="33">
        <v>58043544</v>
      </c>
      <c r="R162" s="33">
        <v>57951457</v>
      </c>
      <c r="S162" s="33">
        <v>45840794</v>
      </c>
      <c r="T162" s="38">
        <f t="shared" si="38"/>
        <v>0.79102056053569114</v>
      </c>
      <c r="U162" s="38">
        <f t="shared" si="39"/>
        <v>0.38114164842317022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55661806</v>
      </c>
      <c r="E163" s="34">
        <f>SUM(E158:E162)</f>
        <v>67442521</v>
      </c>
      <c r="F163" s="34">
        <f>SUM(F158:F162)</f>
        <v>6809068</v>
      </c>
      <c r="G163" s="39">
        <f t="shared" si="32"/>
        <v>0.12232926829575023</v>
      </c>
      <c r="H163" s="34">
        <f>SUM(H158:H162)</f>
        <v>13975694</v>
      </c>
      <c r="I163" s="39">
        <f t="shared" si="33"/>
        <v>0.25108229510195912</v>
      </c>
      <c r="J163" s="34">
        <f>SUM(J158:J162)</f>
        <v>16849602</v>
      </c>
      <c r="K163" s="39">
        <f t="shared" si="34"/>
        <v>0.24983647927395833</v>
      </c>
      <c r="L163" s="34">
        <f>SUM(L158:L162)</f>
        <v>24276382</v>
      </c>
      <c r="M163" s="39">
        <f t="shared" si="35"/>
        <v>0.35995662143175222</v>
      </c>
      <c r="N163" s="34">
        <f t="shared" si="36"/>
        <v>61910746</v>
      </c>
      <c r="O163" s="39">
        <f t="shared" si="37"/>
        <v>0.91797793264578587</v>
      </c>
      <c r="P163" s="34">
        <f>SUM(P158:P162)</f>
        <v>17577040</v>
      </c>
      <c r="Q163" s="34">
        <f>SUM(Q158:Q162)</f>
        <v>59708706</v>
      </c>
      <c r="R163" s="34">
        <f>SUM(R158:R162)</f>
        <v>57951457</v>
      </c>
      <c r="S163" s="34">
        <f>SUM(S158:S162)</f>
        <v>45840794</v>
      </c>
      <c r="T163" s="39">
        <f t="shared" si="38"/>
        <v>0.79102056053569114</v>
      </c>
      <c r="U163" s="39">
        <f t="shared" si="39"/>
        <v>0.38114164842317022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898183</v>
      </c>
      <c r="E168" s="33">
        <v>1111133</v>
      </c>
      <c r="F168" s="33">
        <v>254480</v>
      </c>
      <c r="G168" s="38">
        <f t="shared" si="32"/>
        <v>0.2833275624232478</v>
      </c>
      <c r="H168" s="33">
        <v>332600</v>
      </c>
      <c r="I168" s="38">
        <f t="shared" si="33"/>
        <v>0.37030315648370099</v>
      </c>
      <c r="J168" s="33">
        <v>190991</v>
      </c>
      <c r="K168" s="38">
        <f t="shared" si="34"/>
        <v>0.1718885137962782</v>
      </c>
      <c r="L168" s="33">
        <v>216109</v>
      </c>
      <c r="M168" s="38">
        <f t="shared" si="35"/>
        <v>0.19449426846291129</v>
      </c>
      <c r="N168" s="33">
        <f t="shared" si="36"/>
        <v>994180</v>
      </c>
      <c r="O168" s="38">
        <f t="shared" si="37"/>
        <v>0.89474437353584135</v>
      </c>
      <c r="P168" s="33">
        <v>291246</v>
      </c>
      <c r="Q168" s="33">
        <v>799872</v>
      </c>
      <c r="R168" s="33">
        <v>842391</v>
      </c>
      <c r="S168" s="33">
        <v>861946</v>
      </c>
      <c r="T168" s="38">
        <f t="shared" si="38"/>
        <v>1.0232136858062348</v>
      </c>
      <c r="U168" s="38">
        <f t="shared" si="39"/>
        <v>-0.25798465901677614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898183</v>
      </c>
      <c r="E169" s="34">
        <f>SUM(E164:E168)</f>
        <v>1111133</v>
      </c>
      <c r="F169" s="34">
        <f>SUM(F164:F168)</f>
        <v>254480</v>
      </c>
      <c r="G169" s="39">
        <f t="shared" si="32"/>
        <v>0.2833275624232478</v>
      </c>
      <c r="H169" s="34">
        <f>SUM(H164:H168)</f>
        <v>332600</v>
      </c>
      <c r="I169" s="39">
        <f t="shared" si="33"/>
        <v>0.37030315648370099</v>
      </c>
      <c r="J169" s="34">
        <f>SUM(J164:J168)</f>
        <v>190991</v>
      </c>
      <c r="K169" s="39">
        <f t="shared" si="34"/>
        <v>0.1718885137962782</v>
      </c>
      <c r="L169" s="34">
        <f>SUM(L164:L168)</f>
        <v>216109</v>
      </c>
      <c r="M169" s="39">
        <f t="shared" si="35"/>
        <v>0.19449426846291129</v>
      </c>
      <c r="N169" s="34">
        <f t="shared" si="36"/>
        <v>994180</v>
      </c>
      <c r="O169" s="39">
        <f t="shared" si="37"/>
        <v>0.89474437353584135</v>
      </c>
      <c r="P169" s="34">
        <f>SUM(P164:P168)</f>
        <v>291246</v>
      </c>
      <c r="Q169" s="34">
        <f>SUM(Q164:Q168)</f>
        <v>799872</v>
      </c>
      <c r="R169" s="34">
        <f>SUM(R164:R168)</f>
        <v>842391</v>
      </c>
      <c r="S169" s="34">
        <f>SUM(S164:S168)</f>
        <v>861946</v>
      </c>
      <c r="T169" s="39">
        <f t="shared" si="38"/>
        <v>1.0232136858062348</v>
      </c>
      <c r="U169" s="39">
        <f t="shared" si="39"/>
        <v>-0.25798465901677614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2809317331</v>
      </c>
      <c r="E170" s="34">
        <f>SUM(E105,E107:E111,E113:E120,E122:E125,E127:E131,E133:E136,E138:E143,E145:E149,E151:E156,E158:E162,E164:E168)</f>
        <v>2852555373</v>
      </c>
      <c r="F170" s="34">
        <f>SUM(F105,F107:F111,F113:F120,F122:F125,F127:F131,F133:F136,F138:F143,F145:F149,F151:F156,F158:F162,F164:F168)</f>
        <v>605751847</v>
      </c>
      <c r="G170" s="39">
        <f t="shared" si="32"/>
        <v>0.21562243621099847</v>
      </c>
      <c r="H170" s="34">
        <f>SUM(H105,H107:H111,H113:H120,H122:H125,H127:H131,H133:H136,H138:H143,H145:H149,H151:H156,H158:H162,H164:H168)</f>
        <v>876969704</v>
      </c>
      <c r="I170" s="39">
        <f t="shared" si="33"/>
        <v>0.31216470077014591</v>
      </c>
      <c r="J170" s="34">
        <f>SUM(J105,J107:J111,J113:J120,J122:J125,J127:J131,J133:J136,J138:J143,J145:J149,J151:J156,J158:J162,J164:J168)</f>
        <v>680095688</v>
      </c>
      <c r="K170" s="39">
        <f t="shared" si="34"/>
        <v>0.23841629664308711</v>
      </c>
      <c r="L170" s="34">
        <f>SUM(L105,L107:L111,L113:L120,L122:L125,L127:L131,L133:L136,L138:L143,L145:L149,L151:L156,L158:L162,L164:L168)</f>
        <v>840260945</v>
      </c>
      <c r="M170" s="39">
        <f t="shared" si="35"/>
        <v>0.29456428890153574</v>
      </c>
      <c r="N170" s="34">
        <f t="shared" si="36"/>
        <v>3003078184</v>
      </c>
      <c r="O170" s="39">
        <f t="shared" si="37"/>
        <v>1.0527677087094358</v>
      </c>
      <c r="P170" s="34">
        <f>SUM(P105,P107:P111,P113:P120,P122:P125,P127:P131,P133:P136,P138:P143,P145:P149,P151:P156,P158:P162,P164:P168)</f>
        <v>738879767</v>
      </c>
      <c r="Q170" s="34">
        <f>SUM(Q105,Q107:Q111,Q113:Q120,Q122:Q125,Q127:Q131,Q133:Q136,Q138:Q143,Q145:Q149,Q151:Q156,Q158:Q162,Q164:Q168)</f>
        <v>2689938966</v>
      </c>
      <c r="R170" s="34">
        <f>SUM(R105,R107:R111,R113:R120,R122:R125,R127:R131,R133:R136,R138:R143,R145:R149,R151:R156,R158:R162,R164:R168)</f>
        <v>2770594629</v>
      </c>
      <c r="S170" s="34">
        <f>SUM(S105,S107:S111,S113:S120,S122:S125,S127:S131,S133:S136,S138:S143,S145:S149,S151:S156,S158:S162,S164:S168)</f>
        <v>3025244911</v>
      </c>
      <c r="T170" s="39">
        <f t="shared" si="38"/>
        <v>1.0919117792745854</v>
      </c>
      <c r="U170" s="39">
        <f t="shared" si="39"/>
        <v>0.13720930322889724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945328</v>
      </c>
      <c r="E174" s="33">
        <v>948892</v>
      </c>
      <c r="F174" s="33">
        <v>148119</v>
      </c>
      <c r="G174" s="38">
        <f t="shared" si="40"/>
        <v>0.15668529864766514</v>
      </c>
      <c r="H174" s="33">
        <v>163298</v>
      </c>
      <c r="I174" s="38">
        <f t="shared" si="41"/>
        <v>0.17274215933517256</v>
      </c>
      <c r="J174" s="33">
        <v>121596</v>
      </c>
      <c r="K174" s="38">
        <f t="shared" si="42"/>
        <v>0.12814524729895499</v>
      </c>
      <c r="L174" s="33">
        <v>431310</v>
      </c>
      <c r="M174" s="38">
        <f t="shared" si="43"/>
        <v>0.45454066426948481</v>
      </c>
      <c r="N174" s="33">
        <f t="shared" si="44"/>
        <v>864323</v>
      </c>
      <c r="O174" s="38">
        <f t="shared" si="45"/>
        <v>0.91087605333378296</v>
      </c>
      <c r="P174" s="33">
        <v>554363</v>
      </c>
      <c r="Q174" s="33">
        <v>1047846</v>
      </c>
      <c r="R174" s="33">
        <v>909845</v>
      </c>
      <c r="S174" s="33">
        <v>1567467</v>
      </c>
      <c r="T174" s="38">
        <f t="shared" si="46"/>
        <v>1.7227846501327149</v>
      </c>
      <c r="U174" s="38">
        <f t="shared" si="47"/>
        <v>-0.22197188484801478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8780470</v>
      </c>
      <c r="E175" s="33">
        <v>8672669</v>
      </c>
      <c r="F175" s="33">
        <v>1268306</v>
      </c>
      <c r="G175" s="38">
        <f t="shared" si="40"/>
        <v>0.14444625401601507</v>
      </c>
      <c r="H175" s="33">
        <v>1144785</v>
      </c>
      <c r="I175" s="38">
        <f t="shared" si="41"/>
        <v>0.13037855604540532</v>
      </c>
      <c r="J175" s="33">
        <v>5419242</v>
      </c>
      <c r="K175" s="38">
        <f t="shared" si="42"/>
        <v>0.62486438719153237</v>
      </c>
      <c r="L175" s="33">
        <v>1240737</v>
      </c>
      <c r="M175" s="38">
        <f t="shared" si="43"/>
        <v>0.14306287948957813</v>
      </c>
      <c r="N175" s="33">
        <f t="shared" si="44"/>
        <v>9073070</v>
      </c>
      <c r="O175" s="38">
        <f t="shared" si="45"/>
        <v>1.0461681403959957</v>
      </c>
      <c r="P175" s="33">
        <v>1347020</v>
      </c>
      <c r="Q175" s="33">
        <v>5125814</v>
      </c>
      <c r="R175" s="33">
        <v>5125814</v>
      </c>
      <c r="S175" s="33">
        <v>4083864</v>
      </c>
      <c r="T175" s="38">
        <f t="shared" si="46"/>
        <v>0.79672496895127287</v>
      </c>
      <c r="U175" s="38">
        <f t="shared" si="47"/>
        <v>-7.8902317708720027E-2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30896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30896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41421720</v>
      </c>
      <c r="E178" s="33">
        <v>40082805</v>
      </c>
      <c r="F178" s="33">
        <v>63867</v>
      </c>
      <c r="G178" s="38">
        <f t="shared" si="40"/>
        <v>1.5418722351461986E-3</v>
      </c>
      <c r="H178" s="33">
        <v>6232509</v>
      </c>
      <c r="I178" s="38">
        <f t="shared" si="41"/>
        <v>0.15046475617139993</v>
      </c>
      <c r="J178" s="33">
        <v>18505932</v>
      </c>
      <c r="K178" s="38">
        <f t="shared" si="42"/>
        <v>0.46169253873325483</v>
      </c>
      <c r="L178" s="33">
        <v>6497897</v>
      </c>
      <c r="M178" s="38">
        <f t="shared" si="43"/>
        <v>0.16211183324121153</v>
      </c>
      <c r="N178" s="33">
        <f t="shared" si="44"/>
        <v>31300205</v>
      </c>
      <c r="O178" s="38">
        <f t="shared" si="45"/>
        <v>0.78088858801174221</v>
      </c>
      <c r="P178" s="33">
        <v>276045</v>
      </c>
      <c r="Q178" s="33">
        <v>25554300</v>
      </c>
      <c r="R178" s="33">
        <v>24884960</v>
      </c>
      <c r="S178" s="33">
        <v>525367</v>
      </c>
      <c r="T178" s="38">
        <f t="shared" si="46"/>
        <v>2.1111828188592627E-2</v>
      </c>
      <c r="U178" s="38">
        <f t="shared" si="47"/>
        <v>22.53926714847217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51147518</v>
      </c>
      <c r="E179" s="34">
        <f>SUM(E173:E178)</f>
        <v>49704366</v>
      </c>
      <c r="F179" s="34">
        <f>SUM(F173:F178)</f>
        <v>1511188</v>
      </c>
      <c r="G179" s="39">
        <f t="shared" si="40"/>
        <v>2.9545676097127528E-2</v>
      </c>
      <c r="H179" s="34">
        <f>SUM(H173:H178)</f>
        <v>7540592</v>
      </c>
      <c r="I179" s="39">
        <f t="shared" si="41"/>
        <v>0.14742830727387399</v>
      </c>
      <c r="J179" s="34">
        <f>SUM(J173:J178)</f>
        <v>24046770</v>
      </c>
      <c r="K179" s="39">
        <f t="shared" si="42"/>
        <v>0.48379593052248165</v>
      </c>
      <c r="L179" s="34">
        <f>SUM(L173:L178)</f>
        <v>8169944</v>
      </c>
      <c r="M179" s="39">
        <f t="shared" si="43"/>
        <v>0.16437075165590082</v>
      </c>
      <c r="N179" s="34">
        <f t="shared" si="44"/>
        <v>41268494</v>
      </c>
      <c r="O179" s="39">
        <f t="shared" si="45"/>
        <v>0.83027905435912808</v>
      </c>
      <c r="P179" s="34">
        <f>SUM(P173:P178)</f>
        <v>2177428</v>
      </c>
      <c r="Q179" s="34">
        <f>SUM(Q173:Q178)</f>
        <v>31727960</v>
      </c>
      <c r="R179" s="34">
        <f>SUM(R173:R178)</f>
        <v>30920619</v>
      </c>
      <c r="S179" s="34">
        <f>SUM(S173:S178)</f>
        <v>6176698</v>
      </c>
      <c r="T179" s="39">
        <f t="shared" si="46"/>
        <v>0.19975984310016562</v>
      </c>
      <c r="U179" s="39">
        <f t="shared" si="47"/>
        <v>2.7521075323730568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1399992</v>
      </c>
      <c r="E180" s="33">
        <v>699996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20000</v>
      </c>
      <c r="K180" s="38">
        <f t="shared" si="42"/>
        <v>2.8571591837667644E-2</v>
      </c>
      <c r="L180" s="33">
        <v>0</v>
      </c>
      <c r="M180" s="38">
        <f t="shared" si="43"/>
        <v>0</v>
      </c>
      <c r="N180" s="33">
        <f t="shared" si="44"/>
        <v>20000</v>
      </c>
      <c r="O180" s="38">
        <f t="shared" si="45"/>
        <v>2.8571591837667644E-2</v>
      </c>
      <c r="P180" s="33">
        <v>0</v>
      </c>
      <c r="Q180" s="33">
        <v>1512088</v>
      </c>
      <c r="R180" s="33">
        <v>2123538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8050000</v>
      </c>
      <c r="E184" s="33">
        <v>7250000</v>
      </c>
      <c r="F184" s="33">
        <v>1005445</v>
      </c>
      <c r="G184" s="38">
        <f t="shared" si="40"/>
        <v>0.1249</v>
      </c>
      <c r="H184" s="33">
        <v>1951022</v>
      </c>
      <c r="I184" s="38">
        <f t="shared" si="41"/>
        <v>0.24236298136645962</v>
      </c>
      <c r="J184" s="33">
        <v>1422592</v>
      </c>
      <c r="K184" s="38">
        <f t="shared" si="42"/>
        <v>0.19621958620689656</v>
      </c>
      <c r="L184" s="33">
        <v>693573</v>
      </c>
      <c r="M184" s="38">
        <f t="shared" si="43"/>
        <v>9.5665241379310345E-2</v>
      </c>
      <c r="N184" s="33">
        <f t="shared" si="44"/>
        <v>5072632</v>
      </c>
      <c r="O184" s="38">
        <f t="shared" si="45"/>
        <v>0.69967337931034479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9449992</v>
      </c>
      <c r="E185" s="34">
        <f>SUM(E180:E184)</f>
        <v>7949996</v>
      </c>
      <c r="F185" s="34">
        <f>SUM(F180:F184)</f>
        <v>1005445</v>
      </c>
      <c r="G185" s="39">
        <f t="shared" si="40"/>
        <v>0.1063963863673112</v>
      </c>
      <c r="H185" s="34">
        <f>SUM(H180:H184)</f>
        <v>1951022</v>
      </c>
      <c r="I185" s="39">
        <f t="shared" si="41"/>
        <v>0.20645752927621527</v>
      </c>
      <c r="J185" s="34">
        <f>SUM(J180:J184)</f>
        <v>1442592</v>
      </c>
      <c r="K185" s="39">
        <f t="shared" si="42"/>
        <v>0.18145820450727271</v>
      </c>
      <c r="L185" s="34">
        <f>SUM(L180:L184)</f>
        <v>693573</v>
      </c>
      <c r="M185" s="39">
        <f t="shared" si="43"/>
        <v>8.7241930687763869E-2</v>
      </c>
      <c r="N185" s="34">
        <f t="shared" si="44"/>
        <v>5092632</v>
      </c>
      <c r="O185" s="39">
        <f t="shared" si="45"/>
        <v>0.64058296381532775</v>
      </c>
      <c r="P185" s="34">
        <f>SUM(P180:P184)</f>
        <v>0</v>
      </c>
      <c r="Q185" s="34">
        <f>SUM(Q180:Q184)</f>
        <v>1512088</v>
      </c>
      <c r="R185" s="34">
        <f>SUM(R180:R184)</f>
        <v>2123538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28806018</v>
      </c>
      <c r="E187" s="33">
        <v>27269409</v>
      </c>
      <c r="F187" s="33">
        <v>2176199</v>
      </c>
      <c r="G187" s="38">
        <f t="shared" si="40"/>
        <v>7.5546679169609623E-2</v>
      </c>
      <c r="H187" s="33">
        <v>4199511</v>
      </c>
      <c r="I187" s="38">
        <f t="shared" si="41"/>
        <v>0.14578589098986192</v>
      </c>
      <c r="J187" s="33">
        <v>15680840</v>
      </c>
      <c r="K187" s="38">
        <f t="shared" si="42"/>
        <v>0.57503409773200442</v>
      </c>
      <c r="L187" s="33">
        <v>7209175</v>
      </c>
      <c r="M187" s="38">
        <f t="shared" si="43"/>
        <v>0.26436858239208633</v>
      </c>
      <c r="N187" s="33">
        <f t="shared" si="44"/>
        <v>29265725</v>
      </c>
      <c r="O187" s="38">
        <f t="shared" si="45"/>
        <v>1.0732071604485451</v>
      </c>
      <c r="P187" s="33">
        <v>8204752</v>
      </c>
      <c r="Q187" s="33">
        <v>23757820</v>
      </c>
      <c r="R187" s="33">
        <v>28016433</v>
      </c>
      <c r="S187" s="33">
        <v>25498641</v>
      </c>
      <c r="T187" s="38">
        <f t="shared" si="46"/>
        <v>0.9101316002647446</v>
      </c>
      <c r="U187" s="38">
        <f t="shared" si="47"/>
        <v>-0.12134151038325103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58735604</v>
      </c>
      <c r="E188" s="33">
        <v>31185604</v>
      </c>
      <c r="F188" s="33">
        <v>3800825</v>
      </c>
      <c r="G188" s="38">
        <f t="shared" si="40"/>
        <v>6.4710750229111463E-2</v>
      </c>
      <c r="H188" s="33">
        <v>7380289</v>
      </c>
      <c r="I188" s="38">
        <f t="shared" si="41"/>
        <v>0.12565273015665251</v>
      </c>
      <c r="J188" s="33">
        <v>6380240</v>
      </c>
      <c r="K188" s="38">
        <f t="shared" si="42"/>
        <v>0.20458927138303942</v>
      </c>
      <c r="L188" s="33">
        <v>3644049</v>
      </c>
      <c r="M188" s="38">
        <f t="shared" si="43"/>
        <v>0.11685035826145936</v>
      </c>
      <c r="N188" s="33">
        <f t="shared" si="44"/>
        <v>21205403</v>
      </c>
      <c r="O188" s="38">
        <f t="shared" si="45"/>
        <v>0.67997409958774568</v>
      </c>
      <c r="P188" s="33">
        <v>7050944</v>
      </c>
      <c r="Q188" s="33">
        <v>50741273</v>
      </c>
      <c r="R188" s="33">
        <v>56041267</v>
      </c>
      <c r="S188" s="33">
        <v>45609138</v>
      </c>
      <c r="T188" s="38">
        <f t="shared" si="46"/>
        <v>0.81384915869229013</v>
      </c>
      <c r="U188" s="38">
        <f t="shared" si="47"/>
        <v>-0.48318281920832162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38457000</v>
      </c>
      <c r="E190" s="33">
        <v>63392000</v>
      </c>
      <c r="F190" s="33">
        <v>21648463</v>
      </c>
      <c r="G190" s="38">
        <f t="shared" si="40"/>
        <v>0.56292646332267204</v>
      </c>
      <c r="H190" s="33">
        <v>23074519</v>
      </c>
      <c r="I190" s="38">
        <f t="shared" si="41"/>
        <v>0.60000829497880748</v>
      </c>
      <c r="J190" s="33">
        <v>17262363</v>
      </c>
      <c r="K190" s="38">
        <f t="shared" si="42"/>
        <v>0.27231137998485611</v>
      </c>
      <c r="L190" s="33">
        <v>11021024</v>
      </c>
      <c r="M190" s="38">
        <f t="shared" si="43"/>
        <v>0.17385512367491165</v>
      </c>
      <c r="N190" s="33">
        <f t="shared" si="44"/>
        <v>73006369</v>
      </c>
      <c r="O190" s="38">
        <f t="shared" si="45"/>
        <v>1.1516653363200404</v>
      </c>
      <c r="P190" s="33">
        <v>6993872</v>
      </c>
      <c r="Q190" s="33">
        <v>0</v>
      </c>
      <c r="R190" s="33">
        <v>47587000</v>
      </c>
      <c r="S190" s="33">
        <v>6993872</v>
      </c>
      <c r="T190" s="38">
        <f t="shared" si="46"/>
        <v>0.1469702229600521</v>
      </c>
      <c r="U190" s="38">
        <f t="shared" si="47"/>
        <v>0.57581151041940726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125998622</v>
      </c>
      <c r="E191" s="34">
        <f>SUM(E186:E190)</f>
        <v>121847013</v>
      </c>
      <c r="F191" s="34">
        <f>SUM(F186:F190)</f>
        <v>27625487</v>
      </c>
      <c r="G191" s="39">
        <f t="shared" si="40"/>
        <v>0.21925229467985768</v>
      </c>
      <c r="H191" s="34">
        <f>SUM(H186:H190)</f>
        <v>34654319</v>
      </c>
      <c r="I191" s="39">
        <f t="shared" si="41"/>
        <v>0.27503728572523595</v>
      </c>
      <c r="J191" s="34">
        <f>SUM(J186:J190)</f>
        <v>39323443</v>
      </c>
      <c r="K191" s="39">
        <f t="shared" si="42"/>
        <v>0.3227280015473174</v>
      </c>
      <c r="L191" s="34">
        <f>SUM(L186:L190)</f>
        <v>21874248</v>
      </c>
      <c r="M191" s="39">
        <f t="shared" si="43"/>
        <v>0.17952223416424659</v>
      </c>
      <c r="N191" s="34">
        <f t="shared" si="44"/>
        <v>123477497</v>
      </c>
      <c r="O191" s="39">
        <f t="shared" si="45"/>
        <v>1.0133814031206494</v>
      </c>
      <c r="P191" s="34">
        <f>SUM(P186:P190)</f>
        <v>22249568</v>
      </c>
      <c r="Q191" s="34">
        <f>SUM(Q186:Q190)</f>
        <v>74499093</v>
      </c>
      <c r="R191" s="34">
        <f>SUM(R186:R190)</f>
        <v>131644700</v>
      </c>
      <c r="S191" s="34">
        <f>SUM(S186:S190)</f>
        <v>78101651</v>
      </c>
      <c r="T191" s="39">
        <f t="shared" si="46"/>
        <v>0.5932760756794615</v>
      </c>
      <c r="U191" s="39">
        <f t="shared" si="47"/>
        <v>-1.6868642123748168E-2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10794492</v>
      </c>
      <c r="E192" s="33">
        <v>10594492</v>
      </c>
      <c r="F192" s="33">
        <v>1818000</v>
      </c>
      <c r="G192" s="38">
        <f t="shared" si="40"/>
        <v>0.16841922713917432</v>
      </c>
      <c r="H192" s="33">
        <v>3211040</v>
      </c>
      <c r="I192" s="38">
        <f t="shared" si="41"/>
        <v>0.29747022833496933</v>
      </c>
      <c r="J192" s="33">
        <v>2731798</v>
      </c>
      <c r="K192" s="38">
        <f t="shared" si="42"/>
        <v>0.25785077755497859</v>
      </c>
      <c r="L192" s="33">
        <v>3357562</v>
      </c>
      <c r="M192" s="38">
        <f t="shared" si="43"/>
        <v>0.31691580870512714</v>
      </c>
      <c r="N192" s="33">
        <f t="shared" si="44"/>
        <v>11118400</v>
      </c>
      <c r="O192" s="38">
        <f t="shared" si="45"/>
        <v>1.049450978867132</v>
      </c>
      <c r="P192" s="33">
        <v>3523826</v>
      </c>
      <c r="Q192" s="33">
        <v>11071212</v>
      </c>
      <c r="R192" s="33">
        <v>10571212</v>
      </c>
      <c r="S192" s="33">
        <v>9822204</v>
      </c>
      <c r="T192" s="38">
        <f t="shared" si="46"/>
        <v>0.92914644035139959</v>
      </c>
      <c r="U192" s="38">
        <f t="shared" si="47"/>
        <v>-4.7182806415526746E-2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32225599</v>
      </c>
      <c r="E193" s="33">
        <v>24732206</v>
      </c>
      <c r="F193" s="33">
        <v>3685189</v>
      </c>
      <c r="G193" s="38">
        <f t="shared" si="40"/>
        <v>0.11435595037349035</v>
      </c>
      <c r="H193" s="33">
        <v>8507438</v>
      </c>
      <c r="I193" s="38">
        <f t="shared" si="41"/>
        <v>0.2639962720320575</v>
      </c>
      <c r="J193" s="33">
        <v>4581957</v>
      </c>
      <c r="K193" s="38">
        <f t="shared" si="42"/>
        <v>0.18526277033273941</v>
      </c>
      <c r="L193" s="33">
        <v>5378998</v>
      </c>
      <c r="M193" s="38">
        <f t="shared" si="43"/>
        <v>0.21748961657524607</v>
      </c>
      <c r="N193" s="33">
        <f t="shared" si="44"/>
        <v>22153582</v>
      </c>
      <c r="O193" s="38">
        <f t="shared" si="45"/>
        <v>0.89573821275789145</v>
      </c>
      <c r="P193" s="33">
        <v>5890801</v>
      </c>
      <c r="Q193" s="33">
        <v>29223550</v>
      </c>
      <c r="R193" s="33">
        <v>30223550</v>
      </c>
      <c r="S193" s="33">
        <v>20180096</v>
      </c>
      <c r="T193" s="38">
        <f t="shared" si="46"/>
        <v>0.66769443033660836</v>
      </c>
      <c r="U193" s="38">
        <f t="shared" si="47"/>
        <v>-8.6881733061429212E-2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24451360</v>
      </c>
      <c r="E194" s="33">
        <v>21111360</v>
      </c>
      <c r="F194" s="33">
        <v>4215249</v>
      </c>
      <c r="G194" s="38">
        <f t="shared" si="40"/>
        <v>0.17239323293264669</v>
      </c>
      <c r="H194" s="33">
        <v>4838727</v>
      </c>
      <c r="I194" s="38">
        <f t="shared" si="41"/>
        <v>0.19789193729919316</v>
      </c>
      <c r="J194" s="33">
        <v>4925956</v>
      </c>
      <c r="K194" s="38">
        <f t="shared" si="42"/>
        <v>0.23333200703318024</v>
      </c>
      <c r="L194" s="33">
        <v>4590115</v>
      </c>
      <c r="M194" s="38">
        <f t="shared" si="43"/>
        <v>0.21742393668622012</v>
      </c>
      <c r="N194" s="33">
        <f t="shared" si="44"/>
        <v>18570047</v>
      </c>
      <c r="O194" s="38">
        <f t="shared" si="45"/>
        <v>0.8796234349658193</v>
      </c>
      <c r="P194" s="33">
        <v>3304095</v>
      </c>
      <c r="Q194" s="33">
        <v>14710944</v>
      </c>
      <c r="R194" s="33">
        <v>15290595</v>
      </c>
      <c r="S194" s="33">
        <v>12296722</v>
      </c>
      <c r="T194" s="38">
        <f t="shared" si="46"/>
        <v>0.80420166775720636</v>
      </c>
      <c r="U194" s="38">
        <f t="shared" si="47"/>
        <v>0.38922004361254747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15731136</v>
      </c>
      <c r="E195" s="33">
        <v>16167865</v>
      </c>
      <c r="F195" s="33">
        <v>2312999</v>
      </c>
      <c r="G195" s="38">
        <f t="shared" si="40"/>
        <v>0.14703318310896302</v>
      </c>
      <c r="H195" s="33">
        <v>3418073</v>
      </c>
      <c r="I195" s="38">
        <f t="shared" si="41"/>
        <v>0.21728074819262894</v>
      </c>
      <c r="J195" s="33">
        <v>2617018</v>
      </c>
      <c r="K195" s="38">
        <f t="shared" si="42"/>
        <v>0.16186540399737381</v>
      </c>
      <c r="L195" s="33">
        <v>2454803</v>
      </c>
      <c r="M195" s="38">
        <f t="shared" si="43"/>
        <v>0.15183223016768138</v>
      </c>
      <c r="N195" s="33">
        <f t="shared" si="44"/>
        <v>10802893</v>
      </c>
      <c r="O195" s="38">
        <f t="shared" si="45"/>
        <v>0.66817065827801014</v>
      </c>
      <c r="P195" s="33">
        <v>2343655</v>
      </c>
      <c r="Q195" s="33">
        <v>24379086</v>
      </c>
      <c r="R195" s="33">
        <v>17727207</v>
      </c>
      <c r="S195" s="33">
        <v>10715831</v>
      </c>
      <c r="T195" s="38">
        <f t="shared" si="46"/>
        <v>0.60448501560341683</v>
      </c>
      <c r="U195" s="38">
        <f t="shared" si="47"/>
        <v>4.7425068962795303E-2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28547089</v>
      </c>
      <c r="E196" s="33">
        <v>27682086</v>
      </c>
      <c r="F196" s="33">
        <v>3313331</v>
      </c>
      <c r="G196" s="38">
        <f t="shared" si="40"/>
        <v>0.11606545942390133</v>
      </c>
      <c r="H196" s="33">
        <v>3624219</v>
      </c>
      <c r="I196" s="38">
        <f t="shared" si="41"/>
        <v>0.12695581675595716</v>
      </c>
      <c r="J196" s="33">
        <v>2777710</v>
      </c>
      <c r="K196" s="38">
        <f t="shared" si="42"/>
        <v>0.10034323280405964</v>
      </c>
      <c r="L196" s="33">
        <v>4792225</v>
      </c>
      <c r="M196" s="38">
        <f t="shared" si="43"/>
        <v>0.17311646961865518</v>
      </c>
      <c r="N196" s="33">
        <f t="shared" si="44"/>
        <v>14507485</v>
      </c>
      <c r="O196" s="38">
        <f t="shared" si="45"/>
        <v>0.52407484753858502</v>
      </c>
      <c r="P196" s="33">
        <v>1608457</v>
      </c>
      <c r="Q196" s="33">
        <v>25575888</v>
      </c>
      <c r="R196" s="33">
        <v>23415360</v>
      </c>
      <c r="S196" s="33">
        <v>4720437</v>
      </c>
      <c r="T196" s="38">
        <f t="shared" si="46"/>
        <v>0.20159574740683039</v>
      </c>
      <c r="U196" s="38">
        <f t="shared" si="47"/>
        <v>1.9793926726048627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111749676</v>
      </c>
      <c r="E198" s="34">
        <f>SUM(E192:E197)</f>
        <v>100288009</v>
      </c>
      <c r="F198" s="34">
        <f>SUM(F192:F197)</f>
        <v>15344768</v>
      </c>
      <c r="G198" s="39">
        <f t="shared" si="40"/>
        <v>0.13731375829671311</v>
      </c>
      <c r="H198" s="34">
        <f>SUM(H192:H197)</f>
        <v>23599497</v>
      </c>
      <c r="I198" s="39">
        <f t="shared" si="41"/>
        <v>0.21118179349352206</v>
      </c>
      <c r="J198" s="34">
        <f>SUM(J192:J197)</f>
        <v>17634439</v>
      </c>
      <c r="K198" s="39">
        <f t="shared" si="42"/>
        <v>0.17583796084734318</v>
      </c>
      <c r="L198" s="34">
        <f>SUM(L192:L197)</f>
        <v>20573703</v>
      </c>
      <c r="M198" s="39">
        <f t="shared" si="43"/>
        <v>0.20514619050817931</v>
      </c>
      <c r="N198" s="34">
        <f t="shared" si="44"/>
        <v>77152407</v>
      </c>
      <c r="O198" s="39">
        <f t="shared" si="45"/>
        <v>0.7693083925915809</v>
      </c>
      <c r="P198" s="34">
        <f>SUM(P192:P197)</f>
        <v>16670834</v>
      </c>
      <c r="Q198" s="34">
        <f>SUM(Q192:Q197)</f>
        <v>104960680</v>
      </c>
      <c r="R198" s="34">
        <f>SUM(R192:R197)</f>
        <v>97227924</v>
      </c>
      <c r="S198" s="34">
        <f>SUM(S192:S197)</f>
        <v>57735290</v>
      </c>
      <c r="T198" s="39">
        <f t="shared" si="46"/>
        <v>0.59381387182554679</v>
      </c>
      <c r="U198" s="39">
        <f t="shared" si="47"/>
        <v>0.23411360223489708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1473800</v>
      </c>
      <c r="F203" s="33">
        <v>2738182</v>
      </c>
      <c r="G203" s="38">
        <f t="shared" si="40"/>
        <v>0</v>
      </c>
      <c r="H203" s="33">
        <v>2039934</v>
      </c>
      <c r="I203" s="38">
        <f t="shared" si="41"/>
        <v>0</v>
      </c>
      <c r="J203" s="33">
        <v>1802610</v>
      </c>
      <c r="K203" s="38">
        <f t="shared" si="42"/>
        <v>1.2231035418645677</v>
      </c>
      <c r="L203" s="33">
        <v>556848</v>
      </c>
      <c r="M203" s="38">
        <f t="shared" si="43"/>
        <v>0.37783145609987789</v>
      </c>
      <c r="N203" s="33">
        <f t="shared" si="44"/>
        <v>7137574</v>
      </c>
      <c r="O203" s="38">
        <f t="shared" si="45"/>
        <v>4.8429732663862124</v>
      </c>
      <c r="P203" s="33">
        <v>5629534</v>
      </c>
      <c r="Q203" s="33">
        <v>0</v>
      </c>
      <c r="R203" s="33">
        <v>0</v>
      </c>
      <c r="S203" s="33">
        <v>17510822</v>
      </c>
      <c r="T203" s="38">
        <f t="shared" si="46"/>
        <v>0</v>
      </c>
      <c r="U203" s="38">
        <f t="shared" si="47"/>
        <v>-0.90108453026484958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1473800</v>
      </c>
      <c r="F204" s="34">
        <f>SUM(F199:F203)</f>
        <v>2738182</v>
      </c>
      <c r="G204" s="39">
        <f t="shared" si="40"/>
        <v>0</v>
      </c>
      <c r="H204" s="34">
        <f>SUM(H199:H203)</f>
        <v>2039934</v>
      </c>
      <c r="I204" s="39">
        <f t="shared" si="41"/>
        <v>0</v>
      </c>
      <c r="J204" s="34">
        <f>SUM(J199:J203)</f>
        <v>1802610</v>
      </c>
      <c r="K204" s="39">
        <f t="shared" si="42"/>
        <v>1.2231035418645677</v>
      </c>
      <c r="L204" s="34">
        <f>SUM(L199:L203)</f>
        <v>556848</v>
      </c>
      <c r="M204" s="39">
        <f t="shared" si="43"/>
        <v>0.37783145609987789</v>
      </c>
      <c r="N204" s="34">
        <f t="shared" si="44"/>
        <v>7137574</v>
      </c>
      <c r="O204" s="39">
        <f t="shared" si="45"/>
        <v>4.8429732663862124</v>
      </c>
      <c r="P204" s="34">
        <f>SUM(P199:P203)</f>
        <v>5629534</v>
      </c>
      <c r="Q204" s="34">
        <f>SUM(Q199:Q203)</f>
        <v>0</v>
      </c>
      <c r="R204" s="34">
        <f>SUM(R199:R203)</f>
        <v>0</v>
      </c>
      <c r="S204" s="34">
        <f>SUM(S199:S203)</f>
        <v>17510822</v>
      </c>
      <c r="T204" s="39">
        <f t="shared" si="46"/>
        <v>0</v>
      </c>
      <c r="U204" s="39">
        <f t="shared" si="47"/>
        <v>-0.90108453026484958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298345808</v>
      </c>
      <c r="E205" s="34">
        <f>SUM(E173:E178,E180:E184,E186:E190,E192:E197,E199:E203)</f>
        <v>281263184</v>
      </c>
      <c r="F205" s="34">
        <f>SUM(F173:F178,F180:F184,F186:F190,F192:F197,F199:F203)</f>
        <v>48225070</v>
      </c>
      <c r="G205" s="39">
        <f t="shared" si="40"/>
        <v>0.16164152036619198</v>
      </c>
      <c r="H205" s="34">
        <f>SUM(H173:H178,H180:H184,H186:H190,H192:H197,H199:H203)</f>
        <v>69785364</v>
      </c>
      <c r="I205" s="39">
        <f t="shared" si="41"/>
        <v>0.23390764049213655</v>
      </c>
      <c r="J205" s="34">
        <f>SUM(J173:J178,J180:J184,J186:J190,J192:J197,J199:J203)</f>
        <v>84249854</v>
      </c>
      <c r="K205" s="39">
        <f t="shared" si="42"/>
        <v>0.29954099502763221</v>
      </c>
      <c r="L205" s="34">
        <f>SUM(L173:L178,L180:L184,L186:L190,L192:L197,L199:L203)</f>
        <v>51868316</v>
      </c>
      <c r="M205" s="39">
        <f t="shared" si="43"/>
        <v>0.18441203453061955</v>
      </c>
      <c r="N205" s="34">
        <f t="shared" si="44"/>
        <v>254128604</v>
      </c>
      <c r="O205" s="39">
        <f t="shared" si="45"/>
        <v>0.90352601569069912</v>
      </c>
      <c r="P205" s="34">
        <f>SUM(P173:P178,P180:P184,P186:P190,P192:P197,P199:P203)</f>
        <v>46727364</v>
      </c>
      <c r="Q205" s="34">
        <f>SUM(Q173:Q178,Q180:Q184,Q186:Q190,Q192:Q197,Q199:Q203)</f>
        <v>212699821</v>
      </c>
      <c r="R205" s="34">
        <f>SUM(R173:R178,R180:R184,R186:R190,R192:R197,R199:R203)</f>
        <v>261916781</v>
      </c>
      <c r="S205" s="34">
        <f>SUM(S173:S178,S180:S184,S186:S190,S192:S197,S199:S203)</f>
        <v>159524461</v>
      </c>
      <c r="T205" s="39">
        <f t="shared" si="46"/>
        <v>0.60906544586770861</v>
      </c>
      <c r="U205" s="39">
        <f t="shared" si="47"/>
        <v>0.11002015863766679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950920</v>
      </c>
      <c r="E208" s="33">
        <v>950920</v>
      </c>
      <c r="F208" s="33">
        <v>493235</v>
      </c>
      <c r="G208" s="38">
        <f t="shared" ref="G208:G231" si="48">IF(($D208     =0),0,($F208     /$D208     ))</f>
        <v>0.5186924241786901</v>
      </c>
      <c r="H208" s="33">
        <v>415970</v>
      </c>
      <c r="I208" s="38">
        <f t="shared" ref="I208:I231" si="49">IF(($D208     =0),0,($H208     /$D208     ))</f>
        <v>0.43743953224245996</v>
      </c>
      <c r="J208" s="33">
        <v>970187</v>
      </c>
      <c r="K208" s="38">
        <f t="shared" ref="K208:K231" si="50">IF(($E208     =0),0,($J208     /$E208     ))</f>
        <v>1.0202614310352081</v>
      </c>
      <c r="L208" s="33">
        <v>1474932</v>
      </c>
      <c r="M208" s="38">
        <f t="shared" ref="M208:M231" si="51">IF(($E208     =0),0,($L208     /$E208     ))</f>
        <v>1.5510579228536574</v>
      </c>
      <c r="N208" s="33">
        <f t="shared" ref="N208:N231" si="52">$F208     +$H208     +$J208     +$L208</f>
        <v>3354324</v>
      </c>
      <c r="O208" s="38">
        <f t="shared" ref="O208:O231" si="53">IF(($E208     =0),0,($N208     /$E208     ))</f>
        <v>3.5274513103100156</v>
      </c>
      <c r="P208" s="33">
        <v>493307</v>
      </c>
      <c r="Q208" s="33">
        <v>952326</v>
      </c>
      <c r="R208" s="33">
        <v>952326</v>
      </c>
      <c r="S208" s="33">
        <v>1512883</v>
      </c>
      <c r="T208" s="38">
        <f t="shared" ref="T208:T231" si="54">IF(($R208     =0),0,($S208     /$R208     ))</f>
        <v>1.5886188133055277</v>
      </c>
      <c r="U208" s="38">
        <f t="shared" ref="U208:U231" si="55">IF(($P208     =0),0,(($L208     /$P208     )-1))</f>
        <v>1.9898866223264622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52549514</v>
      </c>
      <c r="E209" s="33">
        <v>54238051</v>
      </c>
      <c r="F209" s="33">
        <v>3735083</v>
      </c>
      <c r="G209" s="38">
        <f t="shared" si="48"/>
        <v>7.1077403303863099E-2</v>
      </c>
      <c r="H209" s="33">
        <v>16496747</v>
      </c>
      <c r="I209" s="38">
        <f t="shared" si="49"/>
        <v>0.31392767971174768</v>
      </c>
      <c r="J209" s="33">
        <v>4016138</v>
      </c>
      <c r="K209" s="38">
        <f t="shared" si="50"/>
        <v>7.404650288779735E-2</v>
      </c>
      <c r="L209" s="33">
        <v>4946988</v>
      </c>
      <c r="M209" s="38">
        <f t="shared" si="51"/>
        <v>9.1208808369607527E-2</v>
      </c>
      <c r="N209" s="33">
        <f t="shared" si="52"/>
        <v>29194956</v>
      </c>
      <c r="O209" s="38">
        <f t="shared" si="53"/>
        <v>0.53827443025192778</v>
      </c>
      <c r="P209" s="33">
        <v>4342455</v>
      </c>
      <c r="Q209" s="33">
        <v>33491924</v>
      </c>
      <c r="R209" s="33">
        <v>39405782</v>
      </c>
      <c r="S209" s="33">
        <v>32046453</v>
      </c>
      <c r="T209" s="38">
        <f t="shared" si="54"/>
        <v>0.81324240691378746</v>
      </c>
      <c r="U209" s="38">
        <f t="shared" si="55"/>
        <v>0.13921456871746507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30635114</v>
      </c>
      <c r="E210" s="33">
        <v>10753755</v>
      </c>
      <c r="F210" s="33">
        <v>549071</v>
      </c>
      <c r="G210" s="38">
        <f t="shared" si="48"/>
        <v>1.79229298771338E-2</v>
      </c>
      <c r="H210" s="33">
        <v>1862109</v>
      </c>
      <c r="I210" s="38">
        <f t="shared" si="49"/>
        <v>6.0783485251597234E-2</v>
      </c>
      <c r="J210" s="33">
        <v>1730143</v>
      </c>
      <c r="K210" s="38">
        <f t="shared" si="50"/>
        <v>0.16088733656290291</v>
      </c>
      <c r="L210" s="33">
        <v>3259330</v>
      </c>
      <c r="M210" s="38">
        <f t="shared" si="51"/>
        <v>0.30308761916186483</v>
      </c>
      <c r="N210" s="33">
        <f t="shared" si="52"/>
        <v>7400653</v>
      </c>
      <c r="O210" s="38">
        <f t="shared" si="53"/>
        <v>0.68819244998607465</v>
      </c>
      <c r="P210" s="33">
        <v>589980</v>
      </c>
      <c r="Q210" s="33">
        <v>17671080</v>
      </c>
      <c r="R210" s="33">
        <v>29282185</v>
      </c>
      <c r="S210" s="33">
        <v>3348206</v>
      </c>
      <c r="T210" s="38">
        <f t="shared" si="54"/>
        <v>0.11434276506346777</v>
      </c>
      <c r="U210" s="38">
        <f t="shared" si="55"/>
        <v>4.5244754059459646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4157165</v>
      </c>
      <c r="E211" s="33">
        <v>4157165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6163783</v>
      </c>
      <c r="R211" s="33">
        <v>6163783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42926235</v>
      </c>
      <c r="E212" s="33">
        <v>68095990</v>
      </c>
      <c r="F212" s="33">
        <v>12083079</v>
      </c>
      <c r="G212" s="38">
        <f t="shared" si="48"/>
        <v>0.2814847144176516</v>
      </c>
      <c r="H212" s="33">
        <v>1811590</v>
      </c>
      <c r="I212" s="38">
        <f t="shared" si="49"/>
        <v>4.2202396739429861E-2</v>
      </c>
      <c r="J212" s="33">
        <v>9518249</v>
      </c>
      <c r="K212" s="38">
        <f t="shared" si="50"/>
        <v>0.13977693840709268</v>
      </c>
      <c r="L212" s="33">
        <v>-404153</v>
      </c>
      <c r="M212" s="38">
        <f t="shared" si="51"/>
        <v>-5.9350484514580082E-3</v>
      </c>
      <c r="N212" s="33">
        <f t="shared" si="52"/>
        <v>23008765</v>
      </c>
      <c r="O212" s="38">
        <f t="shared" si="53"/>
        <v>0.33788722360890855</v>
      </c>
      <c r="P212" s="33">
        <v>450257</v>
      </c>
      <c r="Q212" s="33">
        <v>28018417</v>
      </c>
      <c r="R212" s="33">
        <v>22107354</v>
      </c>
      <c r="S212" s="33">
        <v>10050685</v>
      </c>
      <c r="T212" s="38">
        <f t="shared" si="54"/>
        <v>0.45463084365501183</v>
      </c>
      <c r="U212" s="38">
        <f t="shared" si="55"/>
        <v>-1.897605145505789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2229924</v>
      </c>
      <c r="E213" s="33">
        <v>2029920</v>
      </c>
      <c r="F213" s="33">
        <v>20311</v>
      </c>
      <c r="G213" s="38">
        <f t="shared" si="48"/>
        <v>9.1083821690784075E-3</v>
      </c>
      <c r="H213" s="33">
        <v>89097</v>
      </c>
      <c r="I213" s="38">
        <f t="shared" si="49"/>
        <v>3.9955173360168329E-2</v>
      </c>
      <c r="J213" s="33">
        <v>230649</v>
      </c>
      <c r="K213" s="38">
        <f t="shared" si="50"/>
        <v>0.11362467486403405</v>
      </c>
      <c r="L213" s="33">
        <v>88289</v>
      </c>
      <c r="M213" s="38">
        <f t="shared" si="51"/>
        <v>4.3493832269251992E-2</v>
      </c>
      <c r="N213" s="33">
        <f t="shared" si="52"/>
        <v>428346</v>
      </c>
      <c r="O213" s="38">
        <f t="shared" si="53"/>
        <v>0.2110161976826673</v>
      </c>
      <c r="P213" s="33">
        <v>52495</v>
      </c>
      <c r="Q213" s="33">
        <v>2317392</v>
      </c>
      <c r="R213" s="33">
        <v>1777284</v>
      </c>
      <c r="S213" s="33">
        <v>199312</v>
      </c>
      <c r="T213" s="38">
        <f t="shared" si="54"/>
        <v>0.11214414803711731</v>
      </c>
      <c r="U213" s="38">
        <f t="shared" si="55"/>
        <v>0.68185541480140976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128623502</v>
      </c>
      <c r="E214" s="33">
        <v>142595447</v>
      </c>
      <c r="F214" s="33">
        <v>9173175</v>
      </c>
      <c r="G214" s="38">
        <f t="shared" si="48"/>
        <v>7.1318031754414521E-2</v>
      </c>
      <c r="H214" s="33">
        <v>37124280</v>
      </c>
      <c r="I214" s="38">
        <f t="shared" si="49"/>
        <v>0.28862750137218313</v>
      </c>
      <c r="J214" s="33">
        <v>32897543</v>
      </c>
      <c r="K214" s="38">
        <f t="shared" si="50"/>
        <v>0.23070542357498974</v>
      </c>
      <c r="L214" s="33">
        <v>33534669</v>
      </c>
      <c r="M214" s="38">
        <f t="shared" si="51"/>
        <v>0.23517349049721062</v>
      </c>
      <c r="N214" s="33">
        <f t="shared" si="52"/>
        <v>112729667</v>
      </c>
      <c r="O214" s="38">
        <f t="shared" si="53"/>
        <v>0.79055586536363953</v>
      </c>
      <c r="P214" s="33">
        <v>39142544</v>
      </c>
      <c r="Q214" s="33">
        <v>140166300</v>
      </c>
      <c r="R214" s="33">
        <v>133252264</v>
      </c>
      <c r="S214" s="33">
        <v>105568286</v>
      </c>
      <c r="T214" s="38">
        <f t="shared" si="54"/>
        <v>0.7922438451026993</v>
      </c>
      <c r="U214" s="38">
        <f t="shared" si="55"/>
        <v>-0.14326802570624941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262072374</v>
      </c>
      <c r="E216" s="34">
        <f>SUM(E208:E215)</f>
        <v>282821248</v>
      </c>
      <c r="F216" s="34">
        <f>SUM(F208:F215)</f>
        <v>26053954</v>
      </c>
      <c r="G216" s="39">
        <f t="shared" si="48"/>
        <v>9.9415110422894096E-2</v>
      </c>
      <c r="H216" s="34">
        <f>SUM(H208:H215)</f>
        <v>57799793</v>
      </c>
      <c r="I216" s="39">
        <f t="shared" si="49"/>
        <v>0.22054897323897252</v>
      </c>
      <c r="J216" s="34">
        <f>SUM(J208:J215)</f>
        <v>49362909</v>
      </c>
      <c r="K216" s="39">
        <f t="shared" si="50"/>
        <v>0.17453748383148354</v>
      </c>
      <c r="L216" s="34">
        <f>SUM(L208:L215)</f>
        <v>42900055</v>
      </c>
      <c r="M216" s="39">
        <f t="shared" si="51"/>
        <v>0.1516861102317178</v>
      </c>
      <c r="N216" s="34">
        <f t="shared" si="52"/>
        <v>176116711</v>
      </c>
      <c r="O216" s="39">
        <f t="shared" si="53"/>
        <v>0.6227138598865104</v>
      </c>
      <c r="P216" s="34">
        <f>SUM(P208:P215)</f>
        <v>45071038</v>
      </c>
      <c r="Q216" s="34">
        <f>SUM(Q208:Q215)</f>
        <v>228781222</v>
      </c>
      <c r="R216" s="34">
        <f>SUM(R208:R215)</f>
        <v>232940978</v>
      </c>
      <c r="S216" s="34">
        <f>SUM(S208:S215)</f>
        <v>152725825</v>
      </c>
      <c r="T216" s="39">
        <f t="shared" si="54"/>
        <v>0.65564172654928921</v>
      </c>
      <c r="U216" s="39">
        <f t="shared" si="55"/>
        <v>-4.8168027547978776E-2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57438336</v>
      </c>
      <c r="E217" s="33">
        <v>40913148</v>
      </c>
      <c r="F217" s="33">
        <v>6065522</v>
      </c>
      <c r="G217" s="38">
        <f t="shared" si="48"/>
        <v>0.10560058703650468</v>
      </c>
      <c r="H217" s="33">
        <v>6745203</v>
      </c>
      <c r="I217" s="38">
        <f t="shared" si="49"/>
        <v>0.11743381632782676</v>
      </c>
      <c r="J217" s="33">
        <v>2757145</v>
      </c>
      <c r="K217" s="38">
        <f t="shared" si="50"/>
        <v>6.7390194467558451E-2</v>
      </c>
      <c r="L217" s="33">
        <v>2261487</v>
      </c>
      <c r="M217" s="38">
        <f t="shared" si="51"/>
        <v>5.5275311496441194E-2</v>
      </c>
      <c r="N217" s="33">
        <f t="shared" si="52"/>
        <v>17829357</v>
      </c>
      <c r="O217" s="38">
        <f t="shared" si="53"/>
        <v>0.4357855083651837</v>
      </c>
      <c r="P217" s="33">
        <v>6942902</v>
      </c>
      <c r="Q217" s="33">
        <v>38451240</v>
      </c>
      <c r="R217" s="33">
        <v>33803360</v>
      </c>
      <c r="S217" s="33">
        <v>29334775</v>
      </c>
      <c r="T217" s="38">
        <f t="shared" si="54"/>
        <v>0.86780648432581853</v>
      </c>
      <c r="U217" s="38">
        <f t="shared" si="55"/>
        <v>-0.67427352424101628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180218115</v>
      </c>
      <c r="E218" s="33">
        <v>187691313</v>
      </c>
      <c r="F218" s="33">
        <v>15306223</v>
      </c>
      <c r="G218" s="38">
        <f t="shared" si="48"/>
        <v>8.4931656287715582E-2</v>
      </c>
      <c r="H218" s="33">
        <v>30833719</v>
      </c>
      <c r="I218" s="38">
        <f t="shared" si="49"/>
        <v>0.17109111922516779</v>
      </c>
      <c r="J218" s="33">
        <v>63263737</v>
      </c>
      <c r="K218" s="38">
        <f t="shared" si="50"/>
        <v>0.33706268014652335</v>
      </c>
      <c r="L218" s="33">
        <v>33143507</v>
      </c>
      <c r="M218" s="38">
        <f t="shared" si="51"/>
        <v>0.17658519443571691</v>
      </c>
      <c r="N218" s="33">
        <f t="shared" si="52"/>
        <v>142547186</v>
      </c>
      <c r="O218" s="38">
        <f t="shared" si="53"/>
        <v>0.75947673721052822</v>
      </c>
      <c r="P218" s="33">
        <v>52983042</v>
      </c>
      <c r="Q218" s="33">
        <v>231740340</v>
      </c>
      <c r="R218" s="33">
        <v>281528577</v>
      </c>
      <c r="S218" s="33">
        <v>129513345</v>
      </c>
      <c r="T218" s="38">
        <f t="shared" si="54"/>
        <v>0.46003622928836813</v>
      </c>
      <c r="U218" s="38">
        <f t="shared" si="55"/>
        <v>-0.37445065913731412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105694261</v>
      </c>
      <c r="E219" s="33">
        <v>107412176</v>
      </c>
      <c r="F219" s="33">
        <v>20698065</v>
      </c>
      <c r="G219" s="38">
        <f t="shared" si="48"/>
        <v>0.19582960138204666</v>
      </c>
      <c r="H219" s="33">
        <v>23107408</v>
      </c>
      <c r="I219" s="38">
        <f t="shared" si="49"/>
        <v>0.2186250017869939</v>
      </c>
      <c r="J219" s="33">
        <v>15143118</v>
      </c>
      <c r="K219" s="38">
        <f t="shared" si="50"/>
        <v>0.14098139115997427</v>
      </c>
      <c r="L219" s="33">
        <v>31948987</v>
      </c>
      <c r="M219" s="38">
        <f t="shared" si="51"/>
        <v>0.29744288021871934</v>
      </c>
      <c r="N219" s="33">
        <f t="shared" si="52"/>
        <v>90897578</v>
      </c>
      <c r="O219" s="38">
        <f t="shared" si="53"/>
        <v>0.84625022399695171</v>
      </c>
      <c r="P219" s="33">
        <v>18417100</v>
      </c>
      <c r="Q219" s="33">
        <v>99686138</v>
      </c>
      <c r="R219" s="33">
        <v>97402785</v>
      </c>
      <c r="S219" s="33">
        <v>81735970</v>
      </c>
      <c r="T219" s="38">
        <f t="shared" si="54"/>
        <v>0.8391543424554031</v>
      </c>
      <c r="U219" s="38">
        <f t="shared" si="55"/>
        <v>0.73474580688599178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9493692</v>
      </c>
      <c r="E220" s="33">
        <v>9425684</v>
      </c>
      <c r="F220" s="33">
        <v>1392065</v>
      </c>
      <c r="G220" s="38">
        <f t="shared" si="48"/>
        <v>0.14663052056038894</v>
      </c>
      <c r="H220" s="33">
        <v>1772891</v>
      </c>
      <c r="I220" s="38">
        <f t="shared" si="49"/>
        <v>0.18674410334778083</v>
      </c>
      <c r="J220" s="33">
        <v>468106</v>
      </c>
      <c r="K220" s="38">
        <f t="shared" si="50"/>
        <v>4.9662814921442304E-2</v>
      </c>
      <c r="L220" s="33">
        <v>1538241</v>
      </c>
      <c r="M220" s="38">
        <f t="shared" si="51"/>
        <v>0.16319675049577304</v>
      </c>
      <c r="N220" s="33">
        <f t="shared" si="52"/>
        <v>5171303</v>
      </c>
      <c r="O220" s="38">
        <f t="shared" si="53"/>
        <v>0.54863954700794126</v>
      </c>
      <c r="P220" s="33">
        <v>3011238</v>
      </c>
      <c r="Q220" s="33">
        <v>8695572</v>
      </c>
      <c r="R220" s="33">
        <v>8398324</v>
      </c>
      <c r="S220" s="33">
        <v>7676230</v>
      </c>
      <c r="T220" s="38">
        <f t="shared" si="54"/>
        <v>0.91401927336930555</v>
      </c>
      <c r="U220" s="38">
        <f t="shared" si="55"/>
        <v>-0.4891665819838884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7523676</v>
      </c>
      <c r="E221" s="33">
        <v>7523676</v>
      </c>
      <c r="F221" s="33">
        <v>1564608</v>
      </c>
      <c r="G221" s="38">
        <f t="shared" si="48"/>
        <v>0.20795791844305894</v>
      </c>
      <c r="H221" s="33">
        <v>116246</v>
      </c>
      <c r="I221" s="38">
        <f t="shared" si="49"/>
        <v>1.5450691922406015E-2</v>
      </c>
      <c r="J221" s="33">
        <v>3823902</v>
      </c>
      <c r="K221" s="38">
        <f t="shared" si="50"/>
        <v>0.50824915905469614</v>
      </c>
      <c r="L221" s="33">
        <v>1616720</v>
      </c>
      <c r="M221" s="38">
        <f t="shared" si="51"/>
        <v>0.21488431984577752</v>
      </c>
      <c r="N221" s="33">
        <f t="shared" si="52"/>
        <v>7121476</v>
      </c>
      <c r="O221" s="38">
        <f t="shared" si="53"/>
        <v>0.94654208926593864</v>
      </c>
      <c r="P221" s="33">
        <v>2127404</v>
      </c>
      <c r="Q221" s="33">
        <v>10129781</v>
      </c>
      <c r="R221" s="33">
        <v>8641541</v>
      </c>
      <c r="S221" s="33">
        <v>7036763</v>
      </c>
      <c r="T221" s="38">
        <f t="shared" si="54"/>
        <v>0.81429492725892294</v>
      </c>
      <c r="U221" s="38">
        <f t="shared" si="55"/>
        <v>-0.240050314843819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4520000</v>
      </c>
      <c r="E222" s="33">
        <v>7762375</v>
      </c>
      <c r="F222" s="33">
        <v>0</v>
      </c>
      <c r="G222" s="38">
        <f t="shared" si="48"/>
        <v>0</v>
      </c>
      <c r="H222" s="33">
        <v>868550</v>
      </c>
      <c r="I222" s="38">
        <f t="shared" si="49"/>
        <v>0.19215707964601769</v>
      </c>
      <c r="J222" s="33">
        <v>3372887</v>
      </c>
      <c r="K222" s="38">
        <f t="shared" si="50"/>
        <v>0.434517399636065</v>
      </c>
      <c r="L222" s="33">
        <v>1759188</v>
      </c>
      <c r="M222" s="38">
        <f t="shared" si="51"/>
        <v>0.22663012286832315</v>
      </c>
      <c r="N222" s="33">
        <f t="shared" si="52"/>
        <v>6000625</v>
      </c>
      <c r="O222" s="38">
        <f t="shared" si="53"/>
        <v>0.7730398235076249</v>
      </c>
      <c r="P222" s="33">
        <v>860300</v>
      </c>
      <c r="Q222" s="33">
        <v>7500000</v>
      </c>
      <c r="R222" s="33">
        <v>10820000</v>
      </c>
      <c r="S222" s="33">
        <v>5220607</v>
      </c>
      <c r="T222" s="38">
        <f t="shared" si="54"/>
        <v>0.48249602587800372</v>
      </c>
      <c r="U222" s="38">
        <f t="shared" si="55"/>
        <v>1.0448541206555855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364888080</v>
      </c>
      <c r="E224" s="34">
        <f>SUM(E217:E223)</f>
        <v>360728372</v>
      </c>
      <c r="F224" s="34">
        <f>SUM(F217:F223)</f>
        <v>45026483</v>
      </c>
      <c r="G224" s="39">
        <f t="shared" si="48"/>
        <v>0.12339806496282367</v>
      </c>
      <c r="H224" s="34">
        <f>SUM(H217:H223)</f>
        <v>63444017</v>
      </c>
      <c r="I224" s="39">
        <f t="shared" si="49"/>
        <v>0.17387253921805285</v>
      </c>
      <c r="J224" s="34">
        <f>SUM(J217:J223)</f>
        <v>88828895</v>
      </c>
      <c r="K224" s="39">
        <f t="shared" si="50"/>
        <v>0.24624870649209704</v>
      </c>
      <c r="L224" s="34">
        <f>SUM(L217:L223)</f>
        <v>72268130</v>
      </c>
      <c r="M224" s="39">
        <f t="shared" si="51"/>
        <v>0.20033946761470706</v>
      </c>
      <c r="N224" s="34">
        <f t="shared" si="52"/>
        <v>269567525</v>
      </c>
      <c r="O224" s="39">
        <f t="shared" si="53"/>
        <v>0.74728672853046341</v>
      </c>
      <c r="P224" s="34">
        <f>SUM(P217:P223)</f>
        <v>84341986</v>
      </c>
      <c r="Q224" s="34">
        <f>SUM(Q217:Q223)</f>
        <v>396203071</v>
      </c>
      <c r="R224" s="34">
        <f>SUM(R217:R223)</f>
        <v>440594587</v>
      </c>
      <c r="S224" s="34">
        <f>SUM(S217:S223)</f>
        <v>260517690</v>
      </c>
      <c r="T224" s="39">
        <f t="shared" si="54"/>
        <v>0.59128663330582409</v>
      </c>
      <c r="U224" s="39">
        <f t="shared" si="55"/>
        <v>-0.14315356529546264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2809108</v>
      </c>
      <c r="E225" s="33">
        <v>19311215</v>
      </c>
      <c r="F225" s="33">
        <v>130082</v>
      </c>
      <c r="G225" s="38">
        <f t="shared" si="48"/>
        <v>4.6307226350855858E-2</v>
      </c>
      <c r="H225" s="33">
        <v>2440789</v>
      </c>
      <c r="I225" s="38">
        <f t="shared" si="49"/>
        <v>0.8688840016118996</v>
      </c>
      <c r="J225" s="33">
        <v>11188696</v>
      </c>
      <c r="K225" s="38">
        <f t="shared" si="50"/>
        <v>0.57938850559118105</v>
      </c>
      <c r="L225" s="33">
        <v>6082214</v>
      </c>
      <c r="M225" s="38">
        <f t="shared" si="51"/>
        <v>0.31495760365155689</v>
      </c>
      <c r="N225" s="33">
        <f t="shared" si="52"/>
        <v>19841781</v>
      </c>
      <c r="O225" s="38">
        <f t="shared" si="53"/>
        <v>1.0274745012160031</v>
      </c>
      <c r="P225" s="33">
        <v>783487</v>
      </c>
      <c r="Q225" s="33">
        <v>6372936</v>
      </c>
      <c r="R225" s="33">
        <v>7372936</v>
      </c>
      <c r="S225" s="33">
        <v>1621671</v>
      </c>
      <c r="T225" s="38">
        <f t="shared" si="54"/>
        <v>0.21994914915848993</v>
      </c>
      <c r="U225" s="38">
        <f t="shared" si="55"/>
        <v>6.7630056401701619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24642918</v>
      </c>
      <c r="E226" s="33">
        <v>21491735</v>
      </c>
      <c r="F226" s="33">
        <v>3223370</v>
      </c>
      <c r="G226" s="38">
        <f t="shared" si="48"/>
        <v>0.13080309726307573</v>
      </c>
      <c r="H226" s="33">
        <v>10003027</v>
      </c>
      <c r="I226" s="38">
        <f t="shared" si="49"/>
        <v>0.40591893378860411</v>
      </c>
      <c r="J226" s="33">
        <v>1656702</v>
      </c>
      <c r="K226" s="38">
        <f t="shared" si="50"/>
        <v>7.7085540092505331E-2</v>
      </c>
      <c r="L226" s="33">
        <v>4854712</v>
      </c>
      <c r="M226" s="38">
        <f t="shared" si="51"/>
        <v>0.22588739345613559</v>
      </c>
      <c r="N226" s="33">
        <f t="shared" si="52"/>
        <v>19737811</v>
      </c>
      <c r="O226" s="38">
        <f t="shared" si="53"/>
        <v>0.91839076742757153</v>
      </c>
      <c r="P226" s="33">
        <v>2550395</v>
      </c>
      <c r="Q226" s="33">
        <v>17217087</v>
      </c>
      <c r="R226" s="33">
        <v>6973997</v>
      </c>
      <c r="S226" s="33">
        <v>8375496</v>
      </c>
      <c r="T226" s="38">
        <f t="shared" si="54"/>
        <v>1.2009606542704276</v>
      </c>
      <c r="U226" s="38">
        <f t="shared" si="55"/>
        <v>0.90351376943571493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21012018</v>
      </c>
      <c r="E227" s="33">
        <v>18951753</v>
      </c>
      <c r="F227" s="33">
        <v>2532508</v>
      </c>
      <c r="G227" s="38">
        <f t="shared" si="48"/>
        <v>0.12052664337142677</v>
      </c>
      <c r="H227" s="33">
        <v>5632753</v>
      </c>
      <c r="I227" s="38">
        <f t="shared" si="49"/>
        <v>0.2680729190313848</v>
      </c>
      <c r="J227" s="33">
        <v>5262359</v>
      </c>
      <c r="K227" s="38">
        <f t="shared" si="50"/>
        <v>0.27767135842262192</v>
      </c>
      <c r="L227" s="33">
        <v>3947861</v>
      </c>
      <c r="M227" s="38">
        <f t="shared" si="51"/>
        <v>0.20831112562515985</v>
      </c>
      <c r="N227" s="33">
        <f t="shared" si="52"/>
        <v>17375481</v>
      </c>
      <c r="O227" s="38">
        <f t="shared" si="53"/>
        <v>0.91682711356569491</v>
      </c>
      <c r="P227" s="33">
        <v>4490208</v>
      </c>
      <c r="Q227" s="33">
        <v>30779824</v>
      </c>
      <c r="R227" s="33">
        <v>31822473</v>
      </c>
      <c r="S227" s="33">
        <v>17626848</v>
      </c>
      <c r="T227" s="38">
        <f t="shared" si="54"/>
        <v>0.55391194769809371</v>
      </c>
      <c r="U227" s="38">
        <f t="shared" si="55"/>
        <v>-0.12078438237159617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134762745</v>
      </c>
      <c r="E228" s="33">
        <v>157360245</v>
      </c>
      <c r="F228" s="33">
        <v>23003084</v>
      </c>
      <c r="G228" s="38">
        <f t="shared" si="48"/>
        <v>0.17069319862844884</v>
      </c>
      <c r="H228" s="33">
        <v>44180628</v>
      </c>
      <c r="I228" s="38">
        <f t="shared" si="49"/>
        <v>0.32784007182400449</v>
      </c>
      <c r="J228" s="33">
        <v>41776735</v>
      </c>
      <c r="K228" s="38">
        <f t="shared" si="50"/>
        <v>0.26548468452117624</v>
      </c>
      <c r="L228" s="33">
        <v>43362365</v>
      </c>
      <c r="M228" s="38">
        <f t="shared" si="51"/>
        <v>0.27556111773974423</v>
      </c>
      <c r="N228" s="33">
        <f t="shared" si="52"/>
        <v>152322812</v>
      </c>
      <c r="O228" s="38">
        <f t="shared" si="53"/>
        <v>0.96798789300308985</v>
      </c>
      <c r="P228" s="33">
        <v>38890648</v>
      </c>
      <c r="Q228" s="33">
        <v>117480394</v>
      </c>
      <c r="R228" s="33">
        <v>119746394</v>
      </c>
      <c r="S228" s="33">
        <v>89428241</v>
      </c>
      <c r="T228" s="38">
        <f t="shared" si="54"/>
        <v>0.74681364517749071</v>
      </c>
      <c r="U228" s="38">
        <f t="shared" si="55"/>
        <v>0.11498180745149833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183226789</v>
      </c>
      <c r="E230" s="34">
        <f>SUM(E225:E229)</f>
        <v>217114948</v>
      </c>
      <c r="F230" s="34">
        <f>SUM(F225:F229)</f>
        <v>28889044</v>
      </c>
      <c r="G230" s="39">
        <f t="shared" si="48"/>
        <v>0.15766823267311639</v>
      </c>
      <c r="H230" s="34">
        <f>SUM(H225:H229)</f>
        <v>62257197</v>
      </c>
      <c r="I230" s="39">
        <f t="shared" si="49"/>
        <v>0.33978217562935081</v>
      </c>
      <c r="J230" s="34">
        <f>SUM(J225:J229)</f>
        <v>59884492</v>
      </c>
      <c r="K230" s="39">
        <f t="shared" si="50"/>
        <v>0.27581929550055667</v>
      </c>
      <c r="L230" s="34">
        <f>SUM(L225:L229)</f>
        <v>58247152</v>
      </c>
      <c r="M230" s="39">
        <f t="shared" si="51"/>
        <v>0.26827794463972143</v>
      </c>
      <c r="N230" s="34">
        <f t="shared" si="52"/>
        <v>209277885</v>
      </c>
      <c r="O230" s="39">
        <f t="shared" si="53"/>
        <v>0.96390362307066946</v>
      </c>
      <c r="P230" s="34">
        <f>SUM(P225:P229)</f>
        <v>46714738</v>
      </c>
      <c r="Q230" s="34">
        <f>SUM(Q225:Q229)</f>
        <v>171850241</v>
      </c>
      <c r="R230" s="34">
        <f>SUM(R225:R229)</f>
        <v>165915800</v>
      </c>
      <c r="S230" s="34">
        <f>SUM(S225:S229)</f>
        <v>117052256</v>
      </c>
      <c r="T230" s="39">
        <f t="shared" si="54"/>
        <v>0.70549191818982881</v>
      </c>
      <c r="U230" s="39">
        <f t="shared" si="55"/>
        <v>0.2468688575327127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810187243</v>
      </c>
      <c r="E231" s="34">
        <f>SUM(E208:E215,E217:E223,E225:E229)</f>
        <v>860664568</v>
      </c>
      <c r="F231" s="34">
        <f>SUM(F208:F215,F217:F223,F225:F229)</f>
        <v>99969481</v>
      </c>
      <c r="G231" s="39">
        <f t="shared" si="48"/>
        <v>0.12339058885922251</v>
      </c>
      <c r="H231" s="34">
        <f>SUM(H208:H215,H217:H223,H225:H229)</f>
        <v>183501007</v>
      </c>
      <c r="I231" s="39">
        <f t="shared" si="49"/>
        <v>0.22649209622274935</v>
      </c>
      <c r="J231" s="34">
        <f>SUM(J208:J215,J217:J223,J225:J229)</f>
        <v>198076296</v>
      </c>
      <c r="K231" s="39">
        <f t="shared" si="50"/>
        <v>0.23014343028002984</v>
      </c>
      <c r="L231" s="34">
        <f>SUM(L208:L215,L217:L223,L225:L229)</f>
        <v>173415337</v>
      </c>
      <c r="M231" s="39">
        <f t="shared" si="51"/>
        <v>0.20149003856749917</v>
      </c>
      <c r="N231" s="34">
        <f t="shared" si="52"/>
        <v>654962121</v>
      </c>
      <c r="O231" s="39">
        <f t="shared" si="53"/>
        <v>0.76099579946923057</v>
      </c>
      <c r="P231" s="34">
        <f>SUM(P208:P215,P217:P223,P225:P229)</f>
        <v>176127762</v>
      </c>
      <c r="Q231" s="34">
        <f>SUM(Q208:Q215,Q217:Q223,Q225:Q229)</f>
        <v>796834534</v>
      </c>
      <c r="R231" s="34">
        <f>SUM(R208:R215,R217:R223,R225:R229)</f>
        <v>839451365</v>
      </c>
      <c r="S231" s="34">
        <f>SUM(S208:S215,S217:S223,S225:S229)</f>
        <v>530295771</v>
      </c>
      <c r="T231" s="39">
        <f t="shared" si="54"/>
        <v>0.63171708702862139</v>
      </c>
      <c r="U231" s="39">
        <f t="shared" si="55"/>
        <v>-1.540032626997212E-2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51606308</v>
      </c>
      <c r="E235" s="33">
        <v>55739738</v>
      </c>
      <c r="F235" s="33">
        <v>10128841</v>
      </c>
      <c r="G235" s="38">
        <f t="shared" si="56"/>
        <v>0.19627137442190207</v>
      </c>
      <c r="H235" s="33">
        <v>11664661</v>
      </c>
      <c r="I235" s="38">
        <f t="shared" si="57"/>
        <v>0.22603168976939797</v>
      </c>
      <c r="J235" s="33">
        <v>11328092</v>
      </c>
      <c r="K235" s="38">
        <f t="shared" si="58"/>
        <v>0.20323188458474634</v>
      </c>
      <c r="L235" s="33">
        <v>14002046</v>
      </c>
      <c r="M235" s="38">
        <f t="shared" si="59"/>
        <v>0.25120401534718373</v>
      </c>
      <c r="N235" s="33">
        <f t="shared" si="60"/>
        <v>47123640</v>
      </c>
      <c r="O235" s="38">
        <f t="shared" si="61"/>
        <v>0.84542270363739425</v>
      </c>
      <c r="P235" s="33">
        <v>12122640</v>
      </c>
      <c r="Q235" s="33">
        <v>47098199</v>
      </c>
      <c r="R235" s="33">
        <v>47058199</v>
      </c>
      <c r="S235" s="33">
        <v>46590265</v>
      </c>
      <c r="T235" s="38">
        <f t="shared" si="62"/>
        <v>0.99005627053428036</v>
      </c>
      <c r="U235" s="38">
        <f t="shared" si="63"/>
        <v>0.15503273214415336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284504370</v>
      </c>
      <c r="E236" s="33">
        <v>280094199</v>
      </c>
      <c r="F236" s="33">
        <v>17176735</v>
      </c>
      <c r="G236" s="38">
        <f t="shared" si="56"/>
        <v>6.03742395942811E-2</v>
      </c>
      <c r="H236" s="33">
        <v>25519416</v>
      </c>
      <c r="I236" s="38">
        <f t="shared" si="57"/>
        <v>8.9697799720967378E-2</v>
      </c>
      <c r="J236" s="33">
        <v>28477879</v>
      </c>
      <c r="K236" s="38">
        <f t="shared" si="58"/>
        <v>0.10167250554160888</v>
      </c>
      <c r="L236" s="33">
        <v>30058250</v>
      </c>
      <c r="M236" s="38">
        <f t="shared" si="59"/>
        <v>0.10731478947909236</v>
      </c>
      <c r="N236" s="33">
        <f t="shared" si="60"/>
        <v>101232280</v>
      </c>
      <c r="O236" s="38">
        <f t="shared" si="61"/>
        <v>0.36142226565713342</v>
      </c>
      <c r="P236" s="33">
        <v>31456923</v>
      </c>
      <c r="Q236" s="33">
        <v>305871743</v>
      </c>
      <c r="R236" s="33">
        <v>303913190</v>
      </c>
      <c r="S236" s="33">
        <v>98738494</v>
      </c>
      <c r="T236" s="38">
        <f t="shared" si="62"/>
        <v>0.32489045309287168</v>
      </c>
      <c r="U236" s="38">
        <f t="shared" si="63"/>
        <v>-4.4463121838076769E-2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11707275</v>
      </c>
      <c r="E237" s="33">
        <v>11707275</v>
      </c>
      <c r="F237" s="33">
        <v>611187</v>
      </c>
      <c r="G237" s="38">
        <f t="shared" si="56"/>
        <v>5.2205743864392015E-2</v>
      </c>
      <c r="H237" s="33">
        <v>11752</v>
      </c>
      <c r="I237" s="38">
        <f t="shared" si="57"/>
        <v>1.0038202741457769E-3</v>
      </c>
      <c r="J237" s="33">
        <v>1275000</v>
      </c>
      <c r="K237" s="38">
        <f t="shared" si="58"/>
        <v>0.10890664138324248</v>
      </c>
      <c r="L237" s="33">
        <v>34539</v>
      </c>
      <c r="M237" s="38">
        <f t="shared" si="59"/>
        <v>2.9502168523418133E-3</v>
      </c>
      <c r="N237" s="33">
        <f t="shared" si="60"/>
        <v>1932478</v>
      </c>
      <c r="O237" s="38">
        <f t="shared" si="61"/>
        <v>0.16506642237412208</v>
      </c>
      <c r="P237" s="33">
        <v>613621</v>
      </c>
      <c r="Q237" s="33">
        <v>9217620</v>
      </c>
      <c r="R237" s="33">
        <v>9217620</v>
      </c>
      <c r="S237" s="33">
        <v>2928443</v>
      </c>
      <c r="T237" s="38">
        <f t="shared" si="62"/>
        <v>0.31770055610884373</v>
      </c>
      <c r="U237" s="38">
        <f t="shared" si="63"/>
        <v>-0.94371281295783549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21073039</v>
      </c>
      <c r="E238" s="33">
        <v>21573039</v>
      </c>
      <c r="F238" s="33">
        <v>4327569</v>
      </c>
      <c r="G238" s="38">
        <f t="shared" si="56"/>
        <v>0.20536046082389919</v>
      </c>
      <c r="H238" s="33">
        <v>5026319</v>
      </c>
      <c r="I238" s="38">
        <f t="shared" si="57"/>
        <v>0.23851894356575717</v>
      </c>
      <c r="J238" s="33">
        <v>8943760</v>
      </c>
      <c r="K238" s="38">
        <f t="shared" si="58"/>
        <v>0.41458043996490251</v>
      </c>
      <c r="L238" s="33">
        <v>6557440</v>
      </c>
      <c r="M238" s="38">
        <f t="shared" si="59"/>
        <v>0.30396459210035265</v>
      </c>
      <c r="N238" s="33">
        <f t="shared" si="60"/>
        <v>24855088</v>
      </c>
      <c r="O238" s="38">
        <f t="shared" si="61"/>
        <v>1.1521366090331548</v>
      </c>
      <c r="P238" s="33">
        <v>-4169448</v>
      </c>
      <c r="Q238" s="33">
        <v>19928371</v>
      </c>
      <c r="R238" s="33">
        <v>22969551</v>
      </c>
      <c r="S238" s="33">
        <v>20172396</v>
      </c>
      <c r="T238" s="38">
        <f t="shared" si="62"/>
        <v>0.87822334881513353</v>
      </c>
      <c r="U238" s="38">
        <f t="shared" si="63"/>
        <v>-2.5727357674205313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10421237</v>
      </c>
      <c r="E239" s="33">
        <v>10421237</v>
      </c>
      <c r="F239" s="33">
        <v>2152604</v>
      </c>
      <c r="G239" s="38">
        <f t="shared" si="56"/>
        <v>0.20655935566958125</v>
      </c>
      <c r="H239" s="33">
        <v>2583668</v>
      </c>
      <c r="I239" s="38">
        <f t="shared" si="57"/>
        <v>0.24792335113384331</v>
      </c>
      <c r="J239" s="33">
        <v>2355469</v>
      </c>
      <c r="K239" s="38">
        <f t="shared" si="58"/>
        <v>0.22602585470419684</v>
      </c>
      <c r="L239" s="33">
        <v>2342249</v>
      </c>
      <c r="M239" s="38">
        <f t="shared" si="59"/>
        <v>0.2247572912889324</v>
      </c>
      <c r="N239" s="33">
        <f t="shared" si="60"/>
        <v>9433990</v>
      </c>
      <c r="O239" s="38">
        <f t="shared" si="61"/>
        <v>0.9052658527965538</v>
      </c>
      <c r="P239" s="33">
        <v>2236238</v>
      </c>
      <c r="Q239" s="33">
        <v>9649294</v>
      </c>
      <c r="R239" s="33">
        <v>9649294</v>
      </c>
      <c r="S239" s="33">
        <v>8506021</v>
      </c>
      <c r="T239" s="38">
        <f t="shared" si="62"/>
        <v>0.88151744573229918</v>
      </c>
      <c r="U239" s="38">
        <f t="shared" si="63"/>
        <v>4.7405955895571061E-2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379312229</v>
      </c>
      <c r="E240" s="34">
        <f>SUM(E234:E239)</f>
        <v>379535488</v>
      </c>
      <c r="F240" s="34">
        <f>SUM(F234:F239)</f>
        <v>34396936</v>
      </c>
      <c r="G240" s="39">
        <f t="shared" si="56"/>
        <v>9.0682380820366323E-2</v>
      </c>
      <c r="H240" s="34">
        <f>SUM(H234:H239)</f>
        <v>44805816</v>
      </c>
      <c r="I240" s="39">
        <f t="shared" si="57"/>
        <v>0.11812383723594633</v>
      </c>
      <c r="J240" s="34">
        <f>SUM(J234:J239)</f>
        <v>52380200</v>
      </c>
      <c r="K240" s="39">
        <f t="shared" si="58"/>
        <v>0.13801133663685225</v>
      </c>
      <c r="L240" s="34">
        <f>SUM(L234:L239)</f>
        <v>52994524</v>
      </c>
      <c r="M240" s="39">
        <f t="shared" si="59"/>
        <v>0.13962995734406791</v>
      </c>
      <c r="N240" s="34">
        <f t="shared" si="60"/>
        <v>184577476</v>
      </c>
      <c r="O240" s="39">
        <f t="shared" si="61"/>
        <v>0.48632468329285716</v>
      </c>
      <c r="P240" s="34">
        <f>SUM(P234:P239)</f>
        <v>42259974</v>
      </c>
      <c r="Q240" s="34">
        <f>SUM(Q234:Q239)</f>
        <v>391765227</v>
      </c>
      <c r="R240" s="34">
        <f>SUM(R234:R239)</f>
        <v>392807854</v>
      </c>
      <c r="S240" s="34">
        <f>SUM(S234:S239)</f>
        <v>176935619</v>
      </c>
      <c r="T240" s="39">
        <f t="shared" si="62"/>
        <v>0.45043808874554736</v>
      </c>
      <c r="U240" s="39">
        <f t="shared" si="63"/>
        <v>0.25401222442777649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9702452</v>
      </c>
      <c r="E242" s="33">
        <v>8896062</v>
      </c>
      <c r="F242" s="33">
        <v>839088</v>
      </c>
      <c r="G242" s="38">
        <f t="shared" si="56"/>
        <v>8.6482056288451625E-2</v>
      </c>
      <c r="H242" s="33">
        <v>957108</v>
      </c>
      <c r="I242" s="38">
        <f t="shared" si="57"/>
        <v>9.8645991755486134E-2</v>
      </c>
      <c r="J242" s="33">
        <v>4702464</v>
      </c>
      <c r="K242" s="38">
        <f t="shared" si="58"/>
        <v>0.52860063250458467</v>
      </c>
      <c r="L242" s="33">
        <v>969162</v>
      </c>
      <c r="M242" s="38">
        <f t="shared" si="59"/>
        <v>0.10894281087519399</v>
      </c>
      <c r="N242" s="33">
        <f t="shared" si="60"/>
        <v>7467822</v>
      </c>
      <c r="O242" s="38">
        <f t="shared" si="61"/>
        <v>0.83945255777219174</v>
      </c>
      <c r="P242" s="33">
        <v>2786603</v>
      </c>
      <c r="Q242" s="33">
        <v>13834812</v>
      </c>
      <c r="R242" s="33">
        <v>13834812</v>
      </c>
      <c r="S242" s="33">
        <v>10811777</v>
      </c>
      <c r="T242" s="38">
        <f t="shared" si="62"/>
        <v>0.78149070619824834</v>
      </c>
      <c r="U242" s="38">
        <f t="shared" si="63"/>
        <v>-0.65220664730498035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9511140</v>
      </c>
      <c r="E243" s="33">
        <v>17354040</v>
      </c>
      <c r="F243" s="33">
        <v>4043409</v>
      </c>
      <c r="G243" s="38">
        <f t="shared" si="56"/>
        <v>0.42512348677445605</v>
      </c>
      <c r="H243" s="33">
        <v>4448747</v>
      </c>
      <c r="I243" s="38">
        <f t="shared" si="57"/>
        <v>0.46774067041385153</v>
      </c>
      <c r="J243" s="33">
        <v>4114375</v>
      </c>
      <c r="K243" s="38">
        <f t="shared" si="58"/>
        <v>0.23708456359441374</v>
      </c>
      <c r="L243" s="33">
        <v>4177024</v>
      </c>
      <c r="M243" s="38">
        <f t="shared" si="59"/>
        <v>0.24069461635446271</v>
      </c>
      <c r="N243" s="33">
        <f t="shared" si="60"/>
        <v>16783555</v>
      </c>
      <c r="O243" s="38">
        <f t="shared" si="61"/>
        <v>0.96712667482615</v>
      </c>
      <c r="P243" s="33">
        <v>13875704</v>
      </c>
      <c r="Q243" s="33">
        <v>5671356</v>
      </c>
      <c r="R243" s="33">
        <v>14041354</v>
      </c>
      <c r="S243" s="33">
        <v>39500831</v>
      </c>
      <c r="T243" s="38">
        <f t="shared" si="62"/>
        <v>2.8131782020451874</v>
      </c>
      <c r="U243" s="38">
        <f t="shared" si="63"/>
        <v>-0.69896849918389725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6447982</v>
      </c>
      <c r="E244" s="33">
        <v>6447982</v>
      </c>
      <c r="F244" s="33">
        <v>157132</v>
      </c>
      <c r="G244" s="38">
        <f t="shared" si="56"/>
        <v>2.4369174727845083E-2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157132</v>
      </c>
      <c r="O244" s="38">
        <f t="shared" si="61"/>
        <v>2.4369174727845083E-2</v>
      </c>
      <c r="P244" s="33">
        <v>226950</v>
      </c>
      <c r="Q244" s="33">
        <v>5486240</v>
      </c>
      <c r="R244" s="33">
        <v>5486240</v>
      </c>
      <c r="S244" s="33">
        <v>226950</v>
      </c>
      <c r="T244" s="38">
        <f t="shared" si="62"/>
        <v>4.1367129400099158E-2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11260693</v>
      </c>
      <c r="E245" s="33">
        <v>15234532</v>
      </c>
      <c r="F245" s="33">
        <v>3455830</v>
      </c>
      <c r="G245" s="38">
        <f t="shared" si="56"/>
        <v>0.30689319032141271</v>
      </c>
      <c r="H245" s="33">
        <v>3285460</v>
      </c>
      <c r="I245" s="38">
        <f t="shared" si="57"/>
        <v>0.29176357085660715</v>
      </c>
      <c r="J245" s="33">
        <v>3390271</v>
      </c>
      <c r="K245" s="38">
        <f t="shared" si="58"/>
        <v>0.2225385722383858</v>
      </c>
      <c r="L245" s="33">
        <v>3412417</v>
      </c>
      <c r="M245" s="38">
        <f t="shared" si="59"/>
        <v>0.22399224341121868</v>
      </c>
      <c r="N245" s="33">
        <f t="shared" si="60"/>
        <v>13543978</v>
      </c>
      <c r="O245" s="38">
        <f t="shared" si="61"/>
        <v>0.8890314451405531</v>
      </c>
      <c r="P245" s="33">
        <v>3319346</v>
      </c>
      <c r="Q245" s="33">
        <v>12720688</v>
      </c>
      <c r="R245" s="33">
        <v>13077688</v>
      </c>
      <c r="S245" s="33">
        <v>13354268</v>
      </c>
      <c r="T245" s="38">
        <f t="shared" si="62"/>
        <v>1.0211489982021287</v>
      </c>
      <c r="U245" s="38">
        <f t="shared" si="63"/>
        <v>2.803895707166415E-2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65000000</v>
      </c>
      <c r="E246" s="33">
        <v>65000000</v>
      </c>
      <c r="F246" s="33">
        <v>3607861</v>
      </c>
      <c r="G246" s="38">
        <f t="shared" si="56"/>
        <v>5.5505553846153848E-2</v>
      </c>
      <c r="H246" s="33">
        <v>12245005</v>
      </c>
      <c r="I246" s="38">
        <f t="shared" si="57"/>
        <v>0.18838469230769231</v>
      </c>
      <c r="J246" s="33">
        <v>9465284</v>
      </c>
      <c r="K246" s="38">
        <f t="shared" si="58"/>
        <v>0.14561975384615386</v>
      </c>
      <c r="L246" s="33">
        <v>13869677</v>
      </c>
      <c r="M246" s="38">
        <f t="shared" si="59"/>
        <v>0.21337964615384616</v>
      </c>
      <c r="N246" s="33">
        <f t="shared" si="60"/>
        <v>39187827</v>
      </c>
      <c r="O246" s="38">
        <f t="shared" si="61"/>
        <v>0.6028896461538461</v>
      </c>
      <c r="P246" s="33">
        <v>1642087</v>
      </c>
      <c r="Q246" s="33">
        <v>50000000</v>
      </c>
      <c r="R246" s="33">
        <v>25000000</v>
      </c>
      <c r="S246" s="33">
        <v>9330538</v>
      </c>
      <c r="T246" s="38">
        <f t="shared" si="62"/>
        <v>0.37322151999999997</v>
      </c>
      <c r="U246" s="38">
        <f t="shared" si="63"/>
        <v>7.4463715990687458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101922267</v>
      </c>
      <c r="E247" s="34">
        <f>SUM(E241:E246)</f>
        <v>112932616</v>
      </c>
      <c r="F247" s="34">
        <f>SUM(F241:F246)</f>
        <v>12103320</v>
      </c>
      <c r="G247" s="39">
        <f t="shared" si="56"/>
        <v>0.11875049835773374</v>
      </c>
      <c r="H247" s="34">
        <f>SUM(H241:H246)</f>
        <v>20936320</v>
      </c>
      <c r="I247" s="39">
        <f t="shared" si="57"/>
        <v>0.20541458325294118</v>
      </c>
      <c r="J247" s="34">
        <f>SUM(J241:J246)</f>
        <v>21672394</v>
      </c>
      <c r="K247" s="39">
        <f t="shared" si="58"/>
        <v>0.19190553418155123</v>
      </c>
      <c r="L247" s="34">
        <f>SUM(L241:L246)</f>
        <v>22428280</v>
      </c>
      <c r="M247" s="39">
        <f t="shared" si="59"/>
        <v>0.19859878212685694</v>
      </c>
      <c r="N247" s="34">
        <f t="shared" si="60"/>
        <v>77140314</v>
      </c>
      <c r="O247" s="39">
        <f t="shared" si="61"/>
        <v>0.68306497035364877</v>
      </c>
      <c r="P247" s="34">
        <f>SUM(P241:P246)</f>
        <v>21850690</v>
      </c>
      <c r="Q247" s="34">
        <f>SUM(Q241:Q246)</f>
        <v>87713096</v>
      </c>
      <c r="R247" s="34">
        <f>SUM(R241:R246)</f>
        <v>71440094</v>
      </c>
      <c r="S247" s="34">
        <f>SUM(S241:S246)</f>
        <v>73224364</v>
      </c>
      <c r="T247" s="39">
        <f t="shared" si="62"/>
        <v>1.0249757510117499</v>
      </c>
      <c r="U247" s="39">
        <f t="shared" si="63"/>
        <v>2.6433490200995946E-2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10208578</v>
      </c>
      <c r="E248" s="33">
        <v>10744537</v>
      </c>
      <c r="F248" s="33">
        <v>801099</v>
      </c>
      <c r="G248" s="38">
        <f t="shared" si="56"/>
        <v>7.8473123289061419E-2</v>
      </c>
      <c r="H248" s="33">
        <v>64021</v>
      </c>
      <c r="I248" s="38">
        <f t="shared" si="57"/>
        <v>6.2712945916659499E-3</v>
      </c>
      <c r="J248" s="33">
        <v>72153</v>
      </c>
      <c r="K248" s="38">
        <f t="shared" si="58"/>
        <v>6.7153196084670753E-3</v>
      </c>
      <c r="L248" s="33">
        <v>1005334</v>
      </c>
      <c r="M248" s="38">
        <f t="shared" si="59"/>
        <v>9.356699129985778E-2</v>
      </c>
      <c r="N248" s="33">
        <f t="shared" si="60"/>
        <v>1942607</v>
      </c>
      <c r="O248" s="38">
        <f t="shared" si="61"/>
        <v>0.18079950769400302</v>
      </c>
      <c r="P248" s="33">
        <v>1770163</v>
      </c>
      <c r="Q248" s="33">
        <v>11381508</v>
      </c>
      <c r="R248" s="33">
        <v>11919435</v>
      </c>
      <c r="S248" s="33">
        <v>4279062</v>
      </c>
      <c r="T248" s="38">
        <f t="shared" si="62"/>
        <v>0.35899872770815061</v>
      </c>
      <c r="U248" s="38">
        <f t="shared" si="63"/>
        <v>-0.43206699044099328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6134511</v>
      </c>
      <c r="E249" s="33">
        <v>6134511</v>
      </c>
      <c r="F249" s="33">
        <v>1491651</v>
      </c>
      <c r="G249" s="38">
        <f t="shared" si="56"/>
        <v>0.24315727855080871</v>
      </c>
      <c r="H249" s="33">
        <v>1778348</v>
      </c>
      <c r="I249" s="38">
        <f t="shared" si="57"/>
        <v>0.28989238099010661</v>
      </c>
      <c r="J249" s="33">
        <v>1587943</v>
      </c>
      <c r="K249" s="38">
        <f t="shared" si="58"/>
        <v>0.25885404720930488</v>
      </c>
      <c r="L249" s="33">
        <v>1838597</v>
      </c>
      <c r="M249" s="38">
        <f t="shared" si="59"/>
        <v>0.29971370171151374</v>
      </c>
      <c r="N249" s="33">
        <f t="shared" si="60"/>
        <v>6696539</v>
      </c>
      <c r="O249" s="38">
        <f t="shared" si="61"/>
        <v>1.0916174084617341</v>
      </c>
      <c r="P249" s="33">
        <v>975190</v>
      </c>
      <c r="Q249" s="33">
        <v>6449816</v>
      </c>
      <c r="R249" s="33">
        <v>6407208</v>
      </c>
      <c r="S249" s="33">
        <v>975190</v>
      </c>
      <c r="T249" s="38">
        <f t="shared" si="62"/>
        <v>0.15220201997500316</v>
      </c>
      <c r="U249" s="38">
        <f t="shared" si="63"/>
        <v>0.88537310677919168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10706635</v>
      </c>
      <c r="E250" s="33">
        <v>10206635</v>
      </c>
      <c r="F250" s="33">
        <v>1030569</v>
      </c>
      <c r="G250" s="38">
        <f t="shared" si="56"/>
        <v>9.6255172610255235E-2</v>
      </c>
      <c r="H250" s="33">
        <v>1439094</v>
      </c>
      <c r="I250" s="38">
        <f t="shared" si="57"/>
        <v>0.13441141871372284</v>
      </c>
      <c r="J250" s="33">
        <v>1937078</v>
      </c>
      <c r="K250" s="38">
        <f t="shared" si="58"/>
        <v>0.18978615381073194</v>
      </c>
      <c r="L250" s="33">
        <v>1480301</v>
      </c>
      <c r="M250" s="38">
        <f t="shared" si="59"/>
        <v>0.14503320634077735</v>
      </c>
      <c r="N250" s="33">
        <f t="shared" si="60"/>
        <v>5887042</v>
      </c>
      <c r="O250" s="38">
        <f t="shared" si="61"/>
        <v>0.57678578689254589</v>
      </c>
      <c r="P250" s="33">
        <v>1237033</v>
      </c>
      <c r="Q250" s="33">
        <v>5895561</v>
      </c>
      <c r="R250" s="33">
        <v>7120637</v>
      </c>
      <c r="S250" s="33">
        <v>5426812</v>
      </c>
      <c r="T250" s="38">
        <f t="shared" si="62"/>
        <v>0.76212451217496413</v>
      </c>
      <c r="U250" s="38">
        <f t="shared" si="63"/>
        <v>0.19665441423147167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3145247</v>
      </c>
      <c r="E251" s="33">
        <v>3145247</v>
      </c>
      <c r="F251" s="33">
        <v>852406</v>
      </c>
      <c r="G251" s="38">
        <f t="shared" si="56"/>
        <v>0.27101400939258508</v>
      </c>
      <c r="H251" s="33">
        <v>855951</v>
      </c>
      <c r="I251" s="38">
        <f t="shared" si="57"/>
        <v>0.27214110688286164</v>
      </c>
      <c r="J251" s="33">
        <v>1384823</v>
      </c>
      <c r="K251" s="38">
        <f t="shared" si="58"/>
        <v>0.44029069894987577</v>
      </c>
      <c r="L251" s="33">
        <v>1886165</v>
      </c>
      <c r="M251" s="38">
        <f t="shared" si="59"/>
        <v>0.59968740133922704</v>
      </c>
      <c r="N251" s="33">
        <f t="shared" si="60"/>
        <v>4979345</v>
      </c>
      <c r="O251" s="38">
        <f t="shared" si="61"/>
        <v>1.5831332165645495</v>
      </c>
      <c r="P251" s="33">
        <v>980681</v>
      </c>
      <c r="Q251" s="33">
        <v>3656600</v>
      </c>
      <c r="R251" s="33">
        <v>3556600</v>
      </c>
      <c r="S251" s="33">
        <v>5328375</v>
      </c>
      <c r="T251" s="38">
        <f t="shared" si="62"/>
        <v>1.498165382668841</v>
      </c>
      <c r="U251" s="38">
        <f t="shared" si="63"/>
        <v>0.92332165097518959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30194971</v>
      </c>
      <c r="E254" s="34">
        <f>SUM(E248:E253)</f>
        <v>30230930</v>
      </c>
      <c r="F254" s="34">
        <f>SUM(F248:F253)</f>
        <v>4175725</v>
      </c>
      <c r="G254" s="39">
        <f t="shared" si="56"/>
        <v>0.13829206856996154</v>
      </c>
      <c r="H254" s="34">
        <f>SUM(H248:H253)</f>
        <v>4137414</v>
      </c>
      <c r="I254" s="39">
        <f t="shared" si="57"/>
        <v>0.13702328112850315</v>
      </c>
      <c r="J254" s="34">
        <f>SUM(J248:J253)</f>
        <v>4981997</v>
      </c>
      <c r="K254" s="39">
        <f t="shared" si="58"/>
        <v>0.16479800654495247</v>
      </c>
      <c r="L254" s="34">
        <f>SUM(L248:L253)</f>
        <v>6210397</v>
      </c>
      <c r="M254" s="39">
        <f t="shared" si="59"/>
        <v>0.20543188714339916</v>
      </c>
      <c r="N254" s="34">
        <f t="shared" si="60"/>
        <v>19505533</v>
      </c>
      <c r="O254" s="39">
        <f t="shared" si="61"/>
        <v>0.64521776207347903</v>
      </c>
      <c r="P254" s="34">
        <f>SUM(P248:P253)</f>
        <v>4963067</v>
      </c>
      <c r="Q254" s="34">
        <f>SUM(Q248:Q253)</f>
        <v>27383485</v>
      </c>
      <c r="R254" s="34">
        <f>SUM(R248:R253)</f>
        <v>29003880</v>
      </c>
      <c r="S254" s="34">
        <f>SUM(S248:S253)</f>
        <v>16009439</v>
      </c>
      <c r="T254" s="39">
        <f t="shared" si="62"/>
        <v>0.55197577013834009</v>
      </c>
      <c r="U254" s="39">
        <f t="shared" si="63"/>
        <v>0.25132241817408474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190024158</v>
      </c>
      <c r="E255" s="33">
        <v>205130435</v>
      </c>
      <c r="F255" s="33">
        <v>17099328</v>
      </c>
      <c r="G255" s="38">
        <f t="shared" si="56"/>
        <v>8.9985021799175655E-2</v>
      </c>
      <c r="H255" s="33">
        <v>53724306</v>
      </c>
      <c r="I255" s="38">
        <f t="shared" si="57"/>
        <v>0.28272355770680485</v>
      </c>
      <c r="J255" s="33">
        <v>34419695</v>
      </c>
      <c r="K255" s="38">
        <f t="shared" si="58"/>
        <v>0.16779418909729316</v>
      </c>
      <c r="L255" s="33">
        <v>29912264</v>
      </c>
      <c r="M255" s="38">
        <f t="shared" si="59"/>
        <v>0.14582070183783308</v>
      </c>
      <c r="N255" s="33">
        <f t="shared" si="60"/>
        <v>135155593</v>
      </c>
      <c r="O255" s="38">
        <f t="shared" si="61"/>
        <v>0.65887635347723994</v>
      </c>
      <c r="P255" s="33">
        <v>35533421</v>
      </c>
      <c r="Q255" s="33">
        <v>170256899</v>
      </c>
      <c r="R255" s="33">
        <v>171951487</v>
      </c>
      <c r="S255" s="33">
        <v>151255661</v>
      </c>
      <c r="T255" s="38">
        <f t="shared" si="62"/>
        <v>0.87964148283288768</v>
      </c>
      <c r="U255" s="38">
        <f t="shared" si="63"/>
        <v>-0.15819352153005473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12423933</v>
      </c>
      <c r="E256" s="33">
        <v>16313828</v>
      </c>
      <c r="F256" s="33">
        <v>2833758</v>
      </c>
      <c r="G256" s="38">
        <f t="shared" si="56"/>
        <v>0.2280886414954105</v>
      </c>
      <c r="H256" s="33">
        <v>2526674</v>
      </c>
      <c r="I256" s="38">
        <f t="shared" si="57"/>
        <v>0.20337150884506541</v>
      </c>
      <c r="J256" s="33">
        <v>5152616</v>
      </c>
      <c r="K256" s="38">
        <f t="shared" si="58"/>
        <v>0.31584346727205903</v>
      </c>
      <c r="L256" s="33">
        <v>3172128</v>
      </c>
      <c r="M256" s="38">
        <f t="shared" si="59"/>
        <v>0.19444412433427641</v>
      </c>
      <c r="N256" s="33">
        <f t="shared" si="60"/>
        <v>13685176</v>
      </c>
      <c r="O256" s="38">
        <f t="shared" si="61"/>
        <v>0.83886969998702943</v>
      </c>
      <c r="P256" s="33">
        <v>2082975</v>
      </c>
      <c r="Q256" s="33">
        <v>12093933</v>
      </c>
      <c r="R256" s="33">
        <v>11908930</v>
      </c>
      <c r="S256" s="33">
        <v>9175824</v>
      </c>
      <c r="T256" s="38">
        <f t="shared" si="62"/>
        <v>0.77049944873300957</v>
      </c>
      <c r="U256" s="38">
        <f t="shared" si="63"/>
        <v>0.5228833759406617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86257704</v>
      </c>
      <c r="E257" s="33">
        <v>86257704</v>
      </c>
      <c r="F257" s="33">
        <v>6206354</v>
      </c>
      <c r="G257" s="38">
        <f t="shared" si="56"/>
        <v>7.1951300720918793E-2</v>
      </c>
      <c r="H257" s="33">
        <v>13498436</v>
      </c>
      <c r="I257" s="38">
        <f t="shared" si="57"/>
        <v>0.1564896278713841</v>
      </c>
      <c r="J257" s="33">
        <v>12801114</v>
      </c>
      <c r="K257" s="38">
        <f t="shared" si="58"/>
        <v>0.14840545720994383</v>
      </c>
      <c r="L257" s="33">
        <v>13556383</v>
      </c>
      <c r="M257" s="38">
        <f t="shared" si="59"/>
        <v>0.1571614171413605</v>
      </c>
      <c r="N257" s="33">
        <f t="shared" si="60"/>
        <v>46062287</v>
      </c>
      <c r="O257" s="38">
        <f t="shared" si="61"/>
        <v>0.53400780294360717</v>
      </c>
      <c r="P257" s="33">
        <v>13905748</v>
      </c>
      <c r="Q257" s="33">
        <v>84561933</v>
      </c>
      <c r="R257" s="33">
        <v>99451112</v>
      </c>
      <c r="S257" s="33">
        <v>36015914</v>
      </c>
      <c r="T257" s="38">
        <f t="shared" si="62"/>
        <v>0.36214692099169288</v>
      </c>
      <c r="U257" s="38">
        <f t="shared" si="63"/>
        <v>-2.5123783344844108E-2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288705795</v>
      </c>
      <c r="E259" s="34">
        <f>SUM(E255:E258)</f>
        <v>307701967</v>
      </c>
      <c r="F259" s="34">
        <f>SUM(F255:F258)</f>
        <v>26139440</v>
      </c>
      <c r="G259" s="39">
        <f t="shared" si="56"/>
        <v>9.0540059994292807E-2</v>
      </c>
      <c r="H259" s="34">
        <f>SUM(H255:H258)</f>
        <v>69749416</v>
      </c>
      <c r="I259" s="39">
        <f t="shared" si="57"/>
        <v>0.2415934048015905</v>
      </c>
      <c r="J259" s="34">
        <f>SUM(J255:J258)</f>
        <v>52373425</v>
      </c>
      <c r="K259" s="39">
        <f t="shared" si="58"/>
        <v>0.17020828794376866</v>
      </c>
      <c r="L259" s="34">
        <f>SUM(L255:L258)</f>
        <v>46640775</v>
      </c>
      <c r="M259" s="39">
        <f t="shared" si="59"/>
        <v>0.15157776030726511</v>
      </c>
      <c r="N259" s="34">
        <f t="shared" si="60"/>
        <v>194903056</v>
      </c>
      <c r="O259" s="39">
        <f t="shared" si="61"/>
        <v>0.63341504735977194</v>
      </c>
      <c r="P259" s="34">
        <f>SUM(P255:P258)</f>
        <v>51522144</v>
      </c>
      <c r="Q259" s="34">
        <f>SUM(Q255:Q258)</f>
        <v>266912765</v>
      </c>
      <c r="R259" s="34">
        <f>SUM(R255:R258)</f>
        <v>283311529</v>
      </c>
      <c r="S259" s="34">
        <f>SUM(S255:S258)</f>
        <v>196447399</v>
      </c>
      <c r="T259" s="39">
        <f t="shared" si="62"/>
        <v>0.6933971225717398</v>
      </c>
      <c r="U259" s="39">
        <f t="shared" si="63"/>
        <v>-9.4743126373001862E-2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800135262</v>
      </c>
      <c r="E260" s="34">
        <f>SUM(E234:E239,E241:E246,E248:E253,E255:E258)</f>
        <v>830401001</v>
      </c>
      <c r="F260" s="34">
        <f>SUM(F234:F239,F241:F246,F248:F253,F255:F258)</f>
        <v>76815421</v>
      </c>
      <c r="G260" s="39">
        <f t="shared" si="56"/>
        <v>9.6003044295278159E-2</v>
      </c>
      <c r="H260" s="34">
        <f>SUM(H234:H239,H241:H246,H248:H253,H255:H258)</f>
        <v>139628966</v>
      </c>
      <c r="I260" s="39">
        <f t="shared" si="57"/>
        <v>0.17450670234303459</v>
      </c>
      <c r="J260" s="34">
        <f>SUM(J234:J239,J241:J246,J248:J253,J255:J258)</f>
        <v>131408016</v>
      </c>
      <c r="K260" s="39">
        <f t="shared" si="58"/>
        <v>0.1582464566417352</v>
      </c>
      <c r="L260" s="34">
        <f>SUM(L234:L239,L241:L246,L248:L253,L255:L258)</f>
        <v>128273976</v>
      </c>
      <c r="M260" s="39">
        <f t="shared" si="59"/>
        <v>0.15447232824325557</v>
      </c>
      <c r="N260" s="34">
        <f t="shared" si="60"/>
        <v>476126379</v>
      </c>
      <c r="O260" s="39">
        <f t="shared" si="61"/>
        <v>0.57336922574350313</v>
      </c>
      <c r="P260" s="34">
        <f>SUM(P234:P239,P241:P246,P248:P253,P255:P258)</f>
        <v>120595875</v>
      </c>
      <c r="Q260" s="34">
        <f>SUM(Q234:Q239,Q241:Q246,Q248:Q253,Q255:Q258)</f>
        <v>773774573</v>
      </c>
      <c r="R260" s="34">
        <f>SUM(R234:R239,R241:R246,R248:R253,R255:R258)</f>
        <v>776563357</v>
      </c>
      <c r="S260" s="34">
        <f>SUM(S234:S239,S241:S246,S248:S253,S255:S258)</f>
        <v>462616821</v>
      </c>
      <c r="T260" s="39">
        <f t="shared" si="62"/>
        <v>0.59572321669563399</v>
      </c>
      <c r="U260" s="39">
        <f t="shared" si="63"/>
        <v>6.3668023470952129E-2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3610912</v>
      </c>
      <c r="E263" s="33">
        <v>4160214</v>
      </c>
      <c r="F263" s="33">
        <v>470474</v>
      </c>
      <c r="G263" s="38">
        <f t="shared" ref="G263:G299" si="64">IF(($D263     =0),0,($F263     /$D263     ))</f>
        <v>0.13029229180882834</v>
      </c>
      <c r="H263" s="33">
        <v>572878</v>
      </c>
      <c r="I263" s="38">
        <f t="shared" ref="I263:I299" si="65">IF(($D263     =0),0,($H263     /$D263     ))</f>
        <v>0.15865188628246826</v>
      </c>
      <c r="J263" s="33">
        <v>464829</v>
      </c>
      <c r="K263" s="38">
        <f t="shared" ref="K263:K299" si="66">IF(($E263     =0),0,($J263     /$E263     ))</f>
        <v>0.11173199263307128</v>
      </c>
      <c r="L263" s="33">
        <v>321233</v>
      </c>
      <c r="M263" s="38">
        <f t="shared" ref="M263:M299" si="67">IF(($E263     =0),0,($L263     /$E263     ))</f>
        <v>7.7215499010387448E-2</v>
      </c>
      <c r="N263" s="33">
        <f t="shared" ref="N263:N299" si="68">$F263     +$H263     +$J263     +$L263</f>
        <v>1829414</v>
      </c>
      <c r="O263" s="38">
        <f t="shared" ref="O263:O299" si="69">IF(($E263     =0),0,($N263     /$E263     ))</f>
        <v>0.43974035951035212</v>
      </c>
      <c r="P263" s="33">
        <v>442300</v>
      </c>
      <c r="Q263" s="33">
        <v>1938619</v>
      </c>
      <c r="R263" s="33">
        <v>2033628</v>
      </c>
      <c r="S263" s="33">
        <v>2289007</v>
      </c>
      <c r="T263" s="38">
        <f t="shared" ref="T263:T299" si="70">IF(($R263     =0),0,($S263     /$R263     ))</f>
        <v>1.1255780309869849</v>
      </c>
      <c r="U263" s="38">
        <f t="shared" ref="U263:U299" si="71">IF(($P263     =0),0,(($L263     /$P263     )-1))</f>
        <v>-0.27372145602532216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22434793</v>
      </c>
      <c r="E264" s="33">
        <v>8654711</v>
      </c>
      <c r="F264" s="33">
        <v>1150989</v>
      </c>
      <c r="G264" s="38">
        <f t="shared" si="64"/>
        <v>5.1303749493030758E-2</v>
      </c>
      <c r="H264" s="33">
        <v>1680081</v>
      </c>
      <c r="I264" s="38">
        <f t="shared" si="65"/>
        <v>7.4887296709178458E-2</v>
      </c>
      <c r="J264" s="33">
        <v>1470534</v>
      </c>
      <c r="K264" s="38">
        <f t="shared" si="66"/>
        <v>0.16991139276632114</v>
      </c>
      <c r="L264" s="33">
        <v>1425999</v>
      </c>
      <c r="M264" s="38">
        <f t="shared" si="67"/>
        <v>0.16476564035471547</v>
      </c>
      <c r="N264" s="33">
        <f t="shared" si="68"/>
        <v>5727603</v>
      </c>
      <c r="O264" s="38">
        <f t="shared" si="69"/>
        <v>0.66179020882384176</v>
      </c>
      <c r="P264" s="33">
        <v>1286518</v>
      </c>
      <c r="Q264" s="33">
        <v>12345984</v>
      </c>
      <c r="R264" s="33">
        <v>9023164</v>
      </c>
      <c r="S264" s="33">
        <v>4750828</v>
      </c>
      <c r="T264" s="38">
        <f t="shared" si="70"/>
        <v>0.52651464608201737</v>
      </c>
      <c r="U264" s="38">
        <f t="shared" si="71"/>
        <v>0.10841744927004515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25004702</v>
      </c>
      <c r="E265" s="33">
        <v>25122962</v>
      </c>
      <c r="F265" s="33">
        <v>2778233</v>
      </c>
      <c r="G265" s="38">
        <f t="shared" si="64"/>
        <v>0.11110842272785335</v>
      </c>
      <c r="H265" s="33">
        <v>3696815</v>
      </c>
      <c r="I265" s="38">
        <f t="shared" si="65"/>
        <v>0.14784479335126649</v>
      </c>
      <c r="J265" s="33">
        <v>3158152</v>
      </c>
      <c r="K265" s="38">
        <f t="shared" si="66"/>
        <v>0.1257077887551635</v>
      </c>
      <c r="L265" s="33">
        <v>4216455</v>
      </c>
      <c r="M265" s="38">
        <f t="shared" si="67"/>
        <v>0.16783271813251957</v>
      </c>
      <c r="N265" s="33">
        <f t="shared" si="68"/>
        <v>13849655</v>
      </c>
      <c r="O265" s="38">
        <f t="shared" si="69"/>
        <v>0.55127476608848913</v>
      </c>
      <c r="P265" s="33">
        <v>13037279</v>
      </c>
      <c r="Q265" s="33">
        <v>15793044</v>
      </c>
      <c r="R265" s="33">
        <v>26935864</v>
      </c>
      <c r="S265" s="33">
        <v>26063748</v>
      </c>
      <c r="T265" s="38">
        <f t="shared" si="70"/>
        <v>0.96762249764848829</v>
      </c>
      <c r="U265" s="38">
        <f t="shared" si="71"/>
        <v>-0.67658473827245702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51050407</v>
      </c>
      <c r="E267" s="34">
        <f>SUM(E263:E266)</f>
        <v>37937887</v>
      </c>
      <c r="F267" s="34">
        <f>SUM(F263:F266)</f>
        <v>4399696</v>
      </c>
      <c r="G267" s="39">
        <f t="shared" si="64"/>
        <v>8.6183367744746872E-2</v>
      </c>
      <c r="H267" s="34">
        <f>SUM(H263:H266)</f>
        <v>5949774</v>
      </c>
      <c r="I267" s="39">
        <f t="shared" si="65"/>
        <v>0.11654704339575589</v>
      </c>
      <c r="J267" s="34">
        <f>SUM(J263:J266)</f>
        <v>5093515</v>
      </c>
      <c r="K267" s="39">
        <f t="shared" si="66"/>
        <v>0.13425932234971336</v>
      </c>
      <c r="L267" s="34">
        <f>SUM(L263:L266)</f>
        <v>5963687</v>
      </c>
      <c r="M267" s="39">
        <f t="shared" si="67"/>
        <v>0.1571960768400201</v>
      </c>
      <c r="N267" s="34">
        <f t="shared" si="68"/>
        <v>21406672</v>
      </c>
      <c r="O267" s="39">
        <f t="shared" si="69"/>
        <v>0.56425577945339966</v>
      </c>
      <c r="P267" s="34">
        <f>SUM(P263:P266)</f>
        <v>14766097</v>
      </c>
      <c r="Q267" s="34">
        <f>SUM(Q263:Q266)</f>
        <v>30077647</v>
      </c>
      <c r="R267" s="34">
        <f>SUM(R263:R266)</f>
        <v>37992656</v>
      </c>
      <c r="S267" s="34">
        <f>SUM(S263:S266)</f>
        <v>33103583</v>
      </c>
      <c r="T267" s="39">
        <f t="shared" si="70"/>
        <v>0.87131531420177621</v>
      </c>
      <c r="U267" s="39">
        <f t="shared" si="71"/>
        <v>-0.59612299716031936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3276523</v>
      </c>
      <c r="E268" s="33">
        <v>3276523</v>
      </c>
      <c r="F268" s="33">
        <v>370648</v>
      </c>
      <c r="G268" s="38">
        <f t="shared" si="64"/>
        <v>0.11312235561905105</v>
      </c>
      <c r="H268" s="33">
        <v>677971</v>
      </c>
      <c r="I268" s="38">
        <f t="shared" si="65"/>
        <v>0.20691782111708051</v>
      </c>
      <c r="J268" s="33">
        <v>502789</v>
      </c>
      <c r="K268" s="38">
        <f t="shared" si="66"/>
        <v>0.15345199774272911</v>
      </c>
      <c r="L268" s="33">
        <v>758576</v>
      </c>
      <c r="M268" s="38">
        <f t="shared" si="67"/>
        <v>0.23151859455892726</v>
      </c>
      <c r="N268" s="33">
        <f t="shared" si="68"/>
        <v>2309984</v>
      </c>
      <c r="O268" s="38">
        <f t="shared" si="69"/>
        <v>0.70501076903778792</v>
      </c>
      <c r="P268" s="33">
        <v>1101863</v>
      </c>
      <c r="Q268" s="33">
        <v>3776901</v>
      </c>
      <c r="R268" s="33">
        <v>3278706</v>
      </c>
      <c r="S268" s="33">
        <v>2576384</v>
      </c>
      <c r="T268" s="38">
        <f t="shared" si="70"/>
        <v>0.78579293172367393</v>
      </c>
      <c r="U268" s="38">
        <f t="shared" si="71"/>
        <v>-0.31155143606782332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17768875</v>
      </c>
      <c r="E269" s="33">
        <v>23249396</v>
      </c>
      <c r="F269" s="33">
        <v>2453762</v>
      </c>
      <c r="G269" s="38">
        <f t="shared" si="64"/>
        <v>0.13809326701887428</v>
      </c>
      <c r="H269" s="33">
        <v>2403659</v>
      </c>
      <c r="I269" s="38">
        <f t="shared" si="65"/>
        <v>0.13527356121307624</v>
      </c>
      <c r="J269" s="33">
        <v>1974903</v>
      </c>
      <c r="K269" s="38">
        <f t="shared" si="66"/>
        <v>8.4944271240422767E-2</v>
      </c>
      <c r="L269" s="33">
        <v>2301473</v>
      </c>
      <c r="M269" s="38">
        <f t="shared" si="67"/>
        <v>9.8990657649772926E-2</v>
      </c>
      <c r="N269" s="33">
        <f t="shared" si="68"/>
        <v>9133797</v>
      </c>
      <c r="O269" s="38">
        <f t="shared" si="69"/>
        <v>0.39286168982626474</v>
      </c>
      <c r="P269" s="33">
        <v>2455100</v>
      </c>
      <c r="Q269" s="33">
        <v>17345235</v>
      </c>
      <c r="R269" s="33">
        <v>18006849</v>
      </c>
      <c r="S269" s="33">
        <v>9588706</v>
      </c>
      <c r="T269" s="38">
        <f t="shared" si="70"/>
        <v>0.53250327139412346</v>
      </c>
      <c r="U269" s="38">
        <f t="shared" si="71"/>
        <v>-6.2574640544173388E-2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216548</v>
      </c>
      <c r="E270" s="33">
        <v>859305</v>
      </c>
      <c r="F270" s="33">
        <v>179011</v>
      </c>
      <c r="G270" s="38">
        <f t="shared" si="64"/>
        <v>0.82665736926685995</v>
      </c>
      <c r="H270" s="33">
        <v>250643</v>
      </c>
      <c r="I270" s="38">
        <f t="shared" si="65"/>
        <v>1.1574477713947946</v>
      </c>
      <c r="J270" s="33">
        <v>322911</v>
      </c>
      <c r="K270" s="38">
        <f t="shared" si="66"/>
        <v>0.37578159093686175</v>
      </c>
      <c r="L270" s="33">
        <v>209022</v>
      </c>
      <c r="M270" s="38">
        <f t="shared" si="67"/>
        <v>0.24324541344458603</v>
      </c>
      <c r="N270" s="33">
        <f t="shared" si="68"/>
        <v>961587</v>
      </c>
      <c r="O270" s="38">
        <f t="shared" si="69"/>
        <v>1.1190287499781801</v>
      </c>
      <c r="P270" s="33">
        <v>174454</v>
      </c>
      <c r="Q270" s="33">
        <v>209448</v>
      </c>
      <c r="R270" s="33">
        <v>209448</v>
      </c>
      <c r="S270" s="33">
        <v>709776</v>
      </c>
      <c r="T270" s="38">
        <f t="shared" si="70"/>
        <v>3.3887933997937436</v>
      </c>
      <c r="U270" s="38">
        <f t="shared" si="71"/>
        <v>0.19814965549657781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6152685</v>
      </c>
      <c r="E271" s="33">
        <v>5744073</v>
      </c>
      <c r="F271" s="33">
        <v>607668</v>
      </c>
      <c r="G271" s="38">
        <f t="shared" si="64"/>
        <v>9.8764685661625773E-2</v>
      </c>
      <c r="H271" s="33">
        <v>818606</v>
      </c>
      <c r="I271" s="38">
        <f t="shared" si="65"/>
        <v>0.13304857960386401</v>
      </c>
      <c r="J271" s="33">
        <v>766251</v>
      </c>
      <c r="K271" s="38">
        <f t="shared" si="66"/>
        <v>0.13339854838195825</v>
      </c>
      <c r="L271" s="33">
        <v>739786</v>
      </c>
      <c r="M271" s="38">
        <f t="shared" si="67"/>
        <v>0.1287911905019313</v>
      </c>
      <c r="N271" s="33">
        <f t="shared" si="68"/>
        <v>2932311</v>
      </c>
      <c r="O271" s="38">
        <f t="shared" si="69"/>
        <v>0.51049333808954034</v>
      </c>
      <c r="P271" s="33">
        <v>608861</v>
      </c>
      <c r="Q271" s="33">
        <v>7135482</v>
      </c>
      <c r="R271" s="33">
        <v>5922776</v>
      </c>
      <c r="S271" s="33">
        <v>2842581</v>
      </c>
      <c r="T271" s="38">
        <f t="shared" si="70"/>
        <v>0.47994065620580617</v>
      </c>
      <c r="U271" s="38">
        <f t="shared" si="71"/>
        <v>0.21503265934260862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6152902</v>
      </c>
      <c r="E272" s="33">
        <v>5905940</v>
      </c>
      <c r="F272" s="33">
        <v>460887</v>
      </c>
      <c r="G272" s="38">
        <f t="shared" si="64"/>
        <v>7.490562989626684E-2</v>
      </c>
      <c r="H272" s="33">
        <v>590735</v>
      </c>
      <c r="I272" s="38">
        <f t="shared" si="65"/>
        <v>9.6009167706555376E-2</v>
      </c>
      <c r="J272" s="33">
        <v>535663</v>
      </c>
      <c r="K272" s="38">
        <f t="shared" si="66"/>
        <v>9.069902504935709E-2</v>
      </c>
      <c r="L272" s="33">
        <v>632425</v>
      </c>
      <c r="M272" s="38">
        <f t="shared" si="67"/>
        <v>0.10708286911143695</v>
      </c>
      <c r="N272" s="33">
        <f t="shared" si="68"/>
        <v>2219710</v>
      </c>
      <c r="O272" s="38">
        <f t="shared" si="69"/>
        <v>0.37584364216365218</v>
      </c>
      <c r="P272" s="33">
        <v>415303</v>
      </c>
      <c r="Q272" s="33">
        <v>4655303</v>
      </c>
      <c r="R272" s="33">
        <v>4653305</v>
      </c>
      <c r="S272" s="33">
        <v>2696574</v>
      </c>
      <c r="T272" s="38">
        <f t="shared" si="70"/>
        <v>0.5794965083956457</v>
      </c>
      <c r="U272" s="38">
        <f t="shared" si="71"/>
        <v>0.52280383238262185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4008047</v>
      </c>
      <c r="E273" s="33">
        <v>3278592</v>
      </c>
      <c r="F273" s="33">
        <v>469939</v>
      </c>
      <c r="G273" s="38">
        <f t="shared" si="64"/>
        <v>0.11724887457657059</v>
      </c>
      <c r="H273" s="33">
        <v>547194</v>
      </c>
      <c r="I273" s="38">
        <f t="shared" si="65"/>
        <v>0.13652384814848728</v>
      </c>
      <c r="J273" s="33">
        <v>479187</v>
      </c>
      <c r="K273" s="38">
        <f t="shared" si="66"/>
        <v>0.14615633784258608</v>
      </c>
      <c r="L273" s="33">
        <v>434596</v>
      </c>
      <c r="M273" s="38">
        <f t="shared" si="67"/>
        <v>0.132555682439291</v>
      </c>
      <c r="N273" s="33">
        <f t="shared" si="68"/>
        <v>1930916</v>
      </c>
      <c r="O273" s="38">
        <f t="shared" si="69"/>
        <v>0.58894671859139536</v>
      </c>
      <c r="P273" s="33">
        <v>452711</v>
      </c>
      <c r="Q273" s="33">
        <v>4982382</v>
      </c>
      <c r="R273" s="33">
        <v>4262382</v>
      </c>
      <c r="S273" s="33">
        <v>2681518</v>
      </c>
      <c r="T273" s="38">
        <f t="shared" si="70"/>
        <v>0.62911254786642778</v>
      </c>
      <c r="U273" s="38">
        <f t="shared" si="71"/>
        <v>-4.0014490480681952E-2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37575580</v>
      </c>
      <c r="E275" s="34">
        <f>SUM(E268:E274)</f>
        <v>42313829</v>
      </c>
      <c r="F275" s="34">
        <f>SUM(F268:F274)</f>
        <v>4541915</v>
      </c>
      <c r="G275" s="39">
        <f t="shared" si="64"/>
        <v>0.12087411558251396</v>
      </c>
      <c r="H275" s="34">
        <f>SUM(H268:H274)</f>
        <v>5288808</v>
      </c>
      <c r="I275" s="39">
        <f t="shared" si="65"/>
        <v>0.14075120064680305</v>
      </c>
      <c r="J275" s="34">
        <f>SUM(J268:J274)</f>
        <v>4581704</v>
      </c>
      <c r="K275" s="39">
        <f t="shared" si="66"/>
        <v>0.10827911603083711</v>
      </c>
      <c r="L275" s="34">
        <f>SUM(L268:L274)</f>
        <v>5075878</v>
      </c>
      <c r="M275" s="39">
        <f t="shared" si="67"/>
        <v>0.11995789839770823</v>
      </c>
      <c r="N275" s="34">
        <f t="shared" si="68"/>
        <v>19488305</v>
      </c>
      <c r="O275" s="39">
        <f t="shared" si="69"/>
        <v>0.46056585897721525</v>
      </c>
      <c r="P275" s="34">
        <f>SUM(P268:P274)</f>
        <v>5208292</v>
      </c>
      <c r="Q275" s="34">
        <f>SUM(Q268:Q274)</f>
        <v>38104751</v>
      </c>
      <c r="R275" s="34">
        <f>SUM(R268:R274)</f>
        <v>36333466</v>
      </c>
      <c r="S275" s="34">
        <f>SUM(S268:S274)</f>
        <v>21095539</v>
      </c>
      <c r="T275" s="39">
        <f t="shared" si="70"/>
        <v>0.58060904511559674</v>
      </c>
      <c r="U275" s="39">
        <f t="shared" si="71"/>
        <v>-2.5423689762401946E-2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12761754</v>
      </c>
      <c r="E276" s="33">
        <v>12630754</v>
      </c>
      <c r="F276" s="33">
        <v>745578</v>
      </c>
      <c r="G276" s="38">
        <f t="shared" si="64"/>
        <v>5.8422846890795729E-2</v>
      </c>
      <c r="H276" s="33">
        <v>761017</v>
      </c>
      <c r="I276" s="38">
        <f t="shared" si="65"/>
        <v>5.9632633570589122E-2</v>
      </c>
      <c r="J276" s="33">
        <v>800489</v>
      </c>
      <c r="K276" s="38">
        <f t="shared" si="66"/>
        <v>6.3376184826337362E-2</v>
      </c>
      <c r="L276" s="33">
        <v>1170220</v>
      </c>
      <c r="M276" s="38">
        <f t="shared" si="67"/>
        <v>9.2648467383657382E-2</v>
      </c>
      <c r="N276" s="33">
        <f t="shared" si="68"/>
        <v>3477304</v>
      </c>
      <c r="O276" s="38">
        <f t="shared" si="69"/>
        <v>0.2753045463477477</v>
      </c>
      <c r="P276" s="33">
        <v>762002</v>
      </c>
      <c r="Q276" s="33">
        <v>11815257</v>
      </c>
      <c r="R276" s="33">
        <v>11427976</v>
      </c>
      <c r="S276" s="33">
        <v>3873156</v>
      </c>
      <c r="T276" s="38">
        <f t="shared" si="70"/>
        <v>0.33891880766987958</v>
      </c>
      <c r="U276" s="38">
        <f t="shared" si="71"/>
        <v>0.5357177540216429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13601898</v>
      </c>
      <c r="E277" s="33">
        <v>13648950</v>
      </c>
      <c r="F277" s="33">
        <v>1033517</v>
      </c>
      <c r="G277" s="38">
        <f t="shared" si="64"/>
        <v>7.5983292919855741E-2</v>
      </c>
      <c r="H277" s="33">
        <v>1292742</v>
      </c>
      <c r="I277" s="38">
        <f t="shared" si="65"/>
        <v>9.5041294972216375E-2</v>
      </c>
      <c r="J277" s="33">
        <v>899930</v>
      </c>
      <c r="K277" s="38">
        <f t="shared" si="66"/>
        <v>6.5934009575828179E-2</v>
      </c>
      <c r="L277" s="33">
        <v>1101009</v>
      </c>
      <c r="M277" s="38">
        <f t="shared" si="67"/>
        <v>8.0666205092699436E-2</v>
      </c>
      <c r="N277" s="33">
        <f t="shared" si="68"/>
        <v>4327198</v>
      </c>
      <c r="O277" s="38">
        <f t="shared" si="69"/>
        <v>0.31703522981621296</v>
      </c>
      <c r="P277" s="33">
        <v>1149084</v>
      </c>
      <c r="Q277" s="33">
        <v>15821075</v>
      </c>
      <c r="R277" s="33">
        <v>16137075</v>
      </c>
      <c r="S277" s="33">
        <v>4377574</v>
      </c>
      <c r="T277" s="38">
        <f t="shared" si="70"/>
        <v>0.27127431706179711</v>
      </c>
      <c r="U277" s="38">
        <f t="shared" si="71"/>
        <v>-4.1837672441701335E-2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12445190</v>
      </c>
      <c r="E278" s="33">
        <v>12445190</v>
      </c>
      <c r="F278" s="33">
        <v>2947274</v>
      </c>
      <c r="G278" s="38">
        <f t="shared" si="64"/>
        <v>0.23682032978202824</v>
      </c>
      <c r="H278" s="33">
        <v>3726825</v>
      </c>
      <c r="I278" s="38">
        <f t="shared" si="65"/>
        <v>0.29945906812190093</v>
      </c>
      <c r="J278" s="33">
        <v>1819544</v>
      </c>
      <c r="K278" s="38">
        <f t="shared" si="66"/>
        <v>0.14620459792096385</v>
      </c>
      <c r="L278" s="33">
        <v>951091</v>
      </c>
      <c r="M278" s="38">
        <f t="shared" si="67"/>
        <v>7.6422376837959077E-2</v>
      </c>
      <c r="N278" s="33">
        <f t="shared" si="68"/>
        <v>9444734</v>
      </c>
      <c r="O278" s="38">
        <f t="shared" si="69"/>
        <v>0.7589063726628521</v>
      </c>
      <c r="P278" s="33">
        <v>19718520</v>
      </c>
      <c r="Q278" s="33">
        <v>22433367</v>
      </c>
      <c r="R278" s="33">
        <v>22003367</v>
      </c>
      <c r="S278" s="33">
        <v>27350297</v>
      </c>
      <c r="T278" s="38">
        <f t="shared" si="70"/>
        <v>1.2430050819040559</v>
      </c>
      <c r="U278" s="38">
        <f t="shared" si="71"/>
        <v>-0.9517666133158067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6789235</v>
      </c>
      <c r="E279" s="33">
        <v>8497065</v>
      </c>
      <c r="F279" s="33">
        <v>595809</v>
      </c>
      <c r="G279" s="38">
        <f t="shared" si="64"/>
        <v>8.7757899085832203E-2</v>
      </c>
      <c r="H279" s="33">
        <v>590379</v>
      </c>
      <c r="I279" s="38">
        <f t="shared" si="65"/>
        <v>8.6958103527127878E-2</v>
      </c>
      <c r="J279" s="33">
        <v>824487</v>
      </c>
      <c r="K279" s="38">
        <f t="shared" si="66"/>
        <v>9.7031975158481193E-2</v>
      </c>
      <c r="L279" s="33">
        <v>687308</v>
      </c>
      <c r="M279" s="38">
        <f t="shared" si="67"/>
        <v>8.0887694751069925E-2</v>
      </c>
      <c r="N279" s="33">
        <f t="shared" si="68"/>
        <v>2697983</v>
      </c>
      <c r="O279" s="38">
        <f t="shared" si="69"/>
        <v>0.31751940228773112</v>
      </c>
      <c r="P279" s="33">
        <v>3616312</v>
      </c>
      <c r="Q279" s="33">
        <v>7496313</v>
      </c>
      <c r="R279" s="33">
        <v>7496313</v>
      </c>
      <c r="S279" s="33">
        <v>5794520</v>
      </c>
      <c r="T279" s="38">
        <f t="shared" si="70"/>
        <v>0.77298266494475354</v>
      </c>
      <c r="U279" s="38">
        <f t="shared" si="71"/>
        <v>-0.80994228374100463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6158444</v>
      </c>
      <c r="E280" s="33">
        <v>6158444</v>
      </c>
      <c r="F280" s="33">
        <v>586259</v>
      </c>
      <c r="G280" s="38">
        <f t="shared" si="64"/>
        <v>9.5195961837113402E-2</v>
      </c>
      <c r="H280" s="33">
        <v>563433</v>
      </c>
      <c r="I280" s="38">
        <f t="shared" si="65"/>
        <v>9.1489506115505798E-2</v>
      </c>
      <c r="J280" s="33">
        <v>563433</v>
      </c>
      <c r="K280" s="38">
        <f t="shared" si="66"/>
        <v>9.1489506115505798E-2</v>
      </c>
      <c r="L280" s="33">
        <v>563433</v>
      </c>
      <c r="M280" s="38">
        <f t="shared" si="67"/>
        <v>9.1489506115505798E-2</v>
      </c>
      <c r="N280" s="33">
        <f t="shared" si="68"/>
        <v>2276558</v>
      </c>
      <c r="O280" s="38">
        <f t="shared" si="69"/>
        <v>0.36966448018363079</v>
      </c>
      <c r="P280" s="33">
        <v>709890</v>
      </c>
      <c r="Q280" s="33">
        <v>5890833</v>
      </c>
      <c r="R280" s="33">
        <v>5029760</v>
      </c>
      <c r="S280" s="33">
        <v>3126702</v>
      </c>
      <c r="T280" s="38">
        <f t="shared" si="70"/>
        <v>0.62164039636086021</v>
      </c>
      <c r="U280" s="38">
        <f t="shared" si="71"/>
        <v>-0.20630942822127374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2650598</v>
      </c>
      <c r="E281" s="33">
        <v>2925513</v>
      </c>
      <c r="F281" s="33">
        <v>469431</v>
      </c>
      <c r="G281" s="38">
        <f t="shared" si="64"/>
        <v>0.17710380827269923</v>
      </c>
      <c r="H281" s="33">
        <v>424092</v>
      </c>
      <c r="I281" s="38">
        <f t="shared" si="65"/>
        <v>0.15999861163405391</v>
      </c>
      <c r="J281" s="33">
        <v>996956</v>
      </c>
      <c r="K281" s="38">
        <f t="shared" si="66"/>
        <v>0.34077989056961977</v>
      </c>
      <c r="L281" s="33">
        <v>467425</v>
      </c>
      <c r="M281" s="38">
        <f t="shared" si="67"/>
        <v>0.15977539665692819</v>
      </c>
      <c r="N281" s="33">
        <f t="shared" si="68"/>
        <v>2357904</v>
      </c>
      <c r="O281" s="38">
        <f t="shared" si="69"/>
        <v>0.80597966920673403</v>
      </c>
      <c r="P281" s="33">
        <v>26687</v>
      </c>
      <c r="Q281" s="33">
        <v>2129095</v>
      </c>
      <c r="R281" s="33">
        <v>2399095</v>
      </c>
      <c r="S281" s="33">
        <v>302376</v>
      </c>
      <c r="T281" s="38">
        <f t="shared" si="70"/>
        <v>0.12603752665067453</v>
      </c>
      <c r="U281" s="38">
        <f t="shared" si="71"/>
        <v>16.515082249784538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10970207</v>
      </c>
      <c r="E282" s="33">
        <v>9735673</v>
      </c>
      <c r="F282" s="33">
        <v>1821403</v>
      </c>
      <c r="G282" s="38">
        <f t="shared" si="64"/>
        <v>0.16603178043951222</v>
      </c>
      <c r="H282" s="33">
        <v>2501885</v>
      </c>
      <c r="I282" s="38">
        <f t="shared" si="65"/>
        <v>0.22806178588972842</v>
      </c>
      <c r="J282" s="33">
        <v>1505334</v>
      </c>
      <c r="K282" s="38">
        <f t="shared" si="66"/>
        <v>0.15462043558776059</v>
      </c>
      <c r="L282" s="33">
        <v>985641</v>
      </c>
      <c r="M282" s="38">
        <f t="shared" si="67"/>
        <v>0.10124015052683055</v>
      </c>
      <c r="N282" s="33">
        <f t="shared" si="68"/>
        <v>6814263</v>
      </c>
      <c r="O282" s="38">
        <f t="shared" si="69"/>
        <v>0.69992726748320322</v>
      </c>
      <c r="P282" s="33">
        <v>15209862</v>
      </c>
      <c r="Q282" s="33">
        <v>9087500</v>
      </c>
      <c r="R282" s="33">
        <v>9087500</v>
      </c>
      <c r="S282" s="33">
        <v>24249683</v>
      </c>
      <c r="T282" s="38">
        <f t="shared" si="70"/>
        <v>2.668465804676754</v>
      </c>
      <c r="U282" s="38">
        <f t="shared" si="71"/>
        <v>-0.93519724242073987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11291029</v>
      </c>
      <c r="E283" s="33">
        <v>14384601</v>
      </c>
      <c r="F283" s="33">
        <v>2380429</v>
      </c>
      <c r="G283" s="38">
        <f t="shared" si="64"/>
        <v>0.2108248061359155</v>
      </c>
      <c r="H283" s="33">
        <v>2706794</v>
      </c>
      <c r="I283" s="38">
        <f t="shared" si="65"/>
        <v>0.2397296118892264</v>
      </c>
      <c r="J283" s="33">
        <v>979949</v>
      </c>
      <c r="K283" s="38">
        <f t="shared" si="66"/>
        <v>6.8124864916308772E-2</v>
      </c>
      <c r="L283" s="33">
        <v>261503</v>
      </c>
      <c r="M283" s="38">
        <f t="shared" si="67"/>
        <v>1.8179371120547592E-2</v>
      </c>
      <c r="N283" s="33">
        <f t="shared" si="68"/>
        <v>6328675</v>
      </c>
      <c r="O283" s="38">
        <f t="shared" si="69"/>
        <v>0.43996180359816722</v>
      </c>
      <c r="P283" s="33">
        <v>3106938</v>
      </c>
      <c r="Q283" s="33">
        <v>9616258</v>
      </c>
      <c r="R283" s="33">
        <v>9478071</v>
      </c>
      <c r="S283" s="33">
        <v>9913990</v>
      </c>
      <c r="T283" s="38">
        <f t="shared" si="70"/>
        <v>1.0459923754527689</v>
      </c>
      <c r="U283" s="38">
        <f t="shared" si="71"/>
        <v>-0.91583256569651539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76668355</v>
      </c>
      <c r="E285" s="34">
        <f>SUM(E276:E284)</f>
        <v>80426190</v>
      </c>
      <c r="F285" s="34">
        <f>SUM(F276:F284)</f>
        <v>10579700</v>
      </c>
      <c r="G285" s="39">
        <f t="shared" si="64"/>
        <v>0.13799304810961446</v>
      </c>
      <c r="H285" s="34">
        <f>SUM(H276:H284)</f>
        <v>12567167</v>
      </c>
      <c r="I285" s="39">
        <f t="shared" si="65"/>
        <v>0.16391595985071025</v>
      </c>
      <c r="J285" s="34">
        <f>SUM(J276:J284)</f>
        <v>8390122</v>
      </c>
      <c r="K285" s="39">
        <f t="shared" si="66"/>
        <v>0.10432076914248953</v>
      </c>
      <c r="L285" s="34">
        <f>SUM(L276:L284)</f>
        <v>6187630</v>
      </c>
      <c r="M285" s="39">
        <f t="shared" si="67"/>
        <v>7.6935510683771038E-2</v>
      </c>
      <c r="N285" s="34">
        <f t="shared" si="68"/>
        <v>37724619</v>
      </c>
      <c r="O285" s="39">
        <f t="shared" si="69"/>
        <v>0.46905888492293368</v>
      </c>
      <c r="P285" s="34">
        <f>SUM(P276:P284)</f>
        <v>44299295</v>
      </c>
      <c r="Q285" s="34">
        <f>SUM(Q276:Q284)</f>
        <v>84289698</v>
      </c>
      <c r="R285" s="34">
        <f>SUM(R276:R284)</f>
        <v>83059157</v>
      </c>
      <c r="S285" s="34">
        <f>SUM(S276:S284)</f>
        <v>78988298</v>
      </c>
      <c r="T285" s="39">
        <f t="shared" si="70"/>
        <v>0.95098843827658885</v>
      </c>
      <c r="U285" s="39">
        <f t="shared" si="71"/>
        <v>-0.8603221563684027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6695211</v>
      </c>
      <c r="E286" s="33">
        <v>7340212</v>
      </c>
      <c r="F286" s="33">
        <v>3956665</v>
      </c>
      <c r="G286" s="38">
        <f t="shared" si="64"/>
        <v>0.59096942575820244</v>
      </c>
      <c r="H286" s="33">
        <v>3504628</v>
      </c>
      <c r="I286" s="38">
        <f t="shared" si="65"/>
        <v>0.52345295764390398</v>
      </c>
      <c r="J286" s="33">
        <v>3473472</v>
      </c>
      <c r="K286" s="38">
        <f t="shared" si="66"/>
        <v>0.47321140043366594</v>
      </c>
      <c r="L286" s="33">
        <v>2807625</v>
      </c>
      <c r="M286" s="38">
        <f t="shared" si="67"/>
        <v>0.38249917032369091</v>
      </c>
      <c r="N286" s="33">
        <f t="shared" si="68"/>
        <v>13742390</v>
      </c>
      <c r="O286" s="38">
        <f t="shared" si="69"/>
        <v>1.8722061433647965</v>
      </c>
      <c r="P286" s="33">
        <v>1056981</v>
      </c>
      <c r="Q286" s="33">
        <v>5997051</v>
      </c>
      <c r="R286" s="33">
        <v>4707051</v>
      </c>
      <c r="S286" s="33">
        <v>4885712</v>
      </c>
      <c r="T286" s="38">
        <f t="shared" si="70"/>
        <v>1.0379560365927627</v>
      </c>
      <c r="U286" s="38">
        <f t="shared" si="71"/>
        <v>1.6562681826825649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4481016</v>
      </c>
      <c r="E287" s="33">
        <v>5623626</v>
      </c>
      <c r="F287" s="33">
        <v>395803</v>
      </c>
      <c r="G287" s="38">
        <f t="shared" si="64"/>
        <v>8.8328852206731687E-2</v>
      </c>
      <c r="H287" s="33">
        <v>355982</v>
      </c>
      <c r="I287" s="38">
        <f t="shared" si="65"/>
        <v>7.9442251489394364E-2</v>
      </c>
      <c r="J287" s="33">
        <v>376101</v>
      </c>
      <c r="K287" s="38">
        <f t="shared" si="66"/>
        <v>6.687873624597368E-2</v>
      </c>
      <c r="L287" s="33">
        <v>402334</v>
      </c>
      <c r="M287" s="38">
        <f t="shared" si="67"/>
        <v>7.154352014163104E-2</v>
      </c>
      <c r="N287" s="33">
        <f t="shared" si="68"/>
        <v>1530220</v>
      </c>
      <c r="O287" s="38">
        <f t="shared" si="69"/>
        <v>0.27210557743349217</v>
      </c>
      <c r="P287" s="33">
        <v>483767</v>
      </c>
      <c r="Q287" s="33">
        <v>5086146</v>
      </c>
      <c r="R287" s="33">
        <v>5079415</v>
      </c>
      <c r="S287" s="33">
        <v>1982696</v>
      </c>
      <c r="T287" s="38">
        <f t="shared" si="70"/>
        <v>0.3903394386952041</v>
      </c>
      <c r="U287" s="38">
        <f t="shared" si="71"/>
        <v>-0.16833103539513861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9159478</v>
      </c>
      <c r="E288" s="33">
        <v>9238350</v>
      </c>
      <c r="F288" s="33">
        <v>2036521</v>
      </c>
      <c r="G288" s="38">
        <f t="shared" si="64"/>
        <v>0.22234029057114391</v>
      </c>
      <c r="H288" s="33">
        <v>1288897</v>
      </c>
      <c r="I288" s="38">
        <f t="shared" si="65"/>
        <v>0.14071729851854003</v>
      </c>
      <c r="J288" s="33">
        <v>1701659</v>
      </c>
      <c r="K288" s="38">
        <f t="shared" si="66"/>
        <v>0.18419512142319786</v>
      </c>
      <c r="L288" s="33">
        <v>1706977</v>
      </c>
      <c r="M288" s="38">
        <f t="shared" si="67"/>
        <v>0.18477076534229597</v>
      </c>
      <c r="N288" s="33">
        <f t="shared" si="68"/>
        <v>6734054</v>
      </c>
      <c r="O288" s="38">
        <f t="shared" si="69"/>
        <v>0.72892388792370932</v>
      </c>
      <c r="P288" s="33">
        <v>2528254</v>
      </c>
      <c r="Q288" s="33">
        <v>27993738</v>
      </c>
      <c r="R288" s="33">
        <v>38016397</v>
      </c>
      <c r="S288" s="33">
        <v>14758000</v>
      </c>
      <c r="T288" s="38">
        <f t="shared" si="70"/>
        <v>0.38820091235894871</v>
      </c>
      <c r="U288" s="38">
        <f t="shared" si="71"/>
        <v>-0.32483959285736319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10116074</v>
      </c>
      <c r="E289" s="33">
        <v>10308024</v>
      </c>
      <c r="F289" s="33">
        <v>750034</v>
      </c>
      <c r="G289" s="38">
        <f t="shared" si="64"/>
        <v>7.4142794922219826E-2</v>
      </c>
      <c r="H289" s="33">
        <v>175488</v>
      </c>
      <c r="I289" s="38">
        <f t="shared" si="65"/>
        <v>1.7347441309741307E-2</v>
      </c>
      <c r="J289" s="33">
        <v>485431</v>
      </c>
      <c r="K289" s="38">
        <f t="shared" si="66"/>
        <v>4.7092536843142782E-2</v>
      </c>
      <c r="L289" s="33">
        <v>248246</v>
      </c>
      <c r="M289" s="38">
        <f t="shared" si="67"/>
        <v>2.4082792201492741E-2</v>
      </c>
      <c r="N289" s="33">
        <f t="shared" si="68"/>
        <v>1659199</v>
      </c>
      <c r="O289" s="38">
        <f t="shared" si="69"/>
        <v>0.16096188755478258</v>
      </c>
      <c r="P289" s="33">
        <v>655967</v>
      </c>
      <c r="Q289" s="33">
        <v>7486145</v>
      </c>
      <c r="R289" s="33">
        <v>7139715</v>
      </c>
      <c r="S289" s="33">
        <v>1934342</v>
      </c>
      <c r="T289" s="38">
        <f t="shared" si="70"/>
        <v>0.2709270608140521</v>
      </c>
      <c r="U289" s="38">
        <f t="shared" si="71"/>
        <v>-0.62155718199238685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35931798</v>
      </c>
      <c r="E290" s="33">
        <v>35931798</v>
      </c>
      <c r="F290" s="33">
        <v>5918556</v>
      </c>
      <c r="G290" s="38">
        <f t="shared" si="64"/>
        <v>0.16471638853140608</v>
      </c>
      <c r="H290" s="33">
        <v>6788575</v>
      </c>
      <c r="I290" s="38">
        <f t="shared" si="65"/>
        <v>0.1889294546295735</v>
      </c>
      <c r="J290" s="33">
        <v>6973157</v>
      </c>
      <c r="K290" s="38">
        <f t="shared" si="66"/>
        <v>0.1940664644724987</v>
      </c>
      <c r="L290" s="33">
        <v>6639449</v>
      </c>
      <c r="M290" s="38">
        <f t="shared" si="67"/>
        <v>0.18477920308914128</v>
      </c>
      <c r="N290" s="33">
        <f t="shared" si="68"/>
        <v>26319737</v>
      </c>
      <c r="O290" s="38">
        <f t="shared" si="69"/>
        <v>0.73249151072261953</v>
      </c>
      <c r="P290" s="33">
        <v>8770744</v>
      </c>
      <c r="Q290" s="33">
        <v>37014766</v>
      </c>
      <c r="R290" s="33">
        <v>34937349</v>
      </c>
      <c r="S290" s="33">
        <v>50377127</v>
      </c>
      <c r="T290" s="38">
        <f t="shared" si="70"/>
        <v>1.4419275772755398</v>
      </c>
      <c r="U290" s="38">
        <f t="shared" si="71"/>
        <v>-0.24300047977685812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66383577</v>
      </c>
      <c r="E292" s="34">
        <f>SUM(E286:E291)</f>
        <v>68442010</v>
      </c>
      <c r="F292" s="34">
        <f>SUM(F286:F291)</f>
        <v>13057579</v>
      </c>
      <c r="G292" s="39">
        <f t="shared" si="64"/>
        <v>0.19669893654570617</v>
      </c>
      <c r="H292" s="34">
        <f>SUM(H286:H291)</f>
        <v>12113570</v>
      </c>
      <c r="I292" s="39">
        <f t="shared" si="65"/>
        <v>0.18247841631070891</v>
      </c>
      <c r="J292" s="34">
        <f>SUM(J286:J291)</f>
        <v>13009820</v>
      </c>
      <c r="K292" s="39">
        <f t="shared" si="66"/>
        <v>0.19008529994954854</v>
      </c>
      <c r="L292" s="34">
        <f>SUM(L286:L291)</f>
        <v>11804631</v>
      </c>
      <c r="M292" s="39">
        <f t="shared" si="67"/>
        <v>0.17247639278858118</v>
      </c>
      <c r="N292" s="34">
        <f t="shared" si="68"/>
        <v>49985600</v>
      </c>
      <c r="O292" s="39">
        <f t="shared" si="69"/>
        <v>0.73033506759956346</v>
      </c>
      <c r="P292" s="34">
        <f>SUM(P286:P291)</f>
        <v>13495713</v>
      </c>
      <c r="Q292" s="34">
        <f>SUM(Q286:Q291)</f>
        <v>83577846</v>
      </c>
      <c r="R292" s="34">
        <f>SUM(R286:R291)</f>
        <v>89879927</v>
      </c>
      <c r="S292" s="34">
        <f>SUM(S286:S291)</f>
        <v>73937877</v>
      </c>
      <c r="T292" s="39">
        <f t="shared" si="70"/>
        <v>0.82262947320818358</v>
      </c>
      <c r="U292" s="39">
        <f t="shared" si="71"/>
        <v>-0.12530512467181243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88032597</v>
      </c>
      <c r="E293" s="33">
        <v>94572597</v>
      </c>
      <c r="F293" s="33">
        <v>18889271</v>
      </c>
      <c r="G293" s="38">
        <f t="shared" si="64"/>
        <v>0.21457132521036498</v>
      </c>
      <c r="H293" s="33">
        <v>22468934</v>
      </c>
      <c r="I293" s="38">
        <f t="shared" si="65"/>
        <v>0.25523425146710144</v>
      </c>
      <c r="J293" s="33">
        <v>15398700</v>
      </c>
      <c r="K293" s="38">
        <f t="shared" si="66"/>
        <v>0.16282412124095524</v>
      </c>
      <c r="L293" s="33">
        <v>17410828</v>
      </c>
      <c r="M293" s="38">
        <f t="shared" si="67"/>
        <v>0.18410013632172964</v>
      </c>
      <c r="N293" s="33">
        <f t="shared" si="68"/>
        <v>74167733</v>
      </c>
      <c r="O293" s="38">
        <f t="shared" si="69"/>
        <v>0.78424126388323667</v>
      </c>
      <c r="P293" s="33">
        <v>26164541</v>
      </c>
      <c r="Q293" s="33">
        <v>79013878</v>
      </c>
      <c r="R293" s="33">
        <v>91113878</v>
      </c>
      <c r="S293" s="33">
        <v>71859632</v>
      </c>
      <c r="T293" s="38">
        <f t="shared" si="70"/>
        <v>0.78867932720413902</v>
      </c>
      <c r="U293" s="38">
        <f t="shared" si="71"/>
        <v>-0.33456398107652641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6839485</v>
      </c>
      <c r="E294" s="33">
        <v>23463451</v>
      </c>
      <c r="F294" s="33">
        <v>1018801</v>
      </c>
      <c r="G294" s="38">
        <f t="shared" si="64"/>
        <v>0.14895873007982327</v>
      </c>
      <c r="H294" s="33">
        <v>624800</v>
      </c>
      <c r="I294" s="38">
        <f t="shared" si="65"/>
        <v>9.135190734390089E-2</v>
      </c>
      <c r="J294" s="33">
        <v>984475</v>
      </c>
      <c r="K294" s="38">
        <f t="shared" si="66"/>
        <v>4.1957809190131493E-2</v>
      </c>
      <c r="L294" s="33">
        <v>416062</v>
      </c>
      <c r="M294" s="38">
        <f t="shared" si="67"/>
        <v>1.7732344658081201E-2</v>
      </c>
      <c r="N294" s="33">
        <f t="shared" si="68"/>
        <v>3044138</v>
      </c>
      <c r="O294" s="38">
        <f t="shared" si="69"/>
        <v>0.12973956814792503</v>
      </c>
      <c r="P294" s="33">
        <v>1582663</v>
      </c>
      <c r="Q294" s="33">
        <v>8742817</v>
      </c>
      <c r="R294" s="33">
        <v>13287039</v>
      </c>
      <c r="S294" s="33">
        <v>6971264</v>
      </c>
      <c r="T294" s="38">
        <f t="shared" si="70"/>
        <v>0.52466648137331429</v>
      </c>
      <c r="U294" s="38">
        <f t="shared" si="71"/>
        <v>-0.7371127018196546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6826944</v>
      </c>
      <c r="E295" s="33">
        <v>10940896</v>
      </c>
      <c r="F295" s="33">
        <v>529162</v>
      </c>
      <c r="G295" s="38">
        <f t="shared" si="64"/>
        <v>7.7510815966851346E-2</v>
      </c>
      <c r="H295" s="33">
        <v>4326775</v>
      </c>
      <c r="I295" s="38">
        <f t="shared" si="65"/>
        <v>0.63377918436126035</v>
      </c>
      <c r="J295" s="33">
        <v>519125</v>
      </c>
      <c r="K295" s="38">
        <f t="shared" si="66"/>
        <v>4.7448124906771805E-2</v>
      </c>
      <c r="L295" s="33">
        <v>515745</v>
      </c>
      <c r="M295" s="38">
        <f t="shared" si="67"/>
        <v>4.7139192256283213E-2</v>
      </c>
      <c r="N295" s="33">
        <f t="shared" si="68"/>
        <v>5890807</v>
      </c>
      <c r="O295" s="38">
        <f t="shared" si="69"/>
        <v>0.53842089349903333</v>
      </c>
      <c r="P295" s="33">
        <v>608342</v>
      </c>
      <c r="Q295" s="33">
        <v>6538993</v>
      </c>
      <c r="R295" s="33">
        <v>6929993</v>
      </c>
      <c r="S295" s="33">
        <v>2129454</v>
      </c>
      <c r="T295" s="38">
        <f t="shared" si="70"/>
        <v>0.30728082986519611</v>
      </c>
      <c r="U295" s="38">
        <f t="shared" si="71"/>
        <v>-0.1522120780745041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30194786</v>
      </c>
      <c r="E296" s="33">
        <v>37250704</v>
      </c>
      <c r="F296" s="33">
        <v>2761898</v>
      </c>
      <c r="G296" s="38">
        <f t="shared" si="64"/>
        <v>9.1469368254505926E-2</v>
      </c>
      <c r="H296" s="33">
        <v>3660734</v>
      </c>
      <c r="I296" s="38">
        <f t="shared" si="65"/>
        <v>0.12123728911342507</v>
      </c>
      <c r="J296" s="33">
        <v>3778987</v>
      </c>
      <c r="K296" s="38">
        <f t="shared" si="66"/>
        <v>0.10144739814850211</v>
      </c>
      <c r="L296" s="33">
        <v>9399388</v>
      </c>
      <c r="M296" s="38">
        <f t="shared" si="67"/>
        <v>0.25232779493241253</v>
      </c>
      <c r="N296" s="33">
        <f t="shared" si="68"/>
        <v>19601007</v>
      </c>
      <c r="O296" s="38">
        <f t="shared" si="69"/>
        <v>0.52619158553352441</v>
      </c>
      <c r="P296" s="33">
        <v>4716977</v>
      </c>
      <c r="Q296" s="33">
        <v>35218286</v>
      </c>
      <c r="R296" s="33">
        <v>46856253</v>
      </c>
      <c r="S296" s="33">
        <v>10906266</v>
      </c>
      <c r="T296" s="38">
        <f t="shared" si="70"/>
        <v>0.23276009714221066</v>
      </c>
      <c r="U296" s="38">
        <f t="shared" si="71"/>
        <v>0.99267200158067337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131893812</v>
      </c>
      <c r="E298" s="34">
        <f>SUM(E293:E297)</f>
        <v>166227648</v>
      </c>
      <c r="F298" s="34">
        <f>SUM(F293:F297)</f>
        <v>23199132</v>
      </c>
      <c r="G298" s="39">
        <f t="shared" si="64"/>
        <v>0.17589249751914063</v>
      </c>
      <c r="H298" s="34">
        <f>SUM(H293:H297)</f>
        <v>31081243</v>
      </c>
      <c r="I298" s="39">
        <f t="shared" si="65"/>
        <v>0.23565353467833655</v>
      </c>
      <c r="J298" s="34">
        <f>SUM(J293:J297)</f>
        <v>20681287</v>
      </c>
      <c r="K298" s="39">
        <f t="shared" si="66"/>
        <v>0.12441544621987312</v>
      </c>
      <c r="L298" s="34">
        <f>SUM(L293:L297)</f>
        <v>27742023</v>
      </c>
      <c r="M298" s="39">
        <f t="shared" si="67"/>
        <v>0.16689174956021757</v>
      </c>
      <c r="N298" s="34">
        <f t="shared" si="68"/>
        <v>102703685</v>
      </c>
      <c r="O298" s="39">
        <f t="shared" si="69"/>
        <v>0.61784959503247017</v>
      </c>
      <c r="P298" s="34">
        <f>SUM(P293:P297)</f>
        <v>33072523</v>
      </c>
      <c r="Q298" s="34">
        <f>SUM(Q293:Q297)</f>
        <v>129513974</v>
      </c>
      <c r="R298" s="34">
        <f>SUM(R293:R297)</f>
        <v>158187163</v>
      </c>
      <c r="S298" s="34">
        <f>SUM(S293:S297)</f>
        <v>91866616</v>
      </c>
      <c r="T298" s="39">
        <f t="shared" si="70"/>
        <v>0.58074634033357053</v>
      </c>
      <c r="U298" s="39">
        <f t="shared" si="71"/>
        <v>-0.16117609170609692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363571731</v>
      </c>
      <c r="E299" s="34">
        <f>SUM(E263:E266,E268:E274,E276:E284,E286:E291,E293:E297)</f>
        <v>395347564</v>
      </c>
      <c r="F299" s="34">
        <f>SUM(F263:F266,F268:F274,F276:F284,F286:F291,F293:F297)</f>
        <v>55778022</v>
      </c>
      <c r="G299" s="39">
        <f t="shared" si="64"/>
        <v>0.15341682876879115</v>
      </c>
      <c r="H299" s="34">
        <f>SUM(H263:H266,H268:H274,H276:H284,H286:H291,H293:H297)</f>
        <v>67000562</v>
      </c>
      <c r="I299" s="39">
        <f t="shared" si="65"/>
        <v>0.18428430014543679</v>
      </c>
      <c r="J299" s="34">
        <f>SUM(J263:J266,J268:J274,J276:J284,J286:J291,J293:J297)</f>
        <v>51756448</v>
      </c>
      <c r="K299" s="39">
        <f t="shared" si="66"/>
        <v>0.13091379007459877</v>
      </c>
      <c r="L299" s="34">
        <f>SUM(L263:L266,L268:L274,L276:L284,L286:L291,L293:L297)</f>
        <v>56773849</v>
      </c>
      <c r="M299" s="39">
        <f t="shared" si="67"/>
        <v>0.14360490406360515</v>
      </c>
      <c r="N299" s="34">
        <f t="shared" si="68"/>
        <v>231308881</v>
      </c>
      <c r="O299" s="39">
        <f t="shared" si="69"/>
        <v>0.58507728910655432</v>
      </c>
      <c r="P299" s="34">
        <f>SUM(P263:P266,P268:P274,P276:P284,P286:P291,P293:P297)</f>
        <v>110841920</v>
      </c>
      <c r="Q299" s="34">
        <f>SUM(Q263:Q266,Q268:Q274,Q276:Q284,Q286:Q291,Q293:Q297)</f>
        <v>365563916</v>
      </c>
      <c r="R299" s="34">
        <f>SUM(R263:R266,R268:R274,R276:R284,R286:R291,R293:R297)</f>
        <v>405452369</v>
      </c>
      <c r="S299" s="34">
        <f>SUM(S263:S266,S268:S274,S276:S284,S286:S291,S293:S297)</f>
        <v>298991913</v>
      </c>
      <c r="T299" s="39">
        <f t="shared" si="70"/>
        <v>0.73742795913963444</v>
      </c>
      <c r="U299" s="39">
        <f t="shared" si="71"/>
        <v>-0.48779442831737307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2569534556</v>
      </c>
      <c r="E302" s="33">
        <v>2624751611</v>
      </c>
      <c r="F302" s="33">
        <v>455005848</v>
      </c>
      <c r="G302" s="38">
        <f t="shared" ref="G302:G339" si="72">IF(($D302     =0),0,($F302     /$D302     ))</f>
        <v>0.17707714688542994</v>
      </c>
      <c r="H302" s="33">
        <v>641707341</v>
      </c>
      <c r="I302" s="38">
        <f t="shared" ref="I302:I339" si="73">IF(($D302     =0),0,($H302     /$D302     ))</f>
        <v>0.24973680136022269</v>
      </c>
      <c r="J302" s="33">
        <v>574662737</v>
      </c>
      <c r="K302" s="38">
        <f t="shared" ref="K302:K339" si="74">IF(($E302     =0),0,($J302     /$E302     ))</f>
        <v>0.21893985495300264</v>
      </c>
      <c r="L302" s="33">
        <v>712938146</v>
      </c>
      <c r="M302" s="38">
        <f t="shared" ref="M302:M339" si="75">IF(($E302     =0),0,($L302     /$E302     ))</f>
        <v>0.27162118617707176</v>
      </c>
      <c r="N302" s="33">
        <f t="shared" ref="N302:N339" si="76">$F302     +$H302     +$J302     +$L302</f>
        <v>2384314072</v>
      </c>
      <c r="O302" s="38">
        <f t="shared" ref="O302:O339" si="77">IF(($E302     =0),0,($N302     /$E302     ))</f>
        <v>0.90839607908330955</v>
      </c>
      <c r="P302" s="33">
        <v>627619862</v>
      </c>
      <c r="Q302" s="33">
        <v>2530257718</v>
      </c>
      <c r="R302" s="33">
        <v>2423646212</v>
      </c>
      <c r="S302" s="33">
        <v>2242602654</v>
      </c>
      <c r="T302" s="38">
        <f t="shared" ref="T302:T339" si="78">IF(($R302     =0),0,($S302     /$R302     ))</f>
        <v>0.92530116107556704</v>
      </c>
      <c r="U302" s="38">
        <f t="shared" ref="U302:U339" si="79">IF(($P302     =0),0,(($L302     /$P302     )-1))</f>
        <v>0.13593942634020717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2569534556</v>
      </c>
      <c r="E303" s="34">
        <f>E302</f>
        <v>2624751611</v>
      </c>
      <c r="F303" s="34">
        <f>F302</f>
        <v>455005848</v>
      </c>
      <c r="G303" s="39">
        <f t="shared" si="72"/>
        <v>0.17707714688542994</v>
      </c>
      <c r="H303" s="34">
        <f>H302</f>
        <v>641707341</v>
      </c>
      <c r="I303" s="39">
        <f t="shared" si="73"/>
        <v>0.24973680136022269</v>
      </c>
      <c r="J303" s="34">
        <f>J302</f>
        <v>574662737</v>
      </c>
      <c r="K303" s="39">
        <f t="shared" si="74"/>
        <v>0.21893985495300264</v>
      </c>
      <c r="L303" s="34">
        <f>L302</f>
        <v>712938146</v>
      </c>
      <c r="M303" s="39">
        <f t="shared" si="75"/>
        <v>0.27162118617707176</v>
      </c>
      <c r="N303" s="34">
        <f t="shared" si="76"/>
        <v>2384314072</v>
      </c>
      <c r="O303" s="39">
        <f t="shared" si="77"/>
        <v>0.90839607908330955</v>
      </c>
      <c r="P303" s="34">
        <f>P302</f>
        <v>627619862</v>
      </c>
      <c r="Q303" s="34">
        <f>Q302</f>
        <v>2530257718</v>
      </c>
      <c r="R303" s="34">
        <f>R302</f>
        <v>2423646212</v>
      </c>
      <c r="S303" s="34">
        <f>S302</f>
        <v>2242602654</v>
      </c>
      <c r="T303" s="39">
        <f t="shared" si="78"/>
        <v>0.92530116107556704</v>
      </c>
      <c r="U303" s="39">
        <f t="shared" si="79"/>
        <v>0.13593942634020717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12540657</v>
      </c>
      <c r="E304" s="33">
        <v>18646371</v>
      </c>
      <c r="F304" s="33">
        <v>1565899</v>
      </c>
      <c r="G304" s="38">
        <f t="shared" si="72"/>
        <v>0.12486578653734011</v>
      </c>
      <c r="H304" s="33">
        <v>2823672</v>
      </c>
      <c r="I304" s="38">
        <f t="shared" si="73"/>
        <v>0.22516140900751849</v>
      </c>
      <c r="J304" s="33">
        <v>5211192</v>
      </c>
      <c r="K304" s="38">
        <f t="shared" si="74"/>
        <v>0.27947486403654631</v>
      </c>
      <c r="L304" s="33">
        <v>3145546</v>
      </c>
      <c r="M304" s="38">
        <f t="shared" si="75"/>
        <v>0.16869480930096264</v>
      </c>
      <c r="N304" s="33">
        <f t="shared" si="76"/>
        <v>12746309</v>
      </c>
      <c r="O304" s="38">
        <f t="shared" si="77"/>
        <v>0.68358121802896665</v>
      </c>
      <c r="P304" s="33">
        <v>2706898</v>
      </c>
      <c r="Q304" s="33">
        <v>13994217</v>
      </c>
      <c r="R304" s="33">
        <v>12909977</v>
      </c>
      <c r="S304" s="33">
        <v>8282823</v>
      </c>
      <c r="T304" s="38">
        <f t="shared" si="78"/>
        <v>0.6415830949969934</v>
      </c>
      <c r="U304" s="38">
        <f t="shared" si="79"/>
        <v>0.16204821903152622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13504298</v>
      </c>
      <c r="E305" s="33">
        <v>22005844</v>
      </c>
      <c r="F305" s="33">
        <v>3177742</v>
      </c>
      <c r="G305" s="38">
        <f t="shared" si="72"/>
        <v>0.23531337948851544</v>
      </c>
      <c r="H305" s="33">
        <v>4103188</v>
      </c>
      <c r="I305" s="38">
        <f t="shared" si="73"/>
        <v>0.30384311720609247</v>
      </c>
      <c r="J305" s="33">
        <v>4790322</v>
      </c>
      <c r="K305" s="38">
        <f t="shared" si="74"/>
        <v>0.21768408428233882</v>
      </c>
      <c r="L305" s="33">
        <v>6405263</v>
      </c>
      <c r="M305" s="38">
        <f t="shared" si="75"/>
        <v>0.29107099914004664</v>
      </c>
      <c r="N305" s="33">
        <f t="shared" si="76"/>
        <v>18476515</v>
      </c>
      <c r="O305" s="38">
        <f t="shared" si="77"/>
        <v>0.83961855768858495</v>
      </c>
      <c r="P305" s="33">
        <v>4132191</v>
      </c>
      <c r="Q305" s="33">
        <v>13689930</v>
      </c>
      <c r="R305" s="33">
        <v>15297721</v>
      </c>
      <c r="S305" s="33">
        <v>14085703</v>
      </c>
      <c r="T305" s="38">
        <f t="shared" si="78"/>
        <v>0.92077133580877835</v>
      </c>
      <c r="U305" s="38">
        <f t="shared" si="79"/>
        <v>0.55008880276831351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16409510</v>
      </c>
      <c r="E306" s="33">
        <v>15062893</v>
      </c>
      <c r="F306" s="33">
        <v>2803791</v>
      </c>
      <c r="G306" s="38">
        <f t="shared" si="72"/>
        <v>0.17086378569500246</v>
      </c>
      <c r="H306" s="33">
        <v>3182167</v>
      </c>
      <c r="I306" s="38">
        <f t="shared" si="73"/>
        <v>0.19392212198901734</v>
      </c>
      <c r="J306" s="33">
        <v>3306334</v>
      </c>
      <c r="K306" s="38">
        <f t="shared" si="74"/>
        <v>0.2195019243647286</v>
      </c>
      <c r="L306" s="33">
        <v>3320153</v>
      </c>
      <c r="M306" s="38">
        <f t="shared" si="75"/>
        <v>0.22041934441146199</v>
      </c>
      <c r="N306" s="33">
        <f t="shared" si="76"/>
        <v>12612445</v>
      </c>
      <c r="O306" s="38">
        <f t="shared" si="77"/>
        <v>0.83731890016081245</v>
      </c>
      <c r="P306" s="33">
        <v>-4314031</v>
      </c>
      <c r="Q306" s="33">
        <v>17457400</v>
      </c>
      <c r="R306" s="33">
        <v>15825900</v>
      </c>
      <c r="S306" s="33">
        <v>5904785</v>
      </c>
      <c r="T306" s="38">
        <f t="shared" si="78"/>
        <v>0.37310895430907565</v>
      </c>
      <c r="U306" s="38">
        <f t="shared" si="79"/>
        <v>-1.7696173254202392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78967354</v>
      </c>
      <c r="E307" s="33">
        <v>80733878</v>
      </c>
      <c r="F307" s="33">
        <v>19153367</v>
      </c>
      <c r="G307" s="38">
        <f t="shared" si="72"/>
        <v>0.24254791416716331</v>
      </c>
      <c r="H307" s="33">
        <v>22313963</v>
      </c>
      <c r="I307" s="38">
        <f t="shared" si="73"/>
        <v>0.28257199804364724</v>
      </c>
      <c r="J307" s="33">
        <v>19313400</v>
      </c>
      <c r="K307" s="38">
        <f t="shared" si="74"/>
        <v>0.23922299384652376</v>
      </c>
      <c r="L307" s="33">
        <v>21205030</v>
      </c>
      <c r="M307" s="38">
        <f t="shared" si="75"/>
        <v>0.26265343032326527</v>
      </c>
      <c r="N307" s="33">
        <f t="shared" si="76"/>
        <v>81985760</v>
      </c>
      <c r="O307" s="38">
        <f t="shared" si="77"/>
        <v>1.0155062785414568</v>
      </c>
      <c r="P307" s="33">
        <v>36651147</v>
      </c>
      <c r="Q307" s="33">
        <v>81422582</v>
      </c>
      <c r="R307" s="33">
        <v>76141179</v>
      </c>
      <c r="S307" s="33">
        <v>73989556</v>
      </c>
      <c r="T307" s="38">
        <f t="shared" si="78"/>
        <v>0.97174166425765485</v>
      </c>
      <c r="U307" s="38">
        <f t="shared" si="79"/>
        <v>-0.42143611494614341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67528388</v>
      </c>
      <c r="E308" s="33">
        <v>71300376</v>
      </c>
      <c r="F308" s="33">
        <v>7800006</v>
      </c>
      <c r="G308" s="38">
        <f t="shared" si="72"/>
        <v>0.11550706645033493</v>
      </c>
      <c r="H308" s="33">
        <v>24545310</v>
      </c>
      <c r="I308" s="38">
        <f t="shared" si="73"/>
        <v>0.36348135542640231</v>
      </c>
      <c r="J308" s="33">
        <v>14040257</v>
      </c>
      <c r="K308" s="38">
        <f t="shared" si="74"/>
        <v>0.19691701205053955</v>
      </c>
      <c r="L308" s="33">
        <v>18895702</v>
      </c>
      <c r="M308" s="38">
        <f t="shared" si="75"/>
        <v>0.2650154607880329</v>
      </c>
      <c r="N308" s="33">
        <f t="shared" si="76"/>
        <v>65281275</v>
      </c>
      <c r="O308" s="38">
        <f t="shared" si="77"/>
        <v>0.91558107631858776</v>
      </c>
      <c r="P308" s="33">
        <v>30904465</v>
      </c>
      <c r="Q308" s="33">
        <v>68701274</v>
      </c>
      <c r="R308" s="33">
        <v>66438806</v>
      </c>
      <c r="S308" s="33">
        <v>62261674</v>
      </c>
      <c r="T308" s="38">
        <f t="shared" si="78"/>
        <v>0.93712812960545977</v>
      </c>
      <c r="U308" s="38">
        <f t="shared" si="79"/>
        <v>-0.38857695805444292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188950207</v>
      </c>
      <c r="E310" s="34">
        <f>SUM(E304:E309)</f>
        <v>207749362</v>
      </c>
      <c r="F310" s="34">
        <f>SUM(F304:F309)</f>
        <v>34500805</v>
      </c>
      <c r="G310" s="39">
        <f t="shared" si="72"/>
        <v>0.18259204659140701</v>
      </c>
      <c r="H310" s="34">
        <f>SUM(H304:H309)</f>
        <v>56968300</v>
      </c>
      <c r="I310" s="39">
        <f t="shared" si="73"/>
        <v>0.3014990081487447</v>
      </c>
      <c r="J310" s="34">
        <f>SUM(J304:J309)</f>
        <v>46661505</v>
      </c>
      <c r="K310" s="39">
        <f t="shared" si="74"/>
        <v>0.22460480528455246</v>
      </c>
      <c r="L310" s="34">
        <f>SUM(L304:L309)</f>
        <v>52971694</v>
      </c>
      <c r="M310" s="39">
        <f t="shared" si="75"/>
        <v>0.25497885283517741</v>
      </c>
      <c r="N310" s="34">
        <f t="shared" si="76"/>
        <v>191102304</v>
      </c>
      <c r="O310" s="39">
        <f t="shared" si="77"/>
        <v>0.91986951083873847</v>
      </c>
      <c r="P310" s="34">
        <f>SUM(P304:P309)</f>
        <v>70080670</v>
      </c>
      <c r="Q310" s="34">
        <f>SUM(Q304:Q309)</f>
        <v>195265403</v>
      </c>
      <c r="R310" s="34">
        <f>SUM(R304:R309)</f>
        <v>186613583</v>
      </c>
      <c r="S310" s="34">
        <f>SUM(S304:S309)</f>
        <v>164524541</v>
      </c>
      <c r="T310" s="39">
        <f t="shared" si="78"/>
        <v>0.88163218536991494</v>
      </c>
      <c r="U310" s="39">
        <f t="shared" si="79"/>
        <v>-0.24413259747659377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43399503</v>
      </c>
      <c r="E311" s="33">
        <v>38824373</v>
      </c>
      <c r="F311" s="33">
        <v>2786825</v>
      </c>
      <c r="G311" s="38">
        <f t="shared" si="72"/>
        <v>6.4213292949460737E-2</v>
      </c>
      <c r="H311" s="33">
        <v>11497252</v>
      </c>
      <c r="I311" s="38">
        <f t="shared" si="73"/>
        <v>0.2649166742762008</v>
      </c>
      <c r="J311" s="33">
        <v>10764173</v>
      </c>
      <c r="K311" s="38">
        <f t="shared" si="74"/>
        <v>0.27725297714402242</v>
      </c>
      <c r="L311" s="33">
        <v>8637143</v>
      </c>
      <c r="M311" s="38">
        <f t="shared" si="75"/>
        <v>0.2224670312125839</v>
      </c>
      <c r="N311" s="33">
        <f t="shared" si="76"/>
        <v>33685393</v>
      </c>
      <c r="O311" s="38">
        <f t="shared" si="77"/>
        <v>0.86763520945978956</v>
      </c>
      <c r="P311" s="33">
        <v>7411730</v>
      </c>
      <c r="Q311" s="33">
        <v>34765989</v>
      </c>
      <c r="R311" s="33">
        <v>32844982</v>
      </c>
      <c r="S311" s="33">
        <v>27769318</v>
      </c>
      <c r="T311" s="38">
        <f t="shared" si="78"/>
        <v>0.84546607454374612</v>
      </c>
      <c r="U311" s="38">
        <f t="shared" si="79"/>
        <v>0.1653342741842998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126100942</v>
      </c>
      <c r="E312" s="33">
        <v>134240945</v>
      </c>
      <c r="F312" s="33">
        <v>12145058</v>
      </c>
      <c r="G312" s="38">
        <f t="shared" si="72"/>
        <v>9.631219091130977E-2</v>
      </c>
      <c r="H312" s="33">
        <v>51152784</v>
      </c>
      <c r="I312" s="38">
        <f t="shared" si="73"/>
        <v>0.40564949943038492</v>
      </c>
      <c r="J312" s="33">
        <v>15140206</v>
      </c>
      <c r="K312" s="38">
        <f t="shared" si="74"/>
        <v>0.11278381569796012</v>
      </c>
      <c r="L312" s="33">
        <v>40880069</v>
      </c>
      <c r="M312" s="38">
        <f t="shared" si="75"/>
        <v>0.30452757167345629</v>
      </c>
      <c r="N312" s="33">
        <f t="shared" si="76"/>
        <v>119318117</v>
      </c>
      <c r="O312" s="38">
        <f t="shared" si="77"/>
        <v>0.8888354965022035</v>
      </c>
      <c r="P312" s="33">
        <v>38091020</v>
      </c>
      <c r="Q312" s="33">
        <v>129445881</v>
      </c>
      <c r="R312" s="33">
        <v>130862949</v>
      </c>
      <c r="S312" s="33">
        <v>120497248</v>
      </c>
      <c r="T312" s="38">
        <f t="shared" si="78"/>
        <v>0.92078964229974669</v>
      </c>
      <c r="U312" s="38">
        <f t="shared" si="79"/>
        <v>7.3220643605763192E-2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182682331</v>
      </c>
      <c r="E313" s="33">
        <v>175615441</v>
      </c>
      <c r="F313" s="33">
        <v>18230089</v>
      </c>
      <c r="G313" s="38">
        <f t="shared" si="72"/>
        <v>9.9791199839682362E-2</v>
      </c>
      <c r="H313" s="33">
        <v>34076555</v>
      </c>
      <c r="I313" s="38">
        <f t="shared" si="73"/>
        <v>0.18653448756355095</v>
      </c>
      <c r="J313" s="33">
        <v>18156584</v>
      </c>
      <c r="K313" s="38">
        <f t="shared" si="74"/>
        <v>0.10338831196511929</v>
      </c>
      <c r="L313" s="33">
        <v>30496572</v>
      </c>
      <c r="M313" s="38">
        <f t="shared" si="75"/>
        <v>0.17365541336424967</v>
      </c>
      <c r="N313" s="33">
        <f t="shared" si="76"/>
        <v>100959800</v>
      </c>
      <c r="O313" s="38">
        <f t="shared" si="77"/>
        <v>0.57489136163146382</v>
      </c>
      <c r="P313" s="33">
        <v>24276524</v>
      </c>
      <c r="Q313" s="33">
        <v>145692207</v>
      </c>
      <c r="R313" s="33">
        <v>140758270</v>
      </c>
      <c r="S313" s="33">
        <v>100857682</v>
      </c>
      <c r="T313" s="38">
        <f t="shared" si="78"/>
        <v>0.71653112815325171</v>
      </c>
      <c r="U313" s="38">
        <f t="shared" si="79"/>
        <v>0.25621658191263297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63889950</v>
      </c>
      <c r="E314" s="33">
        <v>75510283</v>
      </c>
      <c r="F314" s="33">
        <v>10184917</v>
      </c>
      <c r="G314" s="38">
        <f t="shared" si="72"/>
        <v>0.15941344452453007</v>
      </c>
      <c r="H314" s="33">
        <v>12659251</v>
      </c>
      <c r="I314" s="38">
        <f t="shared" si="73"/>
        <v>0.19814150738887729</v>
      </c>
      <c r="J314" s="33">
        <v>22703205</v>
      </c>
      <c r="K314" s="38">
        <f t="shared" si="74"/>
        <v>0.30066375198196515</v>
      </c>
      <c r="L314" s="33">
        <v>19529042</v>
      </c>
      <c r="M314" s="38">
        <f t="shared" si="75"/>
        <v>0.25862758321273938</v>
      </c>
      <c r="N314" s="33">
        <f t="shared" si="76"/>
        <v>65076415</v>
      </c>
      <c r="O314" s="38">
        <f t="shared" si="77"/>
        <v>0.86182189252290309</v>
      </c>
      <c r="P314" s="33">
        <v>20224189</v>
      </c>
      <c r="Q314" s="33">
        <v>60472193</v>
      </c>
      <c r="R314" s="33">
        <v>59404922</v>
      </c>
      <c r="S314" s="33">
        <v>52627215</v>
      </c>
      <c r="T314" s="38">
        <f t="shared" si="78"/>
        <v>0.88590664255059537</v>
      </c>
      <c r="U314" s="38">
        <f t="shared" si="79"/>
        <v>-3.4372058132961514E-2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30487686</v>
      </c>
      <c r="E315" s="33">
        <v>30873399</v>
      </c>
      <c r="F315" s="33">
        <v>6610596</v>
      </c>
      <c r="G315" s="38">
        <f t="shared" si="72"/>
        <v>0.21682839425727488</v>
      </c>
      <c r="H315" s="33">
        <v>8162685</v>
      </c>
      <c r="I315" s="38">
        <f t="shared" si="73"/>
        <v>0.26773711196054695</v>
      </c>
      <c r="J315" s="33">
        <v>8560020</v>
      </c>
      <c r="K315" s="38">
        <f t="shared" si="74"/>
        <v>0.2772619885487827</v>
      </c>
      <c r="L315" s="33">
        <v>11008300</v>
      </c>
      <c r="M315" s="38">
        <f t="shared" si="75"/>
        <v>0.35656261884219487</v>
      </c>
      <c r="N315" s="33">
        <f t="shared" si="76"/>
        <v>34341601</v>
      </c>
      <c r="O315" s="38">
        <f t="shared" si="77"/>
        <v>1.1123362542621238</v>
      </c>
      <c r="P315" s="33">
        <v>7066983</v>
      </c>
      <c r="Q315" s="33">
        <v>30932060</v>
      </c>
      <c r="R315" s="33">
        <v>32483074</v>
      </c>
      <c r="S315" s="33">
        <v>24259650</v>
      </c>
      <c r="T315" s="38">
        <f t="shared" si="78"/>
        <v>0.74683972335869442</v>
      </c>
      <c r="U315" s="38">
        <f t="shared" si="79"/>
        <v>0.55770857238513227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446560412</v>
      </c>
      <c r="E317" s="34">
        <f>SUM(E311:E316)</f>
        <v>455064441</v>
      </c>
      <c r="F317" s="34">
        <f>SUM(F311:F316)</f>
        <v>49957485</v>
      </c>
      <c r="G317" s="39">
        <f t="shared" si="72"/>
        <v>0.11187172811906131</v>
      </c>
      <c r="H317" s="34">
        <f>SUM(H311:H316)</f>
        <v>117548527</v>
      </c>
      <c r="I317" s="39">
        <f t="shared" si="73"/>
        <v>0.26323096235409243</v>
      </c>
      <c r="J317" s="34">
        <f>SUM(J311:J316)</f>
        <v>75324188</v>
      </c>
      <c r="K317" s="39">
        <f t="shared" si="74"/>
        <v>0.16552422297482919</v>
      </c>
      <c r="L317" s="34">
        <f>SUM(L311:L316)</f>
        <v>110551126</v>
      </c>
      <c r="M317" s="39">
        <f t="shared" si="75"/>
        <v>0.24293510114098324</v>
      </c>
      <c r="N317" s="34">
        <f t="shared" si="76"/>
        <v>353381326</v>
      </c>
      <c r="O317" s="39">
        <f t="shared" si="77"/>
        <v>0.7765522729559966</v>
      </c>
      <c r="P317" s="34">
        <f>SUM(P311:P316)</f>
        <v>97070446</v>
      </c>
      <c r="Q317" s="34">
        <f>SUM(Q311:Q316)</f>
        <v>401308330</v>
      </c>
      <c r="R317" s="34">
        <f>SUM(R311:R316)</f>
        <v>396354197</v>
      </c>
      <c r="S317" s="34">
        <f>SUM(S311:S316)</f>
        <v>326011113</v>
      </c>
      <c r="T317" s="39">
        <f t="shared" si="78"/>
        <v>0.82252468995553485</v>
      </c>
      <c r="U317" s="39">
        <f t="shared" si="79"/>
        <v>0.13887522470021407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47116845</v>
      </c>
      <c r="E318" s="33">
        <v>49763417</v>
      </c>
      <c r="F318" s="33">
        <v>9185365</v>
      </c>
      <c r="G318" s="38">
        <f t="shared" si="72"/>
        <v>0.19494864310205831</v>
      </c>
      <c r="H318" s="33">
        <v>12340516</v>
      </c>
      <c r="I318" s="38">
        <f t="shared" si="73"/>
        <v>0.26191303768323199</v>
      </c>
      <c r="J318" s="33">
        <v>13691094</v>
      </c>
      <c r="K318" s="38">
        <f t="shared" si="74"/>
        <v>0.275123671672305</v>
      </c>
      <c r="L318" s="33">
        <v>16377244</v>
      </c>
      <c r="M318" s="38">
        <f t="shared" si="75"/>
        <v>0.32910207914380157</v>
      </c>
      <c r="N318" s="33">
        <f t="shared" si="76"/>
        <v>51594219</v>
      </c>
      <c r="O318" s="38">
        <f t="shared" si="77"/>
        <v>1.0367901183313035</v>
      </c>
      <c r="P318" s="33">
        <v>12966899</v>
      </c>
      <c r="Q318" s="33">
        <v>45014545</v>
      </c>
      <c r="R318" s="33">
        <v>45930846</v>
      </c>
      <c r="S318" s="33">
        <v>45505325</v>
      </c>
      <c r="T318" s="38">
        <f t="shared" si="78"/>
        <v>0.99073561588654391</v>
      </c>
      <c r="U318" s="38">
        <f t="shared" si="79"/>
        <v>0.2630038993902859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102665222</v>
      </c>
      <c r="E319" s="33">
        <v>112508702</v>
      </c>
      <c r="F319" s="33">
        <v>18499186</v>
      </c>
      <c r="G319" s="38">
        <f t="shared" si="72"/>
        <v>0.18018941214581896</v>
      </c>
      <c r="H319" s="33">
        <v>32930502</v>
      </c>
      <c r="I319" s="38">
        <f t="shared" si="73"/>
        <v>0.32075615635448584</v>
      </c>
      <c r="J319" s="33">
        <v>24573474</v>
      </c>
      <c r="K319" s="38">
        <f t="shared" si="74"/>
        <v>0.21841398543554436</v>
      </c>
      <c r="L319" s="33">
        <v>30678501</v>
      </c>
      <c r="M319" s="38">
        <f t="shared" si="75"/>
        <v>0.27267669482134815</v>
      </c>
      <c r="N319" s="33">
        <f t="shared" si="76"/>
        <v>106681663</v>
      </c>
      <c r="O319" s="38">
        <f t="shared" si="77"/>
        <v>0.94820810393848465</v>
      </c>
      <c r="P319" s="33">
        <v>24846030</v>
      </c>
      <c r="Q319" s="33">
        <v>88633425</v>
      </c>
      <c r="R319" s="33">
        <v>92062099</v>
      </c>
      <c r="S319" s="33">
        <v>92158783</v>
      </c>
      <c r="T319" s="38">
        <f t="shared" si="78"/>
        <v>1.0010502041670808</v>
      </c>
      <c r="U319" s="38">
        <f t="shared" si="79"/>
        <v>0.23474458494978867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13038710</v>
      </c>
      <c r="E320" s="33">
        <v>12614710</v>
      </c>
      <c r="F320" s="33">
        <v>2810106</v>
      </c>
      <c r="G320" s="38">
        <f t="shared" si="72"/>
        <v>0.21552024701830166</v>
      </c>
      <c r="H320" s="33">
        <v>3456227</v>
      </c>
      <c r="I320" s="38">
        <f t="shared" si="73"/>
        <v>0.26507430566367379</v>
      </c>
      <c r="J320" s="33">
        <v>2961951</v>
      </c>
      <c r="K320" s="38">
        <f t="shared" si="74"/>
        <v>0.23480135492611404</v>
      </c>
      <c r="L320" s="33">
        <v>3309989</v>
      </c>
      <c r="M320" s="38">
        <f t="shared" si="75"/>
        <v>0.26239120835912993</v>
      </c>
      <c r="N320" s="33">
        <f t="shared" si="76"/>
        <v>12538273</v>
      </c>
      <c r="O320" s="38">
        <f t="shared" si="77"/>
        <v>0.99394064548451766</v>
      </c>
      <c r="P320" s="33">
        <v>2917186</v>
      </c>
      <c r="Q320" s="33">
        <v>11960464</v>
      </c>
      <c r="R320" s="33">
        <v>11936364</v>
      </c>
      <c r="S320" s="33">
        <v>11615536</v>
      </c>
      <c r="T320" s="38">
        <f t="shared" si="78"/>
        <v>0.97312179822934353</v>
      </c>
      <c r="U320" s="38">
        <f t="shared" si="79"/>
        <v>0.13465133865307188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19002813</v>
      </c>
      <c r="E321" s="33">
        <v>18177850</v>
      </c>
      <c r="F321" s="33">
        <v>4212953</v>
      </c>
      <c r="G321" s="38">
        <f t="shared" si="72"/>
        <v>0.22170154492390154</v>
      </c>
      <c r="H321" s="33">
        <v>4361711</v>
      </c>
      <c r="I321" s="38">
        <f t="shared" si="73"/>
        <v>0.2295297543579469</v>
      </c>
      <c r="J321" s="33">
        <v>3697968</v>
      </c>
      <c r="K321" s="38">
        <f t="shared" si="74"/>
        <v>0.20343263917349963</v>
      </c>
      <c r="L321" s="33">
        <v>4233355</v>
      </c>
      <c r="M321" s="38">
        <f t="shared" si="75"/>
        <v>0.23288535222812379</v>
      </c>
      <c r="N321" s="33">
        <f t="shared" si="76"/>
        <v>16505987</v>
      </c>
      <c r="O321" s="38">
        <f t="shared" si="77"/>
        <v>0.90802746199358009</v>
      </c>
      <c r="P321" s="33">
        <v>4131730</v>
      </c>
      <c r="Q321" s="33">
        <v>18404076</v>
      </c>
      <c r="R321" s="33">
        <v>17059122</v>
      </c>
      <c r="S321" s="33">
        <v>14919375</v>
      </c>
      <c r="T321" s="38">
        <f t="shared" si="78"/>
        <v>0.87456874978677102</v>
      </c>
      <c r="U321" s="38">
        <f t="shared" si="79"/>
        <v>2.4596234507095138E-2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181823590</v>
      </c>
      <c r="E323" s="34">
        <f>SUM(E318:E322)</f>
        <v>193064679</v>
      </c>
      <c r="F323" s="34">
        <f>SUM(F318:F322)</f>
        <v>34707610</v>
      </c>
      <c r="G323" s="39">
        <f t="shared" si="72"/>
        <v>0.19088617709066244</v>
      </c>
      <c r="H323" s="34">
        <f>SUM(H318:H322)</f>
        <v>53088956</v>
      </c>
      <c r="I323" s="39">
        <f t="shared" si="73"/>
        <v>0.29198057303785496</v>
      </c>
      <c r="J323" s="34">
        <f>SUM(J318:J322)</f>
        <v>44924487</v>
      </c>
      <c r="K323" s="39">
        <f t="shared" si="74"/>
        <v>0.23269138214556584</v>
      </c>
      <c r="L323" s="34">
        <f>SUM(L318:L322)</f>
        <v>54599089</v>
      </c>
      <c r="M323" s="39">
        <f t="shared" si="75"/>
        <v>0.28280206033958183</v>
      </c>
      <c r="N323" s="34">
        <f t="shared" si="76"/>
        <v>187320142</v>
      </c>
      <c r="O323" s="39">
        <f t="shared" si="77"/>
        <v>0.97024553103263389</v>
      </c>
      <c r="P323" s="34">
        <f>SUM(P318:P322)</f>
        <v>44861845</v>
      </c>
      <c r="Q323" s="34">
        <f>SUM(Q318:Q322)</f>
        <v>164012510</v>
      </c>
      <c r="R323" s="34">
        <f>SUM(R318:R322)</f>
        <v>166988431</v>
      </c>
      <c r="S323" s="34">
        <f>SUM(S318:S322)</f>
        <v>164199019</v>
      </c>
      <c r="T323" s="39">
        <f t="shared" si="78"/>
        <v>0.98329577693918213</v>
      </c>
      <c r="U323" s="39">
        <f t="shared" si="79"/>
        <v>0.21704956628511374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9711444</v>
      </c>
      <c r="E324" s="33">
        <v>10995388</v>
      </c>
      <c r="F324" s="33">
        <v>1466569</v>
      </c>
      <c r="G324" s="38">
        <f t="shared" si="72"/>
        <v>0.15101451442236602</v>
      </c>
      <c r="H324" s="33">
        <v>1336221</v>
      </c>
      <c r="I324" s="38">
        <f t="shared" si="73"/>
        <v>0.13759241159193217</v>
      </c>
      <c r="J324" s="33">
        <v>10576725</v>
      </c>
      <c r="K324" s="38">
        <f t="shared" si="74"/>
        <v>0.96192376294497295</v>
      </c>
      <c r="L324" s="33">
        <v>1534809</v>
      </c>
      <c r="M324" s="38">
        <f t="shared" si="75"/>
        <v>0.13958661577017564</v>
      </c>
      <c r="N324" s="33">
        <f t="shared" si="76"/>
        <v>14914324</v>
      </c>
      <c r="O324" s="38">
        <f t="shared" si="77"/>
        <v>1.3564163447438145</v>
      </c>
      <c r="P324" s="33">
        <v>1707667</v>
      </c>
      <c r="Q324" s="33">
        <v>6906058</v>
      </c>
      <c r="R324" s="33">
        <v>8408717</v>
      </c>
      <c r="S324" s="33">
        <v>5908775</v>
      </c>
      <c r="T324" s="38">
        <f t="shared" si="78"/>
        <v>0.70269638043473215</v>
      </c>
      <c r="U324" s="38">
        <f t="shared" si="79"/>
        <v>-0.1012246532842761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29509934</v>
      </c>
      <c r="E325" s="33">
        <v>30249103</v>
      </c>
      <c r="F325" s="33">
        <v>4007322</v>
      </c>
      <c r="G325" s="38">
        <f t="shared" si="72"/>
        <v>0.13579569510389281</v>
      </c>
      <c r="H325" s="33">
        <v>10042967</v>
      </c>
      <c r="I325" s="38">
        <f t="shared" si="73"/>
        <v>0.34032495633504295</v>
      </c>
      <c r="J325" s="33">
        <v>7105098</v>
      </c>
      <c r="K325" s="38">
        <f t="shared" si="74"/>
        <v>0.23488623778364601</v>
      </c>
      <c r="L325" s="33">
        <v>7043908</v>
      </c>
      <c r="M325" s="38">
        <f t="shared" si="75"/>
        <v>0.23286336788234679</v>
      </c>
      <c r="N325" s="33">
        <f t="shared" si="76"/>
        <v>28199295</v>
      </c>
      <c r="O325" s="38">
        <f t="shared" si="77"/>
        <v>0.9322357426598733</v>
      </c>
      <c r="P325" s="33">
        <v>6359827</v>
      </c>
      <c r="Q325" s="33">
        <v>27682149</v>
      </c>
      <c r="R325" s="33">
        <v>28934649</v>
      </c>
      <c r="S325" s="33">
        <v>24342949</v>
      </c>
      <c r="T325" s="38">
        <f t="shared" si="78"/>
        <v>0.84130790734665561</v>
      </c>
      <c r="U325" s="38">
        <f t="shared" si="79"/>
        <v>0.10756283150469348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109016775</v>
      </c>
      <c r="E326" s="33">
        <v>99701719</v>
      </c>
      <c r="F326" s="33">
        <v>11221009</v>
      </c>
      <c r="G326" s="38">
        <f t="shared" si="72"/>
        <v>0.10292919598841554</v>
      </c>
      <c r="H326" s="33">
        <v>16656744</v>
      </c>
      <c r="I326" s="38">
        <f t="shared" si="73"/>
        <v>0.15279065079663198</v>
      </c>
      <c r="J326" s="33">
        <v>33821634</v>
      </c>
      <c r="K326" s="38">
        <f t="shared" si="74"/>
        <v>0.33922819324709941</v>
      </c>
      <c r="L326" s="33">
        <v>23491411</v>
      </c>
      <c r="M326" s="38">
        <f t="shared" si="75"/>
        <v>0.23561691047673913</v>
      </c>
      <c r="N326" s="33">
        <f t="shared" si="76"/>
        <v>85190798</v>
      </c>
      <c r="O326" s="38">
        <f t="shared" si="77"/>
        <v>0.8544566618756092</v>
      </c>
      <c r="P326" s="33">
        <v>19703342</v>
      </c>
      <c r="Q326" s="33">
        <v>104155699</v>
      </c>
      <c r="R326" s="33">
        <v>96571143</v>
      </c>
      <c r="S326" s="33">
        <v>73388417</v>
      </c>
      <c r="T326" s="38">
        <f t="shared" si="78"/>
        <v>0.75994147651333066</v>
      </c>
      <c r="U326" s="38">
        <f t="shared" si="79"/>
        <v>0.19225515143573113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200085735</v>
      </c>
      <c r="E327" s="33">
        <v>217686018</v>
      </c>
      <c r="F327" s="33">
        <v>42505763</v>
      </c>
      <c r="G327" s="38">
        <f t="shared" si="72"/>
        <v>0.21243774824826966</v>
      </c>
      <c r="H327" s="33">
        <v>60715715</v>
      </c>
      <c r="I327" s="38">
        <f t="shared" si="73"/>
        <v>0.30344849421674164</v>
      </c>
      <c r="J327" s="33">
        <v>47164149</v>
      </c>
      <c r="K327" s="38">
        <f t="shared" si="74"/>
        <v>0.21666136131903521</v>
      </c>
      <c r="L327" s="33">
        <v>66194674</v>
      </c>
      <c r="M327" s="38">
        <f t="shared" si="75"/>
        <v>0.30408325995471147</v>
      </c>
      <c r="N327" s="33">
        <f t="shared" si="76"/>
        <v>216580301</v>
      </c>
      <c r="O327" s="38">
        <f t="shared" si="77"/>
        <v>0.99492058787165649</v>
      </c>
      <c r="P327" s="33">
        <v>51337176</v>
      </c>
      <c r="Q327" s="33">
        <v>197866534</v>
      </c>
      <c r="R327" s="33">
        <v>195146120</v>
      </c>
      <c r="S327" s="33">
        <v>184880440</v>
      </c>
      <c r="T327" s="38">
        <f t="shared" si="78"/>
        <v>0.94739490592997699</v>
      </c>
      <c r="U327" s="38">
        <f t="shared" si="79"/>
        <v>0.28941011480647094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24733400</v>
      </c>
      <c r="E328" s="33">
        <v>25934400</v>
      </c>
      <c r="F328" s="33">
        <v>5875188</v>
      </c>
      <c r="G328" s="38">
        <f t="shared" si="72"/>
        <v>0.23754065352923576</v>
      </c>
      <c r="H328" s="33">
        <v>7547809</v>
      </c>
      <c r="I328" s="38">
        <f t="shared" si="73"/>
        <v>0.30516665723272984</v>
      </c>
      <c r="J328" s="33">
        <v>7021562</v>
      </c>
      <c r="K328" s="38">
        <f t="shared" si="74"/>
        <v>0.27074318279967918</v>
      </c>
      <c r="L328" s="33">
        <v>6881166</v>
      </c>
      <c r="M328" s="38">
        <f t="shared" si="75"/>
        <v>0.26532967795669071</v>
      </c>
      <c r="N328" s="33">
        <f t="shared" si="76"/>
        <v>27325725</v>
      </c>
      <c r="O328" s="38">
        <f t="shared" si="77"/>
        <v>1.0536478576716639</v>
      </c>
      <c r="P328" s="33">
        <v>7231091</v>
      </c>
      <c r="Q328" s="33">
        <v>27741927</v>
      </c>
      <c r="R328" s="33">
        <v>26256918</v>
      </c>
      <c r="S328" s="33">
        <v>26866900</v>
      </c>
      <c r="T328" s="38">
        <f t="shared" si="78"/>
        <v>1.0232312870840363</v>
      </c>
      <c r="U328" s="38">
        <f t="shared" si="79"/>
        <v>-4.8391729546758522E-2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27849213</v>
      </c>
      <c r="E329" s="33">
        <v>27539665</v>
      </c>
      <c r="F329" s="33">
        <v>8552321</v>
      </c>
      <c r="G329" s="38">
        <f t="shared" si="72"/>
        <v>0.30709381266896124</v>
      </c>
      <c r="H329" s="33">
        <v>9053534</v>
      </c>
      <c r="I329" s="38">
        <f t="shared" si="73"/>
        <v>0.32509119737064024</v>
      </c>
      <c r="J329" s="33">
        <v>9702962</v>
      </c>
      <c r="K329" s="38">
        <f t="shared" si="74"/>
        <v>0.35232679845597248</v>
      </c>
      <c r="L329" s="33">
        <v>3931441</v>
      </c>
      <c r="M329" s="38">
        <f t="shared" si="75"/>
        <v>0.14275558544375902</v>
      </c>
      <c r="N329" s="33">
        <f t="shared" si="76"/>
        <v>31240258</v>
      </c>
      <c r="O329" s="38">
        <f t="shared" si="77"/>
        <v>1.1343732031598788</v>
      </c>
      <c r="P329" s="33">
        <v>11347404</v>
      </c>
      <c r="Q329" s="33">
        <v>37439634</v>
      </c>
      <c r="R329" s="33">
        <v>33812498</v>
      </c>
      <c r="S329" s="33">
        <v>35929295</v>
      </c>
      <c r="T329" s="38">
        <f t="shared" si="78"/>
        <v>1.0626039815218622</v>
      </c>
      <c r="U329" s="38">
        <f t="shared" si="79"/>
        <v>-0.65353828946250614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68254508</v>
      </c>
      <c r="E330" s="33">
        <v>72436469</v>
      </c>
      <c r="F330" s="33">
        <v>11106386</v>
      </c>
      <c r="G330" s="38">
        <f t="shared" si="72"/>
        <v>0.16272018252625892</v>
      </c>
      <c r="H330" s="33">
        <v>15836046</v>
      </c>
      <c r="I330" s="38">
        <f t="shared" si="73"/>
        <v>0.23201465315668235</v>
      </c>
      <c r="J330" s="33">
        <v>21320075</v>
      </c>
      <c r="K330" s="38">
        <f t="shared" si="74"/>
        <v>0.29432791650846479</v>
      </c>
      <c r="L330" s="33">
        <v>10906701</v>
      </c>
      <c r="M330" s="38">
        <f t="shared" si="75"/>
        <v>0.1505691974024852</v>
      </c>
      <c r="N330" s="33">
        <f t="shared" si="76"/>
        <v>59169208</v>
      </c>
      <c r="O330" s="38">
        <f t="shared" si="77"/>
        <v>0.81684279779015734</v>
      </c>
      <c r="P330" s="33">
        <v>13951206</v>
      </c>
      <c r="Q330" s="33">
        <v>83332104</v>
      </c>
      <c r="R330" s="33">
        <v>65811992</v>
      </c>
      <c r="S330" s="33">
        <v>65089313</v>
      </c>
      <c r="T330" s="38">
        <f t="shared" si="78"/>
        <v>0.98901903774619071</v>
      </c>
      <c r="U330" s="38">
        <f t="shared" si="79"/>
        <v>-0.2182252200992516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469161009</v>
      </c>
      <c r="E332" s="34">
        <f>SUM(E324:E331)</f>
        <v>484542762</v>
      </c>
      <c r="F332" s="34">
        <f>SUM(F324:F331)</f>
        <v>84734558</v>
      </c>
      <c r="G332" s="39">
        <f t="shared" si="72"/>
        <v>0.18060869589441947</v>
      </c>
      <c r="H332" s="34">
        <f>SUM(H324:H331)</f>
        <v>121189036</v>
      </c>
      <c r="I332" s="39">
        <f t="shared" si="73"/>
        <v>0.25831011886156124</v>
      </c>
      <c r="J332" s="34">
        <f>SUM(J324:J331)</f>
        <v>136712205</v>
      </c>
      <c r="K332" s="39">
        <f t="shared" si="74"/>
        <v>0.2821468314493159</v>
      </c>
      <c r="L332" s="34">
        <f>SUM(L324:L331)</f>
        <v>119984110</v>
      </c>
      <c r="M332" s="39">
        <f t="shared" si="75"/>
        <v>0.24762336662455398</v>
      </c>
      <c r="N332" s="34">
        <f t="shared" si="76"/>
        <v>462619909</v>
      </c>
      <c r="O332" s="39">
        <f t="shared" si="77"/>
        <v>0.95475558666997484</v>
      </c>
      <c r="P332" s="34">
        <f>SUM(P324:P331)</f>
        <v>111637713</v>
      </c>
      <c r="Q332" s="34">
        <f>SUM(Q324:Q331)</f>
        <v>485124105</v>
      </c>
      <c r="R332" s="34">
        <f>SUM(R324:R331)</f>
        <v>454942037</v>
      </c>
      <c r="S332" s="34">
        <f>SUM(S324:S331)</f>
        <v>416406089</v>
      </c>
      <c r="T332" s="39">
        <f t="shared" si="78"/>
        <v>0.91529481809569513</v>
      </c>
      <c r="U332" s="39">
        <f t="shared" si="79"/>
        <v>7.4763238834890888E-2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1609774</v>
      </c>
      <c r="E333" s="33">
        <v>2430660</v>
      </c>
      <c r="F333" s="33">
        <v>427773</v>
      </c>
      <c r="G333" s="38">
        <f t="shared" si="72"/>
        <v>0.26573481743400007</v>
      </c>
      <c r="H333" s="33">
        <v>486436</v>
      </c>
      <c r="I333" s="38">
        <f t="shared" si="73"/>
        <v>0.30217657882410826</v>
      </c>
      <c r="J333" s="33">
        <v>417306</v>
      </c>
      <c r="K333" s="38">
        <f t="shared" si="74"/>
        <v>0.17168423391177703</v>
      </c>
      <c r="L333" s="33">
        <v>469408</v>
      </c>
      <c r="M333" s="38">
        <f t="shared" si="75"/>
        <v>0.19311956423358265</v>
      </c>
      <c r="N333" s="33">
        <f t="shared" si="76"/>
        <v>1800923</v>
      </c>
      <c r="O333" s="38">
        <f t="shared" si="77"/>
        <v>0.74091933878041361</v>
      </c>
      <c r="P333" s="33">
        <v>359247</v>
      </c>
      <c r="Q333" s="33">
        <v>1962348</v>
      </c>
      <c r="R333" s="33">
        <v>1921464</v>
      </c>
      <c r="S333" s="33">
        <v>1583168</v>
      </c>
      <c r="T333" s="38">
        <f t="shared" si="78"/>
        <v>0.82393841362627662</v>
      </c>
      <c r="U333" s="38">
        <f t="shared" si="79"/>
        <v>0.30664417517752418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4665374</v>
      </c>
      <c r="E334" s="33">
        <v>4665374</v>
      </c>
      <c r="F334" s="33">
        <v>1075005</v>
      </c>
      <c r="G334" s="38">
        <f t="shared" si="72"/>
        <v>0.23042204119112422</v>
      </c>
      <c r="H334" s="33">
        <v>1051903</v>
      </c>
      <c r="I334" s="38">
        <f t="shared" si="73"/>
        <v>0.22547024097103469</v>
      </c>
      <c r="J334" s="33">
        <v>1030726</v>
      </c>
      <c r="K334" s="38">
        <f t="shared" si="74"/>
        <v>0.22093105504510463</v>
      </c>
      <c r="L334" s="33">
        <v>847334</v>
      </c>
      <c r="M334" s="38">
        <f t="shared" si="75"/>
        <v>0.18162188068952242</v>
      </c>
      <c r="N334" s="33">
        <f t="shared" si="76"/>
        <v>4004968</v>
      </c>
      <c r="O334" s="38">
        <f t="shared" si="77"/>
        <v>0.85844521789678596</v>
      </c>
      <c r="P334" s="33">
        <v>1470317</v>
      </c>
      <c r="Q334" s="33">
        <v>3559391</v>
      </c>
      <c r="R334" s="33">
        <v>2622797</v>
      </c>
      <c r="S334" s="33">
        <v>3962804</v>
      </c>
      <c r="T334" s="38">
        <f t="shared" si="78"/>
        <v>1.5109076302893438</v>
      </c>
      <c r="U334" s="38">
        <f t="shared" si="79"/>
        <v>-0.42370658844317244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17597892</v>
      </c>
      <c r="E335" s="33">
        <v>16700623</v>
      </c>
      <c r="F335" s="33">
        <v>1297722</v>
      </c>
      <c r="G335" s="38">
        <f t="shared" si="72"/>
        <v>7.3743036950107435E-2</v>
      </c>
      <c r="H335" s="33">
        <v>2266857</v>
      </c>
      <c r="I335" s="38">
        <f t="shared" si="73"/>
        <v>0.12881412160047351</v>
      </c>
      <c r="J335" s="33">
        <v>1459851</v>
      </c>
      <c r="K335" s="38">
        <f t="shared" si="74"/>
        <v>8.7412966570169268E-2</v>
      </c>
      <c r="L335" s="33">
        <v>1708837</v>
      </c>
      <c r="M335" s="38">
        <f t="shared" si="75"/>
        <v>0.1023217517095021</v>
      </c>
      <c r="N335" s="33">
        <f t="shared" si="76"/>
        <v>6733267</v>
      </c>
      <c r="O335" s="38">
        <f t="shared" si="77"/>
        <v>0.40317460013318068</v>
      </c>
      <c r="P335" s="33">
        <v>1052294</v>
      </c>
      <c r="Q335" s="33">
        <v>13581023</v>
      </c>
      <c r="R335" s="33">
        <v>13031027</v>
      </c>
      <c r="S335" s="33">
        <v>4885126</v>
      </c>
      <c r="T335" s="38">
        <f t="shared" si="78"/>
        <v>0.37488418986469751</v>
      </c>
      <c r="U335" s="38">
        <f t="shared" si="79"/>
        <v>0.62391593984190741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23873040</v>
      </c>
      <c r="E337" s="34">
        <f>SUM(E333:E336)</f>
        <v>23796657</v>
      </c>
      <c r="F337" s="34">
        <f>SUM(F333:F336)</f>
        <v>2800500</v>
      </c>
      <c r="G337" s="39">
        <f t="shared" si="72"/>
        <v>0.11730805963547164</v>
      </c>
      <c r="H337" s="34">
        <f>SUM(H333:H336)</f>
        <v>3805196</v>
      </c>
      <c r="I337" s="39">
        <f t="shared" si="73"/>
        <v>0.15939302242194542</v>
      </c>
      <c r="J337" s="34">
        <f>SUM(J333:J336)</f>
        <v>2907883</v>
      </c>
      <c r="K337" s="39">
        <f t="shared" si="74"/>
        <v>0.12219712205794285</v>
      </c>
      <c r="L337" s="34">
        <f>SUM(L333:L336)</f>
        <v>3025579</v>
      </c>
      <c r="M337" s="39">
        <f t="shared" si="75"/>
        <v>0.12714302685457038</v>
      </c>
      <c r="N337" s="34">
        <f t="shared" si="76"/>
        <v>12539158</v>
      </c>
      <c r="O337" s="39">
        <f t="shared" si="77"/>
        <v>0.52692939180490772</v>
      </c>
      <c r="P337" s="34">
        <f>SUM(P333:P336)</f>
        <v>2881858</v>
      </c>
      <c r="Q337" s="34">
        <f>SUM(Q333:Q336)</f>
        <v>19102762</v>
      </c>
      <c r="R337" s="34">
        <f>SUM(R333:R336)</f>
        <v>17575288</v>
      </c>
      <c r="S337" s="34">
        <f>SUM(S333:S336)</f>
        <v>10431098</v>
      </c>
      <c r="T337" s="39">
        <f t="shared" si="78"/>
        <v>0.59350936382948605</v>
      </c>
      <c r="U337" s="39">
        <f t="shared" si="79"/>
        <v>4.987095130988406E-2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3879902814</v>
      </c>
      <c r="E338" s="34">
        <f>SUM(E302,E304:E309,E311:E316,E318:E322,E324:E331,E333:E336)</f>
        <v>3988969512</v>
      </c>
      <c r="F338" s="34">
        <f>SUM(F302,F304:F309,F311:F316,F318:F322,F324:F331,F333:F336)</f>
        <v>661706806</v>
      </c>
      <c r="G338" s="39">
        <f t="shared" si="72"/>
        <v>0.17054726309441007</v>
      </c>
      <c r="H338" s="34">
        <f>SUM(H302,H304:H309,H311:H316,H318:H322,H324:H331,H333:H336)</f>
        <v>994307356</v>
      </c>
      <c r="I338" s="39">
        <f t="shared" si="73"/>
        <v>0.25627120153943111</v>
      </c>
      <c r="J338" s="34">
        <f>SUM(J302,J304:J309,J311:J316,J318:J322,J324:J331,J333:J336)</f>
        <v>881193005</v>
      </c>
      <c r="K338" s="39">
        <f t="shared" si="74"/>
        <v>0.22090743044014521</v>
      </c>
      <c r="L338" s="34">
        <f>SUM(L302,L304:L309,L311:L316,L318:L322,L324:L331,L333:L336)</f>
        <v>1054069744</v>
      </c>
      <c r="M338" s="39">
        <f t="shared" si="75"/>
        <v>0.26424612693304533</v>
      </c>
      <c r="N338" s="34">
        <f t="shared" si="76"/>
        <v>3591276911</v>
      </c>
      <c r="O338" s="39">
        <f t="shared" si="77"/>
        <v>0.90030192013159716</v>
      </c>
      <c r="P338" s="34">
        <f>SUM(P302,P304:P309,P311:P316,P318:P322,P324:P331,P333:P336)</f>
        <v>954152394</v>
      </c>
      <c r="Q338" s="34">
        <f>SUM(Q302,Q304:Q309,Q311:Q316,Q318:Q322,Q324:Q331,Q333:Q336)</f>
        <v>3795070828</v>
      </c>
      <c r="R338" s="34">
        <f>SUM(R302,R304:R309,R311:R316,R318:R322,R324:R331,R333:R336)</f>
        <v>3646119748</v>
      </c>
      <c r="S338" s="34">
        <f>SUM(S302,S304:S309,S311:S316,S318:S322,S324:S331,S333:S336)</f>
        <v>3324174514</v>
      </c>
      <c r="T338" s="39">
        <f t="shared" si="78"/>
        <v>0.91170195817715638</v>
      </c>
      <c r="U338" s="39">
        <f t="shared" si="79"/>
        <v>0.10471843976738993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15203336185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15790624171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3335446759</v>
      </c>
      <c r="G339" s="41">
        <f t="shared" si="72"/>
        <v>0.21938913396461213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3831584420</v>
      </c>
      <c r="I339" s="41">
        <f t="shared" si="73"/>
        <v>0.25202260697098439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2469598198</v>
      </c>
      <c r="K339" s="41">
        <f t="shared" si="74"/>
        <v>0.15639649017392854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3631971786</v>
      </c>
      <c r="M339" s="41">
        <f t="shared" si="75"/>
        <v>0.23000812043074495</v>
      </c>
      <c r="N339" s="36">
        <f t="shared" si="76"/>
        <v>13268601163</v>
      </c>
      <c r="O339" s="41">
        <f t="shared" si="77"/>
        <v>0.84028351376813981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3426989999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13888909235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13838469562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12774820014</v>
      </c>
      <c r="T339" s="41">
        <f t="shared" si="78"/>
        <v>0.92313820952276771</v>
      </c>
      <c r="U339" s="41">
        <f t="shared" si="79"/>
        <v>5.9813943740662845E-2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416602618</v>
      </c>
      <c r="E8" s="33">
        <v>425644894</v>
      </c>
      <c r="F8" s="33">
        <v>96435900</v>
      </c>
      <c r="G8" s="38">
        <f>IF(($D8       =0),0,($F8       /$D8       ))</f>
        <v>0.23148174263273594</v>
      </c>
      <c r="H8" s="33">
        <v>115650619</v>
      </c>
      <c r="I8" s="38">
        <f>IF(($D8       =0),0,($H8       /$D8       ))</f>
        <v>0.27760415802283794</v>
      </c>
      <c r="J8" s="33">
        <v>97830467</v>
      </c>
      <c r="K8" s="38">
        <f>IF(($E8       =0),0,($J8       /$E8       ))</f>
        <v>0.22984057457059498</v>
      </c>
      <c r="L8" s="33">
        <v>111612642</v>
      </c>
      <c r="M8" s="38">
        <f>IF(($E8       =0),0,($L8       /$E8       ))</f>
        <v>0.26222008903036437</v>
      </c>
      <c r="N8" s="33">
        <f>$F8       +$H8       +$J8       +$L8</f>
        <v>421529628</v>
      </c>
      <c r="O8" s="38">
        <f>IF(($E8       =0),0,($N8       /$E8       ))</f>
        <v>0.99033169184451675</v>
      </c>
      <c r="P8" s="33">
        <v>139250635</v>
      </c>
      <c r="Q8" s="33">
        <v>381228531</v>
      </c>
      <c r="R8" s="33">
        <v>403447718</v>
      </c>
      <c r="S8" s="33">
        <v>448899703</v>
      </c>
      <c r="T8" s="38">
        <f>IF(($R8       =0),0,($S8       /$R8       ))</f>
        <v>1.1126589220167555</v>
      </c>
      <c r="U8" s="38">
        <f>IF(($P8       =0),0,(($L8       /$P8       )-1))</f>
        <v>-0.1984766029971784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411059510</v>
      </c>
      <c r="E9" s="33">
        <v>486021460</v>
      </c>
      <c r="F9" s="33">
        <v>45362900</v>
      </c>
      <c r="G9" s="38">
        <f>IF(($D9       =0),0,($F9       /$D9       ))</f>
        <v>0.11035604066184966</v>
      </c>
      <c r="H9" s="33">
        <v>96214202</v>
      </c>
      <c r="I9" s="38">
        <f>IF(($D9       =0),0,($H9       /$D9       ))</f>
        <v>0.23406392422352665</v>
      </c>
      <c r="J9" s="33">
        <v>77273726</v>
      </c>
      <c r="K9" s="38">
        <f>IF(($E9       =0),0,($J9       /$E9       ))</f>
        <v>0.15899241568469014</v>
      </c>
      <c r="L9" s="33">
        <v>100978116</v>
      </c>
      <c r="M9" s="38">
        <f>IF(($E9       =0),0,($L9       /$E9       ))</f>
        <v>0.20776472709661833</v>
      </c>
      <c r="N9" s="33">
        <f>$F9       +$H9       +$J9       +$L9</f>
        <v>319828944</v>
      </c>
      <c r="O9" s="38">
        <f>IF(($E9       =0),0,($N9       /$E9       ))</f>
        <v>0.65805518957948894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827662128</v>
      </c>
      <c r="E10" s="34">
        <f>SUM(E8:E9)</f>
        <v>911666354</v>
      </c>
      <c r="F10" s="34">
        <f>SUM(F8:F9)</f>
        <v>141798800</v>
      </c>
      <c r="G10" s="39">
        <f t="shared" ref="G10:G54" si="0">IF(($D10      =0),0,($F10      /$D10      ))</f>
        <v>0.17132449969971322</v>
      </c>
      <c r="H10" s="34">
        <f>SUM(H8:H9)</f>
        <v>211864821</v>
      </c>
      <c r="I10" s="39">
        <f t="shared" ref="I10:I54" si="1">IF(($D10      =0),0,($H10      /$D10      ))</f>
        <v>0.25597984229622744</v>
      </c>
      <c r="J10" s="34">
        <f>SUM(J8:J9)</f>
        <v>175104193</v>
      </c>
      <c r="K10" s="39">
        <f t="shared" ref="K10:K54" si="2">IF(($E10      =0),0,($J10      /$E10      ))</f>
        <v>0.19207047866987531</v>
      </c>
      <c r="L10" s="34">
        <f>SUM(L8:L9)</f>
        <v>212590758</v>
      </c>
      <c r="M10" s="39">
        <f t="shared" ref="M10:M54" si="3">IF(($E10      =0),0,($L10      /$E10      ))</f>
        <v>0.23318921123637298</v>
      </c>
      <c r="N10" s="34">
        <f t="shared" ref="N10:N54" si="4">$F10      +$H10      +$J10      +$L10</f>
        <v>741358572</v>
      </c>
      <c r="O10" s="39">
        <f t="shared" ref="O10:O54" si="5">IF(($E10      =0),0,($N10      /$E10      ))</f>
        <v>0.81319066865552003</v>
      </c>
      <c r="P10" s="34">
        <f>SUM(P8:P9)</f>
        <v>139250635</v>
      </c>
      <c r="Q10" s="34">
        <f>SUM(Q8:Q9)</f>
        <v>381228531</v>
      </c>
      <c r="R10" s="34">
        <f>SUM(R8:R9)</f>
        <v>403447718</v>
      </c>
      <c r="S10" s="34">
        <f>SUM(S8:S9)</f>
        <v>448899703</v>
      </c>
      <c r="T10" s="39">
        <f t="shared" ref="T10:T54" si="6">IF(($R10      =0),0,($S10      /$R10      ))</f>
        <v>1.1126589220167555</v>
      </c>
      <c r="U10" s="39">
        <f t="shared" ref="U10:U54" si="7">IF(($P10      =0),0,(($L10      /$P10      )-1))</f>
        <v>0.5266771171276885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18681596</v>
      </c>
      <c r="E11" s="33">
        <v>20029667</v>
      </c>
      <c r="F11" s="33">
        <v>3721868</v>
      </c>
      <c r="G11" s="38">
        <f t="shared" si="0"/>
        <v>0.19922644724786898</v>
      </c>
      <c r="H11" s="33">
        <v>4719829</v>
      </c>
      <c r="I11" s="38">
        <f t="shared" si="1"/>
        <v>0.25264591954563198</v>
      </c>
      <c r="J11" s="33">
        <v>6220032</v>
      </c>
      <c r="K11" s="38">
        <f t="shared" si="2"/>
        <v>0.31054095906836593</v>
      </c>
      <c r="L11" s="33">
        <v>3709863</v>
      </c>
      <c r="M11" s="38">
        <f t="shared" si="3"/>
        <v>0.18521840627704894</v>
      </c>
      <c r="N11" s="33">
        <f t="shared" si="4"/>
        <v>18371592</v>
      </c>
      <c r="O11" s="38">
        <f t="shared" si="5"/>
        <v>0.91721904313236957</v>
      </c>
      <c r="P11" s="33">
        <v>4714970</v>
      </c>
      <c r="Q11" s="33">
        <v>18314883</v>
      </c>
      <c r="R11" s="33">
        <v>20213305</v>
      </c>
      <c r="S11" s="33">
        <v>17210018</v>
      </c>
      <c r="T11" s="38">
        <f t="shared" si="6"/>
        <v>0.85142028975469375</v>
      </c>
      <c r="U11" s="38">
        <f t="shared" si="7"/>
        <v>-0.2131735726844497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16223621</v>
      </c>
      <c r="E12" s="33">
        <v>17637721</v>
      </c>
      <c r="F12" s="33">
        <v>3537797</v>
      </c>
      <c r="G12" s="38">
        <f t="shared" si="0"/>
        <v>0.21806457387040784</v>
      </c>
      <c r="H12" s="33">
        <v>4205002</v>
      </c>
      <c r="I12" s="38">
        <f t="shared" si="1"/>
        <v>0.25919010312186164</v>
      </c>
      <c r="J12" s="33">
        <v>3576695</v>
      </c>
      <c r="K12" s="38">
        <f t="shared" si="2"/>
        <v>0.20278668655661353</v>
      </c>
      <c r="L12" s="33">
        <v>3493248</v>
      </c>
      <c r="M12" s="38">
        <f t="shared" si="3"/>
        <v>0.19805551975790978</v>
      </c>
      <c r="N12" s="33">
        <f t="shared" si="4"/>
        <v>14812742</v>
      </c>
      <c r="O12" s="38">
        <f t="shared" si="5"/>
        <v>0.83983310542218015</v>
      </c>
      <c r="P12" s="33">
        <v>3697821</v>
      </c>
      <c r="Q12" s="33">
        <v>21174678</v>
      </c>
      <c r="R12" s="33">
        <v>19810452</v>
      </c>
      <c r="S12" s="33">
        <v>16901911</v>
      </c>
      <c r="T12" s="38">
        <f t="shared" si="6"/>
        <v>0.85318149227488604</v>
      </c>
      <c r="U12" s="38">
        <f t="shared" si="7"/>
        <v>-5.5322580514308273E-2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15176568</v>
      </c>
      <c r="E13" s="33">
        <v>14876568</v>
      </c>
      <c r="F13" s="33">
        <v>1700889</v>
      </c>
      <c r="G13" s="38">
        <f t="shared" si="0"/>
        <v>0.11207336204074597</v>
      </c>
      <c r="H13" s="33">
        <v>131288</v>
      </c>
      <c r="I13" s="38">
        <f t="shared" si="1"/>
        <v>8.650704164472495E-3</v>
      </c>
      <c r="J13" s="33">
        <v>1147716</v>
      </c>
      <c r="K13" s="38">
        <f t="shared" si="2"/>
        <v>7.7149245713124162E-2</v>
      </c>
      <c r="L13" s="33">
        <v>8116976</v>
      </c>
      <c r="M13" s="38">
        <f t="shared" si="3"/>
        <v>0.54562154389372608</v>
      </c>
      <c r="N13" s="33">
        <f t="shared" si="4"/>
        <v>11096869</v>
      </c>
      <c r="O13" s="38">
        <f t="shared" si="5"/>
        <v>0.74592937026873407</v>
      </c>
      <c r="P13" s="33">
        <v>2624515</v>
      </c>
      <c r="Q13" s="33">
        <v>14042652</v>
      </c>
      <c r="R13" s="33">
        <v>14342652</v>
      </c>
      <c r="S13" s="33">
        <v>11427891</v>
      </c>
      <c r="T13" s="38">
        <f t="shared" si="6"/>
        <v>0.79677670489390662</v>
      </c>
      <c r="U13" s="38">
        <f t="shared" si="7"/>
        <v>2.0927527562235309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31557599</v>
      </c>
      <c r="E14" s="33">
        <v>32721542</v>
      </c>
      <c r="F14" s="33">
        <v>6253456</v>
      </c>
      <c r="G14" s="38">
        <f t="shared" si="0"/>
        <v>0.19816006914847989</v>
      </c>
      <c r="H14" s="33">
        <v>7382211</v>
      </c>
      <c r="I14" s="38">
        <f t="shared" si="1"/>
        <v>0.23392815784242649</v>
      </c>
      <c r="J14" s="33">
        <v>6014784</v>
      </c>
      <c r="K14" s="38">
        <f t="shared" si="2"/>
        <v>0.18381725408906463</v>
      </c>
      <c r="L14" s="33">
        <v>7464709</v>
      </c>
      <c r="M14" s="38">
        <f t="shared" si="3"/>
        <v>0.22812827708425232</v>
      </c>
      <c r="N14" s="33">
        <f t="shared" si="4"/>
        <v>27115160</v>
      </c>
      <c r="O14" s="38">
        <f t="shared" si="5"/>
        <v>0.8286638814271039</v>
      </c>
      <c r="P14" s="33">
        <v>8033826</v>
      </c>
      <c r="Q14" s="33">
        <v>26529083</v>
      </c>
      <c r="R14" s="33">
        <v>29096632</v>
      </c>
      <c r="S14" s="33">
        <v>26432393</v>
      </c>
      <c r="T14" s="38">
        <f t="shared" si="6"/>
        <v>0.908434797539454</v>
      </c>
      <c r="U14" s="38">
        <f t="shared" si="7"/>
        <v>-7.0840095366765499E-2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15148916</v>
      </c>
      <c r="E15" s="33">
        <v>14797210</v>
      </c>
      <c r="F15" s="33">
        <v>1130297</v>
      </c>
      <c r="G15" s="38">
        <f t="shared" si="0"/>
        <v>7.4612401309770288E-2</v>
      </c>
      <c r="H15" s="33">
        <v>1131375</v>
      </c>
      <c r="I15" s="38">
        <f t="shared" si="1"/>
        <v>7.4683561516876856E-2</v>
      </c>
      <c r="J15" s="33">
        <v>1676418</v>
      </c>
      <c r="K15" s="38">
        <f t="shared" si="2"/>
        <v>0.1132928437185118</v>
      </c>
      <c r="L15" s="33">
        <v>926909</v>
      </c>
      <c r="M15" s="38">
        <f t="shared" si="3"/>
        <v>6.2640795122864384E-2</v>
      </c>
      <c r="N15" s="33">
        <f t="shared" si="4"/>
        <v>4864999</v>
      </c>
      <c r="O15" s="38">
        <f t="shared" si="5"/>
        <v>0.32877812776868071</v>
      </c>
      <c r="P15" s="33">
        <v>1273506</v>
      </c>
      <c r="Q15" s="33">
        <v>17897339</v>
      </c>
      <c r="R15" s="33">
        <v>17372306</v>
      </c>
      <c r="S15" s="33">
        <v>4513899</v>
      </c>
      <c r="T15" s="38">
        <f t="shared" si="6"/>
        <v>0.25983303540704383</v>
      </c>
      <c r="U15" s="38">
        <f t="shared" si="7"/>
        <v>-0.27215969143451224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60411674</v>
      </c>
      <c r="E16" s="33">
        <v>65943104</v>
      </c>
      <c r="F16" s="33">
        <v>11199196</v>
      </c>
      <c r="G16" s="38">
        <f t="shared" si="0"/>
        <v>0.18538132215968722</v>
      </c>
      <c r="H16" s="33">
        <v>16882602</v>
      </c>
      <c r="I16" s="38">
        <f t="shared" si="1"/>
        <v>0.27945926477720184</v>
      </c>
      <c r="J16" s="33">
        <v>14207445</v>
      </c>
      <c r="K16" s="38">
        <f t="shared" si="2"/>
        <v>0.21545004918179161</v>
      </c>
      <c r="L16" s="33">
        <v>17750693</v>
      </c>
      <c r="M16" s="38">
        <f t="shared" si="3"/>
        <v>0.26918194509011889</v>
      </c>
      <c r="N16" s="33">
        <f t="shared" si="4"/>
        <v>60039936</v>
      </c>
      <c r="O16" s="38">
        <f t="shared" si="5"/>
        <v>0.91048088970758789</v>
      </c>
      <c r="P16" s="33">
        <v>15663824</v>
      </c>
      <c r="Q16" s="33">
        <v>63448225</v>
      </c>
      <c r="R16" s="33">
        <v>67957182</v>
      </c>
      <c r="S16" s="33">
        <v>52035535</v>
      </c>
      <c r="T16" s="38">
        <f t="shared" si="6"/>
        <v>0.76571060583412653</v>
      </c>
      <c r="U16" s="38">
        <f t="shared" si="7"/>
        <v>0.13322857815562794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11680932</v>
      </c>
      <c r="E17" s="33">
        <v>14385630</v>
      </c>
      <c r="F17" s="33">
        <v>1933738</v>
      </c>
      <c r="G17" s="38">
        <f t="shared" si="0"/>
        <v>0.16554655056634179</v>
      </c>
      <c r="H17" s="33">
        <v>1733064</v>
      </c>
      <c r="I17" s="38">
        <f t="shared" si="1"/>
        <v>0.14836692825538236</v>
      </c>
      <c r="J17" s="33">
        <v>1983310</v>
      </c>
      <c r="K17" s="38">
        <f t="shared" si="2"/>
        <v>0.13786744132860362</v>
      </c>
      <c r="L17" s="33">
        <v>1253244</v>
      </c>
      <c r="M17" s="38">
        <f t="shared" si="3"/>
        <v>8.7117769607587575E-2</v>
      </c>
      <c r="N17" s="33">
        <f t="shared" si="4"/>
        <v>6903356</v>
      </c>
      <c r="O17" s="38">
        <f t="shared" si="5"/>
        <v>0.47987860107621289</v>
      </c>
      <c r="P17" s="33">
        <v>2352291</v>
      </c>
      <c r="Q17" s="33">
        <v>10167150</v>
      </c>
      <c r="R17" s="33">
        <v>11016162</v>
      </c>
      <c r="S17" s="33">
        <v>8798742</v>
      </c>
      <c r="T17" s="38">
        <f t="shared" si="6"/>
        <v>0.79871211044282031</v>
      </c>
      <c r="U17" s="38">
        <f t="shared" si="7"/>
        <v>-0.46722408069409782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168880906</v>
      </c>
      <c r="E19" s="34">
        <f>SUM(E11:E18)</f>
        <v>180391442</v>
      </c>
      <c r="F19" s="34">
        <f>SUM(F11:F18)</f>
        <v>29477241</v>
      </c>
      <c r="G19" s="39">
        <f t="shared" si="0"/>
        <v>0.17454454561014732</v>
      </c>
      <c r="H19" s="34">
        <f>SUM(H11:H18)</f>
        <v>36185371</v>
      </c>
      <c r="I19" s="39">
        <f t="shared" si="1"/>
        <v>0.21426561389953699</v>
      </c>
      <c r="J19" s="34">
        <f>SUM(J11:J18)</f>
        <v>34826400</v>
      </c>
      <c r="K19" s="39">
        <f t="shared" si="2"/>
        <v>0.19306015636817184</v>
      </c>
      <c r="L19" s="34">
        <f>SUM(L11:L18)</f>
        <v>42715642</v>
      </c>
      <c r="M19" s="39">
        <f t="shared" si="3"/>
        <v>0.23679417120020582</v>
      </c>
      <c r="N19" s="34">
        <f t="shared" si="4"/>
        <v>143204654</v>
      </c>
      <c r="O19" s="39">
        <f t="shared" si="5"/>
        <v>0.79385503221377873</v>
      </c>
      <c r="P19" s="34">
        <f>SUM(P11:P18)</f>
        <v>38360753</v>
      </c>
      <c r="Q19" s="34">
        <f>SUM(Q11:Q18)</f>
        <v>171574010</v>
      </c>
      <c r="R19" s="34">
        <f>SUM(R11:R18)</f>
        <v>179808691</v>
      </c>
      <c r="S19" s="34">
        <f>SUM(S11:S18)</f>
        <v>137320389</v>
      </c>
      <c r="T19" s="39">
        <f t="shared" si="6"/>
        <v>0.76370273448017034</v>
      </c>
      <c r="U19" s="39">
        <f t="shared" si="7"/>
        <v>0.11352459634981615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16020763</v>
      </c>
      <c r="E20" s="33">
        <v>16102763</v>
      </c>
      <c r="F20" s="33">
        <v>4627584</v>
      </c>
      <c r="G20" s="38">
        <f t="shared" si="0"/>
        <v>0.28884916405042632</v>
      </c>
      <c r="H20" s="33">
        <v>9344956</v>
      </c>
      <c r="I20" s="38">
        <f t="shared" si="1"/>
        <v>0.58330280524092393</v>
      </c>
      <c r="J20" s="33">
        <v>8486320</v>
      </c>
      <c r="K20" s="38">
        <f t="shared" si="2"/>
        <v>0.52701017831536112</v>
      </c>
      <c r="L20" s="33">
        <v>9114819</v>
      </c>
      <c r="M20" s="38">
        <f t="shared" si="3"/>
        <v>0.56604068506752536</v>
      </c>
      <c r="N20" s="33">
        <f t="shared" si="4"/>
        <v>31573679</v>
      </c>
      <c r="O20" s="38">
        <f t="shared" si="5"/>
        <v>1.9607615786185266</v>
      </c>
      <c r="P20" s="33">
        <v>7200499</v>
      </c>
      <c r="Q20" s="33">
        <v>18115187</v>
      </c>
      <c r="R20" s="33">
        <v>22393076</v>
      </c>
      <c r="S20" s="33">
        <v>21128893</v>
      </c>
      <c r="T20" s="38">
        <f t="shared" si="6"/>
        <v>0.94354580853474534</v>
      </c>
      <c r="U20" s="38">
        <f t="shared" si="7"/>
        <v>0.26585935224767065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7105000</v>
      </c>
      <c r="E21" s="33">
        <v>7463243</v>
      </c>
      <c r="F21" s="33">
        <v>1515400</v>
      </c>
      <c r="G21" s="38">
        <f t="shared" si="0"/>
        <v>0.21328641801548207</v>
      </c>
      <c r="H21" s="33">
        <v>1394315</v>
      </c>
      <c r="I21" s="38">
        <f t="shared" si="1"/>
        <v>0.19624419422941591</v>
      </c>
      <c r="J21" s="33">
        <v>1521761</v>
      </c>
      <c r="K21" s="38">
        <f t="shared" si="2"/>
        <v>0.20390077075073129</v>
      </c>
      <c r="L21" s="33">
        <v>1071706</v>
      </c>
      <c r="M21" s="38">
        <f t="shared" si="3"/>
        <v>0.14359789705359988</v>
      </c>
      <c r="N21" s="33">
        <f t="shared" si="4"/>
        <v>5503182</v>
      </c>
      <c r="O21" s="38">
        <f t="shared" si="5"/>
        <v>0.73737140811306823</v>
      </c>
      <c r="P21" s="33">
        <v>4149740</v>
      </c>
      <c r="Q21" s="33">
        <v>22714265</v>
      </c>
      <c r="R21" s="33">
        <v>22823084</v>
      </c>
      <c r="S21" s="33">
        <v>15984799</v>
      </c>
      <c r="T21" s="38">
        <f t="shared" si="6"/>
        <v>0.70037857285194238</v>
      </c>
      <c r="U21" s="38">
        <f t="shared" si="7"/>
        <v>-0.741741410305224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17998321</v>
      </c>
      <c r="E22" s="33">
        <v>17470012</v>
      </c>
      <c r="F22" s="33">
        <v>3083607</v>
      </c>
      <c r="G22" s="38">
        <f t="shared" si="0"/>
        <v>0.17132748104670431</v>
      </c>
      <c r="H22" s="33">
        <v>2992469</v>
      </c>
      <c r="I22" s="38">
        <f t="shared" si="1"/>
        <v>0.1662637864943069</v>
      </c>
      <c r="J22" s="33">
        <v>3004856</v>
      </c>
      <c r="K22" s="38">
        <f t="shared" si="2"/>
        <v>0.17200079770981269</v>
      </c>
      <c r="L22" s="33">
        <v>13990669</v>
      </c>
      <c r="M22" s="38">
        <f t="shared" si="3"/>
        <v>0.80083911791245477</v>
      </c>
      <c r="N22" s="33">
        <f t="shared" si="4"/>
        <v>23071601</v>
      </c>
      <c r="O22" s="38">
        <f t="shared" si="5"/>
        <v>1.3206402491309108</v>
      </c>
      <c r="P22" s="33">
        <v>3525134</v>
      </c>
      <c r="Q22" s="33">
        <v>16108022</v>
      </c>
      <c r="R22" s="33">
        <v>16858022</v>
      </c>
      <c r="S22" s="33">
        <v>12578656</v>
      </c>
      <c r="T22" s="38">
        <f t="shared" si="6"/>
        <v>0.74615254387495755</v>
      </c>
      <c r="U22" s="38">
        <f t="shared" si="7"/>
        <v>2.9688332415164926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10142508</v>
      </c>
      <c r="E23" s="33">
        <v>12246671</v>
      </c>
      <c r="F23" s="33">
        <v>2954846</v>
      </c>
      <c r="G23" s="38">
        <f t="shared" si="0"/>
        <v>0.29133287348651832</v>
      </c>
      <c r="H23" s="33">
        <v>3548374</v>
      </c>
      <c r="I23" s="38">
        <f t="shared" si="1"/>
        <v>0.34985173292444038</v>
      </c>
      <c r="J23" s="33">
        <v>2120985</v>
      </c>
      <c r="K23" s="38">
        <f t="shared" si="2"/>
        <v>0.17318869756524038</v>
      </c>
      <c r="L23" s="33">
        <v>2750041</v>
      </c>
      <c r="M23" s="38">
        <f t="shared" si="3"/>
        <v>0.22455416659760027</v>
      </c>
      <c r="N23" s="33">
        <f t="shared" si="4"/>
        <v>11374246</v>
      </c>
      <c r="O23" s="38">
        <f t="shared" si="5"/>
        <v>0.92876227343741002</v>
      </c>
      <c r="P23" s="33">
        <v>1916532</v>
      </c>
      <c r="Q23" s="33">
        <v>8345562</v>
      </c>
      <c r="R23" s="33">
        <v>8680562</v>
      </c>
      <c r="S23" s="33">
        <v>10103300</v>
      </c>
      <c r="T23" s="38">
        <f t="shared" si="6"/>
        <v>1.1638992959211627</v>
      </c>
      <c r="U23" s="38">
        <f t="shared" si="7"/>
        <v>0.43490481766023215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14793452</v>
      </c>
      <c r="E24" s="33">
        <v>11078381</v>
      </c>
      <c r="F24" s="33">
        <v>3362888</v>
      </c>
      <c r="G24" s="38">
        <f t="shared" si="0"/>
        <v>0.22732273711369058</v>
      </c>
      <c r="H24" s="33">
        <v>3459997</v>
      </c>
      <c r="I24" s="38">
        <f t="shared" si="1"/>
        <v>0.233887060302085</v>
      </c>
      <c r="J24" s="33">
        <v>2937826</v>
      </c>
      <c r="K24" s="38">
        <f t="shared" si="2"/>
        <v>0.26518549957796178</v>
      </c>
      <c r="L24" s="33">
        <v>3006629</v>
      </c>
      <c r="M24" s="38">
        <f t="shared" si="3"/>
        <v>0.27139606409997996</v>
      </c>
      <c r="N24" s="33">
        <f t="shared" si="4"/>
        <v>12767340</v>
      </c>
      <c r="O24" s="38">
        <f t="shared" si="5"/>
        <v>1.1524553993945506</v>
      </c>
      <c r="P24" s="33">
        <v>2915481</v>
      </c>
      <c r="Q24" s="33">
        <v>14522640</v>
      </c>
      <c r="R24" s="33">
        <v>14650376</v>
      </c>
      <c r="S24" s="33">
        <v>12364682</v>
      </c>
      <c r="T24" s="38">
        <f t="shared" si="6"/>
        <v>0.84398393597543164</v>
      </c>
      <c r="U24" s="38">
        <f t="shared" si="7"/>
        <v>3.1263451896959671E-2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17974719</v>
      </c>
      <c r="E25" s="33">
        <v>17974719</v>
      </c>
      <c r="F25" s="33">
        <v>3571271</v>
      </c>
      <c r="G25" s="38">
        <f t="shared" si="0"/>
        <v>0.19868299471051537</v>
      </c>
      <c r="H25" s="33">
        <v>5840275</v>
      </c>
      <c r="I25" s="38">
        <f t="shared" si="1"/>
        <v>0.32491606683809632</v>
      </c>
      <c r="J25" s="33">
        <v>5124430</v>
      </c>
      <c r="K25" s="38">
        <f t="shared" si="2"/>
        <v>0.28509096581704557</v>
      </c>
      <c r="L25" s="33">
        <v>7401951</v>
      </c>
      <c r="M25" s="38">
        <f t="shared" si="3"/>
        <v>0.4117978701085675</v>
      </c>
      <c r="N25" s="33">
        <f t="shared" si="4"/>
        <v>21937927</v>
      </c>
      <c r="O25" s="38">
        <f t="shared" si="5"/>
        <v>1.2204878974742248</v>
      </c>
      <c r="P25" s="33">
        <v>6636571</v>
      </c>
      <c r="Q25" s="33">
        <v>27648503</v>
      </c>
      <c r="R25" s="33">
        <v>27648503</v>
      </c>
      <c r="S25" s="33">
        <v>11114851</v>
      </c>
      <c r="T25" s="38">
        <f t="shared" si="6"/>
        <v>0.40200552630281644</v>
      </c>
      <c r="U25" s="38">
        <f t="shared" si="7"/>
        <v>0.1153276292832548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7628952</v>
      </c>
      <c r="E26" s="33">
        <v>2126262</v>
      </c>
      <c r="F26" s="33">
        <v>1154290</v>
      </c>
      <c r="G26" s="38">
        <f t="shared" si="0"/>
        <v>0.1513038750276578</v>
      </c>
      <c r="H26" s="33">
        <v>468870</v>
      </c>
      <c r="I26" s="38">
        <f t="shared" si="1"/>
        <v>6.1459293491425822E-2</v>
      </c>
      <c r="J26" s="33">
        <v>499037</v>
      </c>
      <c r="K26" s="38">
        <f t="shared" si="2"/>
        <v>0.23470155606411627</v>
      </c>
      <c r="L26" s="33">
        <v>673066</v>
      </c>
      <c r="M26" s="38">
        <f t="shared" si="3"/>
        <v>0.31654894834220804</v>
      </c>
      <c r="N26" s="33">
        <f t="shared" si="4"/>
        <v>2795263</v>
      </c>
      <c r="O26" s="38">
        <f t="shared" si="5"/>
        <v>1.3146371425534578</v>
      </c>
      <c r="P26" s="33">
        <v>668809</v>
      </c>
      <c r="Q26" s="33">
        <v>6914328</v>
      </c>
      <c r="R26" s="33">
        <v>0</v>
      </c>
      <c r="S26" s="33">
        <v>4144265</v>
      </c>
      <c r="T26" s="38">
        <f t="shared" si="6"/>
        <v>0</v>
      </c>
      <c r="U26" s="38">
        <f t="shared" si="7"/>
        <v>6.3650459249202651E-3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91663715</v>
      </c>
      <c r="E27" s="34">
        <f>SUM(E20:E26)</f>
        <v>84462051</v>
      </c>
      <c r="F27" s="34">
        <f>SUM(F20:F26)</f>
        <v>20269886</v>
      </c>
      <c r="G27" s="39">
        <f t="shared" si="0"/>
        <v>0.2211331495783255</v>
      </c>
      <c r="H27" s="34">
        <f>SUM(H20:H26)</f>
        <v>27049256</v>
      </c>
      <c r="I27" s="39">
        <f t="shared" si="1"/>
        <v>0.29509229469916204</v>
      </c>
      <c r="J27" s="34">
        <f>SUM(J20:J26)</f>
        <v>23695215</v>
      </c>
      <c r="K27" s="39">
        <f t="shared" si="2"/>
        <v>0.28054273747153025</v>
      </c>
      <c r="L27" s="34">
        <f>SUM(L20:L26)</f>
        <v>38008881</v>
      </c>
      <c r="M27" s="39">
        <f t="shared" si="3"/>
        <v>0.45001134296395429</v>
      </c>
      <c r="N27" s="34">
        <f t="shared" si="4"/>
        <v>109023238</v>
      </c>
      <c r="O27" s="39">
        <f t="shared" si="5"/>
        <v>1.2907955313564432</v>
      </c>
      <c r="P27" s="34">
        <f>SUM(P20:P26)</f>
        <v>27012766</v>
      </c>
      <c r="Q27" s="34">
        <f>SUM(Q20:Q26)</f>
        <v>114368507</v>
      </c>
      <c r="R27" s="34">
        <f>SUM(R20:R26)</f>
        <v>113053623</v>
      </c>
      <c r="S27" s="34">
        <f>SUM(S20:S26)</f>
        <v>87419446</v>
      </c>
      <c r="T27" s="39">
        <f t="shared" si="6"/>
        <v>0.77325647493844585</v>
      </c>
      <c r="U27" s="39">
        <f t="shared" si="7"/>
        <v>0.40707104929572924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60049878</v>
      </c>
      <c r="E28" s="33">
        <v>60210091</v>
      </c>
      <c r="F28" s="33">
        <v>3317785</v>
      </c>
      <c r="G28" s="38">
        <f t="shared" si="0"/>
        <v>5.5250486936876043E-2</v>
      </c>
      <c r="H28" s="33">
        <v>3281575</v>
      </c>
      <c r="I28" s="38">
        <f t="shared" si="1"/>
        <v>5.4647488209717932E-2</v>
      </c>
      <c r="J28" s="33">
        <v>2898170</v>
      </c>
      <c r="K28" s="38">
        <f t="shared" si="2"/>
        <v>4.8134290313562221E-2</v>
      </c>
      <c r="L28" s="33">
        <v>2129546</v>
      </c>
      <c r="M28" s="38">
        <f t="shared" si="3"/>
        <v>3.5368589627276931E-2</v>
      </c>
      <c r="N28" s="33">
        <f t="shared" si="4"/>
        <v>11627076</v>
      </c>
      <c r="O28" s="38">
        <f t="shared" si="5"/>
        <v>0.19310842762220704</v>
      </c>
      <c r="P28" s="33">
        <v>3094373</v>
      </c>
      <c r="Q28" s="33">
        <v>16841014</v>
      </c>
      <c r="R28" s="33">
        <v>15976076</v>
      </c>
      <c r="S28" s="33">
        <v>10036577</v>
      </c>
      <c r="T28" s="38">
        <f t="shared" si="6"/>
        <v>0.62822541655410247</v>
      </c>
      <c r="U28" s="38">
        <f t="shared" si="7"/>
        <v>-0.31180048429843465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7861602</v>
      </c>
      <c r="E29" s="33">
        <v>9823102</v>
      </c>
      <c r="F29" s="33">
        <v>1940167</v>
      </c>
      <c r="G29" s="38">
        <f t="shared" si="0"/>
        <v>0.24679028523702931</v>
      </c>
      <c r="H29" s="33">
        <v>1851486</v>
      </c>
      <c r="I29" s="38">
        <f t="shared" si="1"/>
        <v>0.23551001437111674</v>
      </c>
      <c r="J29" s="33">
        <v>1788170</v>
      </c>
      <c r="K29" s="38">
        <f t="shared" si="2"/>
        <v>0.18203720169046397</v>
      </c>
      <c r="L29" s="33">
        <v>1764504</v>
      </c>
      <c r="M29" s="38">
        <f t="shared" si="3"/>
        <v>0.17962798309536029</v>
      </c>
      <c r="N29" s="33">
        <f t="shared" si="4"/>
        <v>7344327</v>
      </c>
      <c r="O29" s="38">
        <f t="shared" si="5"/>
        <v>0.74765863166238122</v>
      </c>
      <c r="P29" s="33">
        <v>1625038</v>
      </c>
      <c r="Q29" s="33">
        <v>8709882</v>
      </c>
      <c r="R29" s="33">
        <v>13164602</v>
      </c>
      <c r="S29" s="33">
        <v>4774505</v>
      </c>
      <c r="T29" s="38">
        <f t="shared" si="6"/>
        <v>0.36267750441676855</v>
      </c>
      <c r="U29" s="38">
        <f t="shared" si="7"/>
        <v>8.5823223826150485E-2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2995167</v>
      </c>
      <c r="E30" s="33">
        <v>2925165</v>
      </c>
      <c r="F30" s="33">
        <v>1245086</v>
      </c>
      <c r="G30" s="38">
        <f t="shared" si="0"/>
        <v>0.41569835671934152</v>
      </c>
      <c r="H30" s="33">
        <v>2927902</v>
      </c>
      <c r="I30" s="38">
        <f t="shared" si="1"/>
        <v>0.97754215374301334</v>
      </c>
      <c r="J30" s="33">
        <v>2053540</v>
      </c>
      <c r="K30" s="38">
        <f t="shared" si="2"/>
        <v>0.70202535583462811</v>
      </c>
      <c r="L30" s="33">
        <v>2428242</v>
      </c>
      <c r="M30" s="38">
        <f t="shared" si="3"/>
        <v>0.83012137776843353</v>
      </c>
      <c r="N30" s="33">
        <f t="shared" si="4"/>
        <v>8654770</v>
      </c>
      <c r="O30" s="38">
        <f t="shared" si="5"/>
        <v>2.9587288238441252</v>
      </c>
      <c r="P30" s="33">
        <v>3251981</v>
      </c>
      <c r="Q30" s="33">
        <v>9391397</v>
      </c>
      <c r="R30" s="33">
        <v>8771408</v>
      </c>
      <c r="S30" s="33">
        <v>9755892</v>
      </c>
      <c r="T30" s="38">
        <f t="shared" si="6"/>
        <v>1.1122378528053878</v>
      </c>
      <c r="U30" s="38">
        <f t="shared" si="7"/>
        <v>-0.25330375546474593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21258590</v>
      </c>
      <c r="E31" s="33">
        <v>23159267</v>
      </c>
      <c r="F31" s="33">
        <v>4794016</v>
      </c>
      <c r="G31" s="38">
        <f t="shared" si="0"/>
        <v>0.22550959400411785</v>
      </c>
      <c r="H31" s="33">
        <v>5871086</v>
      </c>
      <c r="I31" s="38">
        <f t="shared" si="1"/>
        <v>0.27617476041449596</v>
      </c>
      <c r="J31" s="33">
        <v>6122925</v>
      </c>
      <c r="K31" s="38">
        <f t="shared" si="2"/>
        <v>0.26438336757376646</v>
      </c>
      <c r="L31" s="33">
        <v>5038689</v>
      </c>
      <c r="M31" s="38">
        <f t="shared" si="3"/>
        <v>0.21756685995286465</v>
      </c>
      <c r="N31" s="33">
        <f t="shared" si="4"/>
        <v>21826716</v>
      </c>
      <c r="O31" s="38">
        <f t="shared" si="5"/>
        <v>0.94246143455231113</v>
      </c>
      <c r="P31" s="33">
        <v>6628118</v>
      </c>
      <c r="Q31" s="33">
        <v>29757391</v>
      </c>
      <c r="R31" s="33">
        <v>29962806</v>
      </c>
      <c r="S31" s="33">
        <v>3018904</v>
      </c>
      <c r="T31" s="38">
        <f t="shared" si="6"/>
        <v>0.10075504944363355</v>
      </c>
      <c r="U31" s="38">
        <f t="shared" si="7"/>
        <v>-0.23980095103919397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7879834</v>
      </c>
      <c r="E32" s="33">
        <v>6329937</v>
      </c>
      <c r="F32" s="33">
        <v>2351259</v>
      </c>
      <c r="G32" s="38">
        <f t="shared" si="0"/>
        <v>0.29838940769564437</v>
      </c>
      <c r="H32" s="33">
        <v>976104</v>
      </c>
      <c r="I32" s="38">
        <f t="shared" si="1"/>
        <v>0.12387367551143844</v>
      </c>
      <c r="J32" s="33">
        <v>149335</v>
      </c>
      <c r="K32" s="38">
        <f t="shared" si="2"/>
        <v>2.3591861972717895E-2</v>
      </c>
      <c r="L32" s="33">
        <v>502846</v>
      </c>
      <c r="M32" s="38">
        <f t="shared" si="3"/>
        <v>7.9439337231950333E-2</v>
      </c>
      <c r="N32" s="33">
        <f t="shared" si="4"/>
        <v>3979544</v>
      </c>
      <c r="O32" s="38">
        <f t="shared" si="5"/>
        <v>0.62868619387523128</v>
      </c>
      <c r="P32" s="33">
        <v>1472841</v>
      </c>
      <c r="Q32" s="33">
        <v>7838486</v>
      </c>
      <c r="R32" s="33">
        <v>8232723</v>
      </c>
      <c r="S32" s="33">
        <v>5336592</v>
      </c>
      <c r="T32" s="38">
        <f t="shared" si="6"/>
        <v>0.64821712087240146</v>
      </c>
      <c r="U32" s="38">
        <f t="shared" si="7"/>
        <v>-0.6585877226394431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59470300</v>
      </c>
      <c r="E33" s="33">
        <v>59470300</v>
      </c>
      <c r="F33" s="33">
        <v>10837568</v>
      </c>
      <c r="G33" s="38">
        <f t="shared" si="0"/>
        <v>0.18223496434354627</v>
      </c>
      <c r="H33" s="33">
        <v>10871627</v>
      </c>
      <c r="I33" s="38">
        <f t="shared" si="1"/>
        <v>0.18280767038336784</v>
      </c>
      <c r="J33" s="33">
        <v>10849225</v>
      </c>
      <c r="K33" s="38">
        <f t="shared" si="2"/>
        <v>0.18243097815211962</v>
      </c>
      <c r="L33" s="33">
        <v>10363815</v>
      </c>
      <c r="M33" s="38">
        <f t="shared" si="3"/>
        <v>0.17426875263787134</v>
      </c>
      <c r="N33" s="33">
        <f t="shared" si="4"/>
        <v>42922235</v>
      </c>
      <c r="O33" s="38">
        <f t="shared" si="5"/>
        <v>0.72174236551690507</v>
      </c>
      <c r="P33" s="33">
        <v>13343737</v>
      </c>
      <c r="Q33" s="33">
        <v>55694104</v>
      </c>
      <c r="R33" s="33">
        <v>57238104</v>
      </c>
      <c r="S33" s="33">
        <v>46131146</v>
      </c>
      <c r="T33" s="38">
        <f t="shared" si="6"/>
        <v>0.80595167862303752</v>
      </c>
      <c r="U33" s="38">
        <f t="shared" si="7"/>
        <v>-0.22331989906575644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159515371</v>
      </c>
      <c r="E35" s="34">
        <f>SUM(E28:E34)</f>
        <v>161917862</v>
      </c>
      <c r="F35" s="34">
        <f>SUM(F28:F34)</f>
        <v>24485881</v>
      </c>
      <c r="G35" s="39">
        <f t="shared" si="0"/>
        <v>0.15350170235318578</v>
      </c>
      <c r="H35" s="34">
        <f>SUM(H28:H34)</f>
        <v>25779780</v>
      </c>
      <c r="I35" s="39">
        <f t="shared" si="1"/>
        <v>0.16161314009043054</v>
      </c>
      <c r="J35" s="34">
        <f>SUM(J28:J34)</f>
        <v>23861365</v>
      </c>
      <c r="K35" s="39">
        <f t="shared" si="2"/>
        <v>0.14736709529922029</v>
      </c>
      <c r="L35" s="34">
        <f>SUM(L28:L34)</f>
        <v>22227642</v>
      </c>
      <c r="M35" s="39">
        <f t="shared" si="3"/>
        <v>0.13727726963193226</v>
      </c>
      <c r="N35" s="34">
        <f t="shared" si="4"/>
        <v>96354668</v>
      </c>
      <c r="O35" s="39">
        <f t="shared" si="5"/>
        <v>0.59508362332501652</v>
      </c>
      <c r="P35" s="34">
        <f>SUM(P28:P34)</f>
        <v>29416088</v>
      </c>
      <c r="Q35" s="34">
        <f>SUM(Q28:Q34)</f>
        <v>128232274</v>
      </c>
      <c r="R35" s="34">
        <f>SUM(R28:R34)</f>
        <v>133345719</v>
      </c>
      <c r="S35" s="34">
        <f>SUM(S28:S34)</f>
        <v>79053616</v>
      </c>
      <c r="T35" s="39">
        <f t="shared" si="6"/>
        <v>0.59284704895550489</v>
      </c>
      <c r="U35" s="39">
        <f t="shared" si="7"/>
        <v>-0.24437124338219274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23837851</v>
      </c>
      <c r="E36" s="33">
        <v>24620268</v>
      </c>
      <c r="F36" s="33">
        <v>1299690</v>
      </c>
      <c r="G36" s="38">
        <f t="shared" si="0"/>
        <v>5.4522112752529578E-2</v>
      </c>
      <c r="H36" s="33">
        <v>8307394</v>
      </c>
      <c r="I36" s="38">
        <f t="shared" si="1"/>
        <v>0.34849592775791743</v>
      </c>
      <c r="J36" s="33">
        <v>5289718</v>
      </c>
      <c r="K36" s="38">
        <f t="shared" si="2"/>
        <v>0.21485216976517071</v>
      </c>
      <c r="L36" s="33">
        <v>4754139</v>
      </c>
      <c r="M36" s="38">
        <f t="shared" si="3"/>
        <v>0.19309858852876824</v>
      </c>
      <c r="N36" s="33">
        <f t="shared" si="4"/>
        <v>19650941</v>
      </c>
      <c r="O36" s="38">
        <f t="shared" si="5"/>
        <v>0.7981611329332402</v>
      </c>
      <c r="P36" s="33">
        <v>5454622</v>
      </c>
      <c r="Q36" s="33">
        <v>24562082</v>
      </c>
      <c r="R36" s="33">
        <v>23607656</v>
      </c>
      <c r="S36" s="33">
        <v>16762095</v>
      </c>
      <c r="T36" s="38">
        <f t="shared" si="6"/>
        <v>0.71002792483929789</v>
      </c>
      <c r="U36" s="38">
        <f t="shared" si="7"/>
        <v>-0.12842008117152759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44499782</v>
      </c>
      <c r="E37" s="33">
        <v>41216355</v>
      </c>
      <c r="F37" s="33">
        <v>2459734</v>
      </c>
      <c r="G37" s="38">
        <f t="shared" si="0"/>
        <v>5.5275192134649112E-2</v>
      </c>
      <c r="H37" s="33">
        <v>5347658</v>
      </c>
      <c r="I37" s="38">
        <f t="shared" si="1"/>
        <v>0.1201726785987401</v>
      </c>
      <c r="J37" s="33">
        <v>5245152</v>
      </c>
      <c r="K37" s="38">
        <f t="shared" si="2"/>
        <v>0.12725899706560659</v>
      </c>
      <c r="L37" s="33">
        <v>6522356</v>
      </c>
      <c r="M37" s="38">
        <f t="shared" si="3"/>
        <v>0.15824679305096243</v>
      </c>
      <c r="N37" s="33">
        <f t="shared" si="4"/>
        <v>19574900</v>
      </c>
      <c r="O37" s="38">
        <f t="shared" si="5"/>
        <v>0.47493040080812582</v>
      </c>
      <c r="P37" s="33">
        <v>1773357</v>
      </c>
      <c r="Q37" s="33">
        <v>39293349</v>
      </c>
      <c r="R37" s="33">
        <v>47621161</v>
      </c>
      <c r="S37" s="33">
        <v>8030042</v>
      </c>
      <c r="T37" s="38">
        <f t="shared" si="6"/>
        <v>0.16862339832495893</v>
      </c>
      <c r="U37" s="38">
        <f t="shared" si="7"/>
        <v>2.6779712150458144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41281738</v>
      </c>
      <c r="E38" s="33">
        <v>43443347</v>
      </c>
      <c r="F38" s="33">
        <v>8785759</v>
      </c>
      <c r="G38" s="38">
        <f t="shared" si="0"/>
        <v>0.21282434862601957</v>
      </c>
      <c r="H38" s="33">
        <v>2116693</v>
      </c>
      <c r="I38" s="38">
        <f t="shared" si="1"/>
        <v>5.1274318925235172E-2</v>
      </c>
      <c r="J38" s="33">
        <v>1512313</v>
      </c>
      <c r="K38" s="38">
        <f t="shared" si="2"/>
        <v>3.4811153017284789E-2</v>
      </c>
      <c r="L38" s="33">
        <v>1607716</v>
      </c>
      <c r="M38" s="38">
        <f t="shared" si="3"/>
        <v>3.7007185473071399E-2</v>
      </c>
      <c r="N38" s="33">
        <f t="shared" si="4"/>
        <v>14022481</v>
      </c>
      <c r="O38" s="38">
        <f t="shared" si="5"/>
        <v>0.32277625846829894</v>
      </c>
      <c r="P38" s="33">
        <v>63318</v>
      </c>
      <c r="Q38" s="33">
        <v>58559266</v>
      </c>
      <c r="R38" s="33">
        <v>72261294</v>
      </c>
      <c r="S38" s="33">
        <v>12973463</v>
      </c>
      <c r="T38" s="38">
        <f t="shared" si="6"/>
        <v>0.1795354370487747</v>
      </c>
      <c r="U38" s="38">
        <f t="shared" si="7"/>
        <v>24.391136801541425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109619371</v>
      </c>
      <c r="E40" s="34">
        <f>SUM(E36:E39)</f>
        <v>109279970</v>
      </c>
      <c r="F40" s="34">
        <f>SUM(F36:F39)</f>
        <v>12545183</v>
      </c>
      <c r="G40" s="39">
        <f t="shared" si="0"/>
        <v>0.11444312155376261</v>
      </c>
      <c r="H40" s="34">
        <f>SUM(H36:H39)</f>
        <v>15771745</v>
      </c>
      <c r="I40" s="39">
        <f t="shared" si="1"/>
        <v>0.14387735357467066</v>
      </c>
      <c r="J40" s="34">
        <f>SUM(J36:J39)</f>
        <v>12047183</v>
      </c>
      <c r="K40" s="39">
        <f t="shared" si="2"/>
        <v>0.11024145595940409</v>
      </c>
      <c r="L40" s="34">
        <f>SUM(L36:L39)</f>
        <v>12884211</v>
      </c>
      <c r="M40" s="39">
        <f t="shared" si="3"/>
        <v>0.11790093829637764</v>
      </c>
      <c r="N40" s="34">
        <f t="shared" si="4"/>
        <v>53248322</v>
      </c>
      <c r="O40" s="39">
        <f t="shared" si="5"/>
        <v>0.48726515938831244</v>
      </c>
      <c r="P40" s="34">
        <f>SUM(P36:P39)</f>
        <v>7291297</v>
      </c>
      <c r="Q40" s="34">
        <f>SUM(Q36:Q39)</f>
        <v>122414697</v>
      </c>
      <c r="R40" s="34">
        <f>SUM(R36:R39)</f>
        <v>143490111</v>
      </c>
      <c r="S40" s="34">
        <f>SUM(S36:S39)</f>
        <v>37765600</v>
      </c>
      <c r="T40" s="39">
        <f t="shared" si="6"/>
        <v>0.26319305028623191</v>
      </c>
      <c r="U40" s="39">
        <f t="shared" si="7"/>
        <v>0.76706709382432225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91268280</v>
      </c>
      <c r="E41" s="33">
        <v>94669437</v>
      </c>
      <c r="F41" s="33">
        <v>8677397</v>
      </c>
      <c r="G41" s="38">
        <f t="shared" si="0"/>
        <v>9.5075715243017611E-2</v>
      </c>
      <c r="H41" s="33">
        <v>22439889</v>
      </c>
      <c r="I41" s="38">
        <f t="shared" si="1"/>
        <v>0.24586733748022863</v>
      </c>
      <c r="J41" s="33">
        <v>2751057</v>
      </c>
      <c r="K41" s="38">
        <f t="shared" si="2"/>
        <v>2.9059610864697546E-2</v>
      </c>
      <c r="L41" s="33">
        <v>38653530</v>
      </c>
      <c r="M41" s="38">
        <f t="shared" si="3"/>
        <v>0.40829998809436246</v>
      </c>
      <c r="N41" s="33">
        <f t="shared" si="4"/>
        <v>72521873</v>
      </c>
      <c r="O41" s="38">
        <f t="shared" si="5"/>
        <v>0.76605370537906547</v>
      </c>
      <c r="P41" s="33">
        <v>21453827</v>
      </c>
      <c r="Q41" s="33">
        <v>86253744</v>
      </c>
      <c r="R41" s="33">
        <v>94484988</v>
      </c>
      <c r="S41" s="33">
        <v>72400323</v>
      </c>
      <c r="T41" s="38">
        <f t="shared" si="6"/>
        <v>0.76626271043184135</v>
      </c>
      <c r="U41" s="38">
        <f t="shared" si="7"/>
        <v>0.80170791905798433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50000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22968850</v>
      </c>
      <c r="E43" s="33">
        <v>24495285</v>
      </c>
      <c r="F43" s="33">
        <v>4029017</v>
      </c>
      <c r="G43" s="38">
        <f t="shared" si="0"/>
        <v>0.17541222133454656</v>
      </c>
      <c r="H43" s="33">
        <v>5319598</v>
      </c>
      <c r="I43" s="38">
        <f t="shared" si="1"/>
        <v>0.23160053724936164</v>
      </c>
      <c r="J43" s="33">
        <v>3932009</v>
      </c>
      <c r="K43" s="38">
        <f t="shared" si="2"/>
        <v>0.16052105537861674</v>
      </c>
      <c r="L43" s="33">
        <v>6425631</v>
      </c>
      <c r="M43" s="38">
        <f t="shared" si="3"/>
        <v>0.26232113649626859</v>
      </c>
      <c r="N43" s="33">
        <f t="shared" si="4"/>
        <v>19706255</v>
      </c>
      <c r="O43" s="38">
        <f t="shared" si="5"/>
        <v>0.804491762394273</v>
      </c>
      <c r="P43" s="33">
        <v>4529810</v>
      </c>
      <c r="Q43" s="33">
        <v>18608595</v>
      </c>
      <c r="R43" s="33">
        <v>23072439</v>
      </c>
      <c r="S43" s="33">
        <v>13109822</v>
      </c>
      <c r="T43" s="38">
        <f t="shared" si="6"/>
        <v>0.56820269413216351</v>
      </c>
      <c r="U43" s="38">
        <f t="shared" si="7"/>
        <v>0.41852108587335901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27409028</v>
      </c>
      <c r="E44" s="33">
        <v>23244484</v>
      </c>
      <c r="F44" s="33">
        <v>4003785</v>
      </c>
      <c r="G44" s="38">
        <f t="shared" si="0"/>
        <v>0.14607540989778989</v>
      </c>
      <c r="H44" s="33">
        <v>3899102</v>
      </c>
      <c r="I44" s="38">
        <f t="shared" si="1"/>
        <v>0.1422561208664532</v>
      </c>
      <c r="J44" s="33">
        <v>3901517</v>
      </c>
      <c r="K44" s="38">
        <f t="shared" si="2"/>
        <v>0.16784700404620725</v>
      </c>
      <c r="L44" s="33">
        <v>4313172</v>
      </c>
      <c r="M44" s="38">
        <f t="shared" si="3"/>
        <v>0.18555679704483868</v>
      </c>
      <c r="N44" s="33">
        <f t="shared" si="4"/>
        <v>16117576</v>
      </c>
      <c r="O44" s="38">
        <f t="shared" si="5"/>
        <v>0.69339358103195581</v>
      </c>
      <c r="P44" s="33">
        <v>3273483</v>
      </c>
      <c r="Q44" s="33">
        <v>25478874</v>
      </c>
      <c r="R44" s="33">
        <v>25578902</v>
      </c>
      <c r="S44" s="33">
        <v>18660737</v>
      </c>
      <c r="T44" s="38">
        <f t="shared" si="6"/>
        <v>0.7295362795478868</v>
      </c>
      <c r="U44" s="38">
        <f t="shared" si="7"/>
        <v>0.31760940869404242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84980555</v>
      </c>
      <c r="E45" s="33">
        <v>96797759</v>
      </c>
      <c r="F45" s="33">
        <v>18787983</v>
      </c>
      <c r="G45" s="38">
        <f t="shared" si="0"/>
        <v>0.22108567071608323</v>
      </c>
      <c r="H45" s="33">
        <v>28091183</v>
      </c>
      <c r="I45" s="38">
        <f t="shared" si="1"/>
        <v>0.33056012637243898</v>
      </c>
      <c r="J45" s="33">
        <v>28298493</v>
      </c>
      <c r="K45" s="38">
        <f t="shared" si="2"/>
        <v>0.29234657178375378</v>
      </c>
      <c r="L45" s="33">
        <v>27759254</v>
      </c>
      <c r="M45" s="38">
        <f t="shared" si="3"/>
        <v>0.28677579198915132</v>
      </c>
      <c r="N45" s="33">
        <f t="shared" si="4"/>
        <v>102936913</v>
      </c>
      <c r="O45" s="38">
        <f t="shared" si="5"/>
        <v>1.0634224806795372</v>
      </c>
      <c r="P45" s="33">
        <v>27915124</v>
      </c>
      <c r="Q45" s="33">
        <v>75295467</v>
      </c>
      <c r="R45" s="33">
        <v>100222579</v>
      </c>
      <c r="S45" s="33">
        <v>84919859</v>
      </c>
      <c r="T45" s="38">
        <f t="shared" si="6"/>
        <v>0.84731264997680811</v>
      </c>
      <c r="U45" s="38">
        <f t="shared" si="7"/>
        <v>-5.5837115393074788E-3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226626713</v>
      </c>
      <c r="E47" s="34">
        <f>SUM(E41:E46)</f>
        <v>239206965</v>
      </c>
      <c r="F47" s="34">
        <f>SUM(F41:F46)</f>
        <v>35498182</v>
      </c>
      <c r="G47" s="39">
        <f t="shared" si="0"/>
        <v>0.15663723631732682</v>
      </c>
      <c r="H47" s="34">
        <f>SUM(H41:H46)</f>
        <v>59749772</v>
      </c>
      <c r="I47" s="39">
        <f t="shared" si="1"/>
        <v>0.26364840759085623</v>
      </c>
      <c r="J47" s="34">
        <f>SUM(J41:J46)</f>
        <v>38883076</v>
      </c>
      <c r="K47" s="39">
        <f t="shared" si="2"/>
        <v>0.16254993244030333</v>
      </c>
      <c r="L47" s="34">
        <f>SUM(L41:L46)</f>
        <v>77151587</v>
      </c>
      <c r="M47" s="39">
        <f t="shared" si="3"/>
        <v>0.32253068801738277</v>
      </c>
      <c r="N47" s="34">
        <f t="shared" si="4"/>
        <v>211282617</v>
      </c>
      <c r="O47" s="39">
        <f t="shared" si="5"/>
        <v>0.88326281385661154</v>
      </c>
      <c r="P47" s="34">
        <f>SUM(P41:P46)</f>
        <v>57172244</v>
      </c>
      <c r="Q47" s="34">
        <f>SUM(Q41:Q46)</f>
        <v>205636680</v>
      </c>
      <c r="R47" s="34">
        <f>SUM(R41:R46)</f>
        <v>243408908</v>
      </c>
      <c r="S47" s="34">
        <f>SUM(S41:S46)</f>
        <v>189090741</v>
      </c>
      <c r="T47" s="39">
        <f t="shared" si="6"/>
        <v>0.77684396414941392</v>
      </c>
      <c r="U47" s="39">
        <f t="shared" si="7"/>
        <v>0.34945878632995409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24101952</v>
      </c>
      <c r="E48" s="33">
        <v>23025663</v>
      </c>
      <c r="F48" s="33">
        <v>4129939</v>
      </c>
      <c r="G48" s="38">
        <f t="shared" si="0"/>
        <v>0.17135288461283135</v>
      </c>
      <c r="H48" s="33">
        <v>5469449</v>
      </c>
      <c r="I48" s="38">
        <f t="shared" si="1"/>
        <v>0.22692971092133948</v>
      </c>
      <c r="J48" s="33">
        <v>6518300</v>
      </c>
      <c r="K48" s="38">
        <f t="shared" si="2"/>
        <v>0.28308848262045699</v>
      </c>
      <c r="L48" s="33">
        <v>4492578</v>
      </c>
      <c r="M48" s="38">
        <f t="shared" si="3"/>
        <v>0.19511177593453011</v>
      </c>
      <c r="N48" s="33">
        <f t="shared" si="4"/>
        <v>20610266</v>
      </c>
      <c r="O48" s="38">
        <f t="shared" si="5"/>
        <v>0.89509978496601816</v>
      </c>
      <c r="P48" s="33">
        <v>7230561</v>
      </c>
      <c r="Q48" s="33">
        <v>23759328</v>
      </c>
      <c r="R48" s="33">
        <v>27699828</v>
      </c>
      <c r="S48" s="33">
        <v>20939428</v>
      </c>
      <c r="T48" s="38">
        <f t="shared" si="6"/>
        <v>0.7559407228088203</v>
      </c>
      <c r="U48" s="38">
        <f t="shared" si="7"/>
        <v>-0.37866812824067175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25348826</v>
      </c>
      <c r="E49" s="33">
        <v>28696826</v>
      </c>
      <c r="F49" s="33">
        <v>9474352</v>
      </c>
      <c r="G49" s="38">
        <f t="shared" si="0"/>
        <v>0.37375900564389059</v>
      </c>
      <c r="H49" s="33">
        <v>9107567</v>
      </c>
      <c r="I49" s="38">
        <f t="shared" si="1"/>
        <v>0.35928949924544828</v>
      </c>
      <c r="J49" s="33">
        <v>111602230</v>
      </c>
      <c r="K49" s="38">
        <f t="shared" si="2"/>
        <v>3.889009537152297</v>
      </c>
      <c r="L49" s="33">
        <v>19840405</v>
      </c>
      <c r="M49" s="38">
        <f t="shared" si="3"/>
        <v>0.69137977140747198</v>
      </c>
      <c r="N49" s="33">
        <f t="shared" si="4"/>
        <v>150024554</v>
      </c>
      <c r="O49" s="38">
        <f t="shared" si="5"/>
        <v>5.2279145435805336</v>
      </c>
      <c r="P49" s="33">
        <v>71849612</v>
      </c>
      <c r="Q49" s="33">
        <v>25541713</v>
      </c>
      <c r="R49" s="33">
        <v>25556713</v>
      </c>
      <c r="S49" s="33">
        <v>89420816</v>
      </c>
      <c r="T49" s="38">
        <f t="shared" si="6"/>
        <v>3.4989169381837173</v>
      </c>
      <c r="U49" s="38">
        <f t="shared" si="7"/>
        <v>-0.72386204395926312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27952371</v>
      </c>
      <c r="E50" s="33">
        <v>27024476</v>
      </c>
      <c r="F50" s="33">
        <v>4521667</v>
      </c>
      <c r="G50" s="38">
        <f t="shared" si="0"/>
        <v>0.16176327224620768</v>
      </c>
      <c r="H50" s="33">
        <v>6156259</v>
      </c>
      <c r="I50" s="38">
        <f t="shared" si="1"/>
        <v>0.22024103071614212</v>
      </c>
      <c r="J50" s="33">
        <v>4850462</v>
      </c>
      <c r="K50" s="38">
        <f t="shared" si="2"/>
        <v>0.17948403513910871</v>
      </c>
      <c r="L50" s="33">
        <v>5522216</v>
      </c>
      <c r="M50" s="38">
        <f t="shared" si="3"/>
        <v>0.20434127936467666</v>
      </c>
      <c r="N50" s="33">
        <f t="shared" si="4"/>
        <v>21050604</v>
      </c>
      <c r="O50" s="38">
        <f t="shared" si="5"/>
        <v>0.77894587114288538</v>
      </c>
      <c r="P50" s="33">
        <v>7075563</v>
      </c>
      <c r="Q50" s="33">
        <v>25963740</v>
      </c>
      <c r="R50" s="33">
        <v>26711561</v>
      </c>
      <c r="S50" s="33">
        <v>23309329</v>
      </c>
      <c r="T50" s="38">
        <f t="shared" si="6"/>
        <v>0.87263073094080879</v>
      </c>
      <c r="U50" s="38">
        <f t="shared" si="7"/>
        <v>-0.21953687642947983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600000</v>
      </c>
      <c r="E51" s="33">
        <v>478000</v>
      </c>
      <c r="F51" s="33">
        <v>27027</v>
      </c>
      <c r="G51" s="38">
        <f t="shared" si="0"/>
        <v>4.5045000000000002E-2</v>
      </c>
      <c r="H51" s="33">
        <v>228220</v>
      </c>
      <c r="I51" s="38">
        <f t="shared" si="1"/>
        <v>0.38036666666666669</v>
      </c>
      <c r="J51" s="33">
        <v>121250</v>
      </c>
      <c r="K51" s="38">
        <f t="shared" si="2"/>
        <v>0.2536610878661088</v>
      </c>
      <c r="L51" s="33">
        <v>110520</v>
      </c>
      <c r="M51" s="38">
        <f t="shared" si="3"/>
        <v>0.2312133891213389</v>
      </c>
      <c r="N51" s="33">
        <f t="shared" si="4"/>
        <v>487017</v>
      </c>
      <c r="O51" s="38">
        <f t="shared" si="5"/>
        <v>1.0188640167364016</v>
      </c>
      <c r="P51" s="33">
        <v>176000</v>
      </c>
      <c r="Q51" s="33">
        <v>35000</v>
      </c>
      <c r="R51" s="33">
        <v>610000</v>
      </c>
      <c r="S51" s="33">
        <v>402504</v>
      </c>
      <c r="T51" s="38">
        <f t="shared" si="6"/>
        <v>0.65984262295081964</v>
      </c>
      <c r="U51" s="38">
        <f t="shared" si="7"/>
        <v>-0.37204545454545457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78003149</v>
      </c>
      <c r="E53" s="34">
        <f>SUM(E48:E52)</f>
        <v>79224965</v>
      </c>
      <c r="F53" s="34">
        <f>SUM(F48:F52)</f>
        <v>18152985</v>
      </c>
      <c r="G53" s="39">
        <f t="shared" si="0"/>
        <v>0.23272118155127303</v>
      </c>
      <c r="H53" s="34">
        <f>SUM(H48:H52)</f>
        <v>20961495</v>
      </c>
      <c r="I53" s="39">
        <f t="shared" si="1"/>
        <v>0.2687262664229107</v>
      </c>
      <c r="J53" s="34">
        <f>SUM(J48:J52)</f>
        <v>123092242</v>
      </c>
      <c r="K53" s="39">
        <f t="shared" si="2"/>
        <v>1.5537052241045484</v>
      </c>
      <c r="L53" s="34">
        <f>SUM(L48:L52)</f>
        <v>29965719</v>
      </c>
      <c r="M53" s="39">
        <f t="shared" si="3"/>
        <v>0.37823581241089849</v>
      </c>
      <c r="N53" s="34">
        <f t="shared" si="4"/>
        <v>192172441</v>
      </c>
      <c r="O53" s="39">
        <f t="shared" si="5"/>
        <v>2.4256551075787791</v>
      </c>
      <c r="P53" s="34">
        <f>SUM(P48:P52)</f>
        <v>86331736</v>
      </c>
      <c r="Q53" s="34">
        <f>SUM(Q48:Q52)</f>
        <v>75299781</v>
      </c>
      <c r="R53" s="34">
        <f>SUM(R48:R52)</f>
        <v>80578102</v>
      </c>
      <c r="S53" s="34">
        <f>SUM(S48:S52)</f>
        <v>134072077</v>
      </c>
      <c r="T53" s="39">
        <f t="shared" si="6"/>
        <v>1.6638773273661869</v>
      </c>
      <c r="U53" s="39">
        <f t="shared" si="7"/>
        <v>-0.65290030771534591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1661971353</v>
      </c>
      <c r="E54" s="34">
        <f>SUM(E8:E9,E11:E18,E20:E26,E28:E34,E36:E39,E41:E46,E48:E52)</f>
        <v>1766149609</v>
      </c>
      <c r="F54" s="34">
        <f>SUM(F8:F9,F11:F18,F20:F26,F28:F34,F36:F39,F41:F46,F48:F52)</f>
        <v>282228158</v>
      </c>
      <c r="G54" s="39">
        <f t="shared" si="0"/>
        <v>0.16981529644933657</v>
      </c>
      <c r="H54" s="34">
        <f>SUM(H8:H9,H11:H18,H20:H26,H28:H34,H36:H39,H41:H46,H48:H52)</f>
        <v>397362240</v>
      </c>
      <c r="I54" s="39">
        <f t="shared" si="1"/>
        <v>0.23909090808498432</v>
      </c>
      <c r="J54" s="34">
        <f>SUM(J8:J9,J11:J18,J20:J26,J28:J34,J36:J39,J41:J46,J48:J52)</f>
        <v>431509674</v>
      </c>
      <c r="K54" s="39">
        <f t="shared" si="2"/>
        <v>0.24432226567958887</v>
      </c>
      <c r="L54" s="34">
        <f>SUM(L8:L9,L11:L18,L20:L26,L28:L34,L36:L39,L41:L46,L48:L52)</f>
        <v>435544440</v>
      </c>
      <c r="M54" s="39">
        <f t="shared" si="3"/>
        <v>0.24660676410454649</v>
      </c>
      <c r="N54" s="34">
        <f t="shared" si="4"/>
        <v>1546644512</v>
      </c>
      <c r="O54" s="39">
        <f t="shared" si="5"/>
        <v>0.87571545701369857</v>
      </c>
      <c r="P54" s="34">
        <f>SUM(P8:P9,P11:P18,P20:P26,P28:P34,P36:P39,P41:P46,P48:P52)</f>
        <v>384835519</v>
      </c>
      <c r="Q54" s="34">
        <f>SUM(Q8:Q9,Q11:Q18,Q20:Q26,Q28:Q34,Q36:Q39,Q41:Q46,Q48:Q52)</f>
        <v>1198754480</v>
      </c>
      <c r="R54" s="34">
        <f>SUM(R8:R9,R11:R18,R20:R26,R28:R34,R36:R39,R41:R46,R48:R52)</f>
        <v>1297132872</v>
      </c>
      <c r="S54" s="34">
        <f>SUM(S8:S9,S11:S18,S20:S26,S28:S34,S36:S39,S41:S46,S48:S52)</f>
        <v>1113621572</v>
      </c>
      <c r="T54" s="39">
        <f t="shared" si="6"/>
        <v>0.85852544179452417</v>
      </c>
      <c r="U54" s="39">
        <f t="shared" si="7"/>
        <v>0.13176777739167056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236687007</v>
      </c>
      <c r="E57" s="33">
        <v>300506584</v>
      </c>
      <c r="F57" s="33">
        <v>64716117</v>
      </c>
      <c r="G57" s="38">
        <f t="shared" ref="G57:G85" si="8">IF(($D57      =0),0,($F57      /$D57      ))</f>
        <v>0.27342488216938754</v>
      </c>
      <c r="H57" s="33">
        <v>77275656</v>
      </c>
      <c r="I57" s="38">
        <f t="shared" ref="I57:I85" si="9">IF(($D57      =0),0,($H57      /$D57      ))</f>
        <v>0.32648879623544352</v>
      </c>
      <c r="J57" s="33">
        <v>58622965</v>
      </c>
      <c r="K57" s="38">
        <f t="shared" ref="K57:K85" si="10">IF(($E57      =0),0,($J57      /$E57      ))</f>
        <v>0.19508046785424177</v>
      </c>
      <c r="L57" s="33">
        <v>100636918</v>
      </c>
      <c r="M57" s="38">
        <f t="shared" ref="M57:M85" si="11">IF(($E57      =0),0,($L57      /$E57      ))</f>
        <v>0.33489089210770834</v>
      </c>
      <c r="N57" s="33">
        <f t="shared" ref="N57:N85" si="12">$F57      +$H57      +$J57      +$L57</f>
        <v>301251656</v>
      </c>
      <c r="O57" s="38">
        <f t="shared" ref="O57:O85" si="13">IF(($E57      =0),0,($N57      /$E57      ))</f>
        <v>1.0024793866080486</v>
      </c>
      <c r="P57" s="33">
        <v>55260412</v>
      </c>
      <c r="Q57" s="33">
        <v>229280086</v>
      </c>
      <c r="R57" s="33">
        <v>244118237</v>
      </c>
      <c r="S57" s="33">
        <v>240487926</v>
      </c>
      <c r="T57" s="38">
        <f t="shared" ref="T57:T85" si="14">IF(($R57      =0),0,($S57      /$R57      ))</f>
        <v>0.98512888244396091</v>
      </c>
      <c r="U57" s="38">
        <f t="shared" ref="U57:U85" si="15">IF(($P57      =0),0,(($L57      /$P57      )-1))</f>
        <v>0.82113948046569041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236687007</v>
      </c>
      <c r="E58" s="34">
        <f>E57</f>
        <v>300506584</v>
      </c>
      <c r="F58" s="34">
        <f>F57</f>
        <v>64716117</v>
      </c>
      <c r="G58" s="39">
        <f t="shared" si="8"/>
        <v>0.27342488216938754</v>
      </c>
      <c r="H58" s="34">
        <f>H57</f>
        <v>77275656</v>
      </c>
      <c r="I58" s="39">
        <f t="shared" si="9"/>
        <v>0.32648879623544352</v>
      </c>
      <c r="J58" s="34">
        <f>J57</f>
        <v>58622965</v>
      </c>
      <c r="K58" s="39">
        <f t="shared" si="10"/>
        <v>0.19508046785424177</v>
      </c>
      <c r="L58" s="34">
        <f>L57</f>
        <v>100636918</v>
      </c>
      <c r="M58" s="39">
        <f t="shared" si="11"/>
        <v>0.33489089210770834</v>
      </c>
      <c r="N58" s="34">
        <f t="shared" si="12"/>
        <v>301251656</v>
      </c>
      <c r="O58" s="39">
        <f t="shared" si="13"/>
        <v>1.0024793866080486</v>
      </c>
      <c r="P58" s="34">
        <f>P57</f>
        <v>55260412</v>
      </c>
      <c r="Q58" s="34">
        <f>Q57</f>
        <v>229280086</v>
      </c>
      <c r="R58" s="34">
        <f>R57</f>
        <v>244118237</v>
      </c>
      <c r="S58" s="34">
        <f>S57</f>
        <v>240487926</v>
      </c>
      <c r="T58" s="39">
        <f t="shared" si="14"/>
        <v>0.98512888244396091</v>
      </c>
      <c r="U58" s="39">
        <f t="shared" si="15"/>
        <v>0.82113948046569041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320000</v>
      </c>
      <c r="E59" s="33">
        <v>140000</v>
      </c>
      <c r="F59" s="33">
        <v>28500</v>
      </c>
      <c r="G59" s="38">
        <f t="shared" si="8"/>
        <v>8.9062500000000003E-2</v>
      </c>
      <c r="H59" s="33">
        <v>1320</v>
      </c>
      <c r="I59" s="38">
        <f t="shared" si="9"/>
        <v>4.1250000000000002E-3</v>
      </c>
      <c r="J59" s="33">
        <v>700</v>
      </c>
      <c r="K59" s="38">
        <f t="shared" si="10"/>
        <v>5.0000000000000001E-3</v>
      </c>
      <c r="L59" s="33">
        <v>0</v>
      </c>
      <c r="M59" s="38">
        <f t="shared" si="11"/>
        <v>0</v>
      </c>
      <c r="N59" s="33">
        <f t="shared" si="12"/>
        <v>30520</v>
      </c>
      <c r="O59" s="38">
        <f t="shared" si="13"/>
        <v>0.218</v>
      </c>
      <c r="P59" s="33">
        <v>104724</v>
      </c>
      <c r="Q59" s="33">
        <v>3079630</v>
      </c>
      <c r="R59" s="33">
        <v>175264</v>
      </c>
      <c r="S59" s="33">
        <v>104724</v>
      </c>
      <c r="T59" s="38">
        <f t="shared" si="14"/>
        <v>0.59752145335037432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21365167</v>
      </c>
      <c r="E60" s="33">
        <v>21365167</v>
      </c>
      <c r="F60" s="33">
        <v>2139447</v>
      </c>
      <c r="G60" s="38">
        <f t="shared" si="8"/>
        <v>0.10013715315213778</v>
      </c>
      <c r="H60" s="33">
        <v>3902300</v>
      </c>
      <c r="I60" s="38">
        <f t="shared" si="9"/>
        <v>0.18264776493439064</v>
      </c>
      <c r="J60" s="33">
        <v>-1562259</v>
      </c>
      <c r="K60" s="38">
        <f t="shared" si="10"/>
        <v>-7.3121778079244595E-2</v>
      </c>
      <c r="L60" s="33">
        <v>2487712</v>
      </c>
      <c r="M60" s="38">
        <f t="shared" si="11"/>
        <v>0.11643775122375594</v>
      </c>
      <c r="N60" s="33">
        <f t="shared" si="12"/>
        <v>6967200</v>
      </c>
      <c r="O60" s="38">
        <f t="shared" si="13"/>
        <v>0.32610089123103975</v>
      </c>
      <c r="P60" s="33">
        <v>3902305</v>
      </c>
      <c r="Q60" s="33">
        <v>20917354</v>
      </c>
      <c r="R60" s="33">
        <v>21249355</v>
      </c>
      <c r="S60" s="33">
        <v>4870440</v>
      </c>
      <c r="T60" s="38">
        <f t="shared" si="14"/>
        <v>0.22920413349016946</v>
      </c>
      <c r="U60" s="38">
        <f t="shared" si="15"/>
        <v>-0.36250190592483156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7529570</v>
      </c>
      <c r="E61" s="33">
        <v>7225825</v>
      </c>
      <c r="F61" s="33">
        <v>899321</v>
      </c>
      <c r="G61" s="38">
        <f t="shared" si="8"/>
        <v>0.11943856023650753</v>
      </c>
      <c r="H61" s="33">
        <v>1558504</v>
      </c>
      <c r="I61" s="38">
        <f t="shared" si="9"/>
        <v>0.20698446259215333</v>
      </c>
      <c r="J61" s="33">
        <v>544972</v>
      </c>
      <c r="K61" s="38">
        <f t="shared" si="10"/>
        <v>7.5420038542311774E-2</v>
      </c>
      <c r="L61" s="33">
        <v>1481539</v>
      </c>
      <c r="M61" s="38">
        <f t="shared" si="11"/>
        <v>0.20503388886390136</v>
      </c>
      <c r="N61" s="33">
        <f t="shared" si="12"/>
        <v>4484336</v>
      </c>
      <c r="O61" s="38">
        <f t="shared" si="13"/>
        <v>0.62059847837444171</v>
      </c>
      <c r="P61" s="33">
        <v>1371173</v>
      </c>
      <c r="Q61" s="33">
        <v>7183788</v>
      </c>
      <c r="R61" s="33">
        <v>7031123</v>
      </c>
      <c r="S61" s="33">
        <v>4695114</v>
      </c>
      <c r="T61" s="38">
        <f t="shared" si="14"/>
        <v>0.66776160792522044</v>
      </c>
      <c r="U61" s="38">
        <f t="shared" si="15"/>
        <v>8.0490208018973552E-2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29214737</v>
      </c>
      <c r="E63" s="34">
        <f>SUM(E59:E62)</f>
        <v>28730992</v>
      </c>
      <c r="F63" s="34">
        <f>SUM(F59:F62)</f>
        <v>3067268</v>
      </c>
      <c r="G63" s="39">
        <f t="shared" si="8"/>
        <v>0.10499043684699266</v>
      </c>
      <c r="H63" s="34">
        <f>SUM(H59:H62)</f>
        <v>5462124</v>
      </c>
      <c r="I63" s="39">
        <f t="shared" si="9"/>
        <v>0.18696468155780421</v>
      </c>
      <c r="J63" s="34">
        <f>SUM(J59:J62)</f>
        <v>-1016587</v>
      </c>
      <c r="K63" s="39">
        <f t="shared" si="10"/>
        <v>-3.5382941180729155E-2</v>
      </c>
      <c r="L63" s="34">
        <f>SUM(L59:L62)</f>
        <v>3969251</v>
      </c>
      <c r="M63" s="39">
        <f t="shared" si="11"/>
        <v>0.13815224340322116</v>
      </c>
      <c r="N63" s="34">
        <f t="shared" si="12"/>
        <v>11482056</v>
      </c>
      <c r="O63" s="39">
        <f t="shared" si="13"/>
        <v>0.39964008204102386</v>
      </c>
      <c r="P63" s="34">
        <f>SUM(P59:P62)</f>
        <v>5378202</v>
      </c>
      <c r="Q63" s="34">
        <f>SUM(Q59:Q62)</f>
        <v>31180772</v>
      </c>
      <c r="R63" s="34">
        <f>SUM(R59:R62)</f>
        <v>28455742</v>
      </c>
      <c r="S63" s="34">
        <f>SUM(S59:S62)</f>
        <v>9670278</v>
      </c>
      <c r="T63" s="39">
        <f t="shared" si="14"/>
        <v>0.33983573508643705</v>
      </c>
      <c r="U63" s="39">
        <f t="shared" si="15"/>
        <v>-0.26197435499819455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6363566</v>
      </c>
      <c r="E64" s="33">
        <v>8863566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6017886</v>
      </c>
      <c r="R64" s="33">
        <v>7517886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11570116</v>
      </c>
      <c r="E65" s="33">
        <v>11574419</v>
      </c>
      <c r="F65" s="33">
        <v>1916368</v>
      </c>
      <c r="G65" s="38">
        <f t="shared" si="8"/>
        <v>0.16563083723620403</v>
      </c>
      <c r="H65" s="33">
        <v>821692</v>
      </c>
      <c r="I65" s="38">
        <f t="shared" si="9"/>
        <v>7.1018475527816663E-2</v>
      </c>
      <c r="J65" s="33">
        <v>1211592</v>
      </c>
      <c r="K65" s="38">
        <f t="shared" si="10"/>
        <v>0.1046784292153239</v>
      </c>
      <c r="L65" s="33">
        <v>810786</v>
      </c>
      <c r="M65" s="38">
        <f t="shared" si="11"/>
        <v>7.0049822803200754E-2</v>
      </c>
      <c r="N65" s="33">
        <f t="shared" si="12"/>
        <v>4760438</v>
      </c>
      <c r="O65" s="38">
        <f t="shared" si="13"/>
        <v>0.41128958611227051</v>
      </c>
      <c r="P65" s="33">
        <v>1270524</v>
      </c>
      <c r="Q65" s="33">
        <v>12758543</v>
      </c>
      <c r="R65" s="33">
        <v>9690181</v>
      </c>
      <c r="S65" s="33">
        <v>6537616</v>
      </c>
      <c r="T65" s="38">
        <f t="shared" si="14"/>
        <v>0.67466397170496606</v>
      </c>
      <c r="U65" s="38">
        <f t="shared" si="15"/>
        <v>-0.3618491268169669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8874004</v>
      </c>
      <c r="E66" s="33">
        <v>9762227</v>
      </c>
      <c r="F66" s="33">
        <v>177653</v>
      </c>
      <c r="G66" s="38">
        <f t="shared" si="8"/>
        <v>2.0019486130499829E-2</v>
      </c>
      <c r="H66" s="33">
        <v>477449</v>
      </c>
      <c r="I66" s="38">
        <f t="shared" si="9"/>
        <v>5.3803108495330855E-2</v>
      </c>
      <c r="J66" s="33">
        <v>6416843</v>
      </c>
      <c r="K66" s="38">
        <f t="shared" si="10"/>
        <v>0.65731343882907045</v>
      </c>
      <c r="L66" s="33">
        <v>4431821</v>
      </c>
      <c r="M66" s="38">
        <f t="shared" si="11"/>
        <v>0.45397643386083936</v>
      </c>
      <c r="N66" s="33">
        <f t="shared" si="12"/>
        <v>11503766</v>
      </c>
      <c r="O66" s="38">
        <f t="shared" si="13"/>
        <v>1.1783956673000946</v>
      </c>
      <c r="P66" s="33">
        <v>116435</v>
      </c>
      <c r="Q66" s="33">
        <v>8651763</v>
      </c>
      <c r="R66" s="33">
        <v>10934762</v>
      </c>
      <c r="S66" s="33">
        <v>1428679</v>
      </c>
      <c r="T66" s="38">
        <f t="shared" si="14"/>
        <v>0.13065478699947927</v>
      </c>
      <c r="U66" s="38">
        <f t="shared" si="15"/>
        <v>37.062618628419287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198443294</v>
      </c>
      <c r="E67" s="33">
        <v>203613066</v>
      </c>
      <c r="F67" s="33">
        <v>37839084</v>
      </c>
      <c r="G67" s="38">
        <f t="shared" si="8"/>
        <v>0.190679580233132</v>
      </c>
      <c r="H67" s="33">
        <v>52643341</v>
      </c>
      <c r="I67" s="38">
        <f t="shared" si="9"/>
        <v>0.26528153176090696</v>
      </c>
      <c r="J67" s="33">
        <v>29247923</v>
      </c>
      <c r="K67" s="38">
        <f t="shared" si="10"/>
        <v>0.14364462740323355</v>
      </c>
      <c r="L67" s="33">
        <v>37670029</v>
      </c>
      <c r="M67" s="38">
        <f t="shared" si="11"/>
        <v>0.18500791594582638</v>
      </c>
      <c r="N67" s="33">
        <f t="shared" si="12"/>
        <v>157400377</v>
      </c>
      <c r="O67" s="38">
        <f t="shared" si="13"/>
        <v>0.77303672152355885</v>
      </c>
      <c r="P67" s="33">
        <v>41751275</v>
      </c>
      <c r="Q67" s="33">
        <v>143536855</v>
      </c>
      <c r="R67" s="33">
        <v>183428365</v>
      </c>
      <c r="S67" s="33">
        <v>155761830</v>
      </c>
      <c r="T67" s="38">
        <f t="shared" si="14"/>
        <v>0.84916981078689768</v>
      </c>
      <c r="U67" s="38">
        <f t="shared" si="15"/>
        <v>-9.7751409986880589E-2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44120517</v>
      </c>
      <c r="E68" s="33">
        <v>38200559</v>
      </c>
      <c r="F68" s="33">
        <v>3060233</v>
      </c>
      <c r="G68" s="38">
        <f t="shared" si="8"/>
        <v>6.9360769276570353E-2</v>
      </c>
      <c r="H68" s="33">
        <v>5307858</v>
      </c>
      <c r="I68" s="38">
        <f t="shared" si="9"/>
        <v>0.12030362200878109</v>
      </c>
      <c r="J68" s="33">
        <v>4745969</v>
      </c>
      <c r="K68" s="38">
        <f t="shared" si="10"/>
        <v>0.12423820813721601</v>
      </c>
      <c r="L68" s="33">
        <v>4647074</v>
      </c>
      <c r="M68" s="38">
        <f t="shared" si="11"/>
        <v>0.12164937167542496</v>
      </c>
      <c r="N68" s="33">
        <f t="shared" si="12"/>
        <v>17761134</v>
      </c>
      <c r="O68" s="38">
        <f t="shared" si="13"/>
        <v>0.4649443480656919</v>
      </c>
      <c r="P68" s="33">
        <v>3832612</v>
      </c>
      <c r="Q68" s="33">
        <v>40844194</v>
      </c>
      <c r="R68" s="33">
        <v>40744194</v>
      </c>
      <c r="S68" s="33">
        <v>15923557</v>
      </c>
      <c r="T68" s="38">
        <f t="shared" si="14"/>
        <v>0.39081781811661315</v>
      </c>
      <c r="U68" s="38">
        <f t="shared" si="15"/>
        <v>0.21250833635129251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269371497</v>
      </c>
      <c r="E70" s="34">
        <f>SUM(E64:E69)</f>
        <v>272013837</v>
      </c>
      <c r="F70" s="34">
        <f>SUM(F64:F69)</f>
        <v>42993338</v>
      </c>
      <c r="G70" s="39">
        <f t="shared" si="8"/>
        <v>0.15960611452517562</v>
      </c>
      <c r="H70" s="34">
        <f>SUM(H64:H69)</f>
        <v>59250340</v>
      </c>
      <c r="I70" s="39">
        <f t="shared" si="9"/>
        <v>0.21995771883763932</v>
      </c>
      <c r="J70" s="34">
        <f>SUM(J64:J69)</f>
        <v>41622327</v>
      </c>
      <c r="K70" s="39">
        <f t="shared" si="10"/>
        <v>0.15301547692957987</v>
      </c>
      <c r="L70" s="34">
        <f>SUM(L64:L69)</f>
        <v>47559710</v>
      </c>
      <c r="M70" s="39">
        <f t="shared" si="11"/>
        <v>0.17484298050617184</v>
      </c>
      <c r="N70" s="34">
        <f t="shared" si="12"/>
        <v>191425715</v>
      </c>
      <c r="O70" s="39">
        <f t="shared" si="13"/>
        <v>0.70373521108780945</v>
      </c>
      <c r="P70" s="34">
        <f>SUM(P64:P69)</f>
        <v>46970846</v>
      </c>
      <c r="Q70" s="34">
        <f>SUM(Q64:Q69)</f>
        <v>211809241</v>
      </c>
      <c r="R70" s="34">
        <f>SUM(R64:R69)</f>
        <v>252315388</v>
      </c>
      <c r="S70" s="34">
        <f>SUM(S64:S69)</f>
        <v>179651682</v>
      </c>
      <c r="T70" s="39">
        <f t="shared" si="14"/>
        <v>0.71201238824165569</v>
      </c>
      <c r="U70" s="39">
        <f t="shared" si="15"/>
        <v>1.2536797825613011E-2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32606352</v>
      </c>
      <c r="E71" s="33">
        <v>38313119</v>
      </c>
      <c r="F71" s="33">
        <v>7127885</v>
      </c>
      <c r="G71" s="38">
        <f t="shared" si="8"/>
        <v>0.2186041848533071</v>
      </c>
      <c r="H71" s="33">
        <v>9088370</v>
      </c>
      <c r="I71" s="38">
        <f t="shared" si="9"/>
        <v>0.27873004621921521</v>
      </c>
      <c r="J71" s="33">
        <v>11545575</v>
      </c>
      <c r="K71" s="38">
        <f t="shared" si="10"/>
        <v>0.3013478229219605</v>
      </c>
      <c r="L71" s="33">
        <v>25650984</v>
      </c>
      <c r="M71" s="38">
        <f t="shared" si="11"/>
        <v>0.66950915690262647</v>
      </c>
      <c r="N71" s="33">
        <f t="shared" si="12"/>
        <v>53412814</v>
      </c>
      <c r="O71" s="38">
        <f t="shared" si="13"/>
        <v>1.3941129146911793</v>
      </c>
      <c r="P71" s="33">
        <v>19146943</v>
      </c>
      <c r="Q71" s="33">
        <v>38606316</v>
      </c>
      <c r="R71" s="33">
        <v>40126000</v>
      </c>
      <c r="S71" s="33">
        <v>36115957</v>
      </c>
      <c r="T71" s="38">
        <f t="shared" si="14"/>
        <v>0.90006372426855408</v>
      </c>
      <c r="U71" s="38">
        <f t="shared" si="15"/>
        <v>0.3396908321082901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23194778</v>
      </c>
      <c r="E72" s="33">
        <v>39438212</v>
      </c>
      <c r="F72" s="33">
        <v>15889948</v>
      </c>
      <c r="G72" s="38">
        <f t="shared" si="8"/>
        <v>0.68506575057540964</v>
      </c>
      <c r="H72" s="33">
        <v>5664645</v>
      </c>
      <c r="I72" s="38">
        <f t="shared" si="9"/>
        <v>0.24422070347041044</v>
      </c>
      <c r="J72" s="33">
        <v>6037956</v>
      </c>
      <c r="K72" s="38">
        <f t="shared" si="10"/>
        <v>0.15309913137035724</v>
      </c>
      <c r="L72" s="33">
        <v>5059464</v>
      </c>
      <c r="M72" s="38">
        <f t="shared" si="11"/>
        <v>0.12828837169392973</v>
      </c>
      <c r="N72" s="33">
        <f t="shared" si="12"/>
        <v>32652013</v>
      </c>
      <c r="O72" s="38">
        <f t="shared" si="13"/>
        <v>0.82792833001658395</v>
      </c>
      <c r="P72" s="33">
        <v>8343015</v>
      </c>
      <c r="Q72" s="33">
        <v>25988068</v>
      </c>
      <c r="R72" s="33">
        <v>25907185</v>
      </c>
      <c r="S72" s="33">
        <v>27829107</v>
      </c>
      <c r="T72" s="38">
        <f t="shared" si="14"/>
        <v>1.0741849027596013</v>
      </c>
      <c r="U72" s="38">
        <f t="shared" si="15"/>
        <v>-0.39356887168487653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258016740</v>
      </c>
      <c r="E73" s="33">
        <v>22535305</v>
      </c>
      <c r="F73" s="33">
        <v>13177882</v>
      </c>
      <c r="G73" s="38">
        <f t="shared" si="8"/>
        <v>5.1073748160681359E-2</v>
      </c>
      <c r="H73" s="33">
        <v>14817514</v>
      </c>
      <c r="I73" s="38">
        <f t="shared" si="9"/>
        <v>5.7428498631522898E-2</v>
      </c>
      <c r="J73" s="33">
        <v>-13687823</v>
      </c>
      <c r="K73" s="38">
        <f t="shared" si="10"/>
        <v>-0.60739461924300564</v>
      </c>
      <c r="L73" s="33">
        <v>13582256</v>
      </c>
      <c r="M73" s="38">
        <f t="shared" si="11"/>
        <v>0.60271010310266493</v>
      </c>
      <c r="N73" s="33">
        <f t="shared" si="12"/>
        <v>27889829</v>
      </c>
      <c r="O73" s="38">
        <f t="shared" si="13"/>
        <v>1.2376060142074847</v>
      </c>
      <c r="P73" s="33">
        <v>14500365</v>
      </c>
      <c r="Q73" s="33">
        <v>22875084</v>
      </c>
      <c r="R73" s="33">
        <v>22875084</v>
      </c>
      <c r="S73" s="33">
        <v>23677439</v>
      </c>
      <c r="T73" s="38">
        <f t="shared" si="14"/>
        <v>1.0350754996134659</v>
      </c>
      <c r="U73" s="38">
        <f t="shared" si="15"/>
        <v>-6.3316268245661389E-2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90922222</v>
      </c>
      <c r="E74" s="33">
        <v>104679279</v>
      </c>
      <c r="F74" s="33">
        <v>22269061</v>
      </c>
      <c r="G74" s="38">
        <f t="shared" si="8"/>
        <v>0.24492429364517732</v>
      </c>
      <c r="H74" s="33">
        <v>24897653</v>
      </c>
      <c r="I74" s="38">
        <f t="shared" si="9"/>
        <v>0.27383462977840556</v>
      </c>
      <c r="J74" s="33">
        <v>26245850</v>
      </c>
      <c r="K74" s="38">
        <f t="shared" si="10"/>
        <v>0.25072631614132534</v>
      </c>
      <c r="L74" s="33">
        <v>20490923</v>
      </c>
      <c r="M74" s="38">
        <f t="shared" si="11"/>
        <v>0.1957495618593246</v>
      </c>
      <c r="N74" s="33">
        <f t="shared" si="12"/>
        <v>93903487</v>
      </c>
      <c r="O74" s="38">
        <f t="shared" si="13"/>
        <v>0.89705897764160181</v>
      </c>
      <c r="P74" s="33">
        <v>12689733</v>
      </c>
      <c r="Q74" s="33">
        <v>89049400</v>
      </c>
      <c r="R74" s="33">
        <v>97959803</v>
      </c>
      <c r="S74" s="33">
        <v>89440462</v>
      </c>
      <c r="T74" s="38">
        <f t="shared" si="14"/>
        <v>0.91303227712697621</v>
      </c>
      <c r="U74" s="38">
        <f t="shared" si="15"/>
        <v>0.61476391977672029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12269223</v>
      </c>
      <c r="E75" s="33">
        <v>12516041</v>
      </c>
      <c r="F75" s="33">
        <v>2563954</v>
      </c>
      <c r="G75" s="38">
        <f t="shared" si="8"/>
        <v>0.20897443953867331</v>
      </c>
      <c r="H75" s="33">
        <v>3114979</v>
      </c>
      <c r="I75" s="38">
        <f t="shared" si="9"/>
        <v>0.25388559650435893</v>
      </c>
      <c r="J75" s="33">
        <v>2597137</v>
      </c>
      <c r="K75" s="38">
        <f t="shared" si="10"/>
        <v>0.20750467340271575</v>
      </c>
      <c r="L75" s="33">
        <v>1693086</v>
      </c>
      <c r="M75" s="38">
        <f t="shared" si="11"/>
        <v>0.13527328649690426</v>
      </c>
      <c r="N75" s="33">
        <f t="shared" si="12"/>
        <v>9969156</v>
      </c>
      <c r="O75" s="38">
        <f t="shared" si="13"/>
        <v>0.79651033421830431</v>
      </c>
      <c r="P75" s="33">
        <v>2639487</v>
      </c>
      <c r="Q75" s="33">
        <v>11729191</v>
      </c>
      <c r="R75" s="33">
        <v>14017674</v>
      </c>
      <c r="S75" s="33">
        <v>11130792</v>
      </c>
      <c r="T75" s="38">
        <f t="shared" si="14"/>
        <v>0.79405413480153697</v>
      </c>
      <c r="U75" s="38">
        <f t="shared" si="15"/>
        <v>-0.35855490100917342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22593046</v>
      </c>
      <c r="E76" s="33">
        <v>21687299</v>
      </c>
      <c r="F76" s="33">
        <v>3842831</v>
      </c>
      <c r="G76" s="38">
        <f t="shared" si="8"/>
        <v>0.17008910617895437</v>
      </c>
      <c r="H76" s="33">
        <v>2914199</v>
      </c>
      <c r="I76" s="38">
        <f t="shared" si="9"/>
        <v>0.12898654745358373</v>
      </c>
      <c r="J76" s="33">
        <v>3334449</v>
      </c>
      <c r="K76" s="38">
        <f t="shared" si="10"/>
        <v>0.15375123476648705</v>
      </c>
      <c r="L76" s="33">
        <v>2944806</v>
      </c>
      <c r="M76" s="38">
        <f t="shared" si="11"/>
        <v>0.13578482041493503</v>
      </c>
      <c r="N76" s="33">
        <f t="shared" si="12"/>
        <v>13036285</v>
      </c>
      <c r="O76" s="38">
        <f t="shared" si="13"/>
        <v>0.60110228572031954</v>
      </c>
      <c r="P76" s="33">
        <v>314701</v>
      </c>
      <c r="Q76" s="33">
        <v>19225094</v>
      </c>
      <c r="R76" s="33">
        <v>10940765</v>
      </c>
      <c r="S76" s="33">
        <v>1099766</v>
      </c>
      <c r="T76" s="38">
        <f t="shared" si="14"/>
        <v>0.10052002762146889</v>
      </c>
      <c r="U76" s="38">
        <f t="shared" si="15"/>
        <v>8.3574726486410906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439602361</v>
      </c>
      <c r="E78" s="34">
        <f>SUM(E71:E77)</f>
        <v>239169255</v>
      </c>
      <c r="F78" s="34">
        <f>SUM(F71:F77)</f>
        <v>64871561</v>
      </c>
      <c r="G78" s="39">
        <f t="shared" si="8"/>
        <v>0.14756872745731228</v>
      </c>
      <c r="H78" s="34">
        <f>SUM(H71:H77)</f>
        <v>60497360</v>
      </c>
      <c r="I78" s="39">
        <f t="shared" si="9"/>
        <v>0.13761836916066972</v>
      </c>
      <c r="J78" s="34">
        <f>SUM(J71:J77)</f>
        <v>36073144</v>
      </c>
      <c r="K78" s="39">
        <f t="shared" si="10"/>
        <v>0.15082684436174709</v>
      </c>
      <c r="L78" s="34">
        <f>SUM(L71:L77)</f>
        <v>69421519</v>
      </c>
      <c r="M78" s="39">
        <f t="shared" si="11"/>
        <v>0.29026104964871008</v>
      </c>
      <c r="N78" s="34">
        <f t="shared" si="12"/>
        <v>230863584</v>
      </c>
      <c r="O78" s="39">
        <f t="shared" si="13"/>
        <v>0.96527283157695165</v>
      </c>
      <c r="P78" s="34">
        <f>SUM(P71:P77)</f>
        <v>57634244</v>
      </c>
      <c r="Q78" s="34">
        <f>SUM(Q71:Q77)</f>
        <v>207473153</v>
      </c>
      <c r="R78" s="34">
        <f>SUM(R71:R77)</f>
        <v>211826511</v>
      </c>
      <c r="S78" s="34">
        <f>SUM(S71:S77)</f>
        <v>189293523</v>
      </c>
      <c r="T78" s="39">
        <f t="shared" si="14"/>
        <v>0.89362526959621214</v>
      </c>
      <c r="U78" s="39">
        <f t="shared" si="15"/>
        <v>0.20451860182290238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55007564</v>
      </c>
      <c r="E79" s="33">
        <v>45015924</v>
      </c>
      <c r="F79" s="33">
        <v>8646152</v>
      </c>
      <c r="G79" s="38">
        <f t="shared" si="8"/>
        <v>0.15718114694190058</v>
      </c>
      <c r="H79" s="33">
        <v>11762197</v>
      </c>
      <c r="I79" s="38">
        <f t="shared" si="9"/>
        <v>0.21382871999203601</v>
      </c>
      <c r="J79" s="33">
        <v>9831016</v>
      </c>
      <c r="K79" s="38">
        <f t="shared" si="10"/>
        <v>0.21838974137240857</v>
      </c>
      <c r="L79" s="33">
        <v>13291347</v>
      </c>
      <c r="M79" s="38">
        <f t="shared" si="11"/>
        <v>0.29525878442481818</v>
      </c>
      <c r="N79" s="33">
        <f t="shared" si="12"/>
        <v>43530712</v>
      </c>
      <c r="O79" s="38">
        <f t="shared" si="13"/>
        <v>0.96700696402455277</v>
      </c>
      <c r="P79" s="33">
        <v>10387773</v>
      </c>
      <c r="Q79" s="33">
        <v>51236314</v>
      </c>
      <c r="R79" s="33">
        <v>52101555</v>
      </c>
      <c r="S79" s="33">
        <v>38689637</v>
      </c>
      <c r="T79" s="38">
        <f t="shared" si="14"/>
        <v>0.74258123389983277</v>
      </c>
      <c r="U79" s="38">
        <f t="shared" si="15"/>
        <v>0.27951842998494469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15087735</v>
      </c>
      <c r="E80" s="33">
        <v>16851874</v>
      </c>
      <c r="F80" s="33">
        <v>18600</v>
      </c>
      <c r="G80" s="38">
        <f t="shared" si="8"/>
        <v>1.2327894147133418E-3</v>
      </c>
      <c r="H80" s="33">
        <v>51215</v>
      </c>
      <c r="I80" s="38">
        <f t="shared" si="9"/>
        <v>3.394479025513107E-3</v>
      </c>
      <c r="J80" s="33">
        <v>39744</v>
      </c>
      <c r="K80" s="38">
        <f t="shared" si="10"/>
        <v>2.3584320651815933E-3</v>
      </c>
      <c r="L80" s="33">
        <v>122173</v>
      </c>
      <c r="M80" s="38">
        <f t="shared" si="11"/>
        <v>7.2498168452956625E-3</v>
      </c>
      <c r="N80" s="33">
        <f t="shared" si="12"/>
        <v>231732</v>
      </c>
      <c r="O80" s="38">
        <f t="shared" si="13"/>
        <v>1.3751111597440142E-2</v>
      </c>
      <c r="P80" s="33">
        <v>-97658</v>
      </c>
      <c r="Q80" s="33">
        <v>14367776</v>
      </c>
      <c r="R80" s="33">
        <v>13867776</v>
      </c>
      <c r="S80" s="33">
        <v>25220</v>
      </c>
      <c r="T80" s="38">
        <f t="shared" si="14"/>
        <v>1.8186045116390689E-3</v>
      </c>
      <c r="U80" s="38">
        <f t="shared" si="15"/>
        <v>-2.2510291015585002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65417830</v>
      </c>
      <c r="E81" s="33">
        <v>66291220</v>
      </c>
      <c r="F81" s="33">
        <v>11723703</v>
      </c>
      <c r="G81" s="38">
        <f t="shared" si="8"/>
        <v>0.17921265502081007</v>
      </c>
      <c r="H81" s="33">
        <v>14059296</v>
      </c>
      <c r="I81" s="38">
        <f t="shared" si="9"/>
        <v>0.21491535258812466</v>
      </c>
      <c r="J81" s="33">
        <v>14265920</v>
      </c>
      <c r="K81" s="38">
        <f t="shared" si="10"/>
        <v>0.21520074604148182</v>
      </c>
      <c r="L81" s="33">
        <v>13931031</v>
      </c>
      <c r="M81" s="38">
        <f t="shared" si="11"/>
        <v>0.2101489609031181</v>
      </c>
      <c r="N81" s="33">
        <f t="shared" si="12"/>
        <v>53979950</v>
      </c>
      <c r="O81" s="38">
        <f t="shared" si="13"/>
        <v>0.81428505916771476</v>
      </c>
      <c r="P81" s="33">
        <v>14525404</v>
      </c>
      <c r="Q81" s="33">
        <v>61552830</v>
      </c>
      <c r="R81" s="33">
        <v>62676970</v>
      </c>
      <c r="S81" s="33">
        <v>49136127</v>
      </c>
      <c r="T81" s="38">
        <f t="shared" si="14"/>
        <v>0.78395823856832902</v>
      </c>
      <c r="U81" s="38">
        <f t="shared" si="15"/>
        <v>-4.0919550327137233E-2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135513129</v>
      </c>
      <c r="E84" s="34">
        <f>SUM(E79:E83)</f>
        <v>128159018</v>
      </c>
      <c r="F84" s="34">
        <f>SUM(F79:F83)</f>
        <v>20388455</v>
      </c>
      <c r="G84" s="39">
        <f t="shared" si="8"/>
        <v>0.15045372467194673</v>
      </c>
      <c r="H84" s="34">
        <f>SUM(H79:H83)</f>
        <v>25872708</v>
      </c>
      <c r="I84" s="39">
        <f t="shared" si="9"/>
        <v>0.19092399526838466</v>
      </c>
      <c r="J84" s="34">
        <f>SUM(J79:J83)</f>
        <v>24136680</v>
      </c>
      <c r="K84" s="39">
        <f t="shared" si="10"/>
        <v>0.18833384007358733</v>
      </c>
      <c r="L84" s="34">
        <f>SUM(L79:L83)</f>
        <v>27344551</v>
      </c>
      <c r="M84" s="39">
        <f t="shared" si="11"/>
        <v>0.21336423629588047</v>
      </c>
      <c r="N84" s="34">
        <f t="shared" si="12"/>
        <v>97742394</v>
      </c>
      <c r="O84" s="39">
        <f t="shared" si="13"/>
        <v>0.76266497297911573</v>
      </c>
      <c r="P84" s="34">
        <f>SUM(P79:P83)</f>
        <v>24815519</v>
      </c>
      <c r="Q84" s="34">
        <f>SUM(Q79:Q83)</f>
        <v>127156920</v>
      </c>
      <c r="R84" s="34">
        <f>SUM(R79:R83)</f>
        <v>128646301</v>
      </c>
      <c r="S84" s="34">
        <f>SUM(S79:S83)</f>
        <v>87850984</v>
      </c>
      <c r="T84" s="39">
        <f t="shared" si="14"/>
        <v>0.6828877574956469</v>
      </c>
      <c r="U84" s="39">
        <f t="shared" si="15"/>
        <v>0.1019133228686453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1110388731</v>
      </c>
      <c r="E85" s="34">
        <f>SUM(E57,E59:E62,E64:E69,E71:E77,E79:E83)</f>
        <v>968579686</v>
      </c>
      <c r="F85" s="34">
        <f>SUM(F57,F59:F62,F64:F69,F71:F77,F79:F83)</f>
        <v>196036739</v>
      </c>
      <c r="G85" s="39">
        <f t="shared" si="8"/>
        <v>0.17654784628753586</v>
      </c>
      <c r="H85" s="34">
        <f>SUM(H57,H59:H62,H64:H69,H71:H77,H79:H83)</f>
        <v>228358188</v>
      </c>
      <c r="I85" s="39">
        <f t="shared" si="9"/>
        <v>0.20565607487239529</v>
      </c>
      <c r="J85" s="34">
        <f>SUM(J57,J59:J62,J64:J69,J71:J77,J79:J83)</f>
        <v>159438529</v>
      </c>
      <c r="K85" s="39">
        <f t="shared" si="10"/>
        <v>0.16461064722350577</v>
      </c>
      <c r="L85" s="34">
        <f>SUM(L57,L59:L62,L64:L69,L71:L77,L79:L83)</f>
        <v>248931949</v>
      </c>
      <c r="M85" s="39">
        <f t="shared" si="11"/>
        <v>0.25700719579204556</v>
      </c>
      <c r="N85" s="34">
        <f t="shared" si="12"/>
        <v>832765405</v>
      </c>
      <c r="O85" s="39">
        <f t="shared" si="13"/>
        <v>0.85977996135673651</v>
      </c>
      <c r="P85" s="34">
        <f>SUM(P57,P59:P62,P64:P69,P71:P77,P79:P83)</f>
        <v>190059223</v>
      </c>
      <c r="Q85" s="34">
        <f>SUM(Q57,Q59:Q62,Q64:Q69,Q71:Q77,Q79:Q83)</f>
        <v>806900172</v>
      </c>
      <c r="R85" s="34">
        <f>SUM(R57,R59:R62,R64:R69,R71:R77,R79:R83)</f>
        <v>865362179</v>
      </c>
      <c r="S85" s="34">
        <f>SUM(S57,S59:S62,S64:S69,S71:S77,S79:S83)</f>
        <v>706954393</v>
      </c>
      <c r="T85" s="39">
        <f t="shared" si="14"/>
        <v>0.816946256903608</v>
      </c>
      <c r="U85" s="39">
        <f t="shared" si="15"/>
        <v>0.3097599004706022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1405566689</v>
      </c>
      <c r="E88" s="33">
        <v>1328451525</v>
      </c>
      <c r="F88" s="33">
        <v>200849174</v>
      </c>
      <c r="G88" s="38">
        <f t="shared" ref="G88:G99" si="16">IF(($D88      =0),0,($F88      /$D88      ))</f>
        <v>0.14289551365427955</v>
      </c>
      <c r="H88" s="33">
        <v>328525642</v>
      </c>
      <c r="I88" s="38">
        <f t="shared" ref="I88:I99" si="17">IF(($D88      =0),0,($H88      /$D88      ))</f>
        <v>0.23373180694381127</v>
      </c>
      <c r="J88" s="33">
        <v>328410501</v>
      </c>
      <c r="K88" s="38">
        <f t="shared" ref="K88:K99" si="18">IF(($E88      =0),0,($J88      /$E88      ))</f>
        <v>0.24721301065163068</v>
      </c>
      <c r="L88" s="33">
        <v>354532222</v>
      </c>
      <c r="M88" s="38">
        <f t="shared" ref="M88:M99" si="19">IF(($E88      =0),0,($L88      /$E88      ))</f>
        <v>0.26687629569321319</v>
      </c>
      <c r="N88" s="33">
        <f t="shared" ref="N88:N99" si="20">$F88      +$H88      +$J88      +$L88</f>
        <v>1212317539</v>
      </c>
      <c r="O88" s="38">
        <f t="shared" ref="O88:O99" si="21">IF(($E88      =0),0,($N88      /$E88      ))</f>
        <v>0.9125794326593889</v>
      </c>
      <c r="P88" s="33">
        <v>390732853</v>
      </c>
      <c r="Q88" s="33">
        <v>1343729464</v>
      </c>
      <c r="R88" s="33">
        <v>1337932016</v>
      </c>
      <c r="S88" s="33">
        <v>1221286949</v>
      </c>
      <c r="T88" s="38">
        <f t="shared" ref="T88:T99" si="22">IF(($R88      =0),0,($S88      /$R88      ))</f>
        <v>0.91281689532422405</v>
      </c>
      <c r="U88" s="38">
        <f t="shared" ref="U88:U99" si="23">IF(($P88      =0),0,(($L88      /$P88      )-1))</f>
        <v>-9.2648034896620324E-2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2790531000</v>
      </c>
      <c r="E89" s="33">
        <v>2798511000</v>
      </c>
      <c r="F89" s="33">
        <v>646321266</v>
      </c>
      <c r="G89" s="38">
        <f t="shared" si="16"/>
        <v>0.23161228669382278</v>
      </c>
      <c r="H89" s="33">
        <v>760443923</v>
      </c>
      <c r="I89" s="38">
        <f t="shared" si="17"/>
        <v>0.27250868132265865</v>
      </c>
      <c r="J89" s="33">
        <v>628912835</v>
      </c>
      <c r="K89" s="38">
        <f t="shared" si="18"/>
        <v>0.22473123564638481</v>
      </c>
      <c r="L89" s="33">
        <v>600521945</v>
      </c>
      <c r="M89" s="38">
        <f t="shared" si="19"/>
        <v>0.21458623710966296</v>
      </c>
      <c r="N89" s="33">
        <f t="shared" si="20"/>
        <v>2636199969</v>
      </c>
      <c r="O89" s="38">
        <f t="shared" si="21"/>
        <v>0.94200093156682252</v>
      </c>
      <c r="P89" s="33">
        <v>694262574</v>
      </c>
      <c r="Q89" s="33">
        <v>2422067969</v>
      </c>
      <c r="R89" s="33">
        <v>2443063000</v>
      </c>
      <c r="S89" s="33">
        <v>2378866050</v>
      </c>
      <c r="T89" s="38">
        <f t="shared" si="22"/>
        <v>0.97372276114042089</v>
      </c>
      <c r="U89" s="38">
        <f t="shared" si="23"/>
        <v>-0.13502186710125041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1613714662</v>
      </c>
      <c r="E90" s="33">
        <v>1598170275</v>
      </c>
      <c r="F90" s="33">
        <v>237515941</v>
      </c>
      <c r="G90" s="38">
        <f t="shared" si="16"/>
        <v>0.14718583563318954</v>
      </c>
      <c r="H90" s="33">
        <v>449972757</v>
      </c>
      <c r="I90" s="38">
        <f t="shared" si="17"/>
        <v>0.27884282617988632</v>
      </c>
      <c r="J90" s="33">
        <v>433057764</v>
      </c>
      <c r="K90" s="38">
        <f t="shared" si="18"/>
        <v>0.27097097898407602</v>
      </c>
      <c r="L90" s="33">
        <v>461541819</v>
      </c>
      <c r="M90" s="38">
        <f t="shared" si="19"/>
        <v>0.2887938952562486</v>
      </c>
      <c r="N90" s="33">
        <f t="shared" si="20"/>
        <v>1582088281</v>
      </c>
      <c r="O90" s="38">
        <f t="shared" si="21"/>
        <v>0.98993724620488266</v>
      </c>
      <c r="P90" s="33">
        <v>409132624</v>
      </c>
      <c r="Q90" s="33">
        <v>1670419765</v>
      </c>
      <c r="R90" s="33">
        <v>1621376177</v>
      </c>
      <c r="S90" s="33">
        <v>1464889424</v>
      </c>
      <c r="T90" s="38">
        <f t="shared" si="22"/>
        <v>0.90348522741369974</v>
      </c>
      <c r="U90" s="38">
        <f t="shared" si="23"/>
        <v>0.12809830340002404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5809812351</v>
      </c>
      <c r="E91" s="34">
        <f>SUM(E88:E90)</f>
        <v>5725132800</v>
      </c>
      <c r="F91" s="34">
        <f>SUM(F88:F90)</f>
        <v>1084686381</v>
      </c>
      <c r="G91" s="39">
        <f t="shared" si="16"/>
        <v>0.18669903870704205</v>
      </c>
      <c r="H91" s="34">
        <f>SUM(H88:H90)</f>
        <v>1538942322</v>
      </c>
      <c r="I91" s="39">
        <f t="shared" si="17"/>
        <v>0.26488675176145976</v>
      </c>
      <c r="J91" s="34">
        <f>SUM(J88:J90)</f>
        <v>1390381100</v>
      </c>
      <c r="K91" s="39">
        <f t="shared" si="18"/>
        <v>0.24285569410721791</v>
      </c>
      <c r="L91" s="34">
        <f>SUM(L88:L90)</f>
        <v>1416595986</v>
      </c>
      <c r="M91" s="39">
        <f t="shared" si="19"/>
        <v>0.24743460728107478</v>
      </c>
      <c r="N91" s="34">
        <f t="shared" si="20"/>
        <v>5430605789</v>
      </c>
      <c r="O91" s="39">
        <f t="shared" si="21"/>
        <v>0.9485554272208323</v>
      </c>
      <c r="P91" s="34">
        <f>SUM(P88:P90)</f>
        <v>1494128051</v>
      </c>
      <c r="Q91" s="34">
        <f>SUM(Q88:Q90)</f>
        <v>5436217198</v>
      </c>
      <c r="R91" s="34">
        <f>SUM(R88:R90)</f>
        <v>5402371193</v>
      </c>
      <c r="S91" s="34">
        <f>SUM(S88:S90)</f>
        <v>5065042423</v>
      </c>
      <c r="T91" s="39">
        <f t="shared" si="22"/>
        <v>0.93755912765914973</v>
      </c>
      <c r="U91" s="39">
        <f t="shared" si="23"/>
        <v>-5.1891178234762969E-2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225289107</v>
      </c>
      <c r="E92" s="33">
        <v>209513206</v>
      </c>
      <c r="F92" s="33">
        <v>524353223</v>
      </c>
      <c r="G92" s="38">
        <f t="shared" si="16"/>
        <v>2.3274681585026658</v>
      </c>
      <c r="H92" s="33">
        <v>84525116</v>
      </c>
      <c r="I92" s="38">
        <f t="shared" si="17"/>
        <v>0.37518509938432132</v>
      </c>
      <c r="J92" s="33">
        <v>-518613197</v>
      </c>
      <c r="K92" s="38">
        <f t="shared" si="18"/>
        <v>-2.4753246198714556</v>
      </c>
      <c r="L92" s="33">
        <v>44290153</v>
      </c>
      <c r="M92" s="38">
        <f t="shared" si="19"/>
        <v>0.21139551938315526</v>
      </c>
      <c r="N92" s="33">
        <f t="shared" si="20"/>
        <v>134555295</v>
      </c>
      <c r="O92" s="38">
        <f t="shared" si="21"/>
        <v>0.64222822784736533</v>
      </c>
      <c r="P92" s="33">
        <v>61690188</v>
      </c>
      <c r="Q92" s="33">
        <v>225778453</v>
      </c>
      <c r="R92" s="33">
        <v>221929269</v>
      </c>
      <c r="S92" s="33">
        <v>226397590</v>
      </c>
      <c r="T92" s="38">
        <f t="shared" si="22"/>
        <v>1.0201339869235544</v>
      </c>
      <c r="U92" s="38">
        <f t="shared" si="23"/>
        <v>-0.28205514627382888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68923540</v>
      </c>
      <c r="E93" s="33">
        <v>70076312</v>
      </c>
      <c r="F93" s="33">
        <v>10686314</v>
      </c>
      <c r="G93" s="38">
        <f t="shared" si="16"/>
        <v>0.15504592480304988</v>
      </c>
      <c r="H93" s="33">
        <v>13537150</v>
      </c>
      <c r="I93" s="38">
        <f t="shared" si="17"/>
        <v>0.19640822279296741</v>
      </c>
      <c r="J93" s="33">
        <v>13358750</v>
      </c>
      <c r="K93" s="38">
        <f t="shared" si="18"/>
        <v>0.19063146473804157</v>
      </c>
      <c r="L93" s="33">
        <v>15550119</v>
      </c>
      <c r="M93" s="38">
        <f t="shared" si="19"/>
        <v>0.22190264521911485</v>
      </c>
      <c r="N93" s="33">
        <f t="shared" si="20"/>
        <v>53132333</v>
      </c>
      <c r="O93" s="38">
        <f t="shared" si="21"/>
        <v>0.75820675323210507</v>
      </c>
      <c r="P93" s="33">
        <v>14706347</v>
      </c>
      <c r="Q93" s="33">
        <v>69369226</v>
      </c>
      <c r="R93" s="33">
        <v>62810593</v>
      </c>
      <c r="S93" s="33">
        <v>47797432</v>
      </c>
      <c r="T93" s="38">
        <f t="shared" si="22"/>
        <v>0.76097724471412009</v>
      </c>
      <c r="U93" s="38">
        <f t="shared" si="23"/>
        <v>5.737468318950989E-2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36479525</v>
      </c>
      <c r="E94" s="33">
        <v>37068278</v>
      </c>
      <c r="F94" s="33">
        <v>5172614</v>
      </c>
      <c r="G94" s="38">
        <f t="shared" si="16"/>
        <v>0.14179499321879876</v>
      </c>
      <c r="H94" s="33">
        <v>7197981</v>
      </c>
      <c r="I94" s="38">
        <f t="shared" si="17"/>
        <v>0.19731564487202066</v>
      </c>
      <c r="J94" s="33">
        <v>9205934</v>
      </c>
      <c r="K94" s="38">
        <f t="shared" si="18"/>
        <v>0.24835073266689109</v>
      </c>
      <c r="L94" s="33">
        <v>12208890</v>
      </c>
      <c r="M94" s="38">
        <f t="shared" si="19"/>
        <v>0.32936221099884921</v>
      </c>
      <c r="N94" s="33">
        <f t="shared" si="20"/>
        <v>33785419</v>
      </c>
      <c r="O94" s="38">
        <f t="shared" si="21"/>
        <v>0.91143750999169693</v>
      </c>
      <c r="P94" s="33">
        <v>8566936</v>
      </c>
      <c r="Q94" s="33">
        <v>31882076</v>
      </c>
      <c r="R94" s="33">
        <v>37943376</v>
      </c>
      <c r="S94" s="33">
        <v>28107053</v>
      </c>
      <c r="T94" s="38">
        <f t="shared" si="22"/>
        <v>0.74076310447441474</v>
      </c>
      <c r="U94" s="38">
        <f t="shared" si="23"/>
        <v>0.4251174515602778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330692172</v>
      </c>
      <c r="E96" s="34">
        <f>SUM(E92:E95)</f>
        <v>316657796</v>
      </c>
      <c r="F96" s="34">
        <f>SUM(F92:F95)</f>
        <v>540212151</v>
      </c>
      <c r="G96" s="39">
        <f t="shared" si="16"/>
        <v>1.633580098775365</v>
      </c>
      <c r="H96" s="34">
        <f>SUM(H92:H95)</f>
        <v>105260247</v>
      </c>
      <c r="I96" s="39">
        <f t="shared" si="17"/>
        <v>0.31830280820799106</v>
      </c>
      <c r="J96" s="34">
        <f>SUM(J92:J95)</f>
        <v>-496048513</v>
      </c>
      <c r="K96" s="39">
        <f t="shared" si="18"/>
        <v>-1.5665128705689595</v>
      </c>
      <c r="L96" s="34">
        <f>SUM(L92:L95)</f>
        <v>72049162</v>
      </c>
      <c r="M96" s="39">
        <f t="shared" si="19"/>
        <v>0.2275300431889572</v>
      </c>
      <c r="N96" s="34">
        <f t="shared" si="20"/>
        <v>221473047</v>
      </c>
      <c r="O96" s="39">
        <f t="shared" si="21"/>
        <v>0.69940816173684228</v>
      </c>
      <c r="P96" s="34">
        <f>SUM(P92:P95)</f>
        <v>84963471</v>
      </c>
      <c r="Q96" s="34">
        <f>SUM(Q92:Q95)</f>
        <v>327029755</v>
      </c>
      <c r="R96" s="34">
        <f>SUM(R92:R95)</f>
        <v>322683238</v>
      </c>
      <c r="S96" s="34">
        <f>SUM(S92:S95)</f>
        <v>302302075</v>
      </c>
      <c r="T96" s="39">
        <f t="shared" si="22"/>
        <v>0.93683848245008627</v>
      </c>
      <c r="U96" s="39">
        <f t="shared" si="23"/>
        <v>-0.1519983688048715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144822744</v>
      </c>
      <c r="E97" s="33">
        <v>121669672</v>
      </c>
      <c r="F97" s="33">
        <v>24670398</v>
      </c>
      <c r="G97" s="38">
        <f t="shared" si="16"/>
        <v>0.17034891978016933</v>
      </c>
      <c r="H97" s="33">
        <v>23888225</v>
      </c>
      <c r="I97" s="38">
        <f t="shared" si="17"/>
        <v>0.16494802087163879</v>
      </c>
      <c r="J97" s="33">
        <v>22433389</v>
      </c>
      <c r="K97" s="38">
        <f t="shared" si="18"/>
        <v>0.18437946475272818</v>
      </c>
      <c r="L97" s="33">
        <v>28994490</v>
      </c>
      <c r="M97" s="38">
        <f t="shared" si="19"/>
        <v>0.23830499025262433</v>
      </c>
      <c r="N97" s="33">
        <f t="shared" si="20"/>
        <v>99986502</v>
      </c>
      <c r="O97" s="38">
        <f t="shared" si="21"/>
        <v>0.82178656649949711</v>
      </c>
      <c r="P97" s="33">
        <v>12377331</v>
      </c>
      <c r="Q97" s="33">
        <v>135677080</v>
      </c>
      <c r="R97" s="33">
        <v>129013484</v>
      </c>
      <c r="S97" s="33">
        <v>97073889</v>
      </c>
      <c r="T97" s="38">
        <f t="shared" si="22"/>
        <v>0.75243211787071806</v>
      </c>
      <c r="U97" s="38">
        <f t="shared" si="23"/>
        <v>1.3425478400795776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73429397</v>
      </c>
      <c r="E98" s="33">
        <v>77835957</v>
      </c>
      <c r="F98" s="33">
        <v>10826570</v>
      </c>
      <c r="G98" s="38">
        <f t="shared" si="16"/>
        <v>0.1474419025938617</v>
      </c>
      <c r="H98" s="33">
        <v>12103852</v>
      </c>
      <c r="I98" s="38">
        <f t="shared" si="17"/>
        <v>0.16483659807256759</v>
      </c>
      <c r="J98" s="33">
        <v>10128300</v>
      </c>
      <c r="K98" s="38">
        <f t="shared" si="18"/>
        <v>0.13012366508193637</v>
      </c>
      <c r="L98" s="33">
        <v>8472311</v>
      </c>
      <c r="M98" s="38">
        <f t="shared" si="19"/>
        <v>0.10884829231302443</v>
      </c>
      <c r="N98" s="33">
        <f t="shared" si="20"/>
        <v>41531033</v>
      </c>
      <c r="O98" s="38">
        <f t="shared" si="21"/>
        <v>0.53357130304185763</v>
      </c>
      <c r="P98" s="33">
        <v>10573797</v>
      </c>
      <c r="Q98" s="33">
        <v>79575022</v>
      </c>
      <c r="R98" s="33">
        <v>69850319</v>
      </c>
      <c r="S98" s="33">
        <v>159461425</v>
      </c>
      <c r="T98" s="38">
        <f t="shared" si="22"/>
        <v>2.2829018862462176</v>
      </c>
      <c r="U98" s="38">
        <f t="shared" si="23"/>
        <v>-0.19874468934858502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88070540</v>
      </c>
      <c r="E99" s="33">
        <v>88070540</v>
      </c>
      <c r="F99" s="33">
        <v>5343614</v>
      </c>
      <c r="G99" s="38">
        <f t="shared" si="16"/>
        <v>6.0674250436070901E-2</v>
      </c>
      <c r="H99" s="33">
        <v>27318908</v>
      </c>
      <c r="I99" s="38">
        <f t="shared" si="17"/>
        <v>0.31019348808352942</v>
      </c>
      <c r="J99" s="33">
        <v>22471372</v>
      </c>
      <c r="K99" s="38">
        <f t="shared" si="18"/>
        <v>0.25515197249840865</v>
      </c>
      <c r="L99" s="33">
        <v>21044646</v>
      </c>
      <c r="M99" s="38">
        <f t="shared" si="19"/>
        <v>0.23895216266415534</v>
      </c>
      <c r="N99" s="33">
        <f t="shared" si="20"/>
        <v>76178540</v>
      </c>
      <c r="O99" s="38">
        <f t="shared" si="21"/>
        <v>0.86497187368216433</v>
      </c>
      <c r="P99" s="33">
        <v>53641313</v>
      </c>
      <c r="Q99" s="33">
        <v>69999440</v>
      </c>
      <c r="R99" s="33">
        <v>88813640</v>
      </c>
      <c r="S99" s="33">
        <v>69389132</v>
      </c>
      <c r="T99" s="38">
        <f t="shared" si="22"/>
        <v>0.78128913531750299</v>
      </c>
      <c r="U99" s="38">
        <f t="shared" si="23"/>
        <v>-0.60767839519513633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306322681</v>
      </c>
      <c r="E101" s="34">
        <f>SUM(E97:E100)</f>
        <v>287576169</v>
      </c>
      <c r="F101" s="34">
        <f>SUM(F97:F100)</f>
        <v>40840582</v>
      </c>
      <c r="G101" s="39">
        <f>IF(($D101     =0),0,($F101     /$D101     ))</f>
        <v>0.13332536091246863</v>
      </c>
      <c r="H101" s="34">
        <f>SUM(H97:H100)</f>
        <v>63310985</v>
      </c>
      <c r="I101" s="39">
        <f>IF(($D101     =0),0,($H101     /$D101     ))</f>
        <v>0.20668069629489824</v>
      </c>
      <c r="J101" s="34">
        <f>SUM(J97:J100)</f>
        <v>55033061</v>
      </c>
      <c r="K101" s="39">
        <f>IF(($E101     =0),0,($J101     /$E101     ))</f>
        <v>0.19136864223266012</v>
      </c>
      <c r="L101" s="34">
        <f>SUM(L97:L100)</f>
        <v>58511447</v>
      </c>
      <c r="M101" s="39">
        <f>IF(($E101     =0),0,($L101     /$E101     ))</f>
        <v>0.20346417160873995</v>
      </c>
      <c r="N101" s="34">
        <f>$F101     +$H101     +$J101     +$L101</f>
        <v>217696075</v>
      </c>
      <c r="O101" s="39">
        <f>IF(($E101     =0),0,($N101     /$E101     ))</f>
        <v>0.75700318199871419</v>
      </c>
      <c r="P101" s="34">
        <f>SUM(P97:P100)</f>
        <v>76592441</v>
      </c>
      <c r="Q101" s="34">
        <f>SUM(Q97:Q100)</f>
        <v>285251542</v>
      </c>
      <c r="R101" s="34">
        <f>SUM(R97:R100)</f>
        <v>287677443</v>
      </c>
      <c r="S101" s="34">
        <f>SUM(S97:S100)</f>
        <v>325924446</v>
      </c>
      <c r="T101" s="39">
        <f>IF(($R101     =0),0,($S101     /$R101     ))</f>
        <v>1.132950997482274</v>
      </c>
      <c r="U101" s="39">
        <f>IF(($P101     =0),0,(($L101     /$P101     )-1))</f>
        <v>-0.23606760359028123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6446827204</v>
      </c>
      <c r="E102" s="34">
        <f>SUM(E88:E90,E92:E95,E97:E100)</f>
        <v>6329366765</v>
      </c>
      <c r="F102" s="34">
        <f>SUM(F88:F90,F92:F95,F97:F100)</f>
        <v>1665739114</v>
      </c>
      <c r="G102" s="39">
        <f>IF(($D102     =0),0,($F102     /$D102     ))</f>
        <v>0.25838122556883097</v>
      </c>
      <c r="H102" s="34">
        <f>SUM(H88:H90,H92:H95,H97:H100)</f>
        <v>1707513554</v>
      </c>
      <c r="I102" s="39">
        <f>IF(($D102     =0),0,($H102     /$D102     ))</f>
        <v>0.2648610704100392</v>
      </c>
      <c r="J102" s="34">
        <f>SUM(J88:J90,J92:J95,J97:J100)</f>
        <v>949365648</v>
      </c>
      <c r="K102" s="39">
        <f>IF(($E102     =0),0,($J102     /$E102     ))</f>
        <v>0.14999378030196991</v>
      </c>
      <c r="L102" s="34">
        <f>SUM(L88:L90,L92:L95,L97:L100)</f>
        <v>1547156595</v>
      </c>
      <c r="M102" s="39">
        <f>IF(($E102     =0),0,($L102     /$E102     ))</f>
        <v>0.24444097686919239</v>
      </c>
      <c r="N102" s="34">
        <f>$F102     +$H102     +$J102     +$L102</f>
        <v>5869774911</v>
      </c>
      <c r="O102" s="39">
        <f>IF(($E102     =0),0,($N102     /$E102     ))</f>
        <v>0.92738738785980279</v>
      </c>
      <c r="P102" s="34">
        <f>SUM(P88:P90,P92:P95,P97:P100)</f>
        <v>1655683963</v>
      </c>
      <c r="Q102" s="34">
        <f>SUM(Q88:Q90,Q92:Q95,Q97:Q100)</f>
        <v>6048498495</v>
      </c>
      <c r="R102" s="34">
        <f>SUM(R88:R90,R92:R95,R97:R100)</f>
        <v>6012731874</v>
      </c>
      <c r="S102" s="34">
        <f>SUM(S88:S90,S92:S95,S97:S100)</f>
        <v>5693268944</v>
      </c>
      <c r="T102" s="39">
        <f>IF(($R102     =0),0,($S102     /$R102     ))</f>
        <v>0.94686892136644107</v>
      </c>
      <c r="U102" s="39">
        <f>IF(($P102     =0),0,(($L102     /$P102     )-1))</f>
        <v>-6.5548359726426808E-2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1464490250</v>
      </c>
      <c r="E105" s="33">
        <v>1443482168</v>
      </c>
      <c r="F105" s="33">
        <v>259417746</v>
      </c>
      <c r="G105" s="38">
        <f t="shared" ref="G105:G136" si="24">IF(($D105     =0),0,($F105     /$D105     ))</f>
        <v>0.17713859549423425</v>
      </c>
      <c r="H105" s="33">
        <v>332264959</v>
      </c>
      <c r="I105" s="38">
        <f t="shared" ref="I105:I136" si="25">IF(($D105     =0),0,($H105     /$D105     ))</f>
        <v>0.22688096352980158</v>
      </c>
      <c r="J105" s="33">
        <v>316516534</v>
      </c>
      <c r="K105" s="38">
        <f t="shared" ref="K105:K136" si="26">IF(($E105     =0),0,($J105     /$E105     ))</f>
        <v>0.21927290895359366</v>
      </c>
      <c r="L105" s="33">
        <v>264690897</v>
      </c>
      <c r="M105" s="38">
        <f t="shared" ref="M105:M136" si="27">IF(($E105     =0),0,($L105     /$E105     ))</f>
        <v>0.18336970339352332</v>
      </c>
      <c r="N105" s="33">
        <f t="shared" ref="N105:N136" si="28">$F105     +$H105     +$J105     +$L105</f>
        <v>1172890136</v>
      </c>
      <c r="O105" s="38">
        <f t="shared" ref="O105:O136" si="29">IF(($E105     =0),0,($N105     /$E105     ))</f>
        <v>0.81254217197922463</v>
      </c>
      <c r="P105" s="33">
        <v>350864120</v>
      </c>
      <c r="Q105" s="33">
        <v>1336164330</v>
      </c>
      <c r="R105" s="33">
        <v>1397689021</v>
      </c>
      <c r="S105" s="33">
        <v>1167547964</v>
      </c>
      <c r="T105" s="38">
        <f t="shared" ref="T105:T136" si="30">IF(($R105     =0),0,($S105     /$R105     ))</f>
        <v>0.83534172942466001</v>
      </c>
      <c r="U105" s="38">
        <f t="shared" ref="U105:U136" si="31">IF(($P105     =0),0,(($L105     /$P105     )-1))</f>
        <v>-0.24560283622047185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1464490250</v>
      </c>
      <c r="E106" s="34">
        <f>E105</f>
        <v>1443482168</v>
      </c>
      <c r="F106" s="34">
        <f>F105</f>
        <v>259417746</v>
      </c>
      <c r="G106" s="39">
        <f t="shared" si="24"/>
        <v>0.17713859549423425</v>
      </c>
      <c r="H106" s="34">
        <f>H105</f>
        <v>332264959</v>
      </c>
      <c r="I106" s="39">
        <f t="shared" si="25"/>
        <v>0.22688096352980158</v>
      </c>
      <c r="J106" s="34">
        <f>J105</f>
        <v>316516534</v>
      </c>
      <c r="K106" s="39">
        <f t="shared" si="26"/>
        <v>0.21927290895359366</v>
      </c>
      <c r="L106" s="34">
        <f>L105</f>
        <v>264690897</v>
      </c>
      <c r="M106" s="39">
        <f t="shared" si="27"/>
        <v>0.18336970339352332</v>
      </c>
      <c r="N106" s="34">
        <f t="shared" si="28"/>
        <v>1172890136</v>
      </c>
      <c r="O106" s="39">
        <f t="shared" si="29"/>
        <v>0.81254217197922463</v>
      </c>
      <c r="P106" s="34">
        <f>P105</f>
        <v>350864120</v>
      </c>
      <c r="Q106" s="34">
        <f>Q105</f>
        <v>1336164330</v>
      </c>
      <c r="R106" s="34">
        <f>R105</f>
        <v>1397689021</v>
      </c>
      <c r="S106" s="34">
        <f>S105</f>
        <v>1167547964</v>
      </c>
      <c r="T106" s="39">
        <f t="shared" si="30"/>
        <v>0.83534172942466001</v>
      </c>
      <c r="U106" s="39">
        <f t="shared" si="31"/>
        <v>-0.24560283622047185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24922935</v>
      </c>
      <c r="E107" s="33">
        <v>30798861</v>
      </c>
      <c r="F107" s="33">
        <v>5056018</v>
      </c>
      <c r="G107" s="38">
        <f t="shared" si="24"/>
        <v>0.20286607496267997</v>
      </c>
      <c r="H107" s="33">
        <v>8720378</v>
      </c>
      <c r="I107" s="38">
        <f t="shared" si="25"/>
        <v>0.34989370232679257</v>
      </c>
      <c r="J107" s="33">
        <v>7605378</v>
      </c>
      <c r="K107" s="38">
        <f t="shared" si="26"/>
        <v>0.24693698900098934</v>
      </c>
      <c r="L107" s="33">
        <v>5091343</v>
      </c>
      <c r="M107" s="38">
        <f t="shared" si="27"/>
        <v>0.1653094573854533</v>
      </c>
      <c r="N107" s="33">
        <f t="shared" si="28"/>
        <v>26473117</v>
      </c>
      <c r="O107" s="38">
        <f t="shared" si="29"/>
        <v>0.85954857226700687</v>
      </c>
      <c r="P107" s="33">
        <v>5391167</v>
      </c>
      <c r="Q107" s="33">
        <v>19732736</v>
      </c>
      <c r="R107" s="33">
        <v>26292535</v>
      </c>
      <c r="S107" s="33">
        <v>23715780</v>
      </c>
      <c r="T107" s="38">
        <f t="shared" si="30"/>
        <v>0.90199670743045512</v>
      </c>
      <c r="U107" s="38">
        <f t="shared" si="31"/>
        <v>-5.5613932938823774E-2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3469148</v>
      </c>
      <c r="E108" s="33">
        <v>3569148</v>
      </c>
      <c r="F108" s="33">
        <v>323463</v>
      </c>
      <c r="G108" s="38">
        <f t="shared" si="24"/>
        <v>9.3239896366485372E-2</v>
      </c>
      <c r="H108" s="33">
        <v>519522</v>
      </c>
      <c r="I108" s="38">
        <f t="shared" si="25"/>
        <v>0.14975492541684587</v>
      </c>
      <c r="J108" s="33">
        <v>554683</v>
      </c>
      <c r="K108" s="38">
        <f t="shared" si="26"/>
        <v>0.15541047891541623</v>
      </c>
      <c r="L108" s="33">
        <v>796387</v>
      </c>
      <c r="M108" s="38">
        <f t="shared" si="27"/>
        <v>0.22313084243074258</v>
      </c>
      <c r="N108" s="33">
        <f t="shared" si="28"/>
        <v>2194055</v>
      </c>
      <c r="O108" s="38">
        <f t="shared" si="29"/>
        <v>0.61472794067379666</v>
      </c>
      <c r="P108" s="33">
        <v>417804</v>
      </c>
      <c r="Q108" s="33">
        <v>2713192</v>
      </c>
      <c r="R108" s="33">
        <v>2666642</v>
      </c>
      <c r="S108" s="33">
        <v>1880032</v>
      </c>
      <c r="T108" s="38">
        <f t="shared" si="30"/>
        <v>0.70501852142132315</v>
      </c>
      <c r="U108" s="38">
        <f t="shared" si="31"/>
        <v>0.906125838910111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12238920</v>
      </c>
      <c r="E109" s="33">
        <v>12111750</v>
      </c>
      <c r="F109" s="33">
        <v>3219620</v>
      </c>
      <c r="G109" s="38">
        <f t="shared" si="24"/>
        <v>0.26306406120801507</v>
      </c>
      <c r="H109" s="33">
        <v>3229295</v>
      </c>
      <c r="I109" s="38">
        <f t="shared" si="25"/>
        <v>0.26385457213544988</v>
      </c>
      <c r="J109" s="33">
        <v>3248433</v>
      </c>
      <c r="K109" s="38">
        <f t="shared" si="26"/>
        <v>0.26820509009845811</v>
      </c>
      <c r="L109" s="33">
        <v>2629675</v>
      </c>
      <c r="M109" s="38">
        <f t="shared" si="27"/>
        <v>0.2171176749850352</v>
      </c>
      <c r="N109" s="33">
        <f t="shared" si="28"/>
        <v>12327023</v>
      </c>
      <c r="O109" s="38">
        <f t="shared" si="29"/>
        <v>1.0177738972485397</v>
      </c>
      <c r="P109" s="33">
        <v>2315599</v>
      </c>
      <c r="Q109" s="33">
        <v>10185084</v>
      </c>
      <c r="R109" s="33">
        <v>12135084</v>
      </c>
      <c r="S109" s="33">
        <v>10922916</v>
      </c>
      <c r="T109" s="38">
        <f t="shared" si="30"/>
        <v>0.90011045659016453</v>
      </c>
      <c r="U109" s="38">
        <f t="shared" si="31"/>
        <v>0.13563488324187389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175667920</v>
      </c>
      <c r="E110" s="33">
        <v>180306589</v>
      </c>
      <c r="F110" s="33">
        <v>37367393</v>
      </c>
      <c r="G110" s="38">
        <f t="shared" si="24"/>
        <v>0.21271608953985452</v>
      </c>
      <c r="H110" s="33">
        <v>41300968</v>
      </c>
      <c r="I110" s="38">
        <f t="shared" si="25"/>
        <v>0.23510819733050861</v>
      </c>
      <c r="J110" s="33">
        <v>34062906</v>
      </c>
      <c r="K110" s="38">
        <f t="shared" si="26"/>
        <v>0.18891659028611538</v>
      </c>
      <c r="L110" s="33">
        <v>48042452</v>
      </c>
      <c r="M110" s="38">
        <f t="shared" si="27"/>
        <v>0.26644867648181175</v>
      </c>
      <c r="N110" s="33">
        <f t="shared" si="28"/>
        <v>160773719</v>
      </c>
      <c r="O110" s="38">
        <f t="shared" si="29"/>
        <v>0.89166857346516604</v>
      </c>
      <c r="P110" s="33">
        <v>41252285</v>
      </c>
      <c r="Q110" s="33">
        <v>178093520</v>
      </c>
      <c r="R110" s="33">
        <v>187622270</v>
      </c>
      <c r="S110" s="33">
        <v>178339778</v>
      </c>
      <c r="T110" s="38">
        <f t="shared" si="30"/>
        <v>0.95052563856092354</v>
      </c>
      <c r="U110" s="38">
        <f t="shared" si="31"/>
        <v>0.16460099119357863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216298923</v>
      </c>
      <c r="E112" s="34">
        <f>SUM(E107:E111)</f>
        <v>226786348</v>
      </c>
      <c r="F112" s="34">
        <f>SUM(F107:F111)</f>
        <v>45966494</v>
      </c>
      <c r="G112" s="39">
        <f t="shared" si="24"/>
        <v>0.21251374423163447</v>
      </c>
      <c r="H112" s="34">
        <f>SUM(H107:H111)</f>
        <v>53770163</v>
      </c>
      <c r="I112" s="39">
        <f t="shared" si="25"/>
        <v>0.24859191277619075</v>
      </c>
      <c r="J112" s="34">
        <f>SUM(J107:J111)</f>
        <v>45471400</v>
      </c>
      <c r="K112" s="39">
        <f t="shared" si="26"/>
        <v>0.20050325075123129</v>
      </c>
      <c r="L112" s="34">
        <f>SUM(L107:L111)</f>
        <v>56559857</v>
      </c>
      <c r="M112" s="39">
        <f t="shared" si="27"/>
        <v>0.24939709774770041</v>
      </c>
      <c r="N112" s="34">
        <f t="shared" si="28"/>
        <v>201767914</v>
      </c>
      <c r="O112" s="39">
        <f t="shared" si="29"/>
        <v>0.88968280401075994</v>
      </c>
      <c r="P112" s="34">
        <f>SUM(P107:P111)</f>
        <v>49376855</v>
      </c>
      <c r="Q112" s="34">
        <f>SUM(Q107:Q111)</f>
        <v>210724532</v>
      </c>
      <c r="R112" s="34">
        <f>SUM(R107:R111)</f>
        <v>228716531</v>
      </c>
      <c r="S112" s="34">
        <f>SUM(S107:S111)</f>
        <v>214858506</v>
      </c>
      <c r="T112" s="39">
        <f t="shared" si="30"/>
        <v>0.93940960480902014</v>
      </c>
      <c r="U112" s="39">
        <f t="shared" si="31"/>
        <v>0.14547305615151074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6257000</v>
      </c>
      <c r="E113" s="33">
        <v>8809739</v>
      </c>
      <c r="F113" s="33">
        <v>1094336</v>
      </c>
      <c r="G113" s="38">
        <f t="shared" si="24"/>
        <v>0.17489787438069362</v>
      </c>
      <c r="H113" s="33">
        <v>1156754</v>
      </c>
      <c r="I113" s="38">
        <f t="shared" si="25"/>
        <v>0.18487358158862074</v>
      </c>
      <c r="J113" s="33">
        <v>1388309</v>
      </c>
      <c r="K113" s="38">
        <f t="shared" si="26"/>
        <v>0.15758798302651192</v>
      </c>
      <c r="L113" s="33">
        <v>2556543</v>
      </c>
      <c r="M113" s="38">
        <f t="shared" si="27"/>
        <v>0.29019508977507735</v>
      </c>
      <c r="N113" s="33">
        <f t="shared" si="28"/>
        <v>6195942</v>
      </c>
      <c r="O113" s="38">
        <f t="shared" si="29"/>
        <v>0.70330596627209951</v>
      </c>
      <c r="P113" s="33">
        <v>2471854</v>
      </c>
      <c r="Q113" s="33">
        <v>5690000</v>
      </c>
      <c r="R113" s="33">
        <v>6290000</v>
      </c>
      <c r="S113" s="33">
        <v>8427443</v>
      </c>
      <c r="T113" s="38">
        <f t="shared" si="30"/>
        <v>1.3398160572337043</v>
      </c>
      <c r="U113" s="38">
        <f t="shared" si="31"/>
        <v>3.4261327732139524E-2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22559862</v>
      </c>
      <c r="E114" s="33">
        <v>26425830</v>
      </c>
      <c r="F114" s="33">
        <v>3360910</v>
      </c>
      <c r="G114" s="38">
        <f t="shared" si="24"/>
        <v>0.14897741839023659</v>
      </c>
      <c r="H114" s="33">
        <v>4955674</v>
      </c>
      <c r="I114" s="38">
        <f t="shared" si="25"/>
        <v>0.21966774442148626</v>
      </c>
      <c r="J114" s="33">
        <v>5457499</v>
      </c>
      <c r="K114" s="38">
        <f t="shared" si="26"/>
        <v>0.20652138456956698</v>
      </c>
      <c r="L114" s="33">
        <v>6390690</v>
      </c>
      <c r="M114" s="38">
        <f t="shared" si="27"/>
        <v>0.24183497736873355</v>
      </c>
      <c r="N114" s="33">
        <f t="shared" si="28"/>
        <v>20164773</v>
      </c>
      <c r="O114" s="38">
        <f t="shared" si="29"/>
        <v>0.76307056391417039</v>
      </c>
      <c r="P114" s="33">
        <v>4798505</v>
      </c>
      <c r="Q114" s="33">
        <v>30974646</v>
      </c>
      <c r="R114" s="33">
        <v>22780828</v>
      </c>
      <c r="S114" s="33">
        <v>19464721</v>
      </c>
      <c r="T114" s="38">
        <f t="shared" si="30"/>
        <v>0.85443430765554262</v>
      </c>
      <c r="U114" s="38">
        <f t="shared" si="31"/>
        <v>0.33180855287219657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3183633</v>
      </c>
      <c r="E115" s="33">
        <v>3183633</v>
      </c>
      <c r="F115" s="33">
        <v>984130</v>
      </c>
      <c r="G115" s="38">
        <f t="shared" si="24"/>
        <v>0.30912168582245503</v>
      </c>
      <c r="H115" s="33">
        <v>1128892</v>
      </c>
      <c r="I115" s="38">
        <f t="shared" si="25"/>
        <v>0.35459237920953829</v>
      </c>
      <c r="J115" s="33">
        <v>1046660</v>
      </c>
      <c r="K115" s="38">
        <f t="shared" si="26"/>
        <v>0.32876276882417038</v>
      </c>
      <c r="L115" s="33">
        <v>1069676</v>
      </c>
      <c r="M115" s="38">
        <f t="shared" si="27"/>
        <v>0.33599224533732375</v>
      </c>
      <c r="N115" s="33">
        <f t="shared" si="28"/>
        <v>4229358</v>
      </c>
      <c r="O115" s="38">
        <f t="shared" si="29"/>
        <v>1.3284690791934874</v>
      </c>
      <c r="P115" s="33">
        <v>1044328</v>
      </c>
      <c r="Q115" s="33">
        <v>3455323</v>
      </c>
      <c r="R115" s="33">
        <v>2962633</v>
      </c>
      <c r="S115" s="33">
        <v>3665342</v>
      </c>
      <c r="T115" s="38">
        <f t="shared" si="30"/>
        <v>1.2371907016495125</v>
      </c>
      <c r="U115" s="38">
        <f t="shared" si="31"/>
        <v>2.4272067779471662E-2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303715</v>
      </c>
      <c r="F116" s="33">
        <v>85246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85246</v>
      </c>
      <c r="O116" s="38">
        <f t="shared" si="29"/>
        <v>0.28067760894259419</v>
      </c>
      <c r="P116" s="33">
        <v>253096</v>
      </c>
      <c r="Q116" s="33">
        <v>0</v>
      </c>
      <c r="R116" s="33">
        <v>0</v>
      </c>
      <c r="S116" s="33">
        <v>253096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115538908</v>
      </c>
      <c r="E117" s="33">
        <v>19550193</v>
      </c>
      <c r="F117" s="33">
        <v>27718039</v>
      </c>
      <c r="G117" s="38">
        <f t="shared" si="24"/>
        <v>0.23990220679599983</v>
      </c>
      <c r="H117" s="33">
        <v>90920983</v>
      </c>
      <c r="I117" s="38">
        <f t="shared" si="25"/>
        <v>0.78692956834939098</v>
      </c>
      <c r="J117" s="33">
        <v>9713893</v>
      </c>
      <c r="K117" s="38">
        <f t="shared" si="26"/>
        <v>0.49686941709475707</v>
      </c>
      <c r="L117" s="33">
        <v>-9224118</v>
      </c>
      <c r="M117" s="38">
        <f t="shared" si="27"/>
        <v>-0.4718172347454575</v>
      </c>
      <c r="N117" s="33">
        <f t="shared" si="28"/>
        <v>119128797</v>
      </c>
      <c r="O117" s="38">
        <f t="shared" si="29"/>
        <v>6.0934844479540429</v>
      </c>
      <c r="P117" s="33">
        <v>18902661</v>
      </c>
      <c r="Q117" s="33">
        <v>134249189</v>
      </c>
      <c r="R117" s="33">
        <v>146424371</v>
      </c>
      <c r="S117" s="33">
        <v>357266960</v>
      </c>
      <c r="T117" s="38">
        <f t="shared" si="30"/>
        <v>2.439941913767893</v>
      </c>
      <c r="U117" s="38">
        <f t="shared" si="31"/>
        <v>-1.487979866961588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2685000</v>
      </c>
      <c r="E118" s="33">
        <v>1426000</v>
      </c>
      <c r="F118" s="33">
        <v>1183394</v>
      </c>
      <c r="G118" s="38">
        <f t="shared" si="24"/>
        <v>0.44074264432029797</v>
      </c>
      <c r="H118" s="33">
        <v>947778</v>
      </c>
      <c r="I118" s="38">
        <f t="shared" si="25"/>
        <v>0.35298994413407819</v>
      </c>
      <c r="J118" s="33">
        <v>-324089</v>
      </c>
      <c r="K118" s="38">
        <f t="shared" si="26"/>
        <v>-0.22727138849929873</v>
      </c>
      <c r="L118" s="33">
        <v>-799579</v>
      </c>
      <c r="M118" s="38">
        <f t="shared" si="27"/>
        <v>-0.5607145862552595</v>
      </c>
      <c r="N118" s="33">
        <f t="shared" si="28"/>
        <v>1007504</v>
      </c>
      <c r="O118" s="38">
        <f t="shared" si="29"/>
        <v>0.70652454417952315</v>
      </c>
      <c r="P118" s="33">
        <v>79890</v>
      </c>
      <c r="Q118" s="33">
        <v>2558000</v>
      </c>
      <c r="R118" s="33">
        <v>2058000</v>
      </c>
      <c r="S118" s="33">
        <v>1777324</v>
      </c>
      <c r="T118" s="38">
        <f t="shared" si="30"/>
        <v>0.86361710398445091</v>
      </c>
      <c r="U118" s="38">
        <f t="shared" si="31"/>
        <v>-11.008499186381274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8310456</v>
      </c>
      <c r="E119" s="33">
        <v>7911662</v>
      </c>
      <c r="F119" s="33">
        <v>848816</v>
      </c>
      <c r="G119" s="38">
        <f t="shared" si="24"/>
        <v>0.10213831828241435</v>
      </c>
      <c r="H119" s="33">
        <v>2529663</v>
      </c>
      <c r="I119" s="38">
        <f t="shared" si="25"/>
        <v>0.30439521008233483</v>
      </c>
      <c r="J119" s="33">
        <v>1331206</v>
      </c>
      <c r="K119" s="38">
        <f t="shared" si="26"/>
        <v>0.16825870468177229</v>
      </c>
      <c r="L119" s="33">
        <v>1540084</v>
      </c>
      <c r="M119" s="38">
        <f t="shared" si="27"/>
        <v>0.19465998421065006</v>
      </c>
      <c r="N119" s="33">
        <f t="shared" si="28"/>
        <v>6249769</v>
      </c>
      <c r="O119" s="38">
        <f t="shared" si="29"/>
        <v>0.78994388284029327</v>
      </c>
      <c r="P119" s="33">
        <v>838442</v>
      </c>
      <c r="Q119" s="33">
        <v>5787082</v>
      </c>
      <c r="R119" s="33">
        <v>5879094</v>
      </c>
      <c r="S119" s="33">
        <v>3625770</v>
      </c>
      <c r="T119" s="38">
        <f t="shared" si="30"/>
        <v>0.6167225766419111</v>
      </c>
      <c r="U119" s="38">
        <f t="shared" si="31"/>
        <v>0.83684023462565094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158534859</v>
      </c>
      <c r="E121" s="34">
        <f>SUM(E113:E120)</f>
        <v>67610772</v>
      </c>
      <c r="F121" s="34">
        <f>SUM(F113:F120)</f>
        <v>35274871</v>
      </c>
      <c r="G121" s="39">
        <f t="shared" si="24"/>
        <v>0.22250545540902142</v>
      </c>
      <c r="H121" s="34">
        <f>SUM(H113:H120)</f>
        <v>101639744</v>
      </c>
      <c r="I121" s="39">
        <f t="shared" si="25"/>
        <v>0.64111921277830763</v>
      </c>
      <c r="J121" s="34">
        <f>SUM(J113:J120)</f>
        <v>18613478</v>
      </c>
      <c r="K121" s="39">
        <f t="shared" si="26"/>
        <v>0.27530343833376136</v>
      </c>
      <c r="L121" s="34">
        <f>SUM(L113:L120)</f>
        <v>1533296</v>
      </c>
      <c r="M121" s="39">
        <f t="shared" si="27"/>
        <v>2.2678279727378355E-2</v>
      </c>
      <c r="N121" s="34">
        <f t="shared" si="28"/>
        <v>157061389</v>
      </c>
      <c r="O121" s="39">
        <f t="shared" si="29"/>
        <v>2.3230231567241977</v>
      </c>
      <c r="P121" s="34">
        <f>SUM(P113:P120)</f>
        <v>28388776</v>
      </c>
      <c r="Q121" s="34">
        <f>SUM(Q113:Q120)</f>
        <v>182714240</v>
      </c>
      <c r="R121" s="34">
        <f>SUM(R113:R120)</f>
        <v>186394926</v>
      </c>
      <c r="S121" s="34">
        <f>SUM(S113:S120)</f>
        <v>394480656</v>
      </c>
      <c r="T121" s="39">
        <f t="shared" si="30"/>
        <v>2.1163701419640577</v>
      </c>
      <c r="U121" s="39">
        <f t="shared" si="31"/>
        <v>-0.94598935861130473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11300815</v>
      </c>
      <c r="E122" s="33">
        <v>13941622</v>
      </c>
      <c r="F122" s="33">
        <v>2674412</v>
      </c>
      <c r="G122" s="38">
        <f t="shared" si="24"/>
        <v>0.23665655972600205</v>
      </c>
      <c r="H122" s="33">
        <v>3329960</v>
      </c>
      <c r="I122" s="38">
        <f t="shared" si="25"/>
        <v>0.2946654732424166</v>
      </c>
      <c r="J122" s="33">
        <v>3830713</v>
      </c>
      <c r="K122" s="38">
        <f t="shared" si="26"/>
        <v>0.27476810087090298</v>
      </c>
      <c r="L122" s="33">
        <v>3588736</v>
      </c>
      <c r="M122" s="38">
        <f t="shared" si="27"/>
        <v>0.25741165554481393</v>
      </c>
      <c r="N122" s="33">
        <f t="shared" si="28"/>
        <v>13423821</v>
      </c>
      <c r="O122" s="38">
        <f t="shared" si="29"/>
        <v>0.96285934305204945</v>
      </c>
      <c r="P122" s="33">
        <v>2827822</v>
      </c>
      <c r="Q122" s="33">
        <v>11315302</v>
      </c>
      <c r="R122" s="33">
        <v>10984316</v>
      </c>
      <c r="S122" s="33">
        <v>10998976</v>
      </c>
      <c r="T122" s="38">
        <f t="shared" si="30"/>
        <v>1.0013346302127506</v>
      </c>
      <c r="U122" s="38">
        <f t="shared" si="31"/>
        <v>0.26908129295266825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26406866</v>
      </c>
      <c r="E123" s="33">
        <v>23406866</v>
      </c>
      <c r="F123" s="33">
        <v>710309</v>
      </c>
      <c r="G123" s="38">
        <f t="shared" si="24"/>
        <v>2.6898648253071759E-2</v>
      </c>
      <c r="H123" s="33">
        <v>3906989</v>
      </c>
      <c r="I123" s="38">
        <f t="shared" si="25"/>
        <v>0.14795352844976001</v>
      </c>
      <c r="J123" s="33">
        <v>1625755</v>
      </c>
      <c r="K123" s="38">
        <f t="shared" si="26"/>
        <v>6.945632960858579E-2</v>
      </c>
      <c r="L123" s="33">
        <v>2668581</v>
      </c>
      <c r="M123" s="38">
        <f t="shared" si="27"/>
        <v>0.1140084708478273</v>
      </c>
      <c r="N123" s="33">
        <f t="shared" si="28"/>
        <v>8911634</v>
      </c>
      <c r="O123" s="38">
        <f t="shared" si="29"/>
        <v>0.38072734726639612</v>
      </c>
      <c r="P123" s="33">
        <v>1891730</v>
      </c>
      <c r="Q123" s="33">
        <v>19146116</v>
      </c>
      <c r="R123" s="33">
        <v>19546116</v>
      </c>
      <c r="S123" s="33">
        <v>3806331</v>
      </c>
      <c r="T123" s="38">
        <f t="shared" si="30"/>
        <v>0.19473592605303275</v>
      </c>
      <c r="U123" s="38">
        <f t="shared" si="31"/>
        <v>0.41065638331051479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39803844</v>
      </c>
      <c r="E124" s="33">
        <v>48452119</v>
      </c>
      <c r="F124" s="33">
        <v>6489396</v>
      </c>
      <c r="G124" s="38">
        <f t="shared" si="24"/>
        <v>0.16303440441581471</v>
      </c>
      <c r="H124" s="33">
        <v>5743254</v>
      </c>
      <c r="I124" s="38">
        <f t="shared" si="25"/>
        <v>0.14428892847635519</v>
      </c>
      <c r="J124" s="33">
        <v>6765815</v>
      </c>
      <c r="K124" s="38">
        <f t="shared" si="26"/>
        <v>0.13963919720415116</v>
      </c>
      <c r="L124" s="33">
        <v>7660313</v>
      </c>
      <c r="M124" s="38">
        <f t="shared" si="27"/>
        <v>0.15810068079788214</v>
      </c>
      <c r="N124" s="33">
        <f t="shared" si="28"/>
        <v>26658778</v>
      </c>
      <c r="O124" s="38">
        <f t="shared" si="29"/>
        <v>0.55020871223403045</v>
      </c>
      <c r="P124" s="33">
        <v>6405319</v>
      </c>
      <c r="Q124" s="33">
        <v>37649772</v>
      </c>
      <c r="R124" s="33">
        <v>40864861</v>
      </c>
      <c r="S124" s="33">
        <v>24066142</v>
      </c>
      <c r="T124" s="38">
        <f t="shared" si="30"/>
        <v>0.58892019723253186</v>
      </c>
      <c r="U124" s="38">
        <f t="shared" si="31"/>
        <v>0.19592997632124187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77511525</v>
      </c>
      <c r="E126" s="34">
        <f>SUM(E122:E125)</f>
        <v>85800607</v>
      </c>
      <c r="F126" s="34">
        <f>SUM(F122:F125)</f>
        <v>9874117</v>
      </c>
      <c r="G126" s="39">
        <f t="shared" si="24"/>
        <v>0.12738901731065155</v>
      </c>
      <c r="H126" s="34">
        <f>SUM(H122:H125)</f>
        <v>12980203</v>
      </c>
      <c r="I126" s="39">
        <f t="shared" si="25"/>
        <v>0.16746158716397336</v>
      </c>
      <c r="J126" s="34">
        <f>SUM(J122:J125)</f>
        <v>12222283</v>
      </c>
      <c r="K126" s="39">
        <f t="shared" si="26"/>
        <v>0.14244984304132022</v>
      </c>
      <c r="L126" s="34">
        <f>SUM(L122:L125)</f>
        <v>13917630</v>
      </c>
      <c r="M126" s="39">
        <f t="shared" si="27"/>
        <v>0.16220899229768854</v>
      </c>
      <c r="N126" s="34">
        <f t="shared" si="28"/>
        <v>48994233</v>
      </c>
      <c r="O126" s="39">
        <f t="shared" si="29"/>
        <v>0.57102431687925004</v>
      </c>
      <c r="P126" s="34">
        <f>SUM(P122:P125)</f>
        <v>11124871</v>
      </c>
      <c r="Q126" s="34">
        <f>SUM(Q122:Q125)</f>
        <v>68111190</v>
      </c>
      <c r="R126" s="34">
        <f>SUM(R122:R125)</f>
        <v>71395293</v>
      </c>
      <c r="S126" s="34">
        <f>SUM(S122:S125)</f>
        <v>38871449</v>
      </c>
      <c r="T126" s="39">
        <f t="shared" si="30"/>
        <v>0.54445394600453567</v>
      </c>
      <c r="U126" s="39">
        <f t="shared" si="31"/>
        <v>0.2510374277598364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17263578</v>
      </c>
      <c r="E127" s="33">
        <v>16900683</v>
      </c>
      <c r="F127" s="33">
        <v>431976</v>
      </c>
      <c r="G127" s="38">
        <f t="shared" si="24"/>
        <v>2.5022391070958754E-2</v>
      </c>
      <c r="H127" s="33">
        <v>1190193</v>
      </c>
      <c r="I127" s="38">
        <f t="shared" si="25"/>
        <v>6.8942428968085293E-2</v>
      </c>
      <c r="J127" s="33">
        <v>2870670</v>
      </c>
      <c r="K127" s="38">
        <f t="shared" si="26"/>
        <v>0.16985526561263825</v>
      </c>
      <c r="L127" s="33">
        <v>7346895</v>
      </c>
      <c r="M127" s="38">
        <f t="shared" si="27"/>
        <v>0.43470994633767168</v>
      </c>
      <c r="N127" s="33">
        <f t="shared" si="28"/>
        <v>11839734</v>
      </c>
      <c r="O127" s="38">
        <f t="shared" si="29"/>
        <v>0.70054766425711912</v>
      </c>
      <c r="P127" s="33">
        <v>3760534</v>
      </c>
      <c r="Q127" s="33">
        <v>17296530</v>
      </c>
      <c r="R127" s="33">
        <v>17066126</v>
      </c>
      <c r="S127" s="33">
        <v>7668765</v>
      </c>
      <c r="T127" s="38">
        <f t="shared" si="30"/>
        <v>0.44935593467433677</v>
      </c>
      <c r="U127" s="38">
        <f t="shared" si="31"/>
        <v>0.9536839714785188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13499495</v>
      </c>
      <c r="E128" s="33">
        <v>12395241</v>
      </c>
      <c r="F128" s="33">
        <v>6285</v>
      </c>
      <c r="G128" s="38">
        <f t="shared" si="24"/>
        <v>4.6557297143337583E-4</v>
      </c>
      <c r="H128" s="33">
        <v>108796</v>
      </c>
      <c r="I128" s="38">
        <f t="shared" si="25"/>
        <v>8.0592644391512432E-3</v>
      </c>
      <c r="J128" s="33">
        <v>158592</v>
      </c>
      <c r="K128" s="38">
        <f t="shared" si="26"/>
        <v>1.2794587858356283E-2</v>
      </c>
      <c r="L128" s="33">
        <v>214035</v>
      </c>
      <c r="M128" s="38">
        <f t="shared" si="27"/>
        <v>1.7267514201619798E-2</v>
      </c>
      <c r="N128" s="33">
        <f t="shared" si="28"/>
        <v>487708</v>
      </c>
      <c r="O128" s="38">
        <f t="shared" si="29"/>
        <v>3.9346391086708198E-2</v>
      </c>
      <c r="P128" s="33">
        <v>2930432</v>
      </c>
      <c r="Q128" s="33">
        <v>13284575</v>
      </c>
      <c r="R128" s="33">
        <v>9185033</v>
      </c>
      <c r="S128" s="33">
        <v>5002106</v>
      </c>
      <c r="T128" s="38">
        <f t="shared" si="30"/>
        <v>0.544593144085601</v>
      </c>
      <c r="U128" s="38">
        <f t="shared" si="31"/>
        <v>-0.92696128079409457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15759705</v>
      </c>
      <c r="E129" s="33">
        <v>10597156</v>
      </c>
      <c r="F129" s="33">
        <v>1712840</v>
      </c>
      <c r="G129" s="38">
        <f t="shared" si="24"/>
        <v>0.108684775508171</v>
      </c>
      <c r="H129" s="33">
        <v>2214606</v>
      </c>
      <c r="I129" s="38">
        <f t="shared" si="25"/>
        <v>0.14052331563312892</v>
      </c>
      <c r="J129" s="33">
        <v>2400219</v>
      </c>
      <c r="K129" s="38">
        <f t="shared" si="26"/>
        <v>0.22649652416176566</v>
      </c>
      <c r="L129" s="33">
        <v>6039569</v>
      </c>
      <c r="M129" s="38">
        <f t="shared" si="27"/>
        <v>0.56992357194703935</v>
      </c>
      <c r="N129" s="33">
        <f t="shared" si="28"/>
        <v>12367234</v>
      </c>
      <c r="O129" s="38">
        <f t="shared" si="29"/>
        <v>1.1670333059171725</v>
      </c>
      <c r="P129" s="33">
        <v>2018541</v>
      </c>
      <c r="Q129" s="33">
        <v>10825488</v>
      </c>
      <c r="R129" s="33">
        <v>11265714</v>
      </c>
      <c r="S129" s="33">
        <v>7566611</v>
      </c>
      <c r="T129" s="38">
        <f t="shared" si="30"/>
        <v>0.67164948444457229</v>
      </c>
      <c r="U129" s="38">
        <f t="shared" si="31"/>
        <v>1.9920467307822829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475000</v>
      </c>
      <c r="E130" s="33">
        <v>20000</v>
      </c>
      <c r="F130" s="33">
        <v>3991</v>
      </c>
      <c r="G130" s="38">
        <f t="shared" si="24"/>
        <v>8.4021052631578948E-3</v>
      </c>
      <c r="H130" s="33">
        <v>0</v>
      </c>
      <c r="I130" s="38">
        <f t="shared" si="25"/>
        <v>0</v>
      </c>
      <c r="J130" s="33">
        <v>-458024</v>
      </c>
      <c r="K130" s="38">
        <f t="shared" si="26"/>
        <v>-22.901199999999999</v>
      </c>
      <c r="L130" s="33">
        <v>556653</v>
      </c>
      <c r="M130" s="38">
        <f t="shared" si="27"/>
        <v>27.832650000000001</v>
      </c>
      <c r="N130" s="33">
        <f t="shared" si="28"/>
        <v>102620</v>
      </c>
      <c r="O130" s="38">
        <f t="shared" si="29"/>
        <v>5.1310000000000002</v>
      </c>
      <c r="P130" s="33">
        <v>201382</v>
      </c>
      <c r="Q130" s="33">
        <v>1803731</v>
      </c>
      <c r="R130" s="33">
        <v>1803731</v>
      </c>
      <c r="S130" s="33">
        <v>685651</v>
      </c>
      <c r="T130" s="38">
        <f t="shared" si="30"/>
        <v>0.38012929865927902</v>
      </c>
      <c r="U130" s="38">
        <f t="shared" si="31"/>
        <v>1.7641646224588095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46997778</v>
      </c>
      <c r="E132" s="34">
        <f>SUM(E127:E131)</f>
        <v>39913080</v>
      </c>
      <c r="F132" s="34">
        <f>SUM(F127:F131)</f>
        <v>2155092</v>
      </c>
      <c r="G132" s="39">
        <f t="shared" si="24"/>
        <v>4.5855189153836164E-2</v>
      </c>
      <c r="H132" s="34">
        <f>SUM(H127:H131)</f>
        <v>3513595</v>
      </c>
      <c r="I132" s="39">
        <f t="shared" si="25"/>
        <v>7.4760874865190438E-2</v>
      </c>
      <c r="J132" s="34">
        <f>SUM(J127:J131)</f>
        <v>4971457</v>
      </c>
      <c r="K132" s="39">
        <f t="shared" si="26"/>
        <v>0.12455708755124886</v>
      </c>
      <c r="L132" s="34">
        <f>SUM(L127:L131)</f>
        <v>14157152</v>
      </c>
      <c r="M132" s="39">
        <f t="shared" si="27"/>
        <v>0.35469956214854881</v>
      </c>
      <c r="N132" s="34">
        <f t="shared" si="28"/>
        <v>24797296</v>
      </c>
      <c r="O132" s="39">
        <f t="shared" si="29"/>
        <v>0.62128244675680255</v>
      </c>
      <c r="P132" s="34">
        <f>SUM(P127:P131)</f>
        <v>8910889</v>
      </c>
      <c r="Q132" s="34">
        <f>SUM(Q127:Q131)</f>
        <v>43210324</v>
      </c>
      <c r="R132" s="34">
        <f>SUM(R127:R131)</f>
        <v>39320604</v>
      </c>
      <c r="S132" s="34">
        <f>SUM(S127:S131)</f>
        <v>20923133</v>
      </c>
      <c r="T132" s="39">
        <f t="shared" si="30"/>
        <v>0.53211626657616962</v>
      </c>
      <c r="U132" s="39">
        <f t="shared" si="31"/>
        <v>0.58874743025078646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38948325</v>
      </c>
      <c r="E133" s="33">
        <v>42341541</v>
      </c>
      <c r="F133" s="33">
        <v>8539772</v>
      </c>
      <c r="G133" s="38">
        <f t="shared" si="24"/>
        <v>0.21925903103663635</v>
      </c>
      <c r="H133" s="33">
        <v>10475602</v>
      </c>
      <c r="I133" s="38">
        <f t="shared" si="25"/>
        <v>0.26896155354562745</v>
      </c>
      <c r="J133" s="33">
        <v>10419708</v>
      </c>
      <c r="K133" s="38">
        <f t="shared" si="26"/>
        <v>0.24608712280925249</v>
      </c>
      <c r="L133" s="33">
        <v>11460507</v>
      </c>
      <c r="M133" s="38">
        <f t="shared" si="27"/>
        <v>0.27066816014088857</v>
      </c>
      <c r="N133" s="33">
        <f t="shared" si="28"/>
        <v>40895589</v>
      </c>
      <c r="O133" s="38">
        <f t="shared" si="29"/>
        <v>0.96585027455661099</v>
      </c>
      <c r="P133" s="33">
        <v>8944110</v>
      </c>
      <c r="Q133" s="33">
        <v>51195695</v>
      </c>
      <c r="R133" s="33">
        <v>36651714</v>
      </c>
      <c r="S133" s="33">
        <v>34923169</v>
      </c>
      <c r="T133" s="38">
        <f t="shared" si="30"/>
        <v>0.95283863123017931</v>
      </c>
      <c r="U133" s="38">
        <f t="shared" si="31"/>
        <v>0.28134683048397213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2062274</v>
      </c>
      <c r="E134" s="33">
        <v>1862274</v>
      </c>
      <c r="F134" s="33">
        <v>122983</v>
      </c>
      <c r="G134" s="38">
        <f t="shared" si="24"/>
        <v>5.9634655724700017E-2</v>
      </c>
      <c r="H134" s="33">
        <v>545328</v>
      </c>
      <c r="I134" s="38">
        <f t="shared" si="25"/>
        <v>0.2644304297101161</v>
      </c>
      <c r="J134" s="33">
        <v>863106</v>
      </c>
      <c r="K134" s="38">
        <f t="shared" si="26"/>
        <v>0.46346885581820935</v>
      </c>
      <c r="L134" s="33">
        <v>584590</v>
      </c>
      <c r="M134" s="38">
        <f t="shared" si="27"/>
        <v>0.3139119162915876</v>
      </c>
      <c r="N134" s="33">
        <f t="shared" si="28"/>
        <v>2116007</v>
      </c>
      <c r="O134" s="38">
        <f t="shared" si="29"/>
        <v>1.1362490159879803</v>
      </c>
      <c r="P134" s="33">
        <v>390002</v>
      </c>
      <c r="Q134" s="33">
        <v>2977629</v>
      </c>
      <c r="R134" s="33">
        <v>1877629</v>
      </c>
      <c r="S134" s="33">
        <v>1538681</v>
      </c>
      <c r="T134" s="38">
        <f t="shared" si="30"/>
        <v>0.81948084525750298</v>
      </c>
      <c r="U134" s="38">
        <f t="shared" si="31"/>
        <v>0.49894103107163557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18522649</v>
      </c>
      <c r="E135" s="33">
        <v>20145951</v>
      </c>
      <c r="F135" s="33">
        <v>3068700</v>
      </c>
      <c r="G135" s="38">
        <f t="shared" si="24"/>
        <v>0.16567284733409351</v>
      </c>
      <c r="H135" s="33">
        <v>2757869</v>
      </c>
      <c r="I135" s="38">
        <f t="shared" si="25"/>
        <v>0.14889171629824655</v>
      </c>
      <c r="J135" s="33">
        <v>9044133</v>
      </c>
      <c r="K135" s="38">
        <f t="shared" si="26"/>
        <v>0.44893055681511385</v>
      </c>
      <c r="L135" s="33">
        <v>3972359</v>
      </c>
      <c r="M135" s="38">
        <f t="shared" si="27"/>
        <v>0.19717902619737335</v>
      </c>
      <c r="N135" s="33">
        <f t="shared" si="28"/>
        <v>18843061</v>
      </c>
      <c r="O135" s="38">
        <f t="shared" si="29"/>
        <v>0.93532745115879612</v>
      </c>
      <c r="P135" s="33">
        <v>14509339</v>
      </c>
      <c r="Q135" s="33">
        <v>19835990</v>
      </c>
      <c r="R135" s="33">
        <v>21926673</v>
      </c>
      <c r="S135" s="33">
        <v>39369237</v>
      </c>
      <c r="T135" s="38">
        <f t="shared" si="30"/>
        <v>1.7954952399755311</v>
      </c>
      <c r="U135" s="38">
        <f t="shared" si="31"/>
        <v>-0.72622053975029455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59533248</v>
      </c>
      <c r="E137" s="34">
        <f>SUM(E133:E136)</f>
        <v>64349766</v>
      </c>
      <c r="F137" s="34">
        <f>SUM(F133:F136)</f>
        <v>11731455</v>
      </c>
      <c r="G137" s="39">
        <f t="shared" ref="G137:G170" si="32">IF(($D137     =0),0,($F137     /$D137     ))</f>
        <v>0.19705719734962218</v>
      </c>
      <c r="H137" s="34">
        <f>SUM(H133:H136)</f>
        <v>13778799</v>
      </c>
      <c r="I137" s="39">
        <f t="shared" ref="I137:I170" si="33">IF(($D137     =0),0,($H137     /$D137     ))</f>
        <v>0.23144712346284213</v>
      </c>
      <c r="J137" s="34">
        <f>SUM(J133:J136)</f>
        <v>20326947</v>
      </c>
      <c r="K137" s="39">
        <f t="shared" ref="K137:K170" si="34">IF(($E137     =0),0,($J137     /$E137     ))</f>
        <v>0.31588222092369378</v>
      </c>
      <c r="L137" s="34">
        <f>SUM(L133:L136)</f>
        <v>16017456</v>
      </c>
      <c r="M137" s="39">
        <f t="shared" ref="M137:M170" si="35">IF(($E137     =0),0,($L137     /$E137     ))</f>
        <v>0.24891242028758892</v>
      </c>
      <c r="N137" s="34">
        <f t="shared" ref="N137:N170" si="36">$F137     +$H137     +$J137     +$L137</f>
        <v>61854657</v>
      </c>
      <c r="O137" s="39">
        <f t="shared" ref="O137:O170" si="37">IF(($E137     =0),0,($N137     /$E137     ))</f>
        <v>0.96122582636897236</v>
      </c>
      <c r="P137" s="34">
        <f>SUM(P133:P136)</f>
        <v>23843451</v>
      </c>
      <c r="Q137" s="34">
        <f>SUM(Q133:Q136)</f>
        <v>74009314</v>
      </c>
      <c r="R137" s="34">
        <f>SUM(R133:R136)</f>
        <v>60456016</v>
      </c>
      <c r="S137" s="34">
        <f>SUM(S133:S136)</f>
        <v>75831087</v>
      </c>
      <c r="T137" s="39">
        <f t="shared" ref="T137:T170" si="38">IF(($R137     =0),0,($S137     /$R137     ))</f>
        <v>1.2543182964620097</v>
      </c>
      <c r="U137" s="39">
        <f t="shared" ref="U137:U170" si="39">IF(($P137     =0),0,(($L137     /$P137     )-1))</f>
        <v>-0.32822408970916161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18100530</v>
      </c>
      <c r="E139" s="33">
        <v>10519494</v>
      </c>
      <c r="F139" s="33">
        <v>2323691</v>
      </c>
      <c r="G139" s="38">
        <f t="shared" si="32"/>
        <v>0.12837695912771616</v>
      </c>
      <c r="H139" s="33">
        <v>15187</v>
      </c>
      <c r="I139" s="38">
        <f t="shared" si="33"/>
        <v>8.3903620501720117E-4</v>
      </c>
      <c r="J139" s="33">
        <v>134544</v>
      </c>
      <c r="K139" s="38">
        <f t="shared" si="34"/>
        <v>1.2789968795077026E-2</v>
      </c>
      <c r="L139" s="33">
        <v>938926</v>
      </c>
      <c r="M139" s="38">
        <f t="shared" si="35"/>
        <v>8.9255814015388957E-2</v>
      </c>
      <c r="N139" s="33">
        <f t="shared" si="36"/>
        <v>3412348</v>
      </c>
      <c r="O139" s="38">
        <f t="shared" si="37"/>
        <v>0.32438328307426195</v>
      </c>
      <c r="P139" s="33">
        <v>534295</v>
      </c>
      <c r="Q139" s="33">
        <v>14883851</v>
      </c>
      <c r="R139" s="33">
        <v>14169469</v>
      </c>
      <c r="S139" s="33">
        <v>16102175</v>
      </c>
      <c r="T139" s="38">
        <f t="shared" si="38"/>
        <v>1.1363993244912707</v>
      </c>
      <c r="U139" s="38">
        <f t="shared" si="39"/>
        <v>0.7573175867264339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34195597</v>
      </c>
      <c r="E140" s="33">
        <v>28386909</v>
      </c>
      <c r="F140" s="33">
        <v>4068892</v>
      </c>
      <c r="G140" s="38">
        <f t="shared" si="32"/>
        <v>0.11898876922663465</v>
      </c>
      <c r="H140" s="33">
        <v>6935300</v>
      </c>
      <c r="I140" s="38">
        <f t="shared" si="33"/>
        <v>0.20281266035507436</v>
      </c>
      <c r="J140" s="33">
        <v>9407775</v>
      </c>
      <c r="K140" s="38">
        <f t="shared" si="34"/>
        <v>0.33141244789984003</v>
      </c>
      <c r="L140" s="33">
        <v>4752313</v>
      </c>
      <c r="M140" s="38">
        <f t="shared" si="35"/>
        <v>0.16741213352957873</v>
      </c>
      <c r="N140" s="33">
        <f t="shared" si="36"/>
        <v>25164280</v>
      </c>
      <c r="O140" s="38">
        <f t="shared" si="37"/>
        <v>0.88647481837490649</v>
      </c>
      <c r="P140" s="33">
        <v>5879674</v>
      </c>
      <c r="Q140" s="33">
        <v>20707866</v>
      </c>
      <c r="R140" s="33">
        <v>19915866</v>
      </c>
      <c r="S140" s="33">
        <v>17844348</v>
      </c>
      <c r="T140" s="38">
        <f t="shared" si="38"/>
        <v>0.89598654660560584</v>
      </c>
      <c r="U140" s="38">
        <f t="shared" si="39"/>
        <v>-0.19173869163494439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15932041</v>
      </c>
      <c r="E141" s="33">
        <v>15932041</v>
      </c>
      <c r="F141" s="33">
        <v>3767623</v>
      </c>
      <c r="G141" s="38">
        <f t="shared" si="32"/>
        <v>0.23648087523751665</v>
      </c>
      <c r="H141" s="33">
        <v>3724205</v>
      </c>
      <c r="I141" s="38">
        <f t="shared" si="33"/>
        <v>0.23375567512034395</v>
      </c>
      <c r="J141" s="33">
        <v>2373580</v>
      </c>
      <c r="K141" s="38">
        <f t="shared" si="34"/>
        <v>0.1489815397788645</v>
      </c>
      <c r="L141" s="33">
        <v>3871216</v>
      </c>
      <c r="M141" s="38">
        <f t="shared" si="35"/>
        <v>0.24298305534112044</v>
      </c>
      <c r="N141" s="33">
        <f t="shared" si="36"/>
        <v>13736624</v>
      </c>
      <c r="O141" s="38">
        <f t="shared" si="37"/>
        <v>0.86220114547784554</v>
      </c>
      <c r="P141" s="33">
        <v>3557119</v>
      </c>
      <c r="Q141" s="33">
        <v>9507271</v>
      </c>
      <c r="R141" s="33">
        <v>15328936</v>
      </c>
      <c r="S141" s="33">
        <v>15400990</v>
      </c>
      <c r="T141" s="38">
        <f t="shared" si="38"/>
        <v>1.0047005219409879</v>
      </c>
      <c r="U141" s="38">
        <f t="shared" si="39"/>
        <v>8.8300953665030546E-2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9035841</v>
      </c>
      <c r="E142" s="33">
        <v>7944600</v>
      </c>
      <c r="F142" s="33">
        <v>898087</v>
      </c>
      <c r="G142" s="38">
        <f t="shared" si="32"/>
        <v>9.9391633827996748E-2</v>
      </c>
      <c r="H142" s="33">
        <v>2221398</v>
      </c>
      <c r="I142" s="38">
        <f t="shared" si="33"/>
        <v>0.24584297134046515</v>
      </c>
      <c r="J142" s="33">
        <v>1620159</v>
      </c>
      <c r="K142" s="38">
        <f t="shared" si="34"/>
        <v>0.2039321048259195</v>
      </c>
      <c r="L142" s="33">
        <v>2495332</v>
      </c>
      <c r="M142" s="38">
        <f t="shared" si="35"/>
        <v>0.31409158422072853</v>
      </c>
      <c r="N142" s="33">
        <f t="shared" si="36"/>
        <v>7234976</v>
      </c>
      <c r="O142" s="38">
        <f t="shared" si="37"/>
        <v>0.91067844825416011</v>
      </c>
      <c r="P142" s="33">
        <v>1783741</v>
      </c>
      <c r="Q142" s="33">
        <v>8811024</v>
      </c>
      <c r="R142" s="33">
        <v>6547644</v>
      </c>
      <c r="S142" s="33">
        <v>6818674</v>
      </c>
      <c r="T142" s="38">
        <f t="shared" si="38"/>
        <v>1.0413935149803502</v>
      </c>
      <c r="U142" s="38">
        <f t="shared" si="39"/>
        <v>0.39893179559140024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77264009</v>
      </c>
      <c r="E144" s="34">
        <f>SUM(E138:E143)</f>
        <v>62783044</v>
      </c>
      <c r="F144" s="34">
        <f>SUM(F138:F143)</f>
        <v>11058293</v>
      </c>
      <c r="G144" s="39">
        <f t="shared" si="32"/>
        <v>0.14312346903976986</v>
      </c>
      <c r="H144" s="34">
        <f>SUM(H138:H143)</f>
        <v>12896090</v>
      </c>
      <c r="I144" s="39">
        <f t="shared" si="33"/>
        <v>0.16690940797545206</v>
      </c>
      <c r="J144" s="34">
        <f>SUM(J138:J143)</f>
        <v>13536058</v>
      </c>
      <c r="K144" s="39">
        <f t="shared" si="34"/>
        <v>0.21560053698575049</v>
      </c>
      <c r="L144" s="34">
        <f>SUM(L138:L143)</f>
        <v>12057787</v>
      </c>
      <c r="M144" s="39">
        <f t="shared" si="35"/>
        <v>0.19205483251178454</v>
      </c>
      <c r="N144" s="34">
        <f t="shared" si="36"/>
        <v>49548228</v>
      </c>
      <c r="O144" s="39">
        <f t="shared" si="37"/>
        <v>0.7891976056465182</v>
      </c>
      <c r="P144" s="34">
        <f>SUM(P138:P143)</f>
        <v>11754829</v>
      </c>
      <c r="Q144" s="34">
        <f>SUM(Q138:Q143)</f>
        <v>53910012</v>
      </c>
      <c r="R144" s="34">
        <f>SUM(R138:R143)</f>
        <v>55961915</v>
      </c>
      <c r="S144" s="34">
        <f>SUM(S138:S143)</f>
        <v>56166187</v>
      </c>
      <c r="T144" s="39">
        <f t="shared" si="38"/>
        <v>1.0036501967454117</v>
      </c>
      <c r="U144" s="39">
        <f t="shared" si="39"/>
        <v>2.5773067392133031E-2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1975702</v>
      </c>
      <c r="E145" s="33">
        <v>8010421</v>
      </c>
      <c r="F145" s="33">
        <v>2935406</v>
      </c>
      <c r="G145" s="38">
        <f t="shared" si="32"/>
        <v>1.4857534182786676</v>
      </c>
      <c r="H145" s="33">
        <v>4019970</v>
      </c>
      <c r="I145" s="38">
        <f t="shared" si="33"/>
        <v>2.0347046265074389</v>
      </c>
      <c r="J145" s="33">
        <v>1533235</v>
      </c>
      <c r="K145" s="38">
        <f t="shared" si="34"/>
        <v>0.19140504600195171</v>
      </c>
      <c r="L145" s="33">
        <v>0</v>
      </c>
      <c r="M145" s="38">
        <f t="shared" si="35"/>
        <v>0</v>
      </c>
      <c r="N145" s="33">
        <f t="shared" si="36"/>
        <v>8488611</v>
      </c>
      <c r="O145" s="38">
        <f t="shared" si="37"/>
        <v>1.0596959885129633</v>
      </c>
      <c r="P145" s="33">
        <v>3441907</v>
      </c>
      <c r="Q145" s="33">
        <v>7928620</v>
      </c>
      <c r="R145" s="33">
        <v>7834577</v>
      </c>
      <c r="S145" s="33">
        <v>12055649</v>
      </c>
      <c r="T145" s="38">
        <f t="shared" si="38"/>
        <v>1.5387747162354777</v>
      </c>
      <c r="U145" s="38">
        <f t="shared" si="39"/>
        <v>-1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5341682</v>
      </c>
      <c r="F146" s="33">
        <v>4016000</v>
      </c>
      <c r="G146" s="38">
        <f t="shared" si="32"/>
        <v>0</v>
      </c>
      <c r="H146" s="33">
        <v>1645614</v>
      </c>
      <c r="I146" s="38">
        <f t="shared" si="33"/>
        <v>0</v>
      </c>
      <c r="J146" s="33">
        <v>581140</v>
      </c>
      <c r="K146" s="38">
        <f t="shared" si="34"/>
        <v>0.10879344745718671</v>
      </c>
      <c r="L146" s="33">
        <v>-1557594</v>
      </c>
      <c r="M146" s="38">
        <f t="shared" si="35"/>
        <v>-0.29159242351004794</v>
      </c>
      <c r="N146" s="33">
        <f t="shared" si="36"/>
        <v>4685160</v>
      </c>
      <c r="O146" s="38">
        <f t="shared" si="37"/>
        <v>0.87709451816862183</v>
      </c>
      <c r="P146" s="33">
        <v>3117581</v>
      </c>
      <c r="Q146" s="33">
        <v>6582119</v>
      </c>
      <c r="R146" s="33">
        <v>10348015</v>
      </c>
      <c r="S146" s="33">
        <v>11618748</v>
      </c>
      <c r="T146" s="38">
        <f t="shared" si="38"/>
        <v>1.1227996867031986</v>
      </c>
      <c r="U146" s="38">
        <f t="shared" si="39"/>
        <v>-1.4996162088491045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10150700</v>
      </c>
      <c r="E147" s="33">
        <v>17288842</v>
      </c>
      <c r="F147" s="33">
        <v>4652623</v>
      </c>
      <c r="G147" s="38">
        <f t="shared" si="32"/>
        <v>0.45835489178086242</v>
      </c>
      <c r="H147" s="33">
        <v>5256191</v>
      </c>
      <c r="I147" s="38">
        <f t="shared" si="33"/>
        <v>0.51781561862728676</v>
      </c>
      <c r="J147" s="33">
        <v>2197969</v>
      </c>
      <c r="K147" s="38">
        <f t="shared" si="34"/>
        <v>0.12713222782647907</v>
      </c>
      <c r="L147" s="33">
        <v>3276712</v>
      </c>
      <c r="M147" s="38">
        <f t="shared" si="35"/>
        <v>0.18952755771612698</v>
      </c>
      <c r="N147" s="33">
        <f t="shared" si="36"/>
        <v>15383495</v>
      </c>
      <c r="O147" s="38">
        <f t="shared" si="37"/>
        <v>0.88979325509481777</v>
      </c>
      <c r="P147" s="33">
        <v>5167881</v>
      </c>
      <c r="Q147" s="33">
        <v>23058777</v>
      </c>
      <c r="R147" s="33">
        <v>21568777</v>
      </c>
      <c r="S147" s="33">
        <v>16942849</v>
      </c>
      <c r="T147" s="38">
        <f t="shared" si="38"/>
        <v>0.78552664344390044</v>
      </c>
      <c r="U147" s="38">
        <f t="shared" si="39"/>
        <v>-0.36594670039809352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10295680</v>
      </c>
      <c r="E148" s="33">
        <v>10295680</v>
      </c>
      <c r="F148" s="33">
        <v>2374245</v>
      </c>
      <c r="G148" s="38">
        <f t="shared" si="32"/>
        <v>0.23060594346366631</v>
      </c>
      <c r="H148" s="33">
        <v>2300668</v>
      </c>
      <c r="I148" s="38">
        <f t="shared" si="33"/>
        <v>0.22345954808230248</v>
      </c>
      <c r="J148" s="33">
        <v>2521185</v>
      </c>
      <c r="K148" s="38">
        <f t="shared" si="34"/>
        <v>0.24487794880959782</v>
      </c>
      <c r="L148" s="33">
        <v>2766429</v>
      </c>
      <c r="M148" s="38">
        <f t="shared" si="35"/>
        <v>0.26869803645800955</v>
      </c>
      <c r="N148" s="33">
        <f t="shared" si="36"/>
        <v>9962527</v>
      </c>
      <c r="O148" s="38">
        <f t="shared" si="37"/>
        <v>0.96764147681357615</v>
      </c>
      <c r="P148" s="33">
        <v>1926935</v>
      </c>
      <c r="Q148" s="33">
        <v>3084151</v>
      </c>
      <c r="R148" s="33">
        <v>9077976</v>
      </c>
      <c r="S148" s="33">
        <v>8060162</v>
      </c>
      <c r="T148" s="38">
        <f t="shared" si="38"/>
        <v>0.88788095496176678</v>
      </c>
      <c r="U148" s="38">
        <f t="shared" si="39"/>
        <v>0.43566285318394238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22422082</v>
      </c>
      <c r="E150" s="34">
        <f>SUM(E145:E149)</f>
        <v>40936625</v>
      </c>
      <c r="F150" s="34">
        <f>SUM(F145:F149)</f>
        <v>13978274</v>
      </c>
      <c r="G150" s="39">
        <f t="shared" si="32"/>
        <v>0.62341552403563594</v>
      </c>
      <c r="H150" s="34">
        <f>SUM(H145:H149)</f>
        <v>13222443</v>
      </c>
      <c r="I150" s="39">
        <f t="shared" si="33"/>
        <v>0.58970629935257568</v>
      </c>
      <c r="J150" s="34">
        <f>SUM(J145:J149)</f>
        <v>6833529</v>
      </c>
      <c r="K150" s="39">
        <f t="shared" si="34"/>
        <v>0.16692946719471866</v>
      </c>
      <c r="L150" s="34">
        <f>SUM(L145:L149)</f>
        <v>4485547</v>
      </c>
      <c r="M150" s="39">
        <f t="shared" si="35"/>
        <v>0.10957295575783299</v>
      </c>
      <c r="N150" s="34">
        <f t="shared" si="36"/>
        <v>38519793</v>
      </c>
      <c r="O150" s="39">
        <f t="shared" si="37"/>
        <v>0.94096162055372179</v>
      </c>
      <c r="P150" s="34">
        <f>SUM(P145:P149)</f>
        <v>13654304</v>
      </c>
      <c r="Q150" s="34">
        <f>SUM(Q145:Q149)</f>
        <v>40653667</v>
      </c>
      <c r="R150" s="34">
        <f>SUM(R145:R149)</f>
        <v>48829345</v>
      </c>
      <c r="S150" s="34">
        <f>SUM(S145:S149)</f>
        <v>48677408</v>
      </c>
      <c r="T150" s="39">
        <f t="shared" si="38"/>
        <v>0.99688840798499345</v>
      </c>
      <c r="U150" s="39">
        <f t="shared" si="39"/>
        <v>-0.6714920804458433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5059734</v>
      </c>
      <c r="E151" s="33">
        <v>5252514</v>
      </c>
      <c r="F151" s="33">
        <v>1166774</v>
      </c>
      <c r="G151" s="38">
        <f t="shared" si="32"/>
        <v>0.23059986947930464</v>
      </c>
      <c r="H151" s="33">
        <v>1987805</v>
      </c>
      <c r="I151" s="38">
        <f t="shared" si="33"/>
        <v>0.39286749066255261</v>
      </c>
      <c r="J151" s="33">
        <v>2091154</v>
      </c>
      <c r="K151" s="38">
        <f t="shared" si="34"/>
        <v>0.39812440290497086</v>
      </c>
      <c r="L151" s="33">
        <v>1644337</v>
      </c>
      <c r="M151" s="38">
        <f t="shared" si="35"/>
        <v>0.31305713797240714</v>
      </c>
      <c r="N151" s="33">
        <f t="shared" si="36"/>
        <v>6890070</v>
      </c>
      <c r="O151" s="38">
        <f t="shared" si="37"/>
        <v>1.3117661371297631</v>
      </c>
      <c r="P151" s="33">
        <v>1510305</v>
      </c>
      <c r="Q151" s="33">
        <v>6865074</v>
      </c>
      <c r="R151" s="33">
        <v>6515896</v>
      </c>
      <c r="S151" s="33">
        <v>5759358</v>
      </c>
      <c r="T151" s="38">
        <f t="shared" si="38"/>
        <v>0.88389348141836521</v>
      </c>
      <c r="U151" s="38">
        <f t="shared" si="39"/>
        <v>8.8744988595018892E-2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129447700</v>
      </c>
      <c r="E152" s="33">
        <v>136090719</v>
      </c>
      <c r="F152" s="33">
        <v>30083549</v>
      </c>
      <c r="G152" s="38">
        <f t="shared" si="32"/>
        <v>0.23239925467968917</v>
      </c>
      <c r="H152" s="33">
        <v>33599855</v>
      </c>
      <c r="I152" s="38">
        <f t="shared" si="33"/>
        <v>0.25956316720961436</v>
      </c>
      <c r="J152" s="33">
        <v>33283539</v>
      </c>
      <c r="K152" s="38">
        <f t="shared" si="34"/>
        <v>0.2445687644577732</v>
      </c>
      <c r="L152" s="33">
        <v>37262037</v>
      </c>
      <c r="M152" s="38">
        <f t="shared" si="35"/>
        <v>0.27380292553234287</v>
      </c>
      <c r="N152" s="33">
        <f t="shared" si="36"/>
        <v>134228980</v>
      </c>
      <c r="O152" s="38">
        <f t="shared" si="37"/>
        <v>0.98631986799922777</v>
      </c>
      <c r="P152" s="33">
        <v>38374654</v>
      </c>
      <c r="Q152" s="33">
        <v>118317200</v>
      </c>
      <c r="R152" s="33">
        <v>127148720</v>
      </c>
      <c r="S152" s="33">
        <v>123682752</v>
      </c>
      <c r="T152" s="38">
        <f t="shared" si="38"/>
        <v>0.97274083451252991</v>
      </c>
      <c r="U152" s="38">
        <f t="shared" si="39"/>
        <v>-2.8993538287016229E-2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30944600</v>
      </c>
      <c r="E153" s="33">
        <v>31498600</v>
      </c>
      <c r="F153" s="33">
        <v>6739687</v>
      </c>
      <c r="G153" s="38">
        <f t="shared" si="32"/>
        <v>0.2177984850345456</v>
      </c>
      <c r="H153" s="33">
        <v>8735415</v>
      </c>
      <c r="I153" s="38">
        <f t="shared" si="33"/>
        <v>0.28229206388190509</v>
      </c>
      <c r="J153" s="33">
        <v>8094074</v>
      </c>
      <c r="K153" s="38">
        <f t="shared" si="34"/>
        <v>0.25696615087654689</v>
      </c>
      <c r="L153" s="33">
        <v>8516046</v>
      </c>
      <c r="M153" s="38">
        <f t="shared" si="35"/>
        <v>0.27036268278590159</v>
      </c>
      <c r="N153" s="33">
        <f t="shared" si="36"/>
        <v>32085222</v>
      </c>
      <c r="O153" s="38">
        <f t="shared" si="37"/>
        <v>1.0186237483570699</v>
      </c>
      <c r="P153" s="33">
        <v>7032329</v>
      </c>
      <c r="Q153" s="33">
        <v>30847920</v>
      </c>
      <c r="R153" s="33">
        <v>32135400</v>
      </c>
      <c r="S153" s="33">
        <v>27918888</v>
      </c>
      <c r="T153" s="38">
        <f t="shared" si="38"/>
        <v>0.86878918575776243</v>
      </c>
      <c r="U153" s="38">
        <f t="shared" si="39"/>
        <v>0.21098515157638387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3385636</v>
      </c>
      <c r="E154" s="33">
        <v>4075135</v>
      </c>
      <c r="F154" s="33">
        <v>1134111</v>
      </c>
      <c r="G154" s="38">
        <f t="shared" si="32"/>
        <v>0.33497723913616229</v>
      </c>
      <c r="H154" s="33">
        <v>1194458</v>
      </c>
      <c r="I154" s="38">
        <f t="shared" si="33"/>
        <v>0.3528016597177015</v>
      </c>
      <c r="J154" s="33">
        <v>1313047</v>
      </c>
      <c r="K154" s="38">
        <f t="shared" si="34"/>
        <v>0.32220944827594666</v>
      </c>
      <c r="L154" s="33">
        <v>1661809</v>
      </c>
      <c r="M154" s="38">
        <f t="shared" si="35"/>
        <v>0.40779237988434741</v>
      </c>
      <c r="N154" s="33">
        <f t="shared" si="36"/>
        <v>5303425</v>
      </c>
      <c r="O154" s="38">
        <f t="shared" si="37"/>
        <v>1.3014108735048042</v>
      </c>
      <c r="P154" s="33">
        <v>1208105</v>
      </c>
      <c r="Q154" s="33">
        <v>3381742</v>
      </c>
      <c r="R154" s="33">
        <v>4031742</v>
      </c>
      <c r="S154" s="33">
        <v>5074139</v>
      </c>
      <c r="T154" s="38">
        <f t="shared" si="38"/>
        <v>1.2585475459491207</v>
      </c>
      <c r="U154" s="38">
        <f t="shared" si="39"/>
        <v>0.37555013843995355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982183</v>
      </c>
      <c r="E155" s="33">
        <v>982183</v>
      </c>
      <c r="F155" s="33">
        <v>54971</v>
      </c>
      <c r="G155" s="38">
        <f t="shared" si="32"/>
        <v>5.596818515490494E-2</v>
      </c>
      <c r="H155" s="33">
        <v>307888</v>
      </c>
      <c r="I155" s="38">
        <f t="shared" si="33"/>
        <v>0.31347315113375002</v>
      </c>
      <c r="J155" s="33">
        <v>1312672</v>
      </c>
      <c r="K155" s="38">
        <f t="shared" si="34"/>
        <v>1.3364841378846914</v>
      </c>
      <c r="L155" s="33">
        <v>118750</v>
      </c>
      <c r="M155" s="38">
        <f t="shared" si="35"/>
        <v>0.12090414922677342</v>
      </c>
      <c r="N155" s="33">
        <f t="shared" si="36"/>
        <v>1794281</v>
      </c>
      <c r="O155" s="38">
        <f t="shared" si="37"/>
        <v>1.82682962340012</v>
      </c>
      <c r="P155" s="33">
        <v>45128</v>
      </c>
      <c r="Q155" s="33">
        <v>0</v>
      </c>
      <c r="R155" s="33">
        <v>571625</v>
      </c>
      <c r="S155" s="33">
        <v>89256</v>
      </c>
      <c r="T155" s="38">
        <f t="shared" si="38"/>
        <v>0.15614432538814782</v>
      </c>
      <c r="U155" s="38">
        <f t="shared" si="39"/>
        <v>1.6314040063818473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22522514</v>
      </c>
      <c r="E156" s="33">
        <v>32086453</v>
      </c>
      <c r="F156" s="33">
        <v>4782716</v>
      </c>
      <c r="G156" s="38">
        <f t="shared" si="32"/>
        <v>0.2123526707542506</v>
      </c>
      <c r="H156" s="33">
        <v>7353362</v>
      </c>
      <c r="I156" s="38">
        <f t="shared" si="33"/>
        <v>0.32648939634358759</v>
      </c>
      <c r="J156" s="33">
        <v>6731113</v>
      </c>
      <c r="K156" s="38">
        <f t="shared" si="34"/>
        <v>0.20978052637977779</v>
      </c>
      <c r="L156" s="33">
        <v>13139409</v>
      </c>
      <c r="M156" s="38">
        <f t="shared" si="35"/>
        <v>0.4095002024686244</v>
      </c>
      <c r="N156" s="33">
        <f t="shared" si="36"/>
        <v>32006600</v>
      </c>
      <c r="O156" s="38">
        <f t="shared" si="37"/>
        <v>0.99751131731512988</v>
      </c>
      <c r="P156" s="33">
        <v>9106968</v>
      </c>
      <c r="Q156" s="33">
        <v>23981042</v>
      </c>
      <c r="R156" s="33">
        <v>23077300</v>
      </c>
      <c r="S156" s="33">
        <v>22560310</v>
      </c>
      <c r="T156" s="38">
        <f t="shared" si="38"/>
        <v>0.97759746590805685</v>
      </c>
      <c r="U156" s="38">
        <f t="shared" si="39"/>
        <v>0.44278633679178414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192342367</v>
      </c>
      <c r="E157" s="34">
        <f>SUM(E151:E156)</f>
        <v>209985604</v>
      </c>
      <c r="F157" s="34">
        <f>SUM(F151:F156)</f>
        <v>43961808</v>
      </c>
      <c r="G157" s="39">
        <f t="shared" si="32"/>
        <v>0.22856019027778732</v>
      </c>
      <c r="H157" s="34">
        <f>SUM(H151:H156)</f>
        <v>53178783</v>
      </c>
      <c r="I157" s="39">
        <f t="shared" si="33"/>
        <v>0.27647981996602966</v>
      </c>
      <c r="J157" s="34">
        <f>SUM(J151:J156)</f>
        <v>52825599</v>
      </c>
      <c r="K157" s="39">
        <f t="shared" si="34"/>
        <v>0.25156771699454217</v>
      </c>
      <c r="L157" s="34">
        <f>SUM(L151:L156)</f>
        <v>62342388</v>
      </c>
      <c r="M157" s="39">
        <f t="shared" si="35"/>
        <v>0.29688886672440651</v>
      </c>
      <c r="N157" s="34">
        <f t="shared" si="36"/>
        <v>212308578</v>
      </c>
      <c r="O157" s="39">
        <f t="shared" si="37"/>
        <v>1.0110625393157904</v>
      </c>
      <c r="P157" s="34">
        <f>SUM(P151:P156)</f>
        <v>57277489</v>
      </c>
      <c r="Q157" s="34">
        <f>SUM(Q151:Q156)</f>
        <v>183392978</v>
      </c>
      <c r="R157" s="34">
        <f>SUM(R151:R156)</f>
        <v>193480683</v>
      </c>
      <c r="S157" s="34">
        <f>SUM(S151:S156)</f>
        <v>185084703</v>
      </c>
      <c r="T157" s="39">
        <f t="shared" si="38"/>
        <v>0.95660559044026117</v>
      </c>
      <c r="U157" s="39">
        <f t="shared" si="39"/>
        <v>8.8427392478745093E-2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8125121</v>
      </c>
      <c r="E158" s="33">
        <v>8285121</v>
      </c>
      <c r="F158" s="33">
        <v>2321339</v>
      </c>
      <c r="G158" s="38">
        <f t="shared" si="32"/>
        <v>0.28569900682094457</v>
      </c>
      <c r="H158" s="33">
        <v>2595622</v>
      </c>
      <c r="I158" s="38">
        <f t="shared" si="33"/>
        <v>0.3194564117875906</v>
      </c>
      <c r="J158" s="33">
        <v>2549663</v>
      </c>
      <c r="K158" s="38">
        <f t="shared" si="34"/>
        <v>0.30773998351985443</v>
      </c>
      <c r="L158" s="33">
        <v>2618318</v>
      </c>
      <c r="M158" s="38">
        <f t="shared" si="35"/>
        <v>0.31602652514067087</v>
      </c>
      <c r="N158" s="33">
        <f t="shared" si="36"/>
        <v>10084942</v>
      </c>
      <c r="O158" s="38">
        <f t="shared" si="37"/>
        <v>1.2172353306608317</v>
      </c>
      <c r="P158" s="33">
        <v>2008425</v>
      </c>
      <c r="Q158" s="33">
        <v>11837184</v>
      </c>
      <c r="R158" s="33">
        <v>11122184</v>
      </c>
      <c r="S158" s="33">
        <v>9259226</v>
      </c>
      <c r="T158" s="38">
        <f t="shared" si="38"/>
        <v>0.83250070309931934</v>
      </c>
      <c r="U158" s="38">
        <f t="shared" si="39"/>
        <v>0.3036673014924629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103123326</v>
      </c>
      <c r="E159" s="33">
        <v>118138668</v>
      </c>
      <c r="F159" s="33">
        <v>17932918</v>
      </c>
      <c r="G159" s="38">
        <f t="shared" si="32"/>
        <v>0.17389778525956387</v>
      </c>
      <c r="H159" s="33">
        <v>29755621</v>
      </c>
      <c r="I159" s="38">
        <f t="shared" si="33"/>
        <v>0.28854403900820652</v>
      </c>
      <c r="J159" s="33">
        <v>28991710</v>
      </c>
      <c r="K159" s="38">
        <f t="shared" si="34"/>
        <v>0.24540407040986784</v>
      </c>
      <c r="L159" s="33">
        <v>28875070</v>
      </c>
      <c r="M159" s="38">
        <f t="shared" si="35"/>
        <v>0.24441675607854321</v>
      </c>
      <c r="N159" s="33">
        <f t="shared" si="36"/>
        <v>105555319</v>
      </c>
      <c r="O159" s="38">
        <f t="shared" si="37"/>
        <v>0.89348661862346379</v>
      </c>
      <c r="P159" s="33">
        <v>24928705</v>
      </c>
      <c r="Q159" s="33">
        <v>91948284</v>
      </c>
      <c r="R159" s="33">
        <v>99254659</v>
      </c>
      <c r="S159" s="33">
        <v>87510921</v>
      </c>
      <c r="T159" s="38">
        <f t="shared" si="38"/>
        <v>0.88168073802963753</v>
      </c>
      <c r="U159" s="38">
        <f t="shared" si="39"/>
        <v>0.15830605721396274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5552000</v>
      </c>
      <c r="E160" s="33">
        <v>4555639</v>
      </c>
      <c r="F160" s="33">
        <v>738655</v>
      </c>
      <c r="G160" s="38">
        <f t="shared" si="32"/>
        <v>0.13304304755043228</v>
      </c>
      <c r="H160" s="33">
        <v>1092854</v>
      </c>
      <c r="I160" s="38">
        <f t="shared" si="33"/>
        <v>0.19683969740634005</v>
      </c>
      <c r="J160" s="33">
        <v>1243761</v>
      </c>
      <c r="K160" s="38">
        <f t="shared" si="34"/>
        <v>0.27301570646840101</v>
      </c>
      <c r="L160" s="33">
        <v>1162319</v>
      </c>
      <c r="M160" s="38">
        <f t="shared" si="35"/>
        <v>0.25513852173098001</v>
      </c>
      <c r="N160" s="33">
        <f t="shared" si="36"/>
        <v>4237589</v>
      </c>
      <c r="O160" s="38">
        <f t="shared" si="37"/>
        <v>0.93018542514013947</v>
      </c>
      <c r="P160" s="33">
        <v>889734</v>
      </c>
      <c r="Q160" s="33">
        <v>3310000</v>
      </c>
      <c r="R160" s="33">
        <v>3662167</v>
      </c>
      <c r="S160" s="33">
        <v>3572448</v>
      </c>
      <c r="T160" s="38">
        <f t="shared" si="38"/>
        <v>0.97550111723468647</v>
      </c>
      <c r="U160" s="38">
        <f t="shared" si="39"/>
        <v>0.30636684672048053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2831318</v>
      </c>
      <c r="E161" s="33">
        <v>2294701</v>
      </c>
      <c r="F161" s="33">
        <v>657122</v>
      </c>
      <c r="G161" s="38">
        <f t="shared" si="32"/>
        <v>0.23209049636953533</v>
      </c>
      <c r="H161" s="33">
        <v>598198</v>
      </c>
      <c r="I161" s="38">
        <f t="shared" si="33"/>
        <v>0.21127898738326109</v>
      </c>
      <c r="J161" s="33">
        <v>491995</v>
      </c>
      <c r="K161" s="38">
        <f t="shared" si="34"/>
        <v>0.21440483967192239</v>
      </c>
      <c r="L161" s="33">
        <v>347924</v>
      </c>
      <c r="M161" s="38">
        <f t="shared" si="35"/>
        <v>0.15162062508361657</v>
      </c>
      <c r="N161" s="33">
        <f t="shared" si="36"/>
        <v>2095239</v>
      </c>
      <c r="O161" s="38">
        <f t="shared" si="37"/>
        <v>0.9130771285670769</v>
      </c>
      <c r="P161" s="33">
        <v>578167</v>
      </c>
      <c r="Q161" s="33">
        <v>3650000</v>
      </c>
      <c r="R161" s="33">
        <v>3151000</v>
      </c>
      <c r="S161" s="33">
        <v>2226052</v>
      </c>
      <c r="T161" s="38">
        <f t="shared" si="38"/>
        <v>0.70645890193589334</v>
      </c>
      <c r="U161" s="38">
        <f t="shared" si="39"/>
        <v>-0.39822923134665245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119631765</v>
      </c>
      <c r="E163" s="34">
        <f>SUM(E158:E162)</f>
        <v>133274129</v>
      </c>
      <c r="F163" s="34">
        <f>SUM(F158:F162)</f>
        <v>21650034</v>
      </c>
      <c r="G163" s="39">
        <f t="shared" si="32"/>
        <v>0.18097228608137647</v>
      </c>
      <c r="H163" s="34">
        <f>SUM(H158:H162)</f>
        <v>34042295</v>
      </c>
      <c r="I163" s="39">
        <f t="shared" si="33"/>
        <v>0.28455899651735472</v>
      </c>
      <c r="J163" s="34">
        <f>SUM(J158:J162)</f>
        <v>33277129</v>
      </c>
      <c r="K163" s="39">
        <f t="shared" si="34"/>
        <v>0.24968933768083376</v>
      </c>
      <c r="L163" s="34">
        <f>SUM(L158:L162)</f>
        <v>33003631</v>
      </c>
      <c r="M163" s="39">
        <f t="shared" si="35"/>
        <v>0.24763719146121752</v>
      </c>
      <c r="N163" s="34">
        <f t="shared" si="36"/>
        <v>121973089</v>
      </c>
      <c r="O163" s="39">
        <f t="shared" si="37"/>
        <v>0.91520454806348805</v>
      </c>
      <c r="P163" s="34">
        <f>SUM(P158:P162)</f>
        <v>28405031</v>
      </c>
      <c r="Q163" s="34">
        <f>SUM(Q158:Q162)</f>
        <v>110745468</v>
      </c>
      <c r="R163" s="34">
        <f>SUM(R158:R162)</f>
        <v>117190010</v>
      </c>
      <c r="S163" s="34">
        <f>SUM(S158:S162)</f>
        <v>102568647</v>
      </c>
      <c r="T163" s="39">
        <f t="shared" si="38"/>
        <v>0.87523370806095158</v>
      </c>
      <c r="U163" s="39">
        <f t="shared" si="39"/>
        <v>0.16189385605669648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22666033</v>
      </c>
      <c r="E164" s="33">
        <v>26346514</v>
      </c>
      <c r="F164" s="33">
        <v>6421242</v>
      </c>
      <c r="G164" s="38">
        <f t="shared" si="32"/>
        <v>0.28329800808107886</v>
      </c>
      <c r="H164" s="33">
        <v>6669612</v>
      </c>
      <c r="I164" s="38">
        <f t="shared" si="33"/>
        <v>0.29425581441622362</v>
      </c>
      <c r="J164" s="33">
        <v>5428206</v>
      </c>
      <c r="K164" s="38">
        <f t="shared" si="34"/>
        <v>0.20603127988773012</v>
      </c>
      <c r="L164" s="33">
        <v>6580824</v>
      </c>
      <c r="M164" s="38">
        <f t="shared" si="35"/>
        <v>0.24977968622338423</v>
      </c>
      <c r="N164" s="33">
        <f t="shared" si="36"/>
        <v>25099884</v>
      </c>
      <c r="O164" s="38">
        <f t="shared" si="37"/>
        <v>0.95268330375699795</v>
      </c>
      <c r="P164" s="33">
        <v>6466966</v>
      </c>
      <c r="Q164" s="33">
        <v>29024090</v>
      </c>
      <c r="R164" s="33">
        <v>24325490</v>
      </c>
      <c r="S164" s="33">
        <v>24451235</v>
      </c>
      <c r="T164" s="38">
        <f t="shared" si="38"/>
        <v>1.0051692689438116</v>
      </c>
      <c r="U164" s="38">
        <f t="shared" si="39"/>
        <v>1.7606092254080163E-2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11758035</v>
      </c>
      <c r="E165" s="33">
        <v>12539609</v>
      </c>
      <c r="F165" s="33">
        <v>2605715</v>
      </c>
      <c r="G165" s="38">
        <f t="shared" si="32"/>
        <v>0.22161143422349058</v>
      </c>
      <c r="H165" s="33">
        <v>3784494</v>
      </c>
      <c r="I165" s="38">
        <f t="shared" si="33"/>
        <v>0.3218644952153995</v>
      </c>
      <c r="J165" s="33">
        <v>2923562</v>
      </c>
      <c r="K165" s="38">
        <f t="shared" si="34"/>
        <v>0.23314618502060153</v>
      </c>
      <c r="L165" s="33">
        <v>3087936</v>
      </c>
      <c r="M165" s="38">
        <f t="shared" si="35"/>
        <v>0.24625456822457542</v>
      </c>
      <c r="N165" s="33">
        <f t="shared" si="36"/>
        <v>12401707</v>
      </c>
      <c r="O165" s="38">
        <f t="shared" si="37"/>
        <v>0.98900268740436803</v>
      </c>
      <c r="P165" s="33">
        <v>2826177</v>
      </c>
      <c r="Q165" s="33">
        <v>12966913</v>
      </c>
      <c r="R165" s="33">
        <v>12691912</v>
      </c>
      <c r="S165" s="33">
        <v>11007465</v>
      </c>
      <c r="T165" s="38">
        <f t="shared" si="38"/>
        <v>0.86728185635072164</v>
      </c>
      <c r="U165" s="38">
        <f t="shared" si="39"/>
        <v>9.2619464385988559E-2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11626480</v>
      </c>
      <c r="E166" s="33">
        <v>13451245</v>
      </c>
      <c r="F166" s="33">
        <v>1917969</v>
      </c>
      <c r="G166" s="38">
        <f t="shared" si="32"/>
        <v>0.16496557857580282</v>
      </c>
      <c r="H166" s="33">
        <v>3122975</v>
      </c>
      <c r="I166" s="38">
        <f t="shared" si="33"/>
        <v>0.268608813673614</v>
      </c>
      <c r="J166" s="33">
        <v>2129076</v>
      </c>
      <c r="K166" s="38">
        <f t="shared" si="34"/>
        <v>0.15828096209681705</v>
      </c>
      <c r="L166" s="33">
        <v>3298961</v>
      </c>
      <c r="M166" s="38">
        <f t="shared" si="35"/>
        <v>0.24525320890371113</v>
      </c>
      <c r="N166" s="33">
        <f t="shared" si="36"/>
        <v>10468981</v>
      </c>
      <c r="O166" s="38">
        <f t="shared" si="37"/>
        <v>0.77829085709166701</v>
      </c>
      <c r="P166" s="33">
        <v>2517797</v>
      </c>
      <c r="Q166" s="33">
        <v>8968295</v>
      </c>
      <c r="R166" s="33">
        <v>8429777</v>
      </c>
      <c r="S166" s="33">
        <v>6503870</v>
      </c>
      <c r="T166" s="38">
        <f t="shared" si="38"/>
        <v>0.77153523752763564</v>
      </c>
      <c r="U166" s="38">
        <f t="shared" si="39"/>
        <v>0.310256942875061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10189406</v>
      </c>
      <c r="E167" s="33">
        <v>9549406</v>
      </c>
      <c r="F167" s="33">
        <v>1736453</v>
      </c>
      <c r="G167" s="38">
        <f t="shared" si="32"/>
        <v>0.17041749047981797</v>
      </c>
      <c r="H167" s="33">
        <v>2334934</v>
      </c>
      <c r="I167" s="38">
        <f t="shared" si="33"/>
        <v>0.22915310274220108</v>
      </c>
      <c r="J167" s="33">
        <v>2194474</v>
      </c>
      <c r="K167" s="38">
        <f t="shared" si="34"/>
        <v>0.22980214685604528</v>
      </c>
      <c r="L167" s="33">
        <v>2703765</v>
      </c>
      <c r="M167" s="38">
        <f t="shared" si="35"/>
        <v>0.28313436458770314</v>
      </c>
      <c r="N167" s="33">
        <f t="shared" si="36"/>
        <v>8969626</v>
      </c>
      <c r="O167" s="38">
        <f t="shared" si="37"/>
        <v>0.93928627602596437</v>
      </c>
      <c r="P167" s="33">
        <v>1813587</v>
      </c>
      <c r="Q167" s="33">
        <v>6710500</v>
      </c>
      <c r="R167" s="33">
        <v>7630500</v>
      </c>
      <c r="S167" s="33">
        <v>7309837</v>
      </c>
      <c r="T167" s="38">
        <f t="shared" si="38"/>
        <v>0.95797614835200839</v>
      </c>
      <c r="U167" s="38">
        <f t="shared" si="39"/>
        <v>0.49083832206560807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56239954</v>
      </c>
      <c r="E169" s="34">
        <f>SUM(E164:E168)</f>
        <v>61886774</v>
      </c>
      <c r="F169" s="34">
        <f>SUM(F164:F168)</f>
        <v>12681379</v>
      </c>
      <c r="G169" s="39">
        <f t="shared" si="32"/>
        <v>0.225487008755377</v>
      </c>
      <c r="H169" s="34">
        <f>SUM(H164:H168)</f>
        <v>15912015</v>
      </c>
      <c r="I169" s="39">
        <f t="shared" si="33"/>
        <v>0.28293079684951378</v>
      </c>
      <c r="J169" s="34">
        <f>SUM(J164:J168)</f>
        <v>12675318</v>
      </c>
      <c r="K169" s="39">
        <f t="shared" si="34"/>
        <v>0.20481465070388061</v>
      </c>
      <c r="L169" s="34">
        <f>SUM(L164:L168)</f>
        <v>15671486</v>
      </c>
      <c r="M169" s="39">
        <f t="shared" si="35"/>
        <v>0.25322835538333277</v>
      </c>
      <c r="N169" s="34">
        <f t="shared" si="36"/>
        <v>56940198</v>
      </c>
      <c r="O169" s="39">
        <f t="shared" si="37"/>
        <v>0.92007054689908385</v>
      </c>
      <c r="P169" s="34">
        <f>SUM(P164:P168)</f>
        <v>13624527</v>
      </c>
      <c r="Q169" s="34">
        <f>SUM(Q164:Q168)</f>
        <v>57669798</v>
      </c>
      <c r="R169" s="34">
        <f>SUM(R164:R168)</f>
        <v>53077679</v>
      </c>
      <c r="S169" s="34">
        <f>SUM(S164:S168)</f>
        <v>49272407</v>
      </c>
      <c r="T169" s="39">
        <f t="shared" si="38"/>
        <v>0.92830749061201412</v>
      </c>
      <c r="U169" s="39">
        <f t="shared" si="39"/>
        <v>0.15024073863261456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2491266760</v>
      </c>
      <c r="E170" s="34">
        <f>SUM(E105,E107:E111,E113:E120,E122:E125,E127:E131,E133:E136,E138:E143,E145:E149,E151:E156,E158:E162,E164:E168)</f>
        <v>2436808917</v>
      </c>
      <c r="F170" s="34">
        <f>SUM(F105,F107:F111,F113:F120,F122:F125,F127:F131,F133:F136,F138:F143,F145:F149,F151:F156,F158:F162,F164:F168)</f>
        <v>467749563</v>
      </c>
      <c r="G170" s="39">
        <f t="shared" si="32"/>
        <v>0.18775571147587583</v>
      </c>
      <c r="H170" s="34">
        <f>SUM(H105,H107:H111,H113:H120,H122:H125,H127:H131,H133:H136,H138:H143,H145:H149,H151:H156,H158:H162,H164:H168)</f>
        <v>647199089</v>
      </c>
      <c r="I170" s="39">
        <f t="shared" si="33"/>
        <v>0.25978714900848271</v>
      </c>
      <c r="J170" s="34">
        <f>SUM(J105,J107:J111,J113:J120,J122:J125,J127:J131,J133:J136,J138:J143,J145:J149,J151:J156,J158:J162,J164:J168)</f>
        <v>537269732</v>
      </c>
      <c r="K170" s="39">
        <f t="shared" si="34"/>
        <v>0.22048086259526767</v>
      </c>
      <c r="L170" s="34">
        <f>SUM(L105,L107:L111,L113:L120,L122:L125,L127:L131,L133:L136,L138:L143,L145:L149,L151:L156,L158:L162,L164:L168)</f>
        <v>494437127</v>
      </c>
      <c r="M170" s="39">
        <f t="shared" si="35"/>
        <v>0.20290352827857777</v>
      </c>
      <c r="N170" s="34">
        <f t="shared" si="36"/>
        <v>2146655511</v>
      </c>
      <c r="O170" s="39">
        <f t="shared" si="37"/>
        <v>0.88092894605900685</v>
      </c>
      <c r="P170" s="34">
        <f>SUM(P105,P107:P111,P113:P120,P122:P125,P127:P131,P133:P136,P138:P143,P145:P149,P151:P156,P158:P162,P164:P168)</f>
        <v>597225142</v>
      </c>
      <c r="Q170" s="34">
        <f>SUM(Q105,Q107:Q111,Q113:Q120,Q122:Q125,Q127:Q131,Q133:Q136,Q138:Q143,Q145:Q149,Q151:Q156,Q158:Q162,Q164:Q168)</f>
        <v>2361305853</v>
      </c>
      <c r="R170" s="34">
        <f>SUM(R105,R107:R111,R113:R120,R122:R125,R127:R131,R133:R136,R138:R143,R145:R149,R151:R156,R158:R162,R164:R168)</f>
        <v>2452512023</v>
      </c>
      <c r="S170" s="34">
        <f>SUM(S105,S107:S111,S113:S120,S122:S125,S127:S131,S133:S136,S138:S143,S145:S149,S151:S156,S158:S162,S164:S168)</f>
        <v>2354282147</v>
      </c>
      <c r="T170" s="39">
        <f t="shared" si="38"/>
        <v>0.95994723977750707</v>
      </c>
      <c r="U170" s="39">
        <f t="shared" si="39"/>
        <v>-0.17210932322068917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18470875</v>
      </c>
      <c r="E173" s="33">
        <v>15317794</v>
      </c>
      <c r="F173" s="33">
        <v>2179593</v>
      </c>
      <c r="G173" s="38">
        <f t="shared" ref="G173:G205" si="40">IF(($D173     =0),0,($F173     /$D173     ))</f>
        <v>0.1180016106437838</v>
      </c>
      <c r="H173" s="33">
        <v>2386815</v>
      </c>
      <c r="I173" s="38">
        <f t="shared" ref="I173:I205" si="41">IF(($D173     =0),0,($H173     /$D173     ))</f>
        <v>0.12922046194346504</v>
      </c>
      <c r="J173" s="33">
        <v>2073732</v>
      </c>
      <c r="K173" s="38">
        <f t="shared" ref="K173:K205" si="42">IF(($E173     =0),0,($J173     /$E173     ))</f>
        <v>0.13538059070385722</v>
      </c>
      <c r="L173" s="33">
        <v>2531171</v>
      </c>
      <c r="M173" s="38">
        <f t="shared" ref="M173:M205" si="43">IF(($E173     =0),0,($L173     /$E173     ))</f>
        <v>0.16524383341361035</v>
      </c>
      <c r="N173" s="33">
        <f t="shared" ref="N173:N205" si="44">$F173     +$H173     +$J173     +$L173</f>
        <v>9171311</v>
      </c>
      <c r="O173" s="38">
        <f t="shared" ref="O173:O205" si="45">IF(($E173     =0),0,($N173     /$E173     ))</f>
        <v>0.59873575790352063</v>
      </c>
      <c r="P173" s="33">
        <v>2215355</v>
      </c>
      <c r="Q173" s="33">
        <v>14444667</v>
      </c>
      <c r="R173" s="33">
        <v>12169735</v>
      </c>
      <c r="S173" s="33">
        <v>7872934</v>
      </c>
      <c r="T173" s="38">
        <f t="shared" ref="T173:T205" si="46">IF(($R173     =0),0,($S173     /$R173     ))</f>
        <v>0.64692731600153985</v>
      </c>
      <c r="U173" s="38">
        <f t="shared" ref="U173:U205" si="47">IF(($P173     =0),0,(($L173     /$P173     )-1))</f>
        <v>0.14255773905310898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7872031</v>
      </c>
      <c r="E174" s="33">
        <v>6402031</v>
      </c>
      <c r="F174" s="33">
        <v>928970</v>
      </c>
      <c r="G174" s="38">
        <f t="shared" si="40"/>
        <v>0.11800893568635591</v>
      </c>
      <c r="H174" s="33">
        <v>1781316</v>
      </c>
      <c r="I174" s="38">
        <f t="shared" si="41"/>
        <v>0.2262841698667091</v>
      </c>
      <c r="J174" s="33">
        <v>1926447</v>
      </c>
      <c r="K174" s="38">
        <f t="shared" si="42"/>
        <v>0.30091185125470338</v>
      </c>
      <c r="L174" s="33">
        <v>2010655</v>
      </c>
      <c r="M174" s="38">
        <f t="shared" si="43"/>
        <v>0.31406517712894549</v>
      </c>
      <c r="N174" s="33">
        <f t="shared" si="44"/>
        <v>6647388</v>
      </c>
      <c r="O174" s="38">
        <f t="shared" si="45"/>
        <v>1.0383248690923239</v>
      </c>
      <c r="P174" s="33">
        <v>2389308</v>
      </c>
      <c r="Q174" s="33">
        <v>7923465</v>
      </c>
      <c r="R174" s="33">
        <v>8256465</v>
      </c>
      <c r="S174" s="33">
        <v>6003009</v>
      </c>
      <c r="T174" s="38">
        <f t="shared" si="46"/>
        <v>0.72706769785858716</v>
      </c>
      <c r="U174" s="38">
        <f t="shared" si="47"/>
        <v>-0.15847810328346112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86351102</v>
      </c>
      <c r="E175" s="33">
        <v>88206252</v>
      </c>
      <c r="F175" s="33">
        <v>20810739</v>
      </c>
      <c r="G175" s="38">
        <f t="shared" si="40"/>
        <v>0.24100142925796128</v>
      </c>
      <c r="H175" s="33">
        <v>18543197</v>
      </c>
      <c r="I175" s="38">
        <f t="shared" si="41"/>
        <v>0.21474186860985284</v>
      </c>
      <c r="J175" s="33">
        <v>19474584</v>
      </c>
      <c r="K175" s="38">
        <f t="shared" si="42"/>
        <v>0.22078462193360171</v>
      </c>
      <c r="L175" s="33">
        <v>18809987</v>
      </c>
      <c r="M175" s="38">
        <f t="shared" si="43"/>
        <v>0.21325004263870093</v>
      </c>
      <c r="N175" s="33">
        <f t="shared" si="44"/>
        <v>77638507</v>
      </c>
      <c r="O175" s="38">
        <f t="shared" si="45"/>
        <v>0.88019278950884339</v>
      </c>
      <c r="P175" s="33">
        <v>22244517</v>
      </c>
      <c r="Q175" s="33">
        <v>85904020</v>
      </c>
      <c r="R175" s="33">
        <v>85352919</v>
      </c>
      <c r="S175" s="33">
        <v>74533598</v>
      </c>
      <c r="T175" s="38">
        <f t="shared" si="46"/>
        <v>0.87324017588666181</v>
      </c>
      <c r="U175" s="38">
        <f t="shared" si="47"/>
        <v>-0.15439894694049772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6962938</v>
      </c>
      <c r="E176" s="33">
        <v>6073147</v>
      </c>
      <c r="F176" s="33">
        <v>1678807</v>
      </c>
      <c r="G176" s="38">
        <f t="shared" si="40"/>
        <v>0.24110612502940568</v>
      </c>
      <c r="H176" s="33">
        <v>1526817</v>
      </c>
      <c r="I176" s="38">
        <f t="shared" si="41"/>
        <v>0.21927769570833461</v>
      </c>
      <c r="J176" s="33">
        <v>929069</v>
      </c>
      <c r="K176" s="38">
        <f t="shared" si="42"/>
        <v>0.15297983072038268</v>
      </c>
      <c r="L176" s="33">
        <v>1690008</v>
      </c>
      <c r="M176" s="38">
        <f t="shared" si="43"/>
        <v>0.27827549703637999</v>
      </c>
      <c r="N176" s="33">
        <f t="shared" si="44"/>
        <v>5824701</v>
      </c>
      <c r="O176" s="38">
        <f t="shared" si="45"/>
        <v>0.95909106102651553</v>
      </c>
      <c r="P176" s="33">
        <v>1179713</v>
      </c>
      <c r="Q176" s="33">
        <v>8588517</v>
      </c>
      <c r="R176" s="33">
        <v>8568517</v>
      </c>
      <c r="S176" s="33">
        <v>6004345</v>
      </c>
      <c r="T176" s="38">
        <f t="shared" si="46"/>
        <v>0.70074494804643561</v>
      </c>
      <c r="U176" s="38">
        <f t="shared" si="47"/>
        <v>0.4325585968790715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6800000</v>
      </c>
      <c r="E177" s="33">
        <v>6500000</v>
      </c>
      <c r="F177" s="33">
        <v>1000973</v>
      </c>
      <c r="G177" s="38">
        <f t="shared" si="40"/>
        <v>0.14720191176470587</v>
      </c>
      <c r="H177" s="33">
        <v>2123955</v>
      </c>
      <c r="I177" s="38">
        <f t="shared" si="41"/>
        <v>0.31234632352941177</v>
      </c>
      <c r="J177" s="33">
        <v>1651212</v>
      </c>
      <c r="K177" s="38">
        <f t="shared" si="42"/>
        <v>0.25403261538461541</v>
      </c>
      <c r="L177" s="33">
        <v>1863206</v>
      </c>
      <c r="M177" s="38">
        <f t="shared" si="43"/>
        <v>0.28664707692307695</v>
      </c>
      <c r="N177" s="33">
        <f t="shared" si="44"/>
        <v>6639346</v>
      </c>
      <c r="O177" s="38">
        <f t="shared" si="45"/>
        <v>1.0214378461538463</v>
      </c>
      <c r="P177" s="33">
        <v>1000973</v>
      </c>
      <c r="Q177" s="33">
        <v>9200000</v>
      </c>
      <c r="R177" s="33">
        <v>8200000</v>
      </c>
      <c r="S177" s="33">
        <v>5087198</v>
      </c>
      <c r="T177" s="38">
        <f t="shared" si="46"/>
        <v>0.62039</v>
      </c>
      <c r="U177" s="38">
        <f t="shared" si="47"/>
        <v>0.86139486279849709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126456946</v>
      </c>
      <c r="E179" s="34">
        <f>SUM(E173:E178)</f>
        <v>122499224</v>
      </c>
      <c r="F179" s="34">
        <f>SUM(F173:F178)</f>
        <v>26599082</v>
      </c>
      <c r="G179" s="39">
        <f t="shared" si="40"/>
        <v>0.21034101203108291</v>
      </c>
      <c r="H179" s="34">
        <f>SUM(H173:H178)</f>
        <v>26362100</v>
      </c>
      <c r="I179" s="39">
        <f t="shared" si="41"/>
        <v>0.20846699872065549</v>
      </c>
      <c r="J179" s="34">
        <f>SUM(J173:J178)</f>
        <v>26055044</v>
      </c>
      <c r="K179" s="39">
        <f t="shared" si="42"/>
        <v>0.21269558409610823</v>
      </c>
      <c r="L179" s="34">
        <f>SUM(L173:L178)</f>
        <v>26905027</v>
      </c>
      <c r="M179" s="39">
        <f t="shared" si="43"/>
        <v>0.21963426478522019</v>
      </c>
      <c r="N179" s="34">
        <f t="shared" si="44"/>
        <v>105921253</v>
      </c>
      <c r="O179" s="39">
        <f t="shared" si="45"/>
        <v>0.86466876720786412</v>
      </c>
      <c r="P179" s="34">
        <f>SUM(P173:P178)</f>
        <v>29029866</v>
      </c>
      <c r="Q179" s="34">
        <f>SUM(Q173:Q178)</f>
        <v>126060669</v>
      </c>
      <c r="R179" s="34">
        <f>SUM(R173:R178)</f>
        <v>122547636</v>
      </c>
      <c r="S179" s="34">
        <f>SUM(S173:S178)</f>
        <v>99501084</v>
      </c>
      <c r="T179" s="39">
        <f t="shared" si="46"/>
        <v>0.81193801241502528</v>
      </c>
      <c r="U179" s="39">
        <f t="shared" si="47"/>
        <v>-7.3194929663126906E-2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18949032</v>
      </c>
      <c r="E180" s="33">
        <v>7714100</v>
      </c>
      <c r="F180" s="33">
        <v>2010420</v>
      </c>
      <c r="G180" s="38">
        <f t="shared" si="40"/>
        <v>0.10609618475497851</v>
      </c>
      <c r="H180" s="33">
        <v>601623</v>
      </c>
      <c r="I180" s="38">
        <f t="shared" si="41"/>
        <v>3.1749537390617102E-2</v>
      </c>
      <c r="J180" s="33">
        <v>3112290</v>
      </c>
      <c r="K180" s="38">
        <f t="shared" si="42"/>
        <v>0.40345471279864142</v>
      </c>
      <c r="L180" s="33">
        <v>1802649</v>
      </c>
      <c r="M180" s="38">
        <f t="shared" si="43"/>
        <v>0.23368234790837558</v>
      </c>
      <c r="N180" s="33">
        <f t="shared" si="44"/>
        <v>7526982</v>
      </c>
      <c r="O180" s="38">
        <f t="shared" si="45"/>
        <v>0.97574337900727237</v>
      </c>
      <c r="P180" s="33">
        <v>1046007</v>
      </c>
      <c r="Q180" s="33">
        <v>13448466</v>
      </c>
      <c r="R180" s="33">
        <v>13050270</v>
      </c>
      <c r="S180" s="33">
        <v>5258376</v>
      </c>
      <c r="T180" s="38">
        <f t="shared" si="46"/>
        <v>0.40293235312372849</v>
      </c>
      <c r="U180" s="38">
        <f t="shared" si="47"/>
        <v>0.723362271954203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61616999</v>
      </c>
      <c r="E181" s="33">
        <v>111468016</v>
      </c>
      <c r="F181" s="33">
        <v>13059993</v>
      </c>
      <c r="G181" s="38">
        <f t="shared" si="40"/>
        <v>0.21195438291306593</v>
      </c>
      <c r="H181" s="33">
        <v>36860225</v>
      </c>
      <c r="I181" s="38">
        <f t="shared" si="41"/>
        <v>0.59821519382987154</v>
      </c>
      <c r="J181" s="33">
        <v>36788347</v>
      </c>
      <c r="K181" s="38">
        <f t="shared" si="42"/>
        <v>0.33003500304517847</v>
      </c>
      <c r="L181" s="33">
        <v>15526605</v>
      </c>
      <c r="M181" s="38">
        <f t="shared" si="43"/>
        <v>0.13929201897699517</v>
      </c>
      <c r="N181" s="33">
        <f t="shared" si="44"/>
        <v>102235170</v>
      </c>
      <c r="O181" s="38">
        <f t="shared" si="45"/>
        <v>0.91717044645344725</v>
      </c>
      <c r="P181" s="33">
        <v>15236261</v>
      </c>
      <c r="Q181" s="33">
        <v>61882472</v>
      </c>
      <c r="R181" s="33">
        <v>61788235</v>
      </c>
      <c r="S181" s="33">
        <v>55308506</v>
      </c>
      <c r="T181" s="38">
        <f t="shared" si="46"/>
        <v>0.89513005186181482</v>
      </c>
      <c r="U181" s="38">
        <f t="shared" si="47"/>
        <v>1.9056118820752754E-2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24734796</v>
      </c>
      <c r="E182" s="33">
        <v>30943512</v>
      </c>
      <c r="F182" s="33">
        <v>6305568</v>
      </c>
      <c r="G182" s="38">
        <f t="shared" si="40"/>
        <v>0.25492702668742445</v>
      </c>
      <c r="H182" s="33">
        <v>7103725</v>
      </c>
      <c r="I182" s="38">
        <f t="shared" si="41"/>
        <v>0.28719561705703983</v>
      </c>
      <c r="J182" s="33">
        <v>8069605</v>
      </c>
      <c r="K182" s="38">
        <f t="shared" si="42"/>
        <v>0.26078503952621795</v>
      </c>
      <c r="L182" s="33">
        <v>5076336</v>
      </c>
      <c r="M182" s="38">
        <f t="shared" si="43"/>
        <v>0.16405170815775533</v>
      </c>
      <c r="N182" s="33">
        <f t="shared" si="44"/>
        <v>26555234</v>
      </c>
      <c r="O182" s="38">
        <f t="shared" si="45"/>
        <v>0.85818422937900518</v>
      </c>
      <c r="P182" s="33">
        <v>6740464</v>
      </c>
      <c r="Q182" s="33">
        <v>23394516</v>
      </c>
      <c r="R182" s="33">
        <v>28783060</v>
      </c>
      <c r="S182" s="33">
        <v>30826842</v>
      </c>
      <c r="T182" s="38">
        <f t="shared" si="46"/>
        <v>1.0710064183585761</v>
      </c>
      <c r="U182" s="38">
        <f t="shared" si="47"/>
        <v>-0.24688626777028999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20687208</v>
      </c>
      <c r="E183" s="33">
        <v>20796452</v>
      </c>
      <c r="F183" s="33">
        <v>585829</v>
      </c>
      <c r="G183" s="38">
        <f t="shared" si="40"/>
        <v>2.8318417835794953E-2</v>
      </c>
      <c r="H183" s="33">
        <v>12159826</v>
      </c>
      <c r="I183" s="38">
        <f t="shared" si="41"/>
        <v>0.58779444766060263</v>
      </c>
      <c r="J183" s="33">
        <v>2276718</v>
      </c>
      <c r="K183" s="38">
        <f t="shared" si="42"/>
        <v>0.10947627027918032</v>
      </c>
      <c r="L183" s="33">
        <v>2636735</v>
      </c>
      <c r="M183" s="38">
        <f t="shared" si="43"/>
        <v>0.1267877328305809</v>
      </c>
      <c r="N183" s="33">
        <f t="shared" si="44"/>
        <v>17659108</v>
      </c>
      <c r="O183" s="38">
        <f t="shared" si="45"/>
        <v>0.84914042068329731</v>
      </c>
      <c r="P183" s="33">
        <v>438242</v>
      </c>
      <c r="Q183" s="33">
        <v>20700612</v>
      </c>
      <c r="R183" s="33">
        <v>17574260</v>
      </c>
      <c r="S183" s="33">
        <v>12379592</v>
      </c>
      <c r="T183" s="38">
        <f t="shared" si="46"/>
        <v>0.70441611766299117</v>
      </c>
      <c r="U183" s="38">
        <f t="shared" si="47"/>
        <v>5.0166186718753565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125988035</v>
      </c>
      <c r="E185" s="34">
        <f>SUM(E180:E184)</f>
        <v>170922080</v>
      </c>
      <c r="F185" s="34">
        <f>SUM(F180:F184)</f>
        <v>21961810</v>
      </c>
      <c r="G185" s="39">
        <f t="shared" si="40"/>
        <v>0.17431663252784282</v>
      </c>
      <c r="H185" s="34">
        <f>SUM(H180:H184)</f>
        <v>56725399</v>
      </c>
      <c r="I185" s="39">
        <f t="shared" si="41"/>
        <v>0.45024433471003816</v>
      </c>
      <c r="J185" s="34">
        <f>SUM(J180:J184)</f>
        <v>50246960</v>
      </c>
      <c r="K185" s="39">
        <f t="shared" si="42"/>
        <v>0.29397582804983419</v>
      </c>
      <c r="L185" s="34">
        <f>SUM(L180:L184)</f>
        <v>25042325</v>
      </c>
      <c r="M185" s="39">
        <f t="shared" si="43"/>
        <v>0.1465131070251427</v>
      </c>
      <c r="N185" s="34">
        <f t="shared" si="44"/>
        <v>153976494</v>
      </c>
      <c r="O185" s="39">
        <f t="shared" si="45"/>
        <v>0.90085782948581017</v>
      </c>
      <c r="P185" s="34">
        <f>SUM(P180:P184)</f>
        <v>23460974</v>
      </c>
      <c r="Q185" s="34">
        <f>SUM(Q180:Q184)</f>
        <v>119426066</v>
      </c>
      <c r="R185" s="34">
        <f>SUM(R180:R184)</f>
        <v>121195825</v>
      </c>
      <c r="S185" s="34">
        <f>SUM(S180:S184)</f>
        <v>103773316</v>
      </c>
      <c r="T185" s="39">
        <f t="shared" si="46"/>
        <v>0.85624497378519437</v>
      </c>
      <c r="U185" s="39">
        <f t="shared" si="47"/>
        <v>6.7403467562770381E-2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26263665</v>
      </c>
      <c r="E186" s="33">
        <v>33118900</v>
      </c>
      <c r="F186" s="33">
        <v>3417984</v>
      </c>
      <c r="G186" s="38">
        <f t="shared" si="40"/>
        <v>0.13014116651274679</v>
      </c>
      <c r="H186" s="33">
        <v>8764663</v>
      </c>
      <c r="I186" s="38">
        <f t="shared" si="41"/>
        <v>0.33371819964959193</v>
      </c>
      <c r="J186" s="33">
        <v>6241984</v>
      </c>
      <c r="K186" s="38">
        <f t="shared" si="42"/>
        <v>0.18847196011944842</v>
      </c>
      <c r="L186" s="33">
        <v>6457542</v>
      </c>
      <c r="M186" s="38">
        <f t="shared" si="43"/>
        <v>0.19498057000685409</v>
      </c>
      <c r="N186" s="33">
        <f t="shared" si="44"/>
        <v>24882173</v>
      </c>
      <c r="O186" s="38">
        <f t="shared" si="45"/>
        <v>0.75129829191186903</v>
      </c>
      <c r="P186" s="33">
        <v>5178999</v>
      </c>
      <c r="Q186" s="33">
        <v>24461040</v>
      </c>
      <c r="R186" s="33">
        <v>25622318</v>
      </c>
      <c r="S186" s="33">
        <v>17872940</v>
      </c>
      <c r="T186" s="38">
        <f t="shared" si="46"/>
        <v>0.69755359370686132</v>
      </c>
      <c r="U186" s="38">
        <f t="shared" si="47"/>
        <v>0.24687067906365701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7712914</v>
      </c>
      <c r="E187" s="33">
        <v>7469038</v>
      </c>
      <c r="F187" s="33">
        <v>1607722</v>
      </c>
      <c r="G187" s="38">
        <f t="shared" si="40"/>
        <v>0.20844547210042794</v>
      </c>
      <c r="H187" s="33">
        <v>1896108</v>
      </c>
      <c r="I187" s="38">
        <f t="shared" si="41"/>
        <v>0.24583549097007953</v>
      </c>
      <c r="J187" s="33">
        <v>1669790</v>
      </c>
      <c r="K187" s="38">
        <f t="shared" si="42"/>
        <v>0.2235615885205029</v>
      </c>
      <c r="L187" s="33">
        <v>1251120</v>
      </c>
      <c r="M187" s="38">
        <f t="shared" si="43"/>
        <v>0.16750751569345343</v>
      </c>
      <c r="N187" s="33">
        <f t="shared" si="44"/>
        <v>6424740</v>
      </c>
      <c r="O187" s="38">
        <f t="shared" si="45"/>
        <v>0.86018306507477937</v>
      </c>
      <c r="P187" s="33">
        <v>1558211</v>
      </c>
      <c r="Q187" s="33">
        <v>7221585</v>
      </c>
      <c r="R187" s="33">
        <v>7221585</v>
      </c>
      <c r="S187" s="33">
        <v>6124675</v>
      </c>
      <c r="T187" s="38">
        <f t="shared" si="46"/>
        <v>0.84810675218805842</v>
      </c>
      <c r="U187" s="38">
        <f t="shared" si="47"/>
        <v>-0.1970792145608008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127887962</v>
      </c>
      <c r="E188" s="33">
        <v>145957217</v>
      </c>
      <c r="F188" s="33">
        <v>28904910</v>
      </c>
      <c r="G188" s="38">
        <f t="shared" si="40"/>
        <v>0.22601744173544652</v>
      </c>
      <c r="H188" s="33">
        <v>34934771</v>
      </c>
      <c r="I188" s="38">
        <f t="shared" si="41"/>
        <v>0.27316700065953042</v>
      </c>
      <c r="J188" s="33">
        <v>37237731</v>
      </c>
      <c r="K188" s="38">
        <f t="shared" si="42"/>
        <v>0.25512771321201611</v>
      </c>
      <c r="L188" s="33">
        <v>35580610</v>
      </c>
      <c r="M188" s="38">
        <f t="shared" si="43"/>
        <v>0.2437742424206403</v>
      </c>
      <c r="N188" s="33">
        <f t="shared" si="44"/>
        <v>136658022</v>
      </c>
      <c r="O188" s="38">
        <f t="shared" si="45"/>
        <v>0.9362882138263845</v>
      </c>
      <c r="P188" s="33">
        <v>32581774</v>
      </c>
      <c r="Q188" s="33">
        <v>113681635</v>
      </c>
      <c r="R188" s="33">
        <v>131197835</v>
      </c>
      <c r="S188" s="33">
        <v>129737669</v>
      </c>
      <c r="T188" s="38">
        <f t="shared" si="46"/>
        <v>0.98887050232193241</v>
      </c>
      <c r="U188" s="38">
        <f t="shared" si="47"/>
        <v>9.20402922198158E-2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21093506</v>
      </c>
      <c r="E189" s="33">
        <v>21435972</v>
      </c>
      <c r="F189" s="33">
        <v>4207170</v>
      </c>
      <c r="G189" s="38">
        <f t="shared" si="40"/>
        <v>0.19945332938014193</v>
      </c>
      <c r="H189" s="33">
        <v>4636403</v>
      </c>
      <c r="I189" s="38">
        <f t="shared" si="41"/>
        <v>0.21980238846970249</v>
      </c>
      <c r="J189" s="33">
        <v>3440886</v>
      </c>
      <c r="K189" s="38">
        <f t="shared" si="42"/>
        <v>0.16051924307421189</v>
      </c>
      <c r="L189" s="33">
        <v>3404934</v>
      </c>
      <c r="M189" s="38">
        <f t="shared" si="43"/>
        <v>0.15884206230536221</v>
      </c>
      <c r="N189" s="33">
        <f t="shared" si="44"/>
        <v>15689393</v>
      </c>
      <c r="O189" s="38">
        <f t="shared" si="45"/>
        <v>0.7319188978227813</v>
      </c>
      <c r="P189" s="33">
        <v>4040323</v>
      </c>
      <c r="Q189" s="33">
        <v>18143063</v>
      </c>
      <c r="R189" s="33">
        <v>20624455</v>
      </c>
      <c r="S189" s="33">
        <v>25776492</v>
      </c>
      <c r="T189" s="38">
        <f t="shared" si="46"/>
        <v>1.2498023341707696</v>
      </c>
      <c r="U189" s="38">
        <f t="shared" si="47"/>
        <v>-0.15726193178119674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182958047</v>
      </c>
      <c r="E191" s="34">
        <f>SUM(E186:E190)</f>
        <v>207981127</v>
      </c>
      <c r="F191" s="34">
        <f>SUM(F186:F190)</f>
        <v>38137786</v>
      </c>
      <c r="G191" s="39">
        <f t="shared" si="40"/>
        <v>0.20845098985998686</v>
      </c>
      <c r="H191" s="34">
        <f>SUM(H186:H190)</f>
        <v>50231945</v>
      </c>
      <c r="I191" s="39">
        <f t="shared" si="41"/>
        <v>0.27455444471376544</v>
      </c>
      <c r="J191" s="34">
        <f>SUM(J186:J190)</f>
        <v>48590391</v>
      </c>
      <c r="K191" s="39">
        <f t="shared" si="42"/>
        <v>0.23362884748672411</v>
      </c>
      <c r="L191" s="34">
        <f>SUM(L186:L190)</f>
        <v>46694206</v>
      </c>
      <c r="M191" s="39">
        <f t="shared" si="43"/>
        <v>0.22451174620281772</v>
      </c>
      <c r="N191" s="34">
        <f t="shared" si="44"/>
        <v>183654328</v>
      </c>
      <c r="O191" s="39">
        <f t="shared" si="45"/>
        <v>0.88303362256518592</v>
      </c>
      <c r="P191" s="34">
        <f>SUM(P186:P190)</f>
        <v>43359307</v>
      </c>
      <c r="Q191" s="34">
        <f>SUM(Q186:Q190)</f>
        <v>163507323</v>
      </c>
      <c r="R191" s="34">
        <f>SUM(R186:R190)</f>
        <v>184666193</v>
      </c>
      <c r="S191" s="34">
        <f>SUM(S186:S190)</f>
        <v>179511776</v>
      </c>
      <c r="T191" s="39">
        <f t="shared" si="46"/>
        <v>0.97208792299086388</v>
      </c>
      <c r="U191" s="39">
        <f t="shared" si="47"/>
        <v>7.6913106567870093E-2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7979227</v>
      </c>
      <c r="E192" s="33">
        <v>9479227</v>
      </c>
      <c r="F192" s="33">
        <v>2590841</v>
      </c>
      <c r="G192" s="38">
        <f t="shared" si="40"/>
        <v>0.32469824457933083</v>
      </c>
      <c r="H192" s="33">
        <v>2683290</v>
      </c>
      <c r="I192" s="38">
        <f t="shared" si="41"/>
        <v>0.33628445462198281</v>
      </c>
      <c r="J192" s="33">
        <v>2330652</v>
      </c>
      <c r="K192" s="38">
        <f t="shared" si="42"/>
        <v>0.24586941530147974</v>
      </c>
      <c r="L192" s="33">
        <v>2497196</v>
      </c>
      <c r="M192" s="38">
        <f t="shared" si="43"/>
        <v>0.26343878039844387</v>
      </c>
      <c r="N192" s="33">
        <f t="shared" si="44"/>
        <v>10101979</v>
      </c>
      <c r="O192" s="38">
        <f t="shared" si="45"/>
        <v>1.0656964961383455</v>
      </c>
      <c r="P192" s="33">
        <v>1626430</v>
      </c>
      <c r="Q192" s="33">
        <v>7517280</v>
      </c>
      <c r="R192" s="33">
        <v>7517280</v>
      </c>
      <c r="S192" s="33">
        <v>8546852</v>
      </c>
      <c r="T192" s="38">
        <f t="shared" si="46"/>
        <v>1.1369607091926868</v>
      </c>
      <c r="U192" s="38">
        <f t="shared" si="47"/>
        <v>0.53538486132203666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20972169</v>
      </c>
      <c r="E193" s="33">
        <v>22213072</v>
      </c>
      <c r="F193" s="33">
        <v>5448270</v>
      </c>
      <c r="G193" s="38">
        <f t="shared" si="40"/>
        <v>0.259785718873427</v>
      </c>
      <c r="H193" s="33">
        <v>8142070</v>
      </c>
      <c r="I193" s="38">
        <f t="shared" si="41"/>
        <v>0.38823213755334512</v>
      </c>
      <c r="J193" s="33">
        <v>6301396</v>
      </c>
      <c r="K193" s="38">
        <f t="shared" si="42"/>
        <v>0.2836796279235938</v>
      </c>
      <c r="L193" s="33">
        <v>5483648</v>
      </c>
      <c r="M193" s="38">
        <f t="shared" si="43"/>
        <v>0.2468658094657056</v>
      </c>
      <c r="N193" s="33">
        <f t="shared" si="44"/>
        <v>25375384</v>
      </c>
      <c r="O193" s="38">
        <f t="shared" si="45"/>
        <v>1.1423626592485723</v>
      </c>
      <c r="P193" s="33">
        <v>6316972</v>
      </c>
      <c r="Q193" s="33">
        <v>19341262</v>
      </c>
      <c r="R193" s="33">
        <v>19641262</v>
      </c>
      <c r="S193" s="33">
        <v>23018405</v>
      </c>
      <c r="T193" s="38">
        <f t="shared" si="46"/>
        <v>1.1719412428794036</v>
      </c>
      <c r="U193" s="38">
        <f t="shared" si="47"/>
        <v>-0.13191826716977695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16784388</v>
      </c>
      <c r="E194" s="33">
        <v>16701912</v>
      </c>
      <c r="F194" s="33">
        <v>3645659</v>
      </c>
      <c r="G194" s="38">
        <f t="shared" si="40"/>
        <v>0.21720535774077673</v>
      </c>
      <c r="H194" s="33">
        <v>2940281</v>
      </c>
      <c r="I194" s="38">
        <f t="shared" si="41"/>
        <v>0.17517951801400206</v>
      </c>
      <c r="J194" s="33">
        <v>3148808</v>
      </c>
      <c r="K194" s="38">
        <f t="shared" si="42"/>
        <v>0.18852979227767455</v>
      </c>
      <c r="L194" s="33">
        <v>3105839</v>
      </c>
      <c r="M194" s="38">
        <f t="shared" si="43"/>
        <v>0.18595709281667872</v>
      </c>
      <c r="N194" s="33">
        <f t="shared" si="44"/>
        <v>12840587</v>
      </c>
      <c r="O194" s="38">
        <f t="shared" si="45"/>
        <v>0.76880940337848747</v>
      </c>
      <c r="P194" s="33">
        <v>3134675</v>
      </c>
      <c r="Q194" s="33">
        <v>17435508</v>
      </c>
      <c r="R194" s="33">
        <v>18601535</v>
      </c>
      <c r="S194" s="33">
        <v>14545126</v>
      </c>
      <c r="T194" s="38">
        <f t="shared" si="46"/>
        <v>0.78193149113769378</v>
      </c>
      <c r="U194" s="38">
        <f t="shared" si="47"/>
        <v>-9.1990397728631823E-3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49659107</v>
      </c>
      <c r="E195" s="33">
        <v>51597675</v>
      </c>
      <c r="F195" s="33">
        <v>10391223</v>
      </c>
      <c r="G195" s="38">
        <f t="shared" si="40"/>
        <v>0.20925110473694181</v>
      </c>
      <c r="H195" s="33">
        <v>11092966</v>
      </c>
      <c r="I195" s="38">
        <f t="shared" si="41"/>
        <v>0.22338230931136155</v>
      </c>
      <c r="J195" s="33">
        <v>11235336</v>
      </c>
      <c r="K195" s="38">
        <f t="shared" si="42"/>
        <v>0.21774888112691124</v>
      </c>
      <c r="L195" s="33">
        <v>8925185</v>
      </c>
      <c r="M195" s="38">
        <f t="shared" si="43"/>
        <v>0.17297649554946032</v>
      </c>
      <c r="N195" s="33">
        <f t="shared" si="44"/>
        <v>41644710</v>
      </c>
      <c r="O195" s="38">
        <f t="shared" si="45"/>
        <v>0.80710438987803235</v>
      </c>
      <c r="P195" s="33">
        <v>10838461</v>
      </c>
      <c r="Q195" s="33">
        <v>45919722</v>
      </c>
      <c r="R195" s="33">
        <v>43008760</v>
      </c>
      <c r="S195" s="33">
        <v>44938436</v>
      </c>
      <c r="T195" s="38">
        <f t="shared" si="46"/>
        <v>1.0448670456902269</v>
      </c>
      <c r="U195" s="38">
        <f t="shared" si="47"/>
        <v>-0.17652653822346176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35172751</v>
      </c>
      <c r="E196" s="33">
        <v>33959751</v>
      </c>
      <c r="F196" s="33">
        <v>5449328</v>
      </c>
      <c r="G196" s="38">
        <f t="shared" si="40"/>
        <v>0.15493038915267104</v>
      </c>
      <c r="H196" s="33">
        <v>5676698</v>
      </c>
      <c r="I196" s="38">
        <f t="shared" si="41"/>
        <v>0.16139476835349045</v>
      </c>
      <c r="J196" s="33">
        <v>6150954</v>
      </c>
      <c r="K196" s="38">
        <f t="shared" si="42"/>
        <v>0.18112482626860249</v>
      </c>
      <c r="L196" s="33">
        <v>5519848</v>
      </c>
      <c r="M196" s="38">
        <f t="shared" si="43"/>
        <v>0.1625408855324057</v>
      </c>
      <c r="N196" s="33">
        <f t="shared" si="44"/>
        <v>22796828</v>
      </c>
      <c r="O196" s="38">
        <f t="shared" si="45"/>
        <v>0.67128960986786979</v>
      </c>
      <c r="P196" s="33">
        <v>5731601</v>
      </c>
      <c r="Q196" s="33">
        <v>34923984</v>
      </c>
      <c r="R196" s="33">
        <v>34699484</v>
      </c>
      <c r="S196" s="33">
        <v>11370174</v>
      </c>
      <c r="T196" s="38">
        <f t="shared" si="46"/>
        <v>0.32767559310103861</v>
      </c>
      <c r="U196" s="38">
        <f t="shared" si="47"/>
        <v>-3.6944825712745932E-2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130567642</v>
      </c>
      <c r="E198" s="34">
        <f>SUM(E192:E197)</f>
        <v>133951637</v>
      </c>
      <c r="F198" s="34">
        <f>SUM(F192:F197)</f>
        <v>27525321</v>
      </c>
      <c r="G198" s="39">
        <f t="shared" si="40"/>
        <v>0.21081272954289854</v>
      </c>
      <c r="H198" s="34">
        <f>SUM(H192:H197)</f>
        <v>30535305</v>
      </c>
      <c r="I198" s="39">
        <f t="shared" si="41"/>
        <v>0.23386579195479382</v>
      </c>
      <c r="J198" s="34">
        <f>SUM(J192:J197)</f>
        <v>29167146</v>
      </c>
      <c r="K198" s="39">
        <f t="shared" si="42"/>
        <v>0.21774385631435023</v>
      </c>
      <c r="L198" s="34">
        <f>SUM(L192:L197)</f>
        <v>25531716</v>
      </c>
      <c r="M198" s="39">
        <f t="shared" si="43"/>
        <v>0.19060398642235332</v>
      </c>
      <c r="N198" s="34">
        <f t="shared" si="44"/>
        <v>112759488</v>
      </c>
      <c r="O198" s="39">
        <f t="shared" si="45"/>
        <v>0.84179253442046398</v>
      </c>
      <c r="P198" s="34">
        <f>SUM(P192:P197)</f>
        <v>27648139</v>
      </c>
      <c r="Q198" s="34">
        <f>SUM(Q192:Q197)</f>
        <v>125137756</v>
      </c>
      <c r="R198" s="34">
        <f>SUM(R192:R197)</f>
        <v>123468321</v>
      </c>
      <c r="S198" s="34">
        <f>SUM(S192:S197)</f>
        <v>102418993</v>
      </c>
      <c r="T198" s="39">
        <f t="shared" si="46"/>
        <v>0.82951636638842774</v>
      </c>
      <c r="U198" s="39">
        <f t="shared" si="47"/>
        <v>-7.6548479447387074E-2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7105505</v>
      </c>
      <c r="E199" s="33">
        <v>7105505</v>
      </c>
      <c r="F199" s="33">
        <v>1142187</v>
      </c>
      <c r="G199" s="38">
        <f t="shared" si="40"/>
        <v>0.16074677310057484</v>
      </c>
      <c r="H199" s="33">
        <v>1457715</v>
      </c>
      <c r="I199" s="38">
        <f t="shared" si="41"/>
        <v>0.20515290609182599</v>
      </c>
      <c r="J199" s="33">
        <v>1341836</v>
      </c>
      <c r="K199" s="38">
        <f t="shared" si="42"/>
        <v>0.18884456488314341</v>
      </c>
      <c r="L199" s="33">
        <v>1560425</v>
      </c>
      <c r="M199" s="38">
        <f t="shared" si="43"/>
        <v>0.2196078955682953</v>
      </c>
      <c r="N199" s="33">
        <f t="shared" si="44"/>
        <v>5502163</v>
      </c>
      <c r="O199" s="38">
        <f t="shared" si="45"/>
        <v>0.77435213964383953</v>
      </c>
      <c r="P199" s="33">
        <v>1287687</v>
      </c>
      <c r="Q199" s="33">
        <v>6516513</v>
      </c>
      <c r="R199" s="33">
        <v>6661461</v>
      </c>
      <c r="S199" s="33">
        <v>4700719</v>
      </c>
      <c r="T199" s="38">
        <f t="shared" si="46"/>
        <v>0.70565886372373865</v>
      </c>
      <c r="U199" s="38">
        <f t="shared" si="47"/>
        <v>0.21180457673332098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25052667</v>
      </c>
      <c r="E200" s="33">
        <v>33249107</v>
      </c>
      <c r="F200" s="33">
        <v>6980801</v>
      </c>
      <c r="G200" s="38">
        <f t="shared" si="40"/>
        <v>0.27864502410062769</v>
      </c>
      <c r="H200" s="33">
        <v>8328764</v>
      </c>
      <c r="I200" s="38">
        <f t="shared" si="41"/>
        <v>0.33245019382567131</v>
      </c>
      <c r="J200" s="33">
        <v>7945131</v>
      </c>
      <c r="K200" s="38">
        <f t="shared" si="42"/>
        <v>0.23895772599246048</v>
      </c>
      <c r="L200" s="33">
        <v>7107411</v>
      </c>
      <c r="M200" s="38">
        <f t="shared" si="43"/>
        <v>0.21376246285351364</v>
      </c>
      <c r="N200" s="33">
        <f t="shared" si="44"/>
        <v>30362107</v>
      </c>
      <c r="O200" s="38">
        <f t="shared" si="45"/>
        <v>0.9131706003412362</v>
      </c>
      <c r="P200" s="33">
        <v>6288980</v>
      </c>
      <c r="Q200" s="33">
        <v>25165314</v>
      </c>
      <c r="R200" s="33">
        <v>33504907</v>
      </c>
      <c r="S200" s="33">
        <v>27662985</v>
      </c>
      <c r="T200" s="38">
        <f t="shared" si="46"/>
        <v>0.82563980852118168</v>
      </c>
      <c r="U200" s="38">
        <f t="shared" si="47"/>
        <v>0.13013731956533503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22746494</v>
      </c>
      <c r="E201" s="33">
        <v>31234389</v>
      </c>
      <c r="F201" s="33">
        <v>8933301</v>
      </c>
      <c r="G201" s="38">
        <f t="shared" si="40"/>
        <v>0.39273309548275881</v>
      </c>
      <c r="H201" s="33">
        <v>8962287</v>
      </c>
      <c r="I201" s="38">
        <f t="shared" si="41"/>
        <v>0.39400740175606841</v>
      </c>
      <c r="J201" s="33">
        <v>7094082</v>
      </c>
      <c r="K201" s="38">
        <f t="shared" si="42"/>
        <v>0.22712408429055553</v>
      </c>
      <c r="L201" s="33">
        <v>6358104</v>
      </c>
      <c r="M201" s="38">
        <f t="shared" si="43"/>
        <v>0.20356101731332091</v>
      </c>
      <c r="N201" s="33">
        <f t="shared" si="44"/>
        <v>31347774</v>
      </c>
      <c r="O201" s="38">
        <f t="shared" si="45"/>
        <v>1.0036301334404205</v>
      </c>
      <c r="P201" s="33">
        <v>7490114</v>
      </c>
      <c r="Q201" s="33">
        <v>1351856</v>
      </c>
      <c r="R201" s="33">
        <v>26631856</v>
      </c>
      <c r="S201" s="33">
        <v>16201548</v>
      </c>
      <c r="T201" s="38">
        <f t="shared" si="46"/>
        <v>0.60835219295268039</v>
      </c>
      <c r="U201" s="38">
        <f t="shared" si="47"/>
        <v>-0.15113388127336913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31810856</v>
      </c>
      <c r="E202" s="33">
        <v>36449879</v>
      </c>
      <c r="F202" s="33">
        <v>5916011</v>
      </c>
      <c r="G202" s="38">
        <f t="shared" si="40"/>
        <v>0.1859745930760241</v>
      </c>
      <c r="H202" s="33">
        <v>10379045</v>
      </c>
      <c r="I202" s="38">
        <f t="shared" si="41"/>
        <v>0.32627367839457072</v>
      </c>
      <c r="J202" s="33">
        <v>10032577</v>
      </c>
      <c r="K202" s="38">
        <f t="shared" si="42"/>
        <v>0.27524308105384931</v>
      </c>
      <c r="L202" s="33">
        <v>8702631</v>
      </c>
      <c r="M202" s="38">
        <f t="shared" si="43"/>
        <v>0.23875610122052807</v>
      </c>
      <c r="N202" s="33">
        <f t="shared" si="44"/>
        <v>35030264</v>
      </c>
      <c r="O202" s="38">
        <f t="shared" si="45"/>
        <v>0.96105295713052985</v>
      </c>
      <c r="P202" s="33">
        <v>9557429</v>
      </c>
      <c r="Q202" s="33">
        <v>16127618</v>
      </c>
      <c r="R202" s="33">
        <v>24277618</v>
      </c>
      <c r="S202" s="33">
        <v>21032883</v>
      </c>
      <c r="T202" s="38">
        <f t="shared" si="46"/>
        <v>0.86634870851003587</v>
      </c>
      <c r="U202" s="38">
        <f t="shared" si="47"/>
        <v>-8.9438069589635405E-2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86715522</v>
      </c>
      <c r="E204" s="34">
        <f>SUM(E199:E203)</f>
        <v>108038880</v>
      </c>
      <c r="F204" s="34">
        <f>SUM(F199:F203)</f>
        <v>22972300</v>
      </c>
      <c r="G204" s="39">
        <f t="shared" si="40"/>
        <v>0.26491566296516095</v>
      </c>
      <c r="H204" s="34">
        <f>SUM(H199:H203)</f>
        <v>29127811</v>
      </c>
      <c r="I204" s="39">
        <f t="shared" si="41"/>
        <v>0.33590077448879335</v>
      </c>
      <c r="J204" s="34">
        <f>SUM(J199:J203)</f>
        <v>26413626</v>
      </c>
      <c r="K204" s="39">
        <f t="shared" si="42"/>
        <v>0.24448259737605574</v>
      </c>
      <c r="L204" s="34">
        <f>SUM(L199:L203)</f>
        <v>23728571</v>
      </c>
      <c r="M204" s="39">
        <f t="shared" si="43"/>
        <v>0.21962992396811223</v>
      </c>
      <c r="N204" s="34">
        <f t="shared" si="44"/>
        <v>102242308</v>
      </c>
      <c r="O204" s="39">
        <f t="shared" si="45"/>
        <v>0.9463473519903205</v>
      </c>
      <c r="P204" s="34">
        <f>SUM(P199:P203)</f>
        <v>24624210</v>
      </c>
      <c r="Q204" s="34">
        <f>SUM(Q199:Q203)</f>
        <v>49161301</v>
      </c>
      <c r="R204" s="34">
        <f>SUM(R199:R203)</f>
        <v>91075842</v>
      </c>
      <c r="S204" s="34">
        <f>SUM(S199:S203)</f>
        <v>69598135</v>
      </c>
      <c r="T204" s="39">
        <f t="shared" si="46"/>
        <v>0.76417778273189063</v>
      </c>
      <c r="U204" s="39">
        <f t="shared" si="47"/>
        <v>-3.6372293771048891E-2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652686192</v>
      </c>
      <c r="E205" s="34">
        <f>SUM(E173:E178,E180:E184,E186:E190,E192:E197,E199:E203)</f>
        <v>743392948</v>
      </c>
      <c r="F205" s="34">
        <f>SUM(F173:F178,F180:F184,F186:F190,F192:F197,F199:F203)</f>
        <v>137196299</v>
      </c>
      <c r="G205" s="39">
        <f t="shared" si="40"/>
        <v>0.21020254554427589</v>
      </c>
      <c r="H205" s="34">
        <f>SUM(H173:H178,H180:H184,H186:H190,H192:H197,H199:H203)</f>
        <v>192982560</v>
      </c>
      <c r="I205" s="39">
        <f t="shared" si="41"/>
        <v>0.29567434146055904</v>
      </c>
      <c r="J205" s="34">
        <f>SUM(J173:J178,J180:J184,J186:J190,J192:J197,J199:J203)</f>
        <v>180473167</v>
      </c>
      <c r="K205" s="39">
        <f t="shared" si="42"/>
        <v>0.24276954400164688</v>
      </c>
      <c r="L205" s="34">
        <f>SUM(L173:L178,L180:L184,L186:L190,L192:L197,L199:L203)</f>
        <v>147901845</v>
      </c>
      <c r="M205" s="39">
        <f t="shared" si="43"/>
        <v>0.19895513590478667</v>
      </c>
      <c r="N205" s="34">
        <f t="shared" si="44"/>
        <v>658553871</v>
      </c>
      <c r="O205" s="39">
        <f t="shared" si="45"/>
        <v>0.8858758652093105</v>
      </c>
      <c r="P205" s="34">
        <f>SUM(P173:P178,P180:P184,P186:P190,P192:P197,P199:P203)</f>
        <v>148122496</v>
      </c>
      <c r="Q205" s="34">
        <f>SUM(Q173:Q178,Q180:Q184,Q186:Q190,Q192:Q197,Q199:Q203)</f>
        <v>583293115</v>
      </c>
      <c r="R205" s="34">
        <f>SUM(R173:R178,R180:R184,R186:R190,R192:R197,R199:R203)</f>
        <v>642953817</v>
      </c>
      <c r="S205" s="34">
        <f>SUM(S173:S178,S180:S184,S186:S190,S192:S197,S199:S203)</f>
        <v>554803304</v>
      </c>
      <c r="T205" s="39">
        <f t="shared" si="46"/>
        <v>0.86289759751126882</v>
      </c>
      <c r="U205" s="39">
        <f t="shared" si="47"/>
        <v>-1.489652186255408E-3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11990186</v>
      </c>
      <c r="E208" s="33">
        <v>11169891</v>
      </c>
      <c r="F208" s="33">
        <v>1145107</v>
      </c>
      <c r="G208" s="38">
        <f t="shared" ref="G208:G231" si="48">IF(($D208     =0),0,($F208     /$D208     ))</f>
        <v>9.5503689434008776E-2</v>
      </c>
      <c r="H208" s="33">
        <v>1867071</v>
      </c>
      <c r="I208" s="38">
        <f t="shared" ref="I208:I231" si="49">IF(($D208     =0),0,($H208     /$D208     ))</f>
        <v>0.15571660022621833</v>
      </c>
      <c r="J208" s="33">
        <v>1924566</v>
      </c>
      <c r="K208" s="38">
        <f t="shared" ref="K208:K231" si="50">IF(($E208     =0),0,($J208     /$E208     ))</f>
        <v>0.17229944320853266</v>
      </c>
      <c r="L208" s="33">
        <v>14489873</v>
      </c>
      <c r="M208" s="38">
        <f t="shared" ref="M208:M231" si="51">IF(($E208     =0),0,($L208     /$E208     ))</f>
        <v>1.2972259979976528</v>
      </c>
      <c r="N208" s="33">
        <f t="shared" ref="N208:N231" si="52">$F208     +$H208     +$J208     +$L208</f>
        <v>19426617</v>
      </c>
      <c r="O208" s="38">
        <f t="shared" ref="O208:O231" si="53">IF(($E208     =0),0,($N208     /$E208     ))</f>
        <v>1.7391948587501884</v>
      </c>
      <c r="P208" s="33">
        <v>3837846</v>
      </c>
      <c r="Q208" s="33">
        <v>10337931</v>
      </c>
      <c r="R208" s="33">
        <v>12929835</v>
      </c>
      <c r="S208" s="33">
        <v>13345212</v>
      </c>
      <c r="T208" s="38">
        <f t="shared" ref="T208:T231" si="54">IF(($R208     =0),0,($S208     /$R208     ))</f>
        <v>1.0321254679584078</v>
      </c>
      <c r="U208" s="38">
        <f t="shared" ref="U208:U231" si="55">IF(($P208     =0),0,(($L208     /$P208     )-1))</f>
        <v>2.7755222591005477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41496446</v>
      </c>
      <c r="E209" s="33">
        <v>41661637</v>
      </c>
      <c r="F209" s="33">
        <v>6157078</v>
      </c>
      <c r="G209" s="38">
        <f t="shared" si="48"/>
        <v>0.14837603201006661</v>
      </c>
      <c r="H209" s="33">
        <v>13922346</v>
      </c>
      <c r="I209" s="38">
        <f t="shared" si="49"/>
        <v>0.33550694919752888</v>
      </c>
      <c r="J209" s="33">
        <v>7024074</v>
      </c>
      <c r="K209" s="38">
        <f t="shared" si="50"/>
        <v>0.16859812781720507</v>
      </c>
      <c r="L209" s="33">
        <v>23547324</v>
      </c>
      <c r="M209" s="38">
        <f t="shared" si="51"/>
        <v>0.56520400290559869</v>
      </c>
      <c r="N209" s="33">
        <f t="shared" si="52"/>
        <v>50650822</v>
      </c>
      <c r="O209" s="38">
        <f t="shared" si="53"/>
        <v>1.2157664856040102</v>
      </c>
      <c r="P209" s="33">
        <v>9596306</v>
      </c>
      <c r="Q209" s="33">
        <v>33973923</v>
      </c>
      <c r="R209" s="33">
        <v>38563703</v>
      </c>
      <c r="S209" s="33">
        <v>40608046</v>
      </c>
      <c r="T209" s="38">
        <f t="shared" si="54"/>
        <v>1.0530121031167572</v>
      </c>
      <c r="U209" s="38">
        <f t="shared" si="55"/>
        <v>1.4537904481161812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11657279</v>
      </c>
      <c r="E210" s="33">
        <v>18688632</v>
      </c>
      <c r="F210" s="33">
        <v>4150359</v>
      </c>
      <c r="G210" s="38">
        <f t="shared" si="48"/>
        <v>0.35603154046497471</v>
      </c>
      <c r="H210" s="33">
        <v>4374809</v>
      </c>
      <c r="I210" s="38">
        <f t="shared" si="49"/>
        <v>0.37528560481395357</v>
      </c>
      <c r="J210" s="33">
        <v>3191707</v>
      </c>
      <c r="K210" s="38">
        <f t="shared" si="50"/>
        <v>0.17078334037504725</v>
      </c>
      <c r="L210" s="33">
        <v>8605522</v>
      </c>
      <c r="M210" s="38">
        <f t="shared" si="51"/>
        <v>0.46046826755430786</v>
      </c>
      <c r="N210" s="33">
        <f t="shared" si="52"/>
        <v>20322397</v>
      </c>
      <c r="O210" s="38">
        <f t="shared" si="53"/>
        <v>1.0874202563355091</v>
      </c>
      <c r="P210" s="33">
        <v>4778060</v>
      </c>
      <c r="Q210" s="33">
        <v>18964632</v>
      </c>
      <c r="R210" s="33">
        <v>17725122</v>
      </c>
      <c r="S210" s="33">
        <v>17265821</v>
      </c>
      <c r="T210" s="38">
        <f t="shared" si="54"/>
        <v>0.97408756904465876</v>
      </c>
      <c r="U210" s="38">
        <f t="shared" si="55"/>
        <v>0.80104937987384006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29513075</v>
      </c>
      <c r="E211" s="33">
        <v>29513075</v>
      </c>
      <c r="F211" s="33">
        <v>3964381</v>
      </c>
      <c r="G211" s="38">
        <f t="shared" si="48"/>
        <v>0.13432626047946547</v>
      </c>
      <c r="H211" s="33">
        <v>6522023</v>
      </c>
      <c r="I211" s="38">
        <f t="shared" si="49"/>
        <v>0.22098757923394971</v>
      </c>
      <c r="J211" s="33">
        <v>7660610</v>
      </c>
      <c r="K211" s="38">
        <f t="shared" si="50"/>
        <v>0.25956664969678694</v>
      </c>
      <c r="L211" s="33">
        <v>9911908</v>
      </c>
      <c r="M211" s="38">
        <f t="shared" si="51"/>
        <v>0.33584802667970043</v>
      </c>
      <c r="N211" s="33">
        <f t="shared" si="52"/>
        <v>28058922</v>
      </c>
      <c r="O211" s="38">
        <f t="shared" si="53"/>
        <v>0.9507285160899025</v>
      </c>
      <c r="P211" s="33">
        <v>21088674</v>
      </c>
      <c r="Q211" s="33">
        <v>35054390</v>
      </c>
      <c r="R211" s="33">
        <v>36554390</v>
      </c>
      <c r="S211" s="33">
        <v>25409436</v>
      </c>
      <c r="T211" s="38">
        <f t="shared" si="54"/>
        <v>0.69511311774044104</v>
      </c>
      <c r="U211" s="38">
        <f t="shared" si="55"/>
        <v>-0.52998903582083923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54885245</v>
      </c>
      <c r="E212" s="33">
        <v>95315483</v>
      </c>
      <c r="F212" s="33">
        <v>16631892</v>
      </c>
      <c r="G212" s="38">
        <f t="shared" si="48"/>
        <v>0.30303029530067688</v>
      </c>
      <c r="H212" s="33">
        <v>2665853</v>
      </c>
      <c r="I212" s="38">
        <f t="shared" si="49"/>
        <v>4.8571396556579098E-2</v>
      </c>
      <c r="J212" s="33">
        <v>16394278</v>
      </c>
      <c r="K212" s="38">
        <f t="shared" si="50"/>
        <v>0.1720001565747718</v>
      </c>
      <c r="L212" s="33">
        <v>-404185</v>
      </c>
      <c r="M212" s="38">
        <f t="shared" si="51"/>
        <v>-4.2404967931600366E-3</v>
      </c>
      <c r="N212" s="33">
        <f t="shared" si="52"/>
        <v>35287838</v>
      </c>
      <c r="O212" s="38">
        <f t="shared" si="53"/>
        <v>0.37022146758675084</v>
      </c>
      <c r="P212" s="33">
        <v>867201</v>
      </c>
      <c r="Q212" s="33">
        <v>52689381</v>
      </c>
      <c r="R212" s="33">
        <v>50883280</v>
      </c>
      <c r="S212" s="33">
        <v>13283191</v>
      </c>
      <c r="T212" s="38">
        <f t="shared" si="54"/>
        <v>0.26105217666785629</v>
      </c>
      <c r="U212" s="38">
        <f t="shared" si="55"/>
        <v>-1.4660799514760707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7603284</v>
      </c>
      <c r="E213" s="33">
        <v>6363280</v>
      </c>
      <c r="F213" s="33">
        <v>246691</v>
      </c>
      <c r="G213" s="38">
        <f t="shared" si="48"/>
        <v>3.2445322310727838E-2</v>
      </c>
      <c r="H213" s="33">
        <v>311527</v>
      </c>
      <c r="I213" s="38">
        <f t="shared" si="49"/>
        <v>4.0972690221751547E-2</v>
      </c>
      <c r="J213" s="33">
        <v>399652</v>
      </c>
      <c r="K213" s="38">
        <f t="shared" si="50"/>
        <v>6.2805974277416673E-2</v>
      </c>
      <c r="L213" s="33">
        <v>582969</v>
      </c>
      <c r="M213" s="38">
        <f t="shared" si="51"/>
        <v>9.1614544700217501E-2</v>
      </c>
      <c r="N213" s="33">
        <f t="shared" si="52"/>
        <v>1540839</v>
      </c>
      <c r="O213" s="38">
        <f t="shared" si="53"/>
        <v>0.24214540299971085</v>
      </c>
      <c r="P213" s="33">
        <v>472495</v>
      </c>
      <c r="Q213" s="33">
        <v>7139832</v>
      </c>
      <c r="R213" s="33">
        <v>8361840</v>
      </c>
      <c r="S213" s="33">
        <v>701743</v>
      </c>
      <c r="T213" s="38">
        <f t="shared" si="54"/>
        <v>8.3922079350956247E-2</v>
      </c>
      <c r="U213" s="38">
        <f t="shared" si="55"/>
        <v>0.23380988158604854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109873808</v>
      </c>
      <c r="E214" s="33">
        <v>99517623</v>
      </c>
      <c r="F214" s="33">
        <v>8513925</v>
      </c>
      <c r="G214" s="38">
        <f t="shared" si="48"/>
        <v>7.7488212659381023E-2</v>
      </c>
      <c r="H214" s="33">
        <v>21299136</v>
      </c>
      <c r="I214" s="38">
        <f t="shared" si="49"/>
        <v>0.19385089483746662</v>
      </c>
      <c r="J214" s="33">
        <v>23675502</v>
      </c>
      <c r="K214" s="38">
        <f t="shared" si="50"/>
        <v>0.23790260746079114</v>
      </c>
      <c r="L214" s="33">
        <v>21258951</v>
      </c>
      <c r="M214" s="38">
        <f t="shared" si="51"/>
        <v>0.21361996357167815</v>
      </c>
      <c r="N214" s="33">
        <f t="shared" si="52"/>
        <v>74747514</v>
      </c>
      <c r="O214" s="38">
        <f t="shared" si="53"/>
        <v>0.75109826527910539</v>
      </c>
      <c r="P214" s="33">
        <v>17426773</v>
      </c>
      <c r="Q214" s="33">
        <v>98628840</v>
      </c>
      <c r="R214" s="33">
        <v>103038356</v>
      </c>
      <c r="S214" s="33">
        <v>63163890</v>
      </c>
      <c r="T214" s="38">
        <f t="shared" si="54"/>
        <v>0.61301337144781309</v>
      </c>
      <c r="U214" s="38">
        <f t="shared" si="55"/>
        <v>0.21990175691162106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267019323</v>
      </c>
      <c r="E216" s="34">
        <f>SUM(E208:E215)</f>
        <v>302229621</v>
      </c>
      <c r="F216" s="34">
        <f>SUM(F208:F215)</f>
        <v>40809433</v>
      </c>
      <c r="G216" s="39">
        <f t="shared" si="48"/>
        <v>0.15283325768899503</v>
      </c>
      <c r="H216" s="34">
        <f>SUM(H208:H215)</f>
        <v>50962765</v>
      </c>
      <c r="I216" s="39">
        <f t="shared" si="49"/>
        <v>0.1908579664850697</v>
      </c>
      <c r="J216" s="34">
        <f>SUM(J208:J215)</f>
        <v>60270389</v>
      </c>
      <c r="K216" s="39">
        <f t="shared" si="50"/>
        <v>0.19941919921872914</v>
      </c>
      <c r="L216" s="34">
        <f>SUM(L208:L215)</f>
        <v>77992362</v>
      </c>
      <c r="M216" s="39">
        <f t="shared" si="51"/>
        <v>0.25805664495076081</v>
      </c>
      <c r="N216" s="34">
        <f t="shared" si="52"/>
        <v>230034949</v>
      </c>
      <c r="O216" s="39">
        <f t="shared" si="53"/>
        <v>0.76112641851210205</v>
      </c>
      <c r="P216" s="34">
        <f>SUM(P208:P215)</f>
        <v>58067355</v>
      </c>
      <c r="Q216" s="34">
        <f>SUM(Q208:Q215)</f>
        <v>256788929</v>
      </c>
      <c r="R216" s="34">
        <f>SUM(R208:R215)</f>
        <v>268056526</v>
      </c>
      <c r="S216" s="34">
        <f>SUM(S208:S215)</f>
        <v>173777339</v>
      </c>
      <c r="T216" s="39">
        <f t="shared" si="54"/>
        <v>0.64828617155174206</v>
      </c>
      <c r="U216" s="39">
        <f t="shared" si="55"/>
        <v>0.34313612183644326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12111144</v>
      </c>
      <c r="E217" s="33">
        <v>21468011</v>
      </c>
      <c r="F217" s="33">
        <v>6861881</v>
      </c>
      <c r="G217" s="38">
        <f t="shared" si="48"/>
        <v>0.56657579168408867</v>
      </c>
      <c r="H217" s="33">
        <v>6760304</v>
      </c>
      <c r="I217" s="38">
        <f t="shared" si="49"/>
        <v>0.55818872271686304</v>
      </c>
      <c r="J217" s="33">
        <v>7797943</v>
      </c>
      <c r="K217" s="38">
        <f t="shared" si="50"/>
        <v>0.36323546694661185</v>
      </c>
      <c r="L217" s="33">
        <v>9541837</v>
      </c>
      <c r="M217" s="38">
        <f t="shared" si="51"/>
        <v>0.44446767797911041</v>
      </c>
      <c r="N217" s="33">
        <f t="shared" si="52"/>
        <v>30961965</v>
      </c>
      <c r="O217" s="38">
        <f t="shared" si="53"/>
        <v>1.4422372431242001</v>
      </c>
      <c r="P217" s="33">
        <v>6944789</v>
      </c>
      <c r="Q217" s="33">
        <v>23416644</v>
      </c>
      <c r="R217" s="33">
        <v>24023149</v>
      </c>
      <c r="S217" s="33">
        <v>20743219</v>
      </c>
      <c r="T217" s="38">
        <f t="shared" si="54"/>
        <v>0.86346794085987644</v>
      </c>
      <c r="U217" s="38">
        <f t="shared" si="55"/>
        <v>0.37395635778135228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162133302</v>
      </c>
      <c r="E218" s="33">
        <v>198140911</v>
      </c>
      <c r="F218" s="33">
        <v>23640102</v>
      </c>
      <c r="G218" s="38">
        <f t="shared" si="48"/>
        <v>0.1458065783425542</v>
      </c>
      <c r="H218" s="33">
        <v>35123377</v>
      </c>
      <c r="I218" s="38">
        <f t="shared" si="49"/>
        <v>0.21663271250714428</v>
      </c>
      <c r="J218" s="33">
        <v>69593247</v>
      </c>
      <c r="K218" s="38">
        <f t="shared" si="50"/>
        <v>0.35123108422571048</v>
      </c>
      <c r="L218" s="33">
        <v>43093532</v>
      </c>
      <c r="M218" s="38">
        <f t="shared" si="51"/>
        <v>0.21748932001226137</v>
      </c>
      <c r="N218" s="33">
        <f t="shared" si="52"/>
        <v>171450258</v>
      </c>
      <c r="O218" s="38">
        <f t="shared" si="53"/>
        <v>0.86529458825391192</v>
      </c>
      <c r="P218" s="33">
        <v>65078638</v>
      </c>
      <c r="Q218" s="33">
        <v>153738401</v>
      </c>
      <c r="R218" s="33">
        <v>195405469</v>
      </c>
      <c r="S218" s="33">
        <v>154478477</v>
      </c>
      <c r="T218" s="38">
        <f t="shared" si="54"/>
        <v>0.79055349776315631</v>
      </c>
      <c r="U218" s="38">
        <f t="shared" si="55"/>
        <v>-0.33782369569565973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133228077</v>
      </c>
      <c r="E219" s="33">
        <v>132406365</v>
      </c>
      <c r="F219" s="33">
        <v>24441314</v>
      </c>
      <c r="G219" s="38">
        <f t="shared" si="48"/>
        <v>0.18345467825074141</v>
      </c>
      <c r="H219" s="33">
        <v>28160077</v>
      </c>
      <c r="I219" s="38">
        <f t="shared" si="49"/>
        <v>0.21136743570951638</v>
      </c>
      <c r="J219" s="33">
        <v>20824505</v>
      </c>
      <c r="K219" s="38">
        <f t="shared" si="50"/>
        <v>0.15727722001884123</v>
      </c>
      <c r="L219" s="33">
        <v>36862893</v>
      </c>
      <c r="M219" s="38">
        <f t="shared" si="51"/>
        <v>0.2784072578383977</v>
      </c>
      <c r="N219" s="33">
        <f t="shared" si="52"/>
        <v>110288789</v>
      </c>
      <c r="O219" s="38">
        <f t="shared" si="53"/>
        <v>0.83295685218758175</v>
      </c>
      <c r="P219" s="33">
        <v>32748468</v>
      </c>
      <c r="Q219" s="33">
        <v>129922851</v>
      </c>
      <c r="R219" s="33">
        <v>125746654</v>
      </c>
      <c r="S219" s="33">
        <v>116796461</v>
      </c>
      <c r="T219" s="38">
        <f t="shared" si="54"/>
        <v>0.92882360909579353</v>
      </c>
      <c r="U219" s="38">
        <f t="shared" si="55"/>
        <v>0.12563717484433168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9069072</v>
      </c>
      <c r="E220" s="33">
        <v>8203312</v>
      </c>
      <c r="F220" s="33">
        <v>1768032</v>
      </c>
      <c r="G220" s="38">
        <f t="shared" si="48"/>
        <v>0.19495180984338861</v>
      </c>
      <c r="H220" s="33">
        <v>2098924</v>
      </c>
      <c r="I220" s="38">
        <f t="shared" si="49"/>
        <v>0.2314375715618974</v>
      </c>
      <c r="J220" s="33">
        <v>1838849</v>
      </c>
      <c r="K220" s="38">
        <f t="shared" si="50"/>
        <v>0.22415933954480824</v>
      </c>
      <c r="L220" s="33">
        <v>755554</v>
      </c>
      <c r="M220" s="38">
        <f t="shared" si="51"/>
        <v>9.2103530866557315E-2</v>
      </c>
      <c r="N220" s="33">
        <f t="shared" si="52"/>
        <v>6461359</v>
      </c>
      <c r="O220" s="38">
        <f t="shared" si="53"/>
        <v>0.7876524750003413</v>
      </c>
      <c r="P220" s="33">
        <v>3137393</v>
      </c>
      <c r="Q220" s="33">
        <v>10577316</v>
      </c>
      <c r="R220" s="33">
        <v>10627312</v>
      </c>
      <c r="S220" s="33">
        <v>9043997</v>
      </c>
      <c r="T220" s="38">
        <f t="shared" si="54"/>
        <v>0.85101453688383288</v>
      </c>
      <c r="U220" s="38">
        <f t="shared" si="55"/>
        <v>-0.75917776319383645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23737872</v>
      </c>
      <c r="E221" s="33">
        <v>24054015</v>
      </c>
      <c r="F221" s="33">
        <v>2629216</v>
      </c>
      <c r="G221" s="38">
        <f t="shared" si="48"/>
        <v>0.11076039166442553</v>
      </c>
      <c r="H221" s="33">
        <v>900258</v>
      </c>
      <c r="I221" s="38">
        <f t="shared" si="49"/>
        <v>3.7924966483937568E-2</v>
      </c>
      <c r="J221" s="33">
        <v>4311745</v>
      </c>
      <c r="K221" s="38">
        <f t="shared" si="50"/>
        <v>0.1792526112584531</v>
      </c>
      <c r="L221" s="33">
        <v>2743999</v>
      </c>
      <c r="M221" s="38">
        <f t="shared" si="51"/>
        <v>0.11407654813551917</v>
      </c>
      <c r="N221" s="33">
        <f t="shared" si="52"/>
        <v>10585218</v>
      </c>
      <c r="O221" s="38">
        <f t="shared" si="53"/>
        <v>0.44006033919909004</v>
      </c>
      <c r="P221" s="33">
        <v>2926719</v>
      </c>
      <c r="Q221" s="33">
        <v>55912451</v>
      </c>
      <c r="R221" s="33">
        <v>55912451</v>
      </c>
      <c r="S221" s="33">
        <v>9379680</v>
      </c>
      <c r="T221" s="38">
        <f t="shared" si="54"/>
        <v>0.16775655211394686</v>
      </c>
      <c r="U221" s="38">
        <f t="shared" si="55"/>
        <v>-6.2431685447082552E-2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37243641</v>
      </c>
      <c r="E222" s="33">
        <v>37990241</v>
      </c>
      <c r="F222" s="33">
        <v>0</v>
      </c>
      <c r="G222" s="38">
        <f t="shared" si="48"/>
        <v>0</v>
      </c>
      <c r="H222" s="33">
        <v>5938376</v>
      </c>
      <c r="I222" s="38">
        <f t="shared" si="49"/>
        <v>0.15944670930535498</v>
      </c>
      <c r="J222" s="33">
        <v>4027040</v>
      </c>
      <c r="K222" s="38">
        <f t="shared" si="50"/>
        <v>0.10600195981910196</v>
      </c>
      <c r="L222" s="33">
        <v>3038191</v>
      </c>
      <c r="M222" s="38">
        <f t="shared" si="51"/>
        <v>7.997293304877956E-2</v>
      </c>
      <c r="N222" s="33">
        <f t="shared" si="52"/>
        <v>13003607</v>
      </c>
      <c r="O222" s="38">
        <f t="shared" si="53"/>
        <v>0.34228808919638071</v>
      </c>
      <c r="P222" s="33">
        <v>7222228</v>
      </c>
      <c r="Q222" s="33">
        <v>43753403</v>
      </c>
      <c r="R222" s="33">
        <v>49047145</v>
      </c>
      <c r="S222" s="33">
        <v>10475333</v>
      </c>
      <c r="T222" s="38">
        <f t="shared" si="54"/>
        <v>0.21357681471571893</v>
      </c>
      <c r="U222" s="38">
        <f t="shared" si="55"/>
        <v>-0.57932773653781078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377523108</v>
      </c>
      <c r="E224" s="34">
        <f>SUM(E217:E223)</f>
        <v>422262855</v>
      </c>
      <c r="F224" s="34">
        <f>SUM(F217:F223)</f>
        <v>59340545</v>
      </c>
      <c r="G224" s="39">
        <f t="shared" si="48"/>
        <v>0.15718387495368893</v>
      </c>
      <c r="H224" s="34">
        <f>SUM(H217:H223)</f>
        <v>78981316</v>
      </c>
      <c r="I224" s="39">
        <f t="shared" si="49"/>
        <v>0.20920922276365664</v>
      </c>
      <c r="J224" s="34">
        <f>SUM(J217:J223)</f>
        <v>108393329</v>
      </c>
      <c r="K224" s="39">
        <f t="shared" si="50"/>
        <v>0.25669633906112815</v>
      </c>
      <c r="L224" s="34">
        <f>SUM(L217:L223)</f>
        <v>96036006</v>
      </c>
      <c r="M224" s="39">
        <f t="shared" si="51"/>
        <v>0.22743181140098151</v>
      </c>
      <c r="N224" s="34">
        <f t="shared" si="52"/>
        <v>342751196</v>
      </c>
      <c r="O224" s="39">
        <f t="shared" si="53"/>
        <v>0.81170103394483983</v>
      </c>
      <c r="P224" s="34">
        <f>SUM(P217:P223)</f>
        <v>118058235</v>
      </c>
      <c r="Q224" s="34">
        <f>SUM(Q217:Q223)</f>
        <v>417321066</v>
      </c>
      <c r="R224" s="34">
        <f>SUM(R217:R223)</f>
        <v>460762180</v>
      </c>
      <c r="S224" s="34">
        <f>SUM(S217:S223)</f>
        <v>320917167</v>
      </c>
      <c r="T224" s="39">
        <f t="shared" si="54"/>
        <v>0.69649198855687333</v>
      </c>
      <c r="U224" s="39">
        <f t="shared" si="55"/>
        <v>-0.18653700015081542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25265764</v>
      </c>
      <c r="E225" s="33">
        <v>25150658</v>
      </c>
      <c r="F225" s="33">
        <v>4502332</v>
      </c>
      <c r="G225" s="38">
        <f t="shared" si="48"/>
        <v>0.17819892562916365</v>
      </c>
      <c r="H225" s="33">
        <v>6413412</v>
      </c>
      <c r="I225" s="38">
        <f t="shared" si="49"/>
        <v>0.2538380394909095</v>
      </c>
      <c r="J225" s="33">
        <v>7023342</v>
      </c>
      <c r="K225" s="38">
        <f t="shared" si="50"/>
        <v>0.27925082516727795</v>
      </c>
      <c r="L225" s="33">
        <v>5991272</v>
      </c>
      <c r="M225" s="38">
        <f t="shared" si="51"/>
        <v>0.23821531826324385</v>
      </c>
      <c r="N225" s="33">
        <f t="shared" si="52"/>
        <v>23930358</v>
      </c>
      <c r="O225" s="38">
        <f t="shared" si="53"/>
        <v>0.95148039466800427</v>
      </c>
      <c r="P225" s="33">
        <v>5209158</v>
      </c>
      <c r="Q225" s="33">
        <v>18951684</v>
      </c>
      <c r="R225" s="33">
        <v>22051684</v>
      </c>
      <c r="S225" s="33">
        <v>20518811</v>
      </c>
      <c r="T225" s="38">
        <f t="shared" si="54"/>
        <v>0.93048725893224304</v>
      </c>
      <c r="U225" s="38">
        <f t="shared" si="55"/>
        <v>0.15014211509806374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93358942</v>
      </c>
      <c r="E226" s="33">
        <v>88292066</v>
      </c>
      <c r="F226" s="33">
        <v>28587906</v>
      </c>
      <c r="G226" s="38">
        <f t="shared" si="48"/>
        <v>0.30621497403001846</v>
      </c>
      <c r="H226" s="33">
        <v>34413834</v>
      </c>
      <c r="I226" s="38">
        <f t="shared" si="49"/>
        <v>0.3686185089801039</v>
      </c>
      <c r="J226" s="33">
        <v>22263039</v>
      </c>
      <c r="K226" s="38">
        <f t="shared" si="50"/>
        <v>0.25215220357398815</v>
      </c>
      <c r="L226" s="33">
        <v>45485817</v>
      </c>
      <c r="M226" s="38">
        <f t="shared" si="51"/>
        <v>0.51517445519963256</v>
      </c>
      <c r="N226" s="33">
        <f t="shared" si="52"/>
        <v>130750596</v>
      </c>
      <c r="O226" s="38">
        <f t="shared" si="53"/>
        <v>1.480887263415039</v>
      </c>
      <c r="P226" s="33">
        <v>32179759</v>
      </c>
      <c r="Q226" s="33">
        <v>58551771</v>
      </c>
      <c r="R226" s="33">
        <v>73137413</v>
      </c>
      <c r="S226" s="33">
        <v>95065864</v>
      </c>
      <c r="T226" s="38">
        <f t="shared" si="54"/>
        <v>1.2998253575088854</v>
      </c>
      <c r="U226" s="38">
        <f t="shared" si="55"/>
        <v>0.41349153671411898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13344640</v>
      </c>
      <c r="E227" s="33">
        <v>24439657</v>
      </c>
      <c r="F227" s="33">
        <v>4585547</v>
      </c>
      <c r="G227" s="38">
        <f t="shared" si="48"/>
        <v>0.34362463131264687</v>
      </c>
      <c r="H227" s="33">
        <v>6810812</v>
      </c>
      <c r="I227" s="38">
        <f t="shared" si="49"/>
        <v>0.51037809937173273</v>
      </c>
      <c r="J227" s="33">
        <v>3756171</v>
      </c>
      <c r="K227" s="38">
        <f t="shared" si="50"/>
        <v>0.15369164141706243</v>
      </c>
      <c r="L227" s="33">
        <v>5489488</v>
      </c>
      <c r="M227" s="38">
        <f t="shared" si="51"/>
        <v>0.22461395427930925</v>
      </c>
      <c r="N227" s="33">
        <f t="shared" si="52"/>
        <v>20642018</v>
      </c>
      <c r="O227" s="38">
        <f t="shared" si="53"/>
        <v>0.84461160809253588</v>
      </c>
      <c r="P227" s="33">
        <v>1004092</v>
      </c>
      <c r="Q227" s="33">
        <v>11477800</v>
      </c>
      <c r="R227" s="33">
        <v>11657800</v>
      </c>
      <c r="S227" s="33">
        <v>2982512</v>
      </c>
      <c r="T227" s="38">
        <f t="shared" si="54"/>
        <v>0.25583832283964386</v>
      </c>
      <c r="U227" s="38">
        <f t="shared" si="55"/>
        <v>4.4671165590404067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309954742</v>
      </c>
      <c r="E228" s="33">
        <v>362969960</v>
      </c>
      <c r="F228" s="33">
        <v>60703487</v>
      </c>
      <c r="G228" s="38">
        <f t="shared" si="48"/>
        <v>0.19584629229515063</v>
      </c>
      <c r="H228" s="33">
        <v>81898044</v>
      </c>
      <c r="I228" s="38">
        <f t="shared" si="49"/>
        <v>0.26422581397383493</v>
      </c>
      <c r="J228" s="33">
        <v>91229785</v>
      </c>
      <c r="K228" s="38">
        <f t="shared" si="50"/>
        <v>0.25134252156845155</v>
      </c>
      <c r="L228" s="33">
        <v>77195640</v>
      </c>
      <c r="M228" s="38">
        <f t="shared" si="51"/>
        <v>0.21267776539964905</v>
      </c>
      <c r="N228" s="33">
        <f t="shared" si="52"/>
        <v>311026956</v>
      </c>
      <c r="O228" s="38">
        <f t="shared" si="53"/>
        <v>0.8568944823973863</v>
      </c>
      <c r="P228" s="33">
        <v>65674993</v>
      </c>
      <c r="Q228" s="33">
        <v>328328153</v>
      </c>
      <c r="R228" s="33">
        <v>364477153</v>
      </c>
      <c r="S228" s="33">
        <v>252113169</v>
      </c>
      <c r="T228" s="38">
        <f t="shared" si="54"/>
        <v>0.69171185882260222</v>
      </c>
      <c r="U228" s="38">
        <f t="shared" si="55"/>
        <v>0.17541908226773617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441924088</v>
      </c>
      <c r="E230" s="34">
        <f>SUM(E225:E229)</f>
        <v>500852341</v>
      </c>
      <c r="F230" s="34">
        <f>SUM(F225:F229)</f>
        <v>98379272</v>
      </c>
      <c r="G230" s="39">
        <f t="shared" si="48"/>
        <v>0.22261577196489005</v>
      </c>
      <c r="H230" s="34">
        <f>SUM(H225:H229)</f>
        <v>129536102</v>
      </c>
      <c r="I230" s="39">
        <f t="shared" si="49"/>
        <v>0.29311844617078214</v>
      </c>
      <c r="J230" s="34">
        <f>SUM(J225:J229)</f>
        <v>124272337</v>
      </c>
      <c r="K230" s="39">
        <f t="shared" si="50"/>
        <v>0.24812170539500383</v>
      </c>
      <c r="L230" s="34">
        <f>SUM(L225:L229)</f>
        <v>134162217</v>
      </c>
      <c r="M230" s="39">
        <f t="shared" si="51"/>
        <v>0.26786780457516118</v>
      </c>
      <c r="N230" s="34">
        <f t="shared" si="52"/>
        <v>486349928</v>
      </c>
      <c r="O230" s="39">
        <f t="shared" si="53"/>
        <v>0.97104453386192713</v>
      </c>
      <c r="P230" s="34">
        <f>SUM(P225:P229)</f>
        <v>104068002</v>
      </c>
      <c r="Q230" s="34">
        <f>SUM(Q225:Q229)</f>
        <v>417309408</v>
      </c>
      <c r="R230" s="34">
        <f>SUM(R225:R229)</f>
        <v>471324050</v>
      </c>
      <c r="S230" s="34">
        <f>SUM(S225:S229)</f>
        <v>370680356</v>
      </c>
      <c r="T230" s="39">
        <f t="shared" si="54"/>
        <v>0.78646603329492737</v>
      </c>
      <c r="U230" s="39">
        <f t="shared" si="55"/>
        <v>0.28917836819813258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1086466519</v>
      </c>
      <c r="E231" s="34">
        <f>SUM(E208:E215,E217:E223,E225:E229)</f>
        <v>1225344817</v>
      </c>
      <c r="F231" s="34">
        <f>SUM(F208:F215,F217:F223,F225:F229)</f>
        <v>198529250</v>
      </c>
      <c r="G231" s="39">
        <f t="shared" si="48"/>
        <v>0.18272928482207559</v>
      </c>
      <c r="H231" s="34">
        <f>SUM(H208:H215,H217:H223,H225:H229)</f>
        <v>259480183</v>
      </c>
      <c r="I231" s="39">
        <f t="shared" si="49"/>
        <v>0.23882943327036846</v>
      </c>
      <c r="J231" s="34">
        <f>SUM(J208:J215,J217:J223,J225:J229)</f>
        <v>292936055</v>
      </c>
      <c r="K231" s="39">
        <f t="shared" si="50"/>
        <v>0.23906418090312942</v>
      </c>
      <c r="L231" s="34">
        <f>SUM(L208:L215,L217:L223,L225:L229)</f>
        <v>308190585</v>
      </c>
      <c r="M231" s="39">
        <f t="shared" si="51"/>
        <v>0.25151335422019416</v>
      </c>
      <c r="N231" s="34">
        <f t="shared" si="52"/>
        <v>1059136073</v>
      </c>
      <c r="O231" s="39">
        <f t="shared" si="53"/>
        <v>0.86435757372612287</v>
      </c>
      <c r="P231" s="34">
        <f>SUM(P208:P215,P217:P223,P225:P229)</f>
        <v>280193592</v>
      </c>
      <c r="Q231" s="34">
        <f>SUM(Q208:Q215,Q217:Q223,Q225:Q229)</f>
        <v>1091419403</v>
      </c>
      <c r="R231" s="34">
        <f>SUM(R208:R215,R217:R223,R225:R229)</f>
        <v>1200142756</v>
      </c>
      <c r="S231" s="34">
        <f>SUM(S208:S215,S217:S223,S225:S229)</f>
        <v>865374862</v>
      </c>
      <c r="T231" s="39">
        <f t="shared" si="54"/>
        <v>0.72105993863949969</v>
      </c>
      <c r="U231" s="39">
        <f t="shared" si="55"/>
        <v>9.9920175904665287E-2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1329955</v>
      </c>
      <c r="E234" s="33">
        <v>1329955</v>
      </c>
      <c r="F234" s="33">
        <v>864590</v>
      </c>
      <c r="G234" s="38">
        <f t="shared" ref="G234:G260" si="56">IF(($D234     =0),0,($F234     /$D234     ))</f>
        <v>0.65008966468790297</v>
      </c>
      <c r="H234" s="33">
        <v>-864591</v>
      </c>
      <c r="I234" s="38">
        <f t="shared" ref="I234:I260" si="57">IF(($D234     =0),0,($H234     /$D234     ))</f>
        <v>-0.65009041659304267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-1</v>
      </c>
      <c r="O234" s="38">
        <f t="shared" ref="O234:O260" si="61">IF(($E234     =0),0,($N234     /$E234     ))</f>
        <v>-7.5190513964758206E-7</v>
      </c>
      <c r="P234" s="33">
        <v>-432197</v>
      </c>
      <c r="Q234" s="33">
        <v>0</v>
      </c>
      <c r="R234" s="33">
        <v>101319</v>
      </c>
      <c r="S234" s="33">
        <v>101318</v>
      </c>
      <c r="T234" s="38">
        <f t="shared" ref="T234:T260" si="62">IF(($R234     =0),0,($S234     /$R234     ))</f>
        <v>0.99999013018288774</v>
      </c>
      <c r="U234" s="38">
        <f t="shared" ref="U234:U260" si="63">IF(($P234     =0),0,(($L234     /$P234     )-1))</f>
        <v>-1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84086116</v>
      </c>
      <c r="E235" s="33">
        <v>77160346</v>
      </c>
      <c r="F235" s="33">
        <v>14207460</v>
      </c>
      <c r="G235" s="38">
        <f t="shared" si="56"/>
        <v>0.16896320909863408</v>
      </c>
      <c r="H235" s="33">
        <v>17204827</v>
      </c>
      <c r="I235" s="38">
        <f t="shared" si="57"/>
        <v>0.20460960522900118</v>
      </c>
      <c r="J235" s="33">
        <v>16006694</v>
      </c>
      <c r="K235" s="38">
        <f t="shared" si="58"/>
        <v>0.20744715167555106</v>
      </c>
      <c r="L235" s="33">
        <v>18006490</v>
      </c>
      <c r="M235" s="38">
        <f t="shared" si="59"/>
        <v>0.23336455748915383</v>
      </c>
      <c r="N235" s="33">
        <f t="shared" si="60"/>
        <v>65425471</v>
      </c>
      <c r="O235" s="38">
        <f t="shared" si="61"/>
        <v>0.8479157286308695</v>
      </c>
      <c r="P235" s="33">
        <v>19722252</v>
      </c>
      <c r="Q235" s="33">
        <v>79968318</v>
      </c>
      <c r="R235" s="33">
        <v>80118318</v>
      </c>
      <c r="S235" s="33">
        <v>79073113</v>
      </c>
      <c r="T235" s="38">
        <f t="shared" si="62"/>
        <v>0.98695423186492759</v>
      </c>
      <c r="U235" s="38">
        <f t="shared" si="63"/>
        <v>-8.6996251746504383E-2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305855489</v>
      </c>
      <c r="E236" s="33">
        <v>309615660</v>
      </c>
      <c r="F236" s="33">
        <v>46779679</v>
      </c>
      <c r="G236" s="38">
        <f t="shared" si="56"/>
        <v>0.15294699844343809</v>
      </c>
      <c r="H236" s="33">
        <v>67958772</v>
      </c>
      <c r="I236" s="38">
        <f t="shared" si="57"/>
        <v>0.22219242238284631</v>
      </c>
      <c r="J236" s="33">
        <v>52125828</v>
      </c>
      <c r="K236" s="38">
        <f t="shared" si="58"/>
        <v>0.16835656180956737</v>
      </c>
      <c r="L236" s="33">
        <v>92985748</v>
      </c>
      <c r="M236" s="38">
        <f t="shared" si="59"/>
        <v>0.30032637238051846</v>
      </c>
      <c r="N236" s="33">
        <f t="shared" si="60"/>
        <v>259850027</v>
      </c>
      <c r="O236" s="38">
        <f t="shared" si="61"/>
        <v>0.83926642147235064</v>
      </c>
      <c r="P236" s="33">
        <v>45200473</v>
      </c>
      <c r="Q236" s="33">
        <v>278772589</v>
      </c>
      <c r="R236" s="33">
        <v>299901974</v>
      </c>
      <c r="S236" s="33">
        <v>179211305</v>
      </c>
      <c r="T236" s="38">
        <f t="shared" si="62"/>
        <v>0.5975662734384003</v>
      </c>
      <c r="U236" s="38">
        <f t="shared" si="63"/>
        <v>1.0571852865345015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6006046</v>
      </c>
      <c r="E237" s="33">
        <v>6006046</v>
      </c>
      <c r="F237" s="33">
        <v>1448040</v>
      </c>
      <c r="G237" s="38">
        <f t="shared" si="56"/>
        <v>0.24109705453471386</v>
      </c>
      <c r="H237" s="33">
        <v>-523500</v>
      </c>
      <c r="I237" s="38">
        <f t="shared" si="57"/>
        <v>-8.7162169587112717E-2</v>
      </c>
      <c r="J237" s="33">
        <v>60000</v>
      </c>
      <c r="K237" s="38">
        <f t="shared" si="58"/>
        <v>9.9899334770329768E-3</v>
      </c>
      <c r="L237" s="33">
        <v>101304</v>
      </c>
      <c r="M237" s="38">
        <f t="shared" si="59"/>
        <v>1.6867003682622478E-2</v>
      </c>
      <c r="N237" s="33">
        <f t="shared" si="60"/>
        <v>1085844</v>
      </c>
      <c r="O237" s="38">
        <f t="shared" si="61"/>
        <v>0.18079182210725658</v>
      </c>
      <c r="P237" s="33">
        <v>391259</v>
      </c>
      <c r="Q237" s="33">
        <v>5497597</v>
      </c>
      <c r="R237" s="33">
        <v>5497597</v>
      </c>
      <c r="S237" s="33">
        <v>3075645</v>
      </c>
      <c r="T237" s="38">
        <f t="shared" si="62"/>
        <v>0.55945261175018834</v>
      </c>
      <c r="U237" s="38">
        <f t="shared" si="63"/>
        <v>-0.74108199428000376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50390857</v>
      </c>
      <c r="E238" s="33">
        <v>50890857</v>
      </c>
      <c r="F238" s="33">
        <v>10609623</v>
      </c>
      <c r="G238" s="38">
        <f t="shared" si="56"/>
        <v>0.2105465878462833</v>
      </c>
      <c r="H238" s="33">
        <v>11018044</v>
      </c>
      <c r="I238" s="38">
        <f t="shared" si="57"/>
        <v>0.21865164944505708</v>
      </c>
      <c r="J238" s="33">
        <v>21478163</v>
      </c>
      <c r="K238" s="38">
        <f t="shared" si="58"/>
        <v>0.422043649215811</v>
      </c>
      <c r="L238" s="33">
        <v>11373807</v>
      </c>
      <c r="M238" s="38">
        <f t="shared" si="59"/>
        <v>0.2234941140802561</v>
      </c>
      <c r="N238" s="33">
        <f t="shared" si="60"/>
        <v>54479637</v>
      </c>
      <c r="O238" s="38">
        <f t="shared" si="61"/>
        <v>1.0705191504242109</v>
      </c>
      <c r="P238" s="33">
        <v>18166434</v>
      </c>
      <c r="Q238" s="33">
        <v>43862837</v>
      </c>
      <c r="R238" s="33">
        <v>51982911</v>
      </c>
      <c r="S238" s="33">
        <v>52432106</v>
      </c>
      <c r="T238" s="38">
        <f t="shared" si="62"/>
        <v>1.0086412051837574</v>
      </c>
      <c r="U238" s="38">
        <f t="shared" si="63"/>
        <v>-0.37391086219783143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50000</v>
      </c>
      <c r="S239" s="33">
        <v>17950</v>
      </c>
      <c r="T239" s="38">
        <f t="shared" si="62"/>
        <v>0.35899999999999999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447668463</v>
      </c>
      <c r="E240" s="34">
        <f>SUM(E234:E239)</f>
        <v>445002864</v>
      </c>
      <c r="F240" s="34">
        <f>SUM(F234:F239)</f>
        <v>73909392</v>
      </c>
      <c r="G240" s="39">
        <f t="shared" si="56"/>
        <v>0.16509850058390196</v>
      </c>
      <c r="H240" s="34">
        <f>SUM(H234:H239)</f>
        <v>94793552</v>
      </c>
      <c r="I240" s="39">
        <f t="shared" si="57"/>
        <v>0.21174945263008174</v>
      </c>
      <c r="J240" s="34">
        <f>SUM(J234:J239)</f>
        <v>89670685</v>
      </c>
      <c r="K240" s="39">
        <f t="shared" si="58"/>
        <v>0.20150586042070956</v>
      </c>
      <c r="L240" s="34">
        <f>SUM(L234:L239)</f>
        <v>122467349</v>
      </c>
      <c r="M240" s="39">
        <f t="shared" si="59"/>
        <v>0.27520575463082864</v>
      </c>
      <c r="N240" s="34">
        <f t="shared" si="60"/>
        <v>380840978</v>
      </c>
      <c r="O240" s="39">
        <f t="shared" si="61"/>
        <v>0.85581691447271224</v>
      </c>
      <c r="P240" s="34">
        <f>SUM(P234:P239)</f>
        <v>83048221</v>
      </c>
      <c r="Q240" s="34">
        <f>SUM(Q234:Q239)</f>
        <v>408101341</v>
      </c>
      <c r="R240" s="34">
        <f>SUM(R234:R239)</f>
        <v>437652119</v>
      </c>
      <c r="S240" s="34">
        <f>SUM(S234:S239)</f>
        <v>313911437</v>
      </c>
      <c r="T240" s="39">
        <f t="shared" si="62"/>
        <v>0.71726246343160061</v>
      </c>
      <c r="U240" s="39">
        <f t="shared" si="63"/>
        <v>0.47465349077134356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9276083</v>
      </c>
      <c r="E242" s="33">
        <v>8000439</v>
      </c>
      <c r="F242" s="33">
        <v>655088</v>
      </c>
      <c r="G242" s="38">
        <f t="shared" si="56"/>
        <v>7.0621187844050123E-2</v>
      </c>
      <c r="H242" s="33">
        <v>526175</v>
      </c>
      <c r="I242" s="38">
        <f t="shared" si="57"/>
        <v>5.6723834834164377E-2</v>
      </c>
      <c r="J242" s="33">
        <v>4052899</v>
      </c>
      <c r="K242" s="38">
        <f t="shared" si="58"/>
        <v>0.50658457617138264</v>
      </c>
      <c r="L242" s="33">
        <v>618188</v>
      </c>
      <c r="M242" s="38">
        <f t="shared" si="59"/>
        <v>7.7269259849365765E-2</v>
      </c>
      <c r="N242" s="33">
        <f t="shared" si="60"/>
        <v>5852350</v>
      </c>
      <c r="O242" s="38">
        <f t="shared" si="61"/>
        <v>0.7315036087394704</v>
      </c>
      <c r="P242" s="33">
        <v>1532383</v>
      </c>
      <c r="Q242" s="33">
        <v>8574867</v>
      </c>
      <c r="R242" s="33">
        <v>8574867</v>
      </c>
      <c r="S242" s="33">
        <v>6502103</v>
      </c>
      <c r="T242" s="38">
        <f t="shared" si="62"/>
        <v>0.75827450151704978</v>
      </c>
      <c r="U242" s="38">
        <f t="shared" si="63"/>
        <v>-0.59658388274993912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30191904</v>
      </c>
      <c r="E243" s="33">
        <v>35048374</v>
      </c>
      <c r="F243" s="33">
        <v>8319169</v>
      </c>
      <c r="G243" s="38">
        <f t="shared" si="56"/>
        <v>0.27554303961750803</v>
      </c>
      <c r="H243" s="33">
        <v>7891304</v>
      </c>
      <c r="I243" s="38">
        <f t="shared" si="57"/>
        <v>0.26137152529366814</v>
      </c>
      <c r="J243" s="33">
        <v>7653749</v>
      </c>
      <c r="K243" s="38">
        <f t="shared" si="58"/>
        <v>0.21837672127100674</v>
      </c>
      <c r="L243" s="33">
        <v>8496212</v>
      </c>
      <c r="M243" s="38">
        <f t="shared" si="59"/>
        <v>0.24241387061208602</v>
      </c>
      <c r="N243" s="33">
        <f t="shared" si="60"/>
        <v>32360434</v>
      </c>
      <c r="O243" s="38">
        <f t="shared" si="61"/>
        <v>0.92330771179284954</v>
      </c>
      <c r="P243" s="33">
        <v>12954030</v>
      </c>
      <c r="Q243" s="33">
        <v>40043856</v>
      </c>
      <c r="R243" s="33">
        <v>38123853</v>
      </c>
      <c r="S243" s="33">
        <v>46586863</v>
      </c>
      <c r="T243" s="38">
        <f t="shared" si="62"/>
        <v>1.2219872687055005</v>
      </c>
      <c r="U243" s="38">
        <f t="shared" si="63"/>
        <v>-0.34412595925746658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250000</v>
      </c>
      <c r="E244" s="33">
        <v>250000</v>
      </c>
      <c r="F244" s="33">
        <v>0</v>
      </c>
      <c r="G244" s="38">
        <f t="shared" si="56"/>
        <v>0</v>
      </c>
      <c r="H244" s="33">
        <v>29980</v>
      </c>
      <c r="I244" s="38">
        <f t="shared" si="57"/>
        <v>0.11992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29980</v>
      </c>
      <c r="O244" s="38">
        <f t="shared" si="61"/>
        <v>0.11992</v>
      </c>
      <c r="P244" s="33">
        <v>74950</v>
      </c>
      <c r="Q244" s="33">
        <v>480000</v>
      </c>
      <c r="R244" s="33">
        <v>480000</v>
      </c>
      <c r="S244" s="33">
        <v>74950</v>
      </c>
      <c r="T244" s="38">
        <f t="shared" si="62"/>
        <v>0.15614583333333334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8693279</v>
      </c>
      <c r="E245" s="33">
        <v>10406149</v>
      </c>
      <c r="F245" s="33">
        <v>3191486</v>
      </c>
      <c r="G245" s="38">
        <f t="shared" si="56"/>
        <v>0.36712108285032607</v>
      </c>
      <c r="H245" s="33">
        <v>2725644</v>
      </c>
      <c r="I245" s="38">
        <f t="shared" si="57"/>
        <v>0.31353462830308332</v>
      </c>
      <c r="J245" s="33">
        <v>5084754</v>
      </c>
      <c r="K245" s="38">
        <f t="shared" si="58"/>
        <v>0.48862975150557619</v>
      </c>
      <c r="L245" s="33">
        <v>2773476</v>
      </c>
      <c r="M245" s="38">
        <f t="shared" si="59"/>
        <v>0.26652280300810605</v>
      </c>
      <c r="N245" s="33">
        <f t="shared" si="60"/>
        <v>13775360</v>
      </c>
      <c r="O245" s="38">
        <f t="shared" si="61"/>
        <v>1.3237711664516816</v>
      </c>
      <c r="P245" s="33">
        <v>2595232</v>
      </c>
      <c r="Q245" s="33">
        <v>8938366</v>
      </c>
      <c r="R245" s="33">
        <v>8978366</v>
      </c>
      <c r="S245" s="33">
        <v>11118604</v>
      </c>
      <c r="T245" s="38">
        <f t="shared" si="62"/>
        <v>1.2383772281058714</v>
      </c>
      <c r="U245" s="38">
        <f t="shared" si="63"/>
        <v>6.868133561854961E-2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23010540</v>
      </c>
      <c r="E246" s="33">
        <v>23010540</v>
      </c>
      <c r="F246" s="33">
        <v>1483690</v>
      </c>
      <c r="G246" s="38">
        <f t="shared" si="56"/>
        <v>6.4478712798569704E-2</v>
      </c>
      <c r="H246" s="33">
        <v>5961721</v>
      </c>
      <c r="I246" s="38">
        <f t="shared" si="57"/>
        <v>0.25908653165027851</v>
      </c>
      <c r="J246" s="33">
        <v>1551418</v>
      </c>
      <c r="K246" s="38">
        <f t="shared" si="58"/>
        <v>6.7422059630065173E-2</v>
      </c>
      <c r="L246" s="33">
        <v>5062049</v>
      </c>
      <c r="M246" s="38">
        <f t="shared" si="59"/>
        <v>0.21998827493835435</v>
      </c>
      <c r="N246" s="33">
        <f t="shared" si="60"/>
        <v>14058878</v>
      </c>
      <c r="O246" s="38">
        <f t="shared" si="61"/>
        <v>0.61097557901726773</v>
      </c>
      <c r="P246" s="33">
        <v>4752657</v>
      </c>
      <c r="Q246" s="33">
        <v>22162219</v>
      </c>
      <c r="R246" s="33">
        <v>22162219</v>
      </c>
      <c r="S246" s="33">
        <v>21569581</v>
      </c>
      <c r="T246" s="38">
        <f t="shared" si="62"/>
        <v>0.97325908565383279</v>
      </c>
      <c r="U246" s="38">
        <f t="shared" si="63"/>
        <v>6.5098743713253526E-2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71421806</v>
      </c>
      <c r="E247" s="34">
        <f>SUM(E241:E246)</f>
        <v>76715502</v>
      </c>
      <c r="F247" s="34">
        <f>SUM(F241:F246)</f>
        <v>13649433</v>
      </c>
      <c r="G247" s="39">
        <f t="shared" si="56"/>
        <v>0.19111016319021673</v>
      </c>
      <c r="H247" s="34">
        <f>SUM(H241:H246)</f>
        <v>17134824</v>
      </c>
      <c r="I247" s="39">
        <f t="shared" si="57"/>
        <v>0.23991025934012367</v>
      </c>
      <c r="J247" s="34">
        <f>SUM(J241:J246)</f>
        <v>18342820</v>
      </c>
      <c r="K247" s="39">
        <f t="shared" si="58"/>
        <v>0.23910187018003221</v>
      </c>
      <c r="L247" s="34">
        <f>SUM(L241:L246)</f>
        <v>16949925</v>
      </c>
      <c r="M247" s="39">
        <f t="shared" si="59"/>
        <v>0.22094523998552471</v>
      </c>
      <c r="N247" s="34">
        <f t="shared" si="60"/>
        <v>66077002</v>
      </c>
      <c r="O247" s="39">
        <f t="shared" si="61"/>
        <v>0.86132528990033852</v>
      </c>
      <c r="P247" s="34">
        <f>SUM(P241:P246)</f>
        <v>21909252</v>
      </c>
      <c r="Q247" s="34">
        <f>SUM(Q241:Q246)</f>
        <v>80199308</v>
      </c>
      <c r="R247" s="34">
        <f>SUM(R241:R246)</f>
        <v>78319305</v>
      </c>
      <c r="S247" s="34">
        <f>SUM(S241:S246)</f>
        <v>85852101</v>
      </c>
      <c r="T247" s="39">
        <f t="shared" si="62"/>
        <v>1.0961805777004787</v>
      </c>
      <c r="U247" s="39">
        <f t="shared" si="63"/>
        <v>-0.22635765931214813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22612607</v>
      </c>
      <c r="E248" s="33">
        <v>17793019</v>
      </c>
      <c r="F248" s="33">
        <v>1929294</v>
      </c>
      <c r="G248" s="38">
        <f t="shared" si="56"/>
        <v>8.5319397272503789E-2</v>
      </c>
      <c r="H248" s="33">
        <v>240627</v>
      </c>
      <c r="I248" s="38">
        <f t="shared" si="57"/>
        <v>1.0641276346420384E-2</v>
      </c>
      <c r="J248" s="33">
        <v>338390</v>
      </c>
      <c r="K248" s="38">
        <f t="shared" si="58"/>
        <v>1.9018132898076488E-2</v>
      </c>
      <c r="L248" s="33">
        <v>2152384</v>
      </c>
      <c r="M248" s="38">
        <f t="shared" si="59"/>
        <v>0.12096789195807636</v>
      </c>
      <c r="N248" s="33">
        <f t="shared" si="60"/>
        <v>4660695</v>
      </c>
      <c r="O248" s="38">
        <f t="shared" si="61"/>
        <v>0.26193952808120985</v>
      </c>
      <c r="P248" s="33">
        <v>4188913</v>
      </c>
      <c r="Q248" s="33">
        <v>24792792</v>
      </c>
      <c r="R248" s="33">
        <v>24789167</v>
      </c>
      <c r="S248" s="33">
        <v>9640397</v>
      </c>
      <c r="T248" s="38">
        <f t="shared" si="62"/>
        <v>0.38889556071004727</v>
      </c>
      <c r="U248" s="38">
        <f t="shared" si="63"/>
        <v>-0.48617123344409396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15181514</v>
      </c>
      <c r="E249" s="33">
        <v>15181514</v>
      </c>
      <c r="F249" s="33">
        <v>2145435</v>
      </c>
      <c r="G249" s="38">
        <f t="shared" si="56"/>
        <v>0.14131890929982346</v>
      </c>
      <c r="H249" s="33">
        <v>2648391</v>
      </c>
      <c r="I249" s="38">
        <f t="shared" si="57"/>
        <v>0.17444841140350034</v>
      </c>
      <c r="J249" s="33">
        <v>2427538</v>
      </c>
      <c r="K249" s="38">
        <f t="shared" si="58"/>
        <v>0.15990091633812017</v>
      </c>
      <c r="L249" s="33">
        <v>2151394</v>
      </c>
      <c r="M249" s="38">
        <f t="shared" si="59"/>
        <v>0.14171142614629872</v>
      </c>
      <c r="N249" s="33">
        <f t="shared" si="60"/>
        <v>9372758</v>
      </c>
      <c r="O249" s="38">
        <f t="shared" si="61"/>
        <v>0.61737966318774262</v>
      </c>
      <c r="P249" s="33">
        <v>1491962</v>
      </c>
      <c r="Q249" s="33">
        <v>7776862</v>
      </c>
      <c r="R249" s="33">
        <v>16112029</v>
      </c>
      <c r="S249" s="33">
        <v>1491962</v>
      </c>
      <c r="T249" s="38">
        <f t="shared" si="62"/>
        <v>9.2599262327544216E-2</v>
      </c>
      <c r="U249" s="38">
        <f t="shared" si="63"/>
        <v>0.44198980939192811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19076314</v>
      </c>
      <c r="E250" s="33">
        <v>19076314</v>
      </c>
      <c r="F250" s="33">
        <v>2598158</v>
      </c>
      <c r="G250" s="38">
        <f t="shared" si="56"/>
        <v>0.1361981145833519</v>
      </c>
      <c r="H250" s="33">
        <v>4560830</v>
      </c>
      <c r="I250" s="38">
        <f t="shared" si="57"/>
        <v>0.2390833994449871</v>
      </c>
      <c r="J250" s="33">
        <v>4769611</v>
      </c>
      <c r="K250" s="38">
        <f t="shared" si="58"/>
        <v>0.25002791419767989</v>
      </c>
      <c r="L250" s="33">
        <v>4339988</v>
      </c>
      <c r="M250" s="38">
        <f t="shared" si="59"/>
        <v>0.22750663466747298</v>
      </c>
      <c r="N250" s="33">
        <f t="shared" si="60"/>
        <v>16268587</v>
      </c>
      <c r="O250" s="38">
        <f t="shared" si="61"/>
        <v>0.85281606289349188</v>
      </c>
      <c r="P250" s="33">
        <v>4424321</v>
      </c>
      <c r="Q250" s="33">
        <v>17937902</v>
      </c>
      <c r="R250" s="33">
        <v>20218928</v>
      </c>
      <c r="S250" s="33">
        <v>15366000</v>
      </c>
      <c r="T250" s="38">
        <f t="shared" si="62"/>
        <v>0.75998094458816012</v>
      </c>
      <c r="U250" s="38">
        <f t="shared" si="63"/>
        <v>-1.9061229960484316E-2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8889190</v>
      </c>
      <c r="E251" s="33">
        <v>15774323</v>
      </c>
      <c r="F251" s="33">
        <v>1867839</v>
      </c>
      <c r="G251" s="38">
        <f t="shared" si="56"/>
        <v>0.2101247695234324</v>
      </c>
      <c r="H251" s="33">
        <v>2241408</v>
      </c>
      <c r="I251" s="38">
        <f t="shared" si="57"/>
        <v>0.25214985842354593</v>
      </c>
      <c r="J251" s="33">
        <v>1896178</v>
      </c>
      <c r="K251" s="38">
        <f t="shared" si="58"/>
        <v>0.12020661679109779</v>
      </c>
      <c r="L251" s="33">
        <v>2080493</v>
      </c>
      <c r="M251" s="38">
        <f t="shared" si="59"/>
        <v>0.13189111190381989</v>
      </c>
      <c r="N251" s="33">
        <f t="shared" si="60"/>
        <v>8085918</v>
      </c>
      <c r="O251" s="38">
        <f t="shared" si="61"/>
        <v>0.51260000191450372</v>
      </c>
      <c r="P251" s="33">
        <v>2304294</v>
      </c>
      <c r="Q251" s="33">
        <v>7669419</v>
      </c>
      <c r="R251" s="33">
        <v>7669419</v>
      </c>
      <c r="S251" s="33">
        <v>8325392</v>
      </c>
      <c r="T251" s="38">
        <f t="shared" si="62"/>
        <v>1.0855309900267542</v>
      </c>
      <c r="U251" s="38">
        <f t="shared" si="63"/>
        <v>-9.7123457336607211E-2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65759625</v>
      </c>
      <c r="E254" s="34">
        <f>SUM(E248:E253)</f>
        <v>67825170</v>
      </c>
      <c r="F254" s="34">
        <f>SUM(F248:F253)</f>
        <v>8540726</v>
      </c>
      <c r="G254" s="39">
        <f t="shared" si="56"/>
        <v>0.12987796083082895</v>
      </c>
      <c r="H254" s="34">
        <f>SUM(H248:H253)</f>
        <v>9691256</v>
      </c>
      <c r="I254" s="39">
        <f t="shared" si="57"/>
        <v>0.14737395476327611</v>
      </c>
      <c r="J254" s="34">
        <f>SUM(J248:J253)</f>
        <v>9431717</v>
      </c>
      <c r="K254" s="39">
        <f t="shared" si="58"/>
        <v>0.13905924599967828</v>
      </c>
      <c r="L254" s="34">
        <f>SUM(L248:L253)</f>
        <v>10724259</v>
      </c>
      <c r="M254" s="39">
        <f t="shared" si="59"/>
        <v>0.15811621260956663</v>
      </c>
      <c r="N254" s="34">
        <f t="shared" si="60"/>
        <v>38387958</v>
      </c>
      <c r="O254" s="39">
        <f t="shared" si="61"/>
        <v>0.56598395551386016</v>
      </c>
      <c r="P254" s="34">
        <f>SUM(P248:P253)</f>
        <v>12409490</v>
      </c>
      <c r="Q254" s="34">
        <f>SUM(Q248:Q253)</f>
        <v>58176975</v>
      </c>
      <c r="R254" s="34">
        <f>SUM(R248:R253)</f>
        <v>68789543</v>
      </c>
      <c r="S254" s="34">
        <f>SUM(S248:S253)</f>
        <v>34823751</v>
      </c>
      <c r="T254" s="39">
        <f t="shared" si="62"/>
        <v>0.50623611498625598</v>
      </c>
      <c r="U254" s="39">
        <f t="shared" si="63"/>
        <v>-0.1358017936272965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189612715</v>
      </c>
      <c r="E255" s="33">
        <v>232574386</v>
      </c>
      <c r="F255" s="33">
        <v>39306420</v>
      </c>
      <c r="G255" s="38">
        <f t="shared" si="56"/>
        <v>0.20729843987519508</v>
      </c>
      <c r="H255" s="33">
        <v>59047035</v>
      </c>
      <c r="I255" s="38">
        <f t="shared" si="57"/>
        <v>0.31140862573483008</v>
      </c>
      <c r="J255" s="33">
        <v>42743215</v>
      </c>
      <c r="K255" s="38">
        <f t="shared" si="58"/>
        <v>0.18378298545739255</v>
      </c>
      <c r="L255" s="33">
        <v>47255283</v>
      </c>
      <c r="M255" s="38">
        <f t="shared" si="59"/>
        <v>0.20318352253975208</v>
      </c>
      <c r="N255" s="33">
        <f t="shared" si="60"/>
        <v>188351953</v>
      </c>
      <c r="O255" s="38">
        <f t="shared" si="61"/>
        <v>0.80985682146442384</v>
      </c>
      <c r="P255" s="33">
        <v>35070931</v>
      </c>
      <c r="Q255" s="33">
        <v>167789354</v>
      </c>
      <c r="R255" s="33">
        <v>176689641</v>
      </c>
      <c r="S255" s="33">
        <v>172147654</v>
      </c>
      <c r="T255" s="38">
        <f t="shared" si="62"/>
        <v>0.97429398252045796</v>
      </c>
      <c r="U255" s="38">
        <f t="shared" si="63"/>
        <v>0.34742026095628886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10361278</v>
      </c>
      <c r="E256" s="33">
        <v>9400105</v>
      </c>
      <c r="F256" s="33">
        <v>1828599</v>
      </c>
      <c r="G256" s="38">
        <f t="shared" si="56"/>
        <v>0.1764839240873568</v>
      </c>
      <c r="H256" s="33">
        <v>2448521</v>
      </c>
      <c r="I256" s="38">
        <f t="shared" si="57"/>
        <v>0.2363145743218163</v>
      </c>
      <c r="J256" s="33">
        <v>1993661</v>
      </c>
      <c r="K256" s="38">
        <f t="shared" si="58"/>
        <v>0.21208922666289365</v>
      </c>
      <c r="L256" s="33">
        <v>1763389</v>
      </c>
      <c r="M256" s="38">
        <f t="shared" si="59"/>
        <v>0.18759247902018117</v>
      </c>
      <c r="N256" s="33">
        <f t="shared" si="60"/>
        <v>8034170</v>
      </c>
      <c r="O256" s="38">
        <f t="shared" si="61"/>
        <v>0.85468938910788761</v>
      </c>
      <c r="P256" s="33">
        <v>1401840</v>
      </c>
      <c r="Q256" s="33">
        <v>10176278</v>
      </c>
      <c r="R256" s="33">
        <v>10176278</v>
      </c>
      <c r="S256" s="33">
        <v>7019943</v>
      </c>
      <c r="T256" s="38">
        <f t="shared" si="62"/>
        <v>0.68983404344889165</v>
      </c>
      <c r="U256" s="38">
        <f t="shared" si="63"/>
        <v>0.25791031786794494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53723262</v>
      </c>
      <c r="E257" s="33">
        <v>53723262</v>
      </c>
      <c r="F257" s="33">
        <v>10857947</v>
      </c>
      <c r="G257" s="38">
        <f t="shared" si="56"/>
        <v>0.20210885556428052</v>
      </c>
      <c r="H257" s="33">
        <v>15457814</v>
      </c>
      <c r="I257" s="38">
        <f t="shared" si="57"/>
        <v>0.28773036901593951</v>
      </c>
      <c r="J257" s="33">
        <v>15991726</v>
      </c>
      <c r="K257" s="38">
        <f t="shared" si="58"/>
        <v>0.29766855929187619</v>
      </c>
      <c r="L257" s="33">
        <v>18371968</v>
      </c>
      <c r="M257" s="38">
        <f t="shared" si="59"/>
        <v>0.34197417126309271</v>
      </c>
      <c r="N257" s="33">
        <f t="shared" si="60"/>
        <v>60679455</v>
      </c>
      <c r="O257" s="38">
        <f t="shared" si="61"/>
        <v>1.1294819551351889</v>
      </c>
      <c r="P257" s="33">
        <v>22648522</v>
      </c>
      <c r="Q257" s="33">
        <v>47584347</v>
      </c>
      <c r="R257" s="33">
        <v>67973582</v>
      </c>
      <c r="S257" s="33">
        <v>57029487</v>
      </c>
      <c r="T257" s="38">
        <f t="shared" si="62"/>
        <v>0.83899487597990641</v>
      </c>
      <c r="U257" s="38">
        <f t="shared" si="63"/>
        <v>-0.18882265253335295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253697255</v>
      </c>
      <c r="E259" s="34">
        <f>SUM(E255:E258)</f>
        <v>295697753</v>
      </c>
      <c r="F259" s="34">
        <f>SUM(F255:F258)</f>
        <v>51992966</v>
      </c>
      <c r="G259" s="39">
        <f t="shared" si="56"/>
        <v>0.20494098763504556</v>
      </c>
      <c r="H259" s="34">
        <f>SUM(H255:H258)</f>
        <v>76953370</v>
      </c>
      <c r="I259" s="39">
        <f t="shared" si="57"/>
        <v>0.30332756261000932</v>
      </c>
      <c r="J259" s="34">
        <f>SUM(J255:J258)</f>
        <v>60728602</v>
      </c>
      <c r="K259" s="39">
        <f t="shared" si="58"/>
        <v>0.20537390421089877</v>
      </c>
      <c r="L259" s="34">
        <f>SUM(L255:L258)</f>
        <v>67390640</v>
      </c>
      <c r="M259" s="39">
        <f t="shared" si="59"/>
        <v>0.2279037947237969</v>
      </c>
      <c r="N259" s="34">
        <f t="shared" si="60"/>
        <v>257065578</v>
      </c>
      <c r="O259" s="39">
        <f t="shared" si="61"/>
        <v>0.86935249048037233</v>
      </c>
      <c r="P259" s="34">
        <f>SUM(P255:P258)</f>
        <v>59121293</v>
      </c>
      <c r="Q259" s="34">
        <f>SUM(Q255:Q258)</f>
        <v>225549979</v>
      </c>
      <c r="R259" s="34">
        <f>SUM(R255:R258)</f>
        <v>254839501</v>
      </c>
      <c r="S259" s="34">
        <f>SUM(S255:S258)</f>
        <v>236197084</v>
      </c>
      <c r="T259" s="39">
        <f t="shared" si="62"/>
        <v>0.9268464389278489</v>
      </c>
      <c r="U259" s="39">
        <f t="shared" si="63"/>
        <v>0.13987087528684472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838547149</v>
      </c>
      <c r="E260" s="34">
        <f>SUM(E234:E239,E241:E246,E248:E253,E255:E258)</f>
        <v>885241289</v>
      </c>
      <c r="F260" s="34">
        <f>SUM(F234:F239,F241:F246,F248:F253,F255:F258)</f>
        <v>148092517</v>
      </c>
      <c r="G260" s="39">
        <f t="shared" si="56"/>
        <v>0.17660607060271574</v>
      </c>
      <c r="H260" s="34">
        <f>SUM(H234:H239,H241:H246,H248:H253,H255:H258)</f>
        <v>198573002</v>
      </c>
      <c r="I260" s="39">
        <f t="shared" si="57"/>
        <v>0.2368060069571592</v>
      </c>
      <c r="J260" s="34">
        <f>SUM(J234:J239,J241:J246,J248:J253,J255:J258)</f>
        <v>178173824</v>
      </c>
      <c r="K260" s="39">
        <f t="shared" si="58"/>
        <v>0.20127147955476804</v>
      </c>
      <c r="L260" s="34">
        <f>SUM(L234:L239,L241:L246,L248:L253,L255:L258)</f>
        <v>217532173</v>
      </c>
      <c r="M260" s="39">
        <f t="shared" si="59"/>
        <v>0.24573206842366341</v>
      </c>
      <c r="N260" s="34">
        <f t="shared" si="60"/>
        <v>742371516</v>
      </c>
      <c r="O260" s="39">
        <f t="shared" si="61"/>
        <v>0.83860923030218038</v>
      </c>
      <c r="P260" s="34">
        <f>SUM(P234:P239,P241:P246,P248:P253,P255:P258)</f>
        <v>176488256</v>
      </c>
      <c r="Q260" s="34">
        <f>SUM(Q234:Q239,Q241:Q246,Q248:Q253,Q255:Q258)</f>
        <v>772027603</v>
      </c>
      <c r="R260" s="34">
        <f>SUM(R234:R239,R241:R246,R248:R253,R255:R258)</f>
        <v>839600468</v>
      </c>
      <c r="S260" s="34">
        <f>SUM(S234:S239,S241:S246,S248:S253,S255:S258)</f>
        <v>670784373</v>
      </c>
      <c r="T260" s="39">
        <f t="shared" si="62"/>
        <v>0.79893282408222766</v>
      </c>
      <c r="U260" s="39">
        <f t="shared" si="63"/>
        <v>0.23255891315510535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4573688</v>
      </c>
      <c r="E263" s="33">
        <v>4321129</v>
      </c>
      <c r="F263" s="33">
        <v>317452</v>
      </c>
      <c r="G263" s="38">
        <f t="shared" ref="G263:G299" si="64">IF(($D263     =0),0,($F263     /$D263     ))</f>
        <v>6.9408319937870708E-2</v>
      </c>
      <c r="H263" s="33">
        <v>429763</v>
      </c>
      <c r="I263" s="38">
        <f t="shared" ref="I263:I299" si="65">IF(($D263     =0),0,($H263     /$D263     ))</f>
        <v>9.3964214437014512E-2</v>
      </c>
      <c r="J263" s="33">
        <v>278889</v>
      </c>
      <c r="K263" s="38">
        <f t="shared" ref="K263:K299" si="66">IF(($E263     =0),0,($J263     /$E263     ))</f>
        <v>6.4540771636301536E-2</v>
      </c>
      <c r="L263" s="33">
        <v>192982</v>
      </c>
      <c r="M263" s="38">
        <f t="shared" ref="M263:M299" si="67">IF(($E263     =0),0,($L263     /$E263     ))</f>
        <v>4.4660087676160559E-2</v>
      </c>
      <c r="N263" s="33">
        <f t="shared" ref="N263:N299" si="68">$F263     +$H263     +$J263     +$L263</f>
        <v>1219086</v>
      </c>
      <c r="O263" s="38">
        <f t="shared" ref="O263:O299" si="69">IF(($E263     =0),0,($N263     /$E263     ))</f>
        <v>0.28212210281155686</v>
      </c>
      <c r="P263" s="33">
        <v>1081444</v>
      </c>
      <c r="Q263" s="33">
        <v>3190216</v>
      </c>
      <c r="R263" s="33">
        <v>2164857</v>
      </c>
      <c r="S263" s="33">
        <v>1912208</v>
      </c>
      <c r="T263" s="38">
        <f t="shared" ref="T263:T299" si="70">IF(($R263     =0),0,($S263     /$R263     ))</f>
        <v>0.88329529386929484</v>
      </c>
      <c r="U263" s="38">
        <f t="shared" ref="U263:U299" si="71">IF(($P263     =0),0,(($L263     /$P263     )-1))</f>
        <v>-0.82155155514293854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20173563</v>
      </c>
      <c r="E264" s="33">
        <v>18139769</v>
      </c>
      <c r="F264" s="33">
        <v>3945831</v>
      </c>
      <c r="G264" s="38">
        <f t="shared" si="64"/>
        <v>0.19559415458736765</v>
      </c>
      <c r="H264" s="33">
        <v>4743940</v>
      </c>
      <c r="I264" s="38">
        <f t="shared" si="65"/>
        <v>0.23515627854137616</v>
      </c>
      <c r="J264" s="33">
        <v>4445514</v>
      </c>
      <c r="K264" s="38">
        <f t="shared" si="66"/>
        <v>0.245070044717769</v>
      </c>
      <c r="L264" s="33">
        <v>4026572</v>
      </c>
      <c r="M264" s="38">
        <f t="shared" si="67"/>
        <v>0.22197482228136423</v>
      </c>
      <c r="N264" s="33">
        <f t="shared" si="68"/>
        <v>17161857</v>
      </c>
      <c r="O264" s="38">
        <f t="shared" si="69"/>
        <v>0.94609016244914701</v>
      </c>
      <c r="P264" s="33">
        <v>3684888</v>
      </c>
      <c r="Q264" s="33">
        <v>21119880</v>
      </c>
      <c r="R264" s="33">
        <v>18661392</v>
      </c>
      <c r="S264" s="33">
        <v>14869701</v>
      </c>
      <c r="T264" s="38">
        <f t="shared" si="70"/>
        <v>0.79681628251525927</v>
      </c>
      <c r="U264" s="38">
        <f t="shared" si="71"/>
        <v>9.2725749059401563E-2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18903473</v>
      </c>
      <c r="E265" s="33">
        <v>21899996</v>
      </c>
      <c r="F265" s="33">
        <v>4448698</v>
      </c>
      <c r="G265" s="38">
        <f t="shared" si="64"/>
        <v>0.23533760172006488</v>
      </c>
      <c r="H265" s="33">
        <v>6331598</v>
      </c>
      <c r="I265" s="38">
        <f t="shared" si="65"/>
        <v>0.33494363707663666</v>
      </c>
      <c r="J265" s="33">
        <v>4754757</v>
      </c>
      <c r="K265" s="38">
        <f t="shared" si="66"/>
        <v>0.21711223143602401</v>
      </c>
      <c r="L265" s="33">
        <v>6876347</v>
      </c>
      <c r="M265" s="38">
        <f t="shared" si="67"/>
        <v>0.31398850483808305</v>
      </c>
      <c r="N265" s="33">
        <f t="shared" si="68"/>
        <v>22411400</v>
      </c>
      <c r="O265" s="38">
        <f t="shared" si="69"/>
        <v>1.0233517850870841</v>
      </c>
      <c r="P265" s="33">
        <v>7824816</v>
      </c>
      <c r="Q265" s="33">
        <v>0</v>
      </c>
      <c r="R265" s="33">
        <v>25910474</v>
      </c>
      <c r="S265" s="33">
        <v>25850404</v>
      </c>
      <c r="T265" s="38">
        <f t="shared" si="70"/>
        <v>0.99768163253207953</v>
      </c>
      <c r="U265" s="38">
        <f t="shared" si="71"/>
        <v>-0.12121294609355671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43650724</v>
      </c>
      <c r="E267" s="34">
        <f>SUM(E263:E266)</f>
        <v>44360894</v>
      </c>
      <c r="F267" s="34">
        <f>SUM(F263:F266)</f>
        <v>8711981</v>
      </c>
      <c r="G267" s="39">
        <f t="shared" si="64"/>
        <v>0.19958388319057435</v>
      </c>
      <c r="H267" s="34">
        <f>SUM(H263:H266)</f>
        <v>11505301</v>
      </c>
      <c r="I267" s="39">
        <f t="shared" si="65"/>
        <v>0.26357640711755431</v>
      </c>
      <c r="J267" s="34">
        <f>SUM(J263:J266)</f>
        <v>9479160</v>
      </c>
      <c r="K267" s="39">
        <f t="shared" si="66"/>
        <v>0.21368279908876497</v>
      </c>
      <c r="L267" s="34">
        <f>SUM(L263:L266)</f>
        <v>11095901</v>
      </c>
      <c r="M267" s="39">
        <f t="shared" si="67"/>
        <v>0.25012798434585198</v>
      </c>
      <c r="N267" s="34">
        <f t="shared" si="68"/>
        <v>40792343</v>
      </c>
      <c r="O267" s="39">
        <f t="shared" si="69"/>
        <v>0.91955637774116994</v>
      </c>
      <c r="P267" s="34">
        <f>SUM(P263:P266)</f>
        <v>12591148</v>
      </c>
      <c r="Q267" s="34">
        <f>SUM(Q263:Q266)</f>
        <v>24310096</v>
      </c>
      <c r="R267" s="34">
        <f>SUM(R263:R266)</f>
        <v>46736723</v>
      </c>
      <c r="S267" s="34">
        <f>SUM(S263:S266)</f>
        <v>42632313</v>
      </c>
      <c r="T267" s="39">
        <f t="shared" si="70"/>
        <v>0.91218019286461316</v>
      </c>
      <c r="U267" s="39">
        <f t="shared" si="71"/>
        <v>-0.11875382610068597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4437162</v>
      </c>
      <c r="E268" s="33">
        <v>5737162</v>
      </c>
      <c r="F268" s="33">
        <v>209580</v>
      </c>
      <c r="G268" s="38">
        <f t="shared" si="64"/>
        <v>4.7232893457574907E-2</v>
      </c>
      <c r="H268" s="33">
        <v>416676</v>
      </c>
      <c r="I268" s="38">
        <f t="shared" si="65"/>
        <v>9.3905969626531555E-2</v>
      </c>
      <c r="J268" s="33">
        <v>693740</v>
      </c>
      <c r="K268" s="38">
        <f t="shared" si="66"/>
        <v>0.12092041326356132</v>
      </c>
      <c r="L268" s="33">
        <v>463912</v>
      </c>
      <c r="M268" s="38">
        <f t="shared" si="67"/>
        <v>8.086088557373837E-2</v>
      </c>
      <c r="N268" s="33">
        <f t="shared" si="68"/>
        <v>1783908</v>
      </c>
      <c r="O268" s="38">
        <f t="shared" si="69"/>
        <v>0.31093910194622359</v>
      </c>
      <c r="P268" s="33">
        <v>433369</v>
      </c>
      <c r="Q268" s="33">
        <v>6329044</v>
      </c>
      <c r="R268" s="33">
        <v>6240423</v>
      </c>
      <c r="S268" s="33">
        <v>1185839</v>
      </c>
      <c r="T268" s="38">
        <f t="shared" si="70"/>
        <v>0.19002541975119314</v>
      </c>
      <c r="U268" s="38">
        <f t="shared" si="71"/>
        <v>7.0478045268581813E-2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11401902</v>
      </c>
      <c r="E269" s="33">
        <v>17022423</v>
      </c>
      <c r="F269" s="33">
        <v>2678613</v>
      </c>
      <c r="G269" s="38">
        <f t="shared" si="64"/>
        <v>0.2349268569401842</v>
      </c>
      <c r="H269" s="33">
        <v>2292088</v>
      </c>
      <c r="I269" s="38">
        <f t="shared" si="65"/>
        <v>0.20102681114080792</v>
      </c>
      <c r="J269" s="33">
        <v>2060973</v>
      </c>
      <c r="K269" s="38">
        <f t="shared" si="66"/>
        <v>0.12107400926413354</v>
      </c>
      <c r="L269" s="33">
        <v>1914160</v>
      </c>
      <c r="M269" s="38">
        <f t="shared" si="67"/>
        <v>0.11244932639730548</v>
      </c>
      <c r="N269" s="33">
        <f t="shared" si="68"/>
        <v>8945834</v>
      </c>
      <c r="O269" s="38">
        <f t="shared" si="69"/>
        <v>0.52553235223916128</v>
      </c>
      <c r="P269" s="33">
        <v>2027750</v>
      </c>
      <c r="Q269" s="33">
        <v>12154736</v>
      </c>
      <c r="R269" s="33">
        <v>12631059</v>
      </c>
      <c r="S269" s="33">
        <v>7762493</v>
      </c>
      <c r="T269" s="38">
        <f t="shared" si="70"/>
        <v>0.61455599249437443</v>
      </c>
      <c r="U269" s="38">
        <f t="shared" si="71"/>
        <v>-5.6017753667858439E-2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5854453</v>
      </c>
      <c r="E270" s="33">
        <v>6344768</v>
      </c>
      <c r="F270" s="33">
        <v>1270646</v>
      </c>
      <c r="G270" s="38">
        <f t="shared" si="64"/>
        <v>0.21703923492083718</v>
      </c>
      <c r="H270" s="33">
        <v>1294580</v>
      </c>
      <c r="I270" s="38">
        <f t="shared" si="65"/>
        <v>0.22112740507097758</v>
      </c>
      <c r="J270" s="33">
        <v>1378583</v>
      </c>
      <c r="K270" s="38">
        <f t="shared" si="66"/>
        <v>0.21727870900874546</v>
      </c>
      <c r="L270" s="33">
        <v>1135240</v>
      </c>
      <c r="M270" s="38">
        <f t="shared" si="67"/>
        <v>0.17892537599483543</v>
      </c>
      <c r="N270" s="33">
        <f t="shared" si="68"/>
        <v>5079049</v>
      </c>
      <c r="O270" s="38">
        <f t="shared" si="69"/>
        <v>0.80050980587469867</v>
      </c>
      <c r="P270" s="33">
        <v>1156558</v>
      </c>
      <c r="Q270" s="33">
        <v>5866551</v>
      </c>
      <c r="R270" s="33">
        <v>5716551</v>
      </c>
      <c r="S270" s="33">
        <v>4904094</v>
      </c>
      <c r="T270" s="38">
        <f t="shared" si="70"/>
        <v>0.85787636636146514</v>
      </c>
      <c r="U270" s="38">
        <f t="shared" si="71"/>
        <v>-1.8432279228538517E-2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12303308</v>
      </c>
      <c r="E271" s="33">
        <v>12854788</v>
      </c>
      <c r="F271" s="33">
        <v>2278955</v>
      </c>
      <c r="G271" s="38">
        <f t="shared" si="64"/>
        <v>0.18523107769065036</v>
      </c>
      <c r="H271" s="33">
        <v>2471202</v>
      </c>
      <c r="I271" s="38">
        <f t="shared" si="65"/>
        <v>0.20085671268247532</v>
      </c>
      <c r="J271" s="33">
        <v>1947751</v>
      </c>
      <c r="K271" s="38">
        <f t="shared" si="66"/>
        <v>0.15151949608192683</v>
      </c>
      <c r="L271" s="33">
        <v>2539375</v>
      </c>
      <c r="M271" s="38">
        <f t="shared" si="67"/>
        <v>0.19754312556535356</v>
      </c>
      <c r="N271" s="33">
        <f t="shared" si="68"/>
        <v>9237283</v>
      </c>
      <c r="O271" s="38">
        <f t="shared" si="69"/>
        <v>0.7185869576378856</v>
      </c>
      <c r="P271" s="33">
        <v>1651687</v>
      </c>
      <c r="Q271" s="33">
        <v>10179369</v>
      </c>
      <c r="R271" s="33">
        <v>12407089</v>
      </c>
      <c r="S271" s="33">
        <v>7891560</v>
      </c>
      <c r="T271" s="38">
        <f t="shared" si="70"/>
        <v>0.63605250192047469</v>
      </c>
      <c r="U271" s="38">
        <f t="shared" si="71"/>
        <v>0.53744323228311419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2691402</v>
      </c>
      <c r="E272" s="33">
        <v>3314492</v>
      </c>
      <c r="F272" s="33">
        <v>450607</v>
      </c>
      <c r="G272" s="38">
        <f t="shared" si="64"/>
        <v>0.16742463593324222</v>
      </c>
      <c r="H272" s="33">
        <v>726036</v>
      </c>
      <c r="I272" s="38">
        <f t="shared" si="65"/>
        <v>0.26976126197424244</v>
      </c>
      <c r="J272" s="33">
        <v>503668</v>
      </c>
      <c r="K272" s="38">
        <f t="shared" si="66"/>
        <v>0.15195933494484223</v>
      </c>
      <c r="L272" s="33">
        <v>773362</v>
      </c>
      <c r="M272" s="38">
        <f t="shared" si="67"/>
        <v>0.23332746013567088</v>
      </c>
      <c r="N272" s="33">
        <f t="shared" si="68"/>
        <v>2453673</v>
      </c>
      <c r="O272" s="38">
        <f t="shared" si="69"/>
        <v>0.74028629424961656</v>
      </c>
      <c r="P272" s="33">
        <v>370494</v>
      </c>
      <c r="Q272" s="33">
        <v>2813401</v>
      </c>
      <c r="R272" s="33">
        <v>2853402</v>
      </c>
      <c r="S272" s="33">
        <v>2206746</v>
      </c>
      <c r="T272" s="38">
        <f t="shared" si="70"/>
        <v>0.77337367815681068</v>
      </c>
      <c r="U272" s="38">
        <f t="shared" si="71"/>
        <v>1.0873806323449231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5250876</v>
      </c>
      <c r="E273" s="33">
        <v>4803739</v>
      </c>
      <c r="F273" s="33">
        <v>463778</v>
      </c>
      <c r="G273" s="38">
        <f t="shared" si="64"/>
        <v>8.8323929188196412E-2</v>
      </c>
      <c r="H273" s="33">
        <v>504148</v>
      </c>
      <c r="I273" s="38">
        <f t="shared" si="65"/>
        <v>9.6012170159798099E-2</v>
      </c>
      <c r="J273" s="33">
        <v>483082</v>
      </c>
      <c r="K273" s="38">
        <f t="shared" si="66"/>
        <v>0.10056374836351434</v>
      </c>
      <c r="L273" s="33">
        <v>435651</v>
      </c>
      <c r="M273" s="38">
        <f t="shared" si="67"/>
        <v>9.0689981283329502E-2</v>
      </c>
      <c r="N273" s="33">
        <f t="shared" si="68"/>
        <v>1886659</v>
      </c>
      <c r="O273" s="38">
        <f t="shared" si="69"/>
        <v>0.39274802398714836</v>
      </c>
      <c r="P273" s="33">
        <v>449064</v>
      </c>
      <c r="Q273" s="33">
        <v>6598569</v>
      </c>
      <c r="R273" s="33">
        <v>5808569</v>
      </c>
      <c r="S273" s="33">
        <v>1756252</v>
      </c>
      <c r="T273" s="38">
        <f t="shared" si="70"/>
        <v>0.3023553649788786</v>
      </c>
      <c r="U273" s="38">
        <f t="shared" si="71"/>
        <v>-2.9868793757682699E-2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41939103</v>
      </c>
      <c r="E275" s="34">
        <f>SUM(E268:E274)</f>
        <v>50077372</v>
      </c>
      <c r="F275" s="34">
        <f>SUM(F268:F274)</f>
        <v>7352179</v>
      </c>
      <c r="G275" s="39">
        <f t="shared" si="64"/>
        <v>0.17530606222073944</v>
      </c>
      <c r="H275" s="34">
        <f>SUM(H268:H274)</f>
        <v>7704730</v>
      </c>
      <c r="I275" s="39">
        <f t="shared" si="65"/>
        <v>0.18371232212572597</v>
      </c>
      <c r="J275" s="34">
        <f>SUM(J268:J274)</f>
        <v>7067797</v>
      </c>
      <c r="K275" s="39">
        <f t="shared" si="66"/>
        <v>0.1411375381279992</v>
      </c>
      <c r="L275" s="34">
        <f>SUM(L268:L274)</f>
        <v>7261700</v>
      </c>
      <c r="M275" s="39">
        <f t="shared" si="67"/>
        <v>0.14500960633477331</v>
      </c>
      <c r="N275" s="34">
        <f t="shared" si="68"/>
        <v>29386406</v>
      </c>
      <c r="O275" s="39">
        <f t="shared" si="69"/>
        <v>0.58682005118000202</v>
      </c>
      <c r="P275" s="34">
        <f>SUM(P268:P274)</f>
        <v>6088922</v>
      </c>
      <c r="Q275" s="34">
        <f>SUM(Q268:Q274)</f>
        <v>43941670</v>
      </c>
      <c r="R275" s="34">
        <f>SUM(R268:R274)</f>
        <v>45657093</v>
      </c>
      <c r="S275" s="34">
        <f>SUM(S268:S274)</f>
        <v>25706984</v>
      </c>
      <c r="T275" s="39">
        <f t="shared" si="70"/>
        <v>0.56304469493929454</v>
      </c>
      <c r="U275" s="39">
        <f t="shared" si="71"/>
        <v>0.19260847815097648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9226402</v>
      </c>
      <c r="E276" s="33">
        <v>9559804</v>
      </c>
      <c r="F276" s="33">
        <v>664838</v>
      </c>
      <c r="G276" s="38">
        <f t="shared" si="64"/>
        <v>7.2058208606128368E-2</v>
      </c>
      <c r="H276" s="33">
        <v>882603</v>
      </c>
      <c r="I276" s="38">
        <f t="shared" si="65"/>
        <v>9.5660583616452008E-2</v>
      </c>
      <c r="J276" s="33">
        <v>1003978</v>
      </c>
      <c r="K276" s="38">
        <f t="shared" si="66"/>
        <v>0.1050207723924047</v>
      </c>
      <c r="L276" s="33">
        <v>1259765</v>
      </c>
      <c r="M276" s="38">
        <f t="shared" si="67"/>
        <v>0.1317772832999505</v>
      </c>
      <c r="N276" s="33">
        <f t="shared" si="68"/>
        <v>3811184</v>
      </c>
      <c r="O276" s="38">
        <f t="shared" si="69"/>
        <v>0.3986675877455228</v>
      </c>
      <c r="P276" s="33">
        <v>897459</v>
      </c>
      <c r="Q276" s="33">
        <v>8623371</v>
      </c>
      <c r="R276" s="33">
        <v>8834497</v>
      </c>
      <c r="S276" s="33">
        <v>4096750</v>
      </c>
      <c r="T276" s="38">
        <f t="shared" si="70"/>
        <v>0.46372193006574114</v>
      </c>
      <c r="U276" s="38">
        <f t="shared" si="71"/>
        <v>0.40370200755689112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6910380</v>
      </c>
      <c r="E277" s="33">
        <v>8233650</v>
      </c>
      <c r="F277" s="33">
        <v>663455</v>
      </c>
      <c r="G277" s="38">
        <f t="shared" si="64"/>
        <v>9.6008468419971113E-2</v>
      </c>
      <c r="H277" s="33">
        <v>848616</v>
      </c>
      <c r="I277" s="38">
        <f t="shared" si="65"/>
        <v>0.12280308752919521</v>
      </c>
      <c r="J277" s="33">
        <v>585956</v>
      </c>
      <c r="K277" s="38">
        <f t="shared" si="66"/>
        <v>7.1166007785125676E-2</v>
      </c>
      <c r="L277" s="33">
        <v>1014520</v>
      </c>
      <c r="M277" s="38">
        <f t="shared" si="67"/>
        <v>0.12321631354259655</v>
      </c>
      <c r="N277" s="33">
        <f t="shared" si="68"/>
        <v>3112547</v>
      </c>
      <c r="O277" s="38">
        <f t="shared" si="69"/>
        <v>0.3780276062256715</v>
      </c>
      <c r="P277" s="33">
        <v>701677</v>
      </c>
      <c r="Q277" s="33">
        <v>12342589</v>
      </c>
      <c r="R277" s="33">
        <v>13562589</v>
      </c>
      <c r="S277" s="33">
        <v>2897593</v>
      </c>
      <c r="T277" s="38">
        <f t="shared" si="70"/>
        <v>0.21364600814785437</v>
      </c>
      <c r="U277" s="38">
        <f t="shared" si="71"/>
        <v>0.44585044115739869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12801629</v>
      </c>
      <c r="E278" s="33">
        <v>12838329</v>
      </c>
      <c r="F278" s="33">
        <v>4158181</v>
      </c>
      <c r="G278" s="38">
        <f t="shared" si="64"/>
        <v>0.32481655264341747</v>
      </c>
      <c r="H278" s="33">
        <v>5646948</v>
      </c>
      <c r="I278" s="38">
        <f t="shared" si="65"/>
        <v>0.4411116741470949</v>
      </c>
      <c r="J278" s="33">
        <v>2386103</v>
      </c>
      <c r="K278" s="38">
        <f t="shared" si="66"/>
        <v>0.18585775454110889</v>
      </c>
      <c r="L278" s="33">
        <v>1494395</v>
      </c>
      <c r="M278" s="38">
        <f t="shared" si="67"/>
        <v>0.11640105188144033</v>
      </c>
      <c r="N278" s="33">
        <f t="shared" si="68"/>
        <v>13685627</v>
      </c>
      <c r="O278" s="38">
        <f t="shared" si="69"/>
        <v>1.0659975297408253</v>
      </c>
      <c r="P278" s="33">
        <v>24425209</v>
      </c>
      <c r="Q278" s="33">
        <v>18406000</v>
      </c>
      <c r="R278" s="33">
        <v>17359333</v>
      </c>
      <c r="S278" s="33">
        <v>33948143</v>
      </c>
      <c r="T278" s="38">
        <f t="shared" si="70"/>
        <v>1.9556133291526812</v>
      </c>
      <c r="U278" s="38">
        <f t="shared" si="71"/>
        <v>-0.93881751431482119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8399626</v>
      </c>
      <c r="E279" s="33">
        <v>8985326</v>
      </c>
      <c r="F279" s="33">
        <v>359057</v>
      </c>
      <c r="G279" s="38">
        <f t="shared" si="64"/>
        <v>4.2746784202058519E-2</v>
      </c>
      <c r="H279" s="33">
        <v>571923</v>
      </c>
      <c r="I279" s="38">
        <f t="shared" si="65"/>
        <v>6.8089103014824709E-2</v>
      </c>
      <c r="J279" s="33">
        <v>529408</v>
      </c>
      <c r="K279" s="38">
        <f t="shared" si="66"/>
        <v>5.8919175553563664E-2</v>
      </c>
      <c r="L279" s="33">
        <v>674652</v>
      </c>
      <c r="M279" s="38">
        <f t="shared" si="67"/>
        <v>7.5083753221641597E-2</v>
      </c>
      <c r="N279" s="33">
        <f t="shared" si="68"/>
        <v>2135040</v>
      </c>
      <c r="O279" s="38">
        <f t="shared" si="69"/>
        <v>0.23761408322858849</v>
      </c>
      <c r="P279" s="33">
        <v>1136397</v>
      </c>
      <c r="Q279" s="33">
        <v>6202947</v>
      </c>
      <c r="R279" s="33">
        <v>6202947</v>
      </c>
      <c r="S279" s="33">
        <v>2770305</v>
      </c>
      <c r="T279" s="38">
        <f t="shared" si="70"/>
        <v>0.44661110275486798</v>
      </c>
      <c r="U279" s="38">
        <f t="shared" si="71"/>
        <v>-0.40632367033703887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5079486</v>
      </c>
      <c r="E280" s="33">
        <v>5079486</v>
      </c>
      <c r="F280" s="33">
        <v>195495</v>
      </c>
      <c r="G280" s="38">
        <f t="shared" si="64"/>
        <v>3.8487161890002258E-2</v>
      </c>
      <c r="H280" s="33">
        <v>162753</v>
      </c>
      <c r="I280" s="38">
        <f t="shared" si="65"/>
        <v>3.2041234093370861E-2</v>
      </c>
      <c r="J280" s="33">
        <v>162753</v>
      </c>
      <c r="K280" s="38">
        <f t="shared" si="66"/>
        <v>3.2041234093370861E-2</v>
      </c>
      <c r="L280" s="33">
        <v>162753</v>
      </c>
      <c r="M280" s="38">
        <f t="shared" si="67"/>
        <v>3.2041234093370861E-2</v>
      </c>
      <c r="N280" s="33">
        <f t="shared" si="68"/>
        <v>683754</v>
      </c>
      <c r="O280" s="38">
        <f t="shared" si="69"/>
        <v>0.13461086417011486</v>
      </c>
      <c r="P280" s="33">
        <v>172596</v>
      </c>
      <c r="Q280" s="33">
        <v>2902446</v>
      </c>
      <c r="R280" s="33">
        <v>2952129</v>
      </c>
      <c r="S280" s="33">
        <v>657487</v>
      </c>
      <c r="T280" s="38">
        <f t="shared" si="70"/>
        <v>0.22271621599191635</v>
      </c>
      <c r="U280" s="38">
        <f t="shared" si="71"/>
        <v>-5.7029131613710593E-2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3141507</v>
      </c>
      <c r="E281" s="33">
        <v>3241085</v>
      </c>
      <c r="F281" s="33">
        <v>838246</v>
      </c>
      <c r="G281" s="38">
        <f t="shared" si="64"/>
        <v>0.26682926378963984</v>
      </c>
      <c r="H281" s="33">
        <v>978152</v>
      </c>
      <c r="I281" s="38">
        <f t="shared" si="65"/>
        <v>0.31136394093662689</v>
      </c>
      <c r="J281" s="33">
        <v>1634483</v>
      </c>
      <c r="K281" s="38">
        <f t="shared" si="66"/>
        <v>0.50430118309146477</v>
      </c>
      <c r="L281" s="33">
        <v>649938</v>
      </c>
      <c r="M281" s="38">
        <f t="shared" si="67"/>
        <v>0.20053099502172883</v>
      </c>
      <c r="N281" s="33">
        <f t="shared" si="68"/>
        <v>4100819</v>
      </c>
      <c r="O281" s="38">
        <f t="shared" si="69"/>
        <v>1.2652611702562568</v>
      </c>
      <c r="P281" s="33">
        <v>683992</v>
      </c>
      <c r="Q281" s="33">
        <v>2693427</v>
      </c>
      <c r="R281" s="33">
        <v>3037439</v>
      </c>
      <c r="S281" s="33">
        <v>2314577</v>
      </c>
      <c r="T281" s="38">
        <f t="shared" si="70"/>
        <v>0.76201596147280648</v>
      </c>
      <c r="U281" s="38">
        <f t="shared" si="71"/>
        <v>-4.9787132013239921E-2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5473858</v>
      </c>
      <c r="E282" s="33">
        <v>4929146</v>
      </c>
      <c r="F282" s="33">
        <v>837197</v>
      </c>
      <c r="G282" s="38">
        <f t="shared" si="64"/>
        <v>0.15294459593215606</v>
      </c>
      <c r="H282" s="33">
        <v>1076961</v>
      </c>
      <c r="I282" s="38">
        <f t="shared" si="65"/>
        <v>0.19674624369137819</v>
      </c>
      <c r="J282" s="33">
        <v>646399</v>
      </c>
      <c r="K282" s="38">
        <f t="shared" si="66"/>
        <v>0.13113813224440907</v>
      </c>
      <c r="L282" s="33">
        <v>405419</v>
      </c>
      <c r="M282" s="38">
        <f t="shared" si="67"/>
        <v>8.2249338932139565E-2</v>
      </c>
      <c r="N282" s="33">
        <f t="shared" si="68"/>
        <v>2965976</v>
      </c>
      <c r="O282" s="38">
        <f t="shared" si="69"/>
        <v>0.60172208329799926</v>
      </c>
      <c r="P282" s="33">
        <v>6018114</v>
      </c>
      <c r="Q282" s="33">
        <v>6271300</v>
      </c>
      <c r="R282" s="33">
        <v>6270400</v>
      </c>
      <c r="S282" s="33">
        <v>10091294</v>
      </c>
      <c r="T282" s="38">
        <f t="shared" si="70"/>
        <v>1.6093541081908651</v>
      </c>
      <c r="U282" s="38">
        <f t="shared" si="71"/>
        <v>-0.93263354599131887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3182961</v>
      </c>
      <c r="E283" s="33">
        <v>5784760</v>
      </c>
      <c r="F283" s="33">
        <v>527391</v>
      </c>
      <c r="G283" s="38">
        <f t="shared" si="64"/>
        <v>0.16569194533015014</v>
      </c>
      <c r="H283" s="33">
        <v>588237</v>
      </c>
      <c r="I283" s="38">
        <f t="shared" si="65"/>
        <v>0.18480810792215174</v>
      </c>
      <c r="J283" s="33">
        <v>301561</v>
      </c>
      <c r="K283" s="38">
        <f t="shared" si="66"/>
        <v>5.213025259474896E-2</v>
      </c>
      <c r="L283" s="33">
        <v>60101</v>
      </c>
      <c r="M283" s="38">
        <f t="shared" si="67"/>
        <v>1.0389540793395059E-2</v>
      </c>
      <c r="N283" s="33">
        <f t="shared" si="68"/>
        <v>1477290</v>
      </c>
      <c r="O283" s="38">
        <f t="shared" si="69"/>
        <v>0.25537619538234946</v>
      </c>
      <c r="P283" s="33">
        <v>1141267</v>
      </c>
      <c r="Q283" s="33">
        <v>3368057</v>
      </c>
      <c r="R283" s="33">
        <v>3478734</v>
      </c>
      <c r="S283" s="33">
        <v>2495956</v>
      </c>
      <c r="T283" s="38">
        <f t="shared" si="70"/>
        <v>0.71748975345628607</v>
      </c>
      <c r="U283" s="38">
        <f t="shared" si="71"/>
        <v>-0.94733835290076729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54215849</v>
      </c>
      <c r="E285" s="34">
        <f>SUM(E276:E284)</f>
        <v>58651586</v>
      </c>
      <c r="F285" s="34">
        <f>SUM(F276:F284)</f>
        <v>8243860</v>
      </c>
      <c r="G285" s="39">
        <f t="shared" si="64"/>
        <v>0.15205627417178325</v>
      </c>
      <c r="H285" s="34">
        <f>SUM(H276:H284)</f>
        <v>10756193</v>
      </c>
      <c r="I285" s="39">
        <f t="shared" si="65"/>
        <v>0.19839573110807507</v>
      </c>
      <c r="J285" s="34">
        <f>SUM(J276:J284)</f>
        <v>7250641</v>
      </c>
      <c r="K285" s="39">
        <f t="shared" si="66"/>
        <v>0.12362224953303053</v>
      </c>
      <c r="L285" s="34">
        <f>SUM(L276:L284)</f>
        <v>5721543</v>
      </c>
      <c r="M285" s="39">
        <f t="shared" si="67"/>
        <v>9.7551377383042981E-2</v>
      </c>
      <c r="N285" s="34">
        <f t="shared" si="68"/>
        <v>31972237</v>
      </c>
      <c r="O285" s="39">
        <f t="shared" si="69"/>
        <v>0.54512143968280757</v>
      </c>
      <c r="P285" s="34">
        <f>SUM(P276:P284)</f>
        <v>35176711</v>
      </c>
      <c r="Q285" s="34">
        <f>SUM(Q276:Q284)</f>
        <v>60810137</v>
      </c>
      <c r="R285" s="34">
        <f>SUM(R276:R284)</f>
        <v>61698068</v>
      </c>
      <c r="S285" s="34">
        <f>SUM(S276:S284)</f>
        <v>59272105</v>
      </c>
      <c r="T285" s="39">
        <f t="shared" si="70"/>
        <v>0.96068008158699558</v>
      </c>
      <c r="U285" s="39">
        <f t="shared" si="71"/>
        <v>-0.83734855143222453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15334745</v>
      </c>
      <c r="E286" s="33">
        <v>27477345</v>
      </c>
      <c r="F286" s="33">
        <v>4089961</v>
      </c>
      <c r="G286" s="38">
        <f t="shared" si="64"/>
        <v>0.26671203205530969</v>
      </c>
      <c r="H286" s="33">
        <v>8067974</v>
      </c>
      <c r="I286" s="38">
        <f t="shared" si="65"/>
        <v>0.52612377969115232</v>
      </c>
      <c r="J286" s="33">
        <v>5334714</v>
      </c>
      <c r="K286" s="38">
        <f t="shared" si="66"/>
        <v>0.19414954392427652</v>
      </c>
      <c r="L286" s="33">
        <v>3844070</v>
      </c>
      <c r="M286" s="38">
        <f t="shared" si="67"/>
        <v>0.1398996154832281</v>
      </c>
      <c r="N286" s="33">
        <f t="shared" si="68"/>
        <v>21336719</v>
      </c>
      <c r="O286" s="38">
        <f t="shared" si="69"/>
        <v>0.77652040253525223</v>
      </c>
      <c r="P286" s="33">
        <v>3712721</v>
      </c>
      <c r="Q286" s="33">
        <v>4235389</v>
      </c>
      <c r="R286" s="33">
        <v>12709389</v>
      </c>
      <c r="S286" s="33">
        <v>11939145</v>
      </c>
      <c r="T286" s="38">
        <f t="shared" si="70"/>
        <v>0.9393956703976879</v>
      </c>
      <c r="U286" s="38">
        <f t="shared" si="71"/>
        <v>3.537809601098485E-2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3455117</v>
      </c>
      <c r="E287" s="33">
        <v>4380481</v>
      </c>
      <c r="F287" s="33">
        <v>888674</v>
      </c>
      <c r="G287" s="38">
        <f t="shared" si="64"/>
        <v>0.25720518292144667</v>
      </c>
      <c r="H287" s="33">
        <v>886593</v>
      </c>
      <c r="I287" s="38">
        <f t="shared" si="65"/>
        <v>0.25660288783274199</v>
      </c>
      <c r="J287" s="33">
        <v>961183</v>
      </c>
      <c r="K287" s="38">
        <f t="shared" si="66"/>
        <v>0.21942407694497476</v>
      </c>
      <c r="L287" s="33">
        <v>935511</v>
      </c>
      <c r="M287" s="38">
        <f t="shared" si="67"/>
        <v>0.21356353331974273</v>
      </c>
      <c r="N287" s="33">
        <f t="shared" si="68"/>
        <v>3671961</v>
      </c>
      <c r="O287" s="38">
        <f t="shared" si="69"/>
        <v>0.83825520530736242</v>
      </c>
      <c r="P287" s="33">
        <v>854205</v>
      </c>
      <c r="Q287" s="33">
        <v>4368423</v>
      </c>
      <c r="R287" s="33">
        <v>4356862</v>
      </c>
      <c r="S287" s="33">
        <v>2825330</v>
      </c>
      <c r="T287" s="38">
        <f t="shared" si="70"/>
        <v>0.64847819370914206</v>
      </c>
      <c r="U287" s="38">
        <f t="shared" si="71"/>
        <v>9.5183240557009219E-2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2089809</v>
      </c>
      <c r="E288" s="33">
        <v>2089809</v>
      </c>
      <c r="F288" s="33">
        <v>2162108</v>
      </c>
      <c r="G288" s="38">
        <f t="shared" si="64"/>
        <v>1.0345959846091197</v>
      </c>
      <c r="H288" s="33">
        <v>1188301</v>
      </c>
      <c r="I288" s="38">
        <f t="shared" si="65"/>
        <v>0.56861703629374738</v>
      </c>
      <c r="J288" s="33">
        <v>2035767</v>
      </c>
      <c r="K288" s="38">
        <f t="shared" si="66"/>
        <v>0.974140220469909</v>
      </c>
      <c r="L288" s="33">
        <v>1115719</v>
      </c>
      <c r="M288" s="38">
        <f t="shared" si="67"/>
        <v>0.53388563261044431</v>
      </c>
      <c r="N288" s="33">
        <f t="shared" si="68"/>
        <v>6501895</v>
      </c>
      <c r="O288" s="38">
        <f t="shared" si="69"/>
        <v>3.1112388739832206</v>
      </c>
      <c r="P288" s="33">
        <v>819966</v>
      </c>
      <c r="Q288" s="33">
        <v>10774009</v>
      </c>
      <c r="R288" s="33">
        <v>10774009</v>
      </c>
      <c r="S288" s="33">
        <v>3425119</v>
      </c>
      <c r="T288" s="38">
        <f t="shared" si="70"/>
        <v>0.31790571179214722</v>
      </c>
      <c r="U288" s="38">
        <f t="shared" si="71"/>
        <v>0.36068934565579558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10940584</v>
      </c>
      <c r="E289" s="33">
        <v>9923584</v>
      </c>
      <c r="F289" s="33">
        <v>986408</v>
      </c>
      <c r="G289" s="38">
        <f t="shared" si="64"/>
        <v>9.0160452129429289E-2</v>
      </c>
      <c r="H289" s="33">
        <v>996096</v>
      </c>
      <c r="I289" s="38">
        <f t="shared" si="65"/>
        <v>9.1045962445880396E-2</v>
      </c>
      <c r="J289" s="33">
        <v>1148392</v>
      </c>
      <c r="K289" s="38">
        <f t="shared" si="66"/>
        <v>0.11572351279537715</v>
      </c>
      <c r="L289" s="33">
        <v>756622</v>
      </c>
      <c r="M289" s="38">
        <f t="shared" si="67"/>
        <v>7.6244832512124647E-2</v>
      </c>
      <c r="N289" s="33">
        <f t="shared" si="68"/>
        <v>3887518</v>
      </c>
      <c r="O289" s="38">
        <f t="shared" si="69"/>
        <v>0.3917453613533175</v>
      </c>
      <c r="P289" s="33">
        <v>1161912</v>
      </c>
      <c r="Q289" s="33">
        <v>7079962</v>
      </c>
      <c r="R289" s="33">
        <v>7096962</v>
      </c>
      <c r="S289" s="33">
        <v>3507495</v>
      </c>
      <c r="T289" s="38">
        <f t="shared" si="70"/>
        <v>0.49422485283139461</v>
      </c>
      <c r="U289" s="38">
        <f t="shared" si="71"/>
        <v>-0.34881299100103969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47272592</v>
      </c>
      <c r="E290" s="33">
        <v>47272592</v>
      </c>
      <c r="F290" s="33">
        <v>4691570</v>
      </c>
      <c r="G290" s="38">
        <f t="shared" si="64"/>
        <v>9.924503399348189E-2</v>
      </c>
      <c r="H290" s="33">
        <v>6722138</v>
      </c>
      <c r="I290" s="38">
        <f t="shared" si="65"/>
        <v>0.14219947998620427</v>
      </c>
      <c r="J290" s="33">
        <v>5256026</v>
      </c>
      <c r="K290" s="38">
        <f t="shared" si="66"/>
        <v>0.11118548354615292</v>
      </c>
      <c r="L290" s="33">
        <v>5478325</v>
      </c>
      <c r="M290" s="38">
        <f t="shared" si="67"/>
        <v>0.11588797584866935</v>
      </c>
      <c r="N290" s="33">
        <f t="shared" si="68"/>
        <v>22148059</v>
      </c>
      <c r="O290" s="38">
        <f t="shared" si="69"/>
        <v>0.4685179733745084</v>
      </c>
      <c r="P290" s="33">
        <v>5803185</v>
      </c>
      <c r="Q290" s="33">
        <v>47063057</v>
      </c>
      <c r="R290" s="33">
        <v>45997857</v>
      </c>
      <c r="S290" s="33">
        <v>22473799</v>
      </c>
      <c r="T290" s="38">
        <f t="shared" si="70"/>
        <v>0.48858360944945761</v>
      </c>
      <c r="U290" s="38">
        <f t="shared" si="71"/>
        <v>-5.5979604303498909E-2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79092847</v>
      </c>
      <c r="E292" s="34">
        <f>SUM(E286:E291)</f>
        <v>91143811</v>
      </c>
      <c r="F292" s="34">
        <f>SUM(F286:F291)</f>
        <v>12818721</v>
      </c>
      <c r="G292" s="39">
        <f t="shared" si="64"/>
        <v>0.16207181162665696</v>
      </c>
      <c r="H292" s="34">
        <f>SUM(H286:H291)</f>
        <v>17861102</v>
      </c>
      <c r="I292" s="39">
        <f t="shared" si="65"/>
        <v>0.22582449206816388</v>
      </c>
      <c r="J292" s="34">
        <f>SUM(J286:J291)</f>
        <v>14736082</v>
      </c>
      <c r="K292" s="39">
        <f t="shared" si="66"/>
        <v>0.16167945841105985</v>
      </c>
      <c r="L292" s="34">
        <f>SUM(L286:L291)</f>
        <v>12130247</v>
      </c>
      <c r="M292" s="39">
        <f t="shared" si="67"/>
        <v>0.13308909147983727</v>
      </c>
      <c r="N292" s="34">
        <f t="shared" si="68"/>
        <v>57546152</v>
      </c>
      <c r="O292" s="39">
        <f t="shared" si="69"/>
        <v>0.63137750516049851</v>
      </c>
      <c r="P292" s="34">
        <f>SUM(P286:P291)</f>
        <v>12351989</v>
      </c>
      <c r="Q292" s="34">
        <f>SUM(Q286:Q291)</f>
        <v>73520840</v>
      </c>
      <c r="R292" s="34">
        <f>SUM(R286:R291)</f>
        <v>80935079</v>
      </c>
      <c r="S292" s="34">
        <f>SUM(S286:S291)</f>
        <v>44170888</v>
      </c>
      <c r="T292" s="39">
        <f t="shared" si="70"/>
        <v>0.54575702582560026</v>
      </c>
      <c r="U292" s="39">
        <f t="shared" si="71"/>
        <v>-1.7951926608742896E-2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14732196</v>
      </c>
      <c r="G293" s="38">
        <f t="shared" si="64"/>
        <v>0.20869550583352275</v>
      </c>
      <c r="H293" s="33">
        <v>18225529</v>
      </c>
      <c r="I293" s="38">
        <f t="shared" si="65"/>
        <v>0.25818187551526861</v>
      </c>
      <c r="J293" s="33">
        <v>20605525</v>
      </c>
      <c r="K293" s="38">
        <f t="shared" si="66"/>
        <v>0.29189677240516615</v>
      </c>
      <c r="L293" s="33">
        <v>15877921</v>
      </c>
      <c r="M293" s="38">
        <f t="shared" si="67"/>
        <v>0.22492578531263863</v>
      </c>
      <c r="N293" s="33">
        <f t="shared" si="68"/>
        <v>69441171</v>
      </c>
      <c r="O293" s="38">
        <f t="shared" si="69"/>
        <v>0.98369993906659614</v>
      </c>
      <c r="P293" s="33">
        <v>16617974</v>
      </c>
      <c r="Q293" s="33">
        <v>66904274</v>
      </c>
      <c r="R293" s="33">
        <v>66904274</v>
      </c>
      <c r="S293" s="33">
        <v>57095893</v>
      </c>
      <c r="T293" s="38">
        <f t="shared" si="70"/>
        <v>0.85339679494915377</v>
      </c>
      <c r="U293" s="38">
        <f t="shared" si="71"/>
        <v>-4.4533286669000693E-2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10740330</v>
      </c>
      <c r="E294" s="33">
        <v>14822739</v>
      </c>
      <c r="F294" s="33">
        <v>3205438</v>
      </c>
      <c r="G294" s="38">
        <f t="shared" si="64"/>
        <v>0.29844874412611155</v>
      </c>
      <c r="H294" s="33">
        <v>0</v>
      </c>
      <c r="I294" s="38">
        <f t="shared" si="65"/>
        <v>0</v>
      </c>
      <c r="J294" s="33">
        <v>1740421</v>
      </c>
      <c r="K294" s="38">
        <f t="shared" si="66"/>
        <v>0.1174156139428752</v>
      </c>
      <c r="L294" s="33">
        <v>952333</v>
      </c>
      <c r="M294" s="38">
        <f t="shared" si="67"/>
        <v>6.4248112309067851E-2</v>
      </c>
      <c r="N294" s="33">
        <f t="shared" si="68"/>
        <v>5898192</v>
      </c>
      <c r="O294" s="38">
        <f t="shared" si="69"/>
        <v>0.39791512216466873</v>
      </c>
      <c r="P294" s="33">
        <v>1974371</v>
      </c>
      <c r="Q294" s="33">
        <v>12102175</v>
      </c>
      <c r="R294" s="33">
        <v>21160221</v>
      </c>
      <c r="S294" s="33">
        <v>8472378</v>
      </c>
      <c r="T294" s="38">
        <f t="shared" si="70"/>
        <v>0.40039175394245646</v>
      </c>
      <c r="U294" s="38">
        <f t="shared" si="71"/>
        <v>-0.51765245741555166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5296503</v>
      </c>
      <c r="E295" s="33">
        <v>9413191</v>
      </c>
      <c r="F295" s="33">
        <v>187264</v>
      </c>
      <c r="G295" s="38">
        <f t="shared" si="64"/>
        <v>3.535615858237029E-2</v>
      </c>
      <c r="H295" s="33">
        <v>4032658</v>
      </c>
      <c r="I295" s="38">
        <f t="shared" si="65"/>
        <v>0.76138123588337436</v>
      </c>
      <c r="J295" s="33">
        <v>192089</v>
      </c>
      <c r="K295" s="38">
        <f t="shared" si="66"/>
        <v>2.0406363793106928E-2</v>
      </c>
      <c r="L295" s="33">
        <v>177579</v>
      </c>
      <c r="M295" s="38">
        <f t="shared" si="67"/>
        <v>1.8864909890811736E-2</v>
      </c>
      <c r="N295" s="33">
        <f t="shared" si="68"/>
        <v>4589590</v>
      </c>
      <c r="O295" s="38">
        <f t="shared" si="69"/>
        <v>0.48757004930634046</v>
      </c>
      <c r="P295" s="33">
        <v>199243</v>
      </c>
      <c r="Q295" s="33">
        <v>4474682</v>
      </c>
      <c r="R295" s="33">
        <v>4540682</v>
      </c>
      <c r="S295" s="33">
        <v>816065</v>
      </c>
      <c r="T295" s="38">
        <f t="shared" si="70"/>
        <v>0.17972300196314123</v>
      </c>
      <c r="U295" s="38">
        <f t="shared" si="71"/>
        <v>-0.10873154891263437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10469548</v>
      </c>
      <c r="E296" s="33">
        <v>14762595</v>
      </c>
      <c r="F296" s="33">
        <v>3883869</v>
      </c>
      <c r="G296" s="38">
        <f t="shared" si="64"/>
        <v>0.37096816405063521</v>
      </c>
      <c r="H296" s="33">
        <v>3279118</v>
      </c>
      <c r="I296" s="38">
        <f t="shared" si="65"/>
        <v>0.31320530743065506</v>
      </c>
      <c r="J296" s="33">
        <v>4295864</v>
      </c>
      <c r="K296" s="38">
        <f t="shared" si="66"/>
        <v>0.29099653550070298</v>
      </c>
      <c r="L296" s="33">
        <v>6170344</v>
      </c>
      <c r="M296" s="38">
        <f t="shared" si="67"/>
        <v>0.41797150162285152</v>
      </c>
      <c r="N296" s="33">
        <f t="shared" si="68"/>
        <v>17629195</v>
      </c>
      <c r="O296" s="38">
        <f t="shared" si="69"/>
        <v>1.1941799527793047</v>
      </c>
      <c r="P296" s="33">
        <v>2402169</v>
      </c>
      <c r="Q296" s="33">
        <v>10893986</v>
      </c>
      <c r="R296" s="33">
        <v>11404424</v>
      </c>
      <c r="S296" s="33">
        <v>9357463</v>
      </c>
      <c r="T296" s="38">
        <f t="shared" si="70"/>
        <v>0.82051167161094674</v>
      </c>
      <c r="U296" s="38">
        <f t="shared" si="71"/>
        <v>1.5686552444894595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97098203</v>
      </c>
      <c r="E298" s="34">
        <f>SUM(E293:E297)</f>
        <v>109590347</v>
      </c>
      <c r="F298" s="34">
        <f>SUM(F293:F297)</f>
        <v>22008767</v>
      </c>
      <c r="G298" s="39">
        <f t="shared" si="64"/>
        <v>0.22666502901191693</v>
      </c>
      <c r="H298" s="34">
        <f>SUM(H293:H297)</f>
        <v>25537305</v>
      </c>
      <c r="I298" s="39">
        <f t="shared" si="65"/>
        <v>0.26300491884489358</v>
      </c>
      <c r="J298" s="34">
        <f>SUM(J293:J297)</f>
        <v>26833899</v>
      </c>
      <c r="K298" s="39">
        <f t="shared" si="66"/>
        <v>0.24485641057419044</v>
      </c>
      <c r="L298" s="34">
        <f>SUM(L293:L297)</f>
        <v>23178177</v>
      </c>
      <c r="M298" s="39">
        <f t="shared" si="67"/>
        <v>0.21149834483141111</v>
      </c>
      <c r="N298" s="34">
        <f t="shared" si="68"/>
        <v>97558148</v>
      </c>
      <c r="O298" s="39">
        <f t="shared" si="69"/>
        <v>0.89020749245369213</v>
      </c>
      <c r="P298" s="34">
        <f>SUM(P293:P297)</f>
        <v>21193757</v>
      </c>
      <c r="Q298" s="34">
        <f>SUM(Q293:Q297)</f>
        <v>94375117</v>
      </c>
      <c r="R298" s="34">
        <f>SUM(R293:R297)</f>
        <v>104009601</v>
      </c>
      <c r="S298" s="34">
        <f>SUM(S293:S297)</f>
        <v>75741799</v>
      </c>
      <c r="T298" s="39">
        <f t="shared" si="70"/>
        <v>0.72821930160082049</v>
      </c>
      <c r="U298" s="39">
        <f t="shared" si="71"/>
        <v>9.363228992386774E-2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315996726</v>
      </c>
      <c r="E299" s="34">
        <f>SUM(E263:E266,E268:E274,E276:E284,E286:E291,E293:E297)</f>
        <v>353824010</v>
      </c>
      <c r="F299" s="34">
        <f>SUM(F263:F266,F268:F274,F276:F284,F286:F291,F293:F297)</f>
        <v>59135508</v>
      </c>
      <c r="G299" s="39">
        <f t="shared" si="64"/>
        <v>0.18713962245292376</v>
      </c>
      <c r="H299" s="34">
        <f>SUM(H263:H266,H268:H274,H276:H284,H286:H291,H293:H297)</f>
        <v>73364631</v>
      </c>
      <c r="I299" s="39">
        <f t="shared" si="65"/>
        <v>0.23216895924421699</v>
      </c>
      <c r="J299" s="34">
        <f>SUM(J263:J266,J268:J274,J276:J284,J286:J291,J293:J297)</f>
        <v>65367579</v>
      </c>
      <c r="K299" s="39">
        <f t="shared" si="66"/>
        <v>0.18474602387780298</v>
      </c>
      <c r="L299" s="34">
        <f>SUM(L263:L266,L268:L274,L276:L284,L286:L291,L293:L297)</f>
        <v>59387568</v>
      </c>
      <c r="M299" s="39">
        <f t="shared" si="67"/>
        <v>0.16784493511336329</v>
      </c>
      <c r="N299" s="34">
        <f t="shared" si="68"/>
        <v>257255286</v>
      </c>
      <c r="O299" s="39">
        <f t="shared" si="69"/>
        <v>0.72707130869948589</v>
      </c>
      <c r="P299" s="34">
        <f>SUM(P263:P266,P268:P274,P276:P284,P286:P291,P293:P297)</f>
        <v>87402527</v>
      </c>
      <c r="Q299" s="34">
        <f>SUM(Q263:Q266,Q268:Q274,Q276:Q284,Q286:Q291,Q293:Q297)</f>
        <v>296957860</v>
      </c>
      <c r="R299" s="34">
        <f>SUM(R263:R266,R268:R274,R276:R284,R286:R291,R293:R297)</f>
        <v>339036564</v>
      </c>
      <c r="S299" s="34">
        <f>SUM(S263:S266,S268:S274,S276:S284,S286:S291,S293:S297)</f>
        <v>247524089</v>
      </c>
      <c r="T299" s="39">
        <f t="shared" si="70"/>
        <v>0.73008080921914964</v>
      </c>
      <c r="U299" s="39">
        <f t="shared" si="71"/>
        <v>-0.32052802088891552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2509821110</v>
      </c>
      <c r="E302" s="33">
        <v>2621116149</v>
      </c>
      <c r="F302" s="33">
        <v>486441782</v>
      </c>
      <c r="G302" s="38">
        <f t="shared" ref="G302:G339" si="72">IF(($D302     =0),0,($F302     /$D302     ))</f>
        <v>0.19381532016837646</v>
      </c>
      <c r="H302" s="33">
        <v>701199064</v>
      </c>
      <c r="I302" s="38">
        <f t="shared" ref="I302:I339" si="73">IF(($D302     =0),0,($H302     /$D302     ))</f>
        <v>0.27938208870990011</v>
      </c>
      <c r="J302" s="33">
        <v>485541061</v>
      </c>
      <c r="K302" s="38">
        <f t="shared" ref="K302:K339" si="74">IF(($E302     =0),0,($J302     /$E302     ))</f>
        <v>0.18524210046366779</v>
      </c>
      <c r="L302" s="33">
        <v>633806664</v>
      </c>
      <c r="M302" s="38">
        <f t="shared" ref="M302:M339" si="75">IF(($E302     =0),0,($L302     /$E302     ))</f>
        <v>0.24180792760435585</v>
      </c>
      <c r="N302" s="33">
        <f t="shared" ref="N302:N339" si="76">$F302     +$H302     +$J302     +$L302</f>
        <v>2306988571</v>
      </c>
      <c r="O302" s="38">
        <f t="shared" ref="O302:O339" si="77">IF(($E302     =0),0,($N302     /$E302     ))</f>
        <v>0.88015503314500387</v>
      </c>
      <c r="P302" s="33">
        <v>605483016</v>
      </c>
      <c r="Q302" s="33">
        <v>2489084333</v>
      </c>
      <c r="R302" s="33">
        <v>2384976458</v>
      </c>
      <c r="S302" s="33">
        <v>2285299227</v>
      </c>
      <c r="T302" s="38">
        <f t="shared" ref="T302:T339" si="78">IF(($R302     =0),0,($S302     /$R302     ))</f>
        <v>0.95820619919930461</v>
      </c>
      <c r="U302" s="38">
        <f t="shared" ref="U302:U339" si="79">IF(($P302     =0),0,(($L302     /$P302     )-1))</f>
        <v>4.6778600310070528E-2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2509821110</v>
      </c>
      <c r="E303" s="34">
        <f>E302</f>
        <v>2621116149</v>
      </c>
      <c r="F303" s="34">
        <f>F302</f>
        <v>486441782</v>
      </c>
      <c r="G303" s="39">
        <f t="shared" si="72"/>
        <v>0.19381532016837646</v>
      </c>
      <c r="H303" s="34">
        <f>H302</f>
        <v>701199064</v>
      </c>
      <c r="I303" s="39">
        <f t="shared" si="73"/>
        <v>0.27938208870990011</v>
      </c>
      <c r="J303" s="34">
        <f>J302</f>
        <v>485541061</v>
      </c>
      <c r="K303" s="39">
        <f t="shared" si="74"/>
        <v>0.18524210046366779</v>
      </c>
      <c r="L303" s="34">
        <f>L302</f>
        <v>633806664</v>
      </c>
      <c r="M303" s="39">
        <f t="shared" si="75"/>
        <v>0.24180792760435585</v>
      </c>
      <c r="N303" s="34">
        <f t="shared" si="76"/>
        <v>2306988571</v>
      </c>
      <c r="O303" s="39">
        <f t="shared" si="77"/>
        <v>0.88015503314500387</v>
      </c>
      <c r="P303" s="34">
        <f>P302</f>
        <v>605483016</v>
      </c>
      <c r="Q303" s="34">
        <f>Q302</f>
        <v>2489084333</v>
      </c>
      <c r="R303" s="34">
        <f>R302</f>
        <v>2384976458</v>
      </c>
      <c r="S303" s="34">
        <f>S302</f>
        <v>2285299227</v>
      </c>
      <c r="T303" s="39">
        <f t="shared" si="78"/>
        <v>0.95820619919930461</v>
      </c>
      <c r="U303" s="39">
        <f t="shared" si="79"/>
        <v>4.6778600310070528E-2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22558013</v>
      </c>
      <c r="E304" s="33">
        <v>26458246</v>
      </c>
      <c r="F304" s="33">
        <v>3400393</v>
      </c>
      <c r="G304" s="38">
        <f t="shared" si="72"/>
        <v>0.15073991667617179</v>
      </c>
      <c r="H304" s="33">
        <v>4871496</v>
      </c>
      <c r="I304" s="38">
        <f t="shared" si="73"/>
        <v>0.21595412681072576</v>
      </c>
      <c r="J304" s="33">
        <v>4865399</v>
      </c>
      <c r="K304" s="38">
        <f t="shared" si="74"/>
        <v>0.18388970304380722</v>
      </c>
      <c r="L304" s="33">
        <v>5042205</v>
      </c>
      <c r="M304" s="38">
        <f t="shared" si="75"/>
        <v>0.1905721565972287</v>
      </c>
      <c r="N304" s="33">
        <f t="shared" si="76"/>
        <v>18179493</v>
      </c>
      <c r="O304" s="38">
        <f t="shared" si="77"/>
        <v>0.68710121600653351</v>
      </c>
      <c r="P304" s="33">
        <v>3319785</v>
      </c>
      <c r="Q304" s="33">
        <v>22292020</v>
      </c>
      <c r="R304" s="33">
        <v>24276949</v>
      </c>
      <c r="S304" s="33">
        <v>16365819</v>
      </c>
      <c r="T304" s="38">
        <f t="shared" si="78"/>
        <v>0.67412997407540787</v>
      </c>
      <c r="U304" s="38">
        <f t="shared" si="79"/>
        <v>0.51883480406110638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15591754</v>
      </c>
      <c r="E305" s="33">
        <v>21345914</v>
      </c>
      <c r="F305" s="33">
        <v>3572864</v>
      </c>
      <c r="G305" s="38">
        <f t="shared" si="72"/>
        <v>0.22915087038956616</v>
      </c>
      <c r="H305" s="33">
        <v>5076591</v>
      </c>
      <c r="I305" s="38">
        <f t="shared" si="73"/>
        <v>0.32559460596928352</v>
      </c>
      <c r="J305" s="33">
        <v>4758949</v>
      </c>
      <c r="K305" s="38">
        <f t="shared" si="74"/>
        <v>0.22294425996469394</v>
      </c>
      <c r="L305" s="33">
        <v>5476613</v>
      </c>
      <c r="M305" s="38">
        <f t="shared" si="75"/>
        <v>0.25656493322328572</v>
      </c>
      <c r="N305" s="33">
        <f t="shared" si="76"/>
        <v>18885017</v>
      </c>
      <c r="O305" s="38">
        <f t="shared" si="77"/>
        <v>0.88471343977118988</v>
      </c>
      <c r="P305" s="33">
        <v>4206906</v>
      </c>
      <c r="Q305" s="33">
        <v>16185346</v>
      </c>
      <c r="R305" s="33">
        <v>17488542</v>
      </c>
      <c r="S305" s="33">
        <v>16758573</v>
      </c>
      <c r="T305" s="38">
        <f t="shared" si="78"/>
        <v>0.95826015685012511</v>
      </c>
      <c r="U305" s="38">
        <f t="shared" si="79"/>
        <v>0.30181492051403103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39748710</v>
      </c>
      <c r="E306" s="33">
        <v>45129123</v>
      </c>
      <c r="F306" s="33">
        <v>8146944</v>
      </c>
      <c r="G306" s="38">
        <f t="shared" si="72"/>
        <v>0.2049612176093262</v>
      </c>
      <c r="H306" s="33">
        <v>10345515</v>
      </c>
      <c r="I306" s="38">
        <f t="shared" si="73"/>
        <v>0.26027297489654383</v>
      </c>
      <c r="J306" s="33">
        <v>10182341</v>
      </c>
      <c r="K306" s="38">
        <f t="shared" si="74"/>
        <v>0.22562683081610072</v>
      </c>
      <c r="L306" s="33">
        <v>11020611</v>
      </c>
      <c r="M306" s="38">
        <f t="shared" si="75"/>
        <v>0.2442017541532992</v>
      </c>
      <c r="N306" s="33">
        <f t="shared" si="76"/>
        <v>39695411</v>
      </c>
      <c r="O306" s="38">
        <f t="shared" si="77"/>
        <v>0.87959633073303911</v>
      </c>
      <c r="P306" s="33">
        <v>-3742357</v>
      </c>
      <c r="Q306" s="33">
        <v>29370300</v>
      </c>
      <c r="R306" s="33">
        <v>35043930</v>
      </c>
      <c r="S306" s="33">
        <v>18880949</v>
      </c>
      <c r="T306" s="38">
        <f t="shared" si="78"/>
        <v>0.53877944054790661</v>
      </c>
      <c r="U306" s="38">
        <f t="shared" si="79"/>
        <v>-3.9448315593621879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82945901</v>
      </c>
      <c r="E307" s="33">
        <v>83231638</v>
      </c>
      <c r="F307" s="33">
        <v>18441300</v>
      </c>
      <c r="G307" s="38">
        <f t="shared" si="72"/>
        <v>0.22232925048339641</v>
      </c>
      <c r="H307" s="33">
        <v>22071389</v>
      </c>
      <c r="I307" s="38">
        <f t="shared" si="73"/>
        <v>0.26609378804625922</v>
      </c>
      <c r="J307" s="33">
        <v>19984261</v>
      </c>
      <c r="K307" s="38">
        <f t="shared" si="74"/>
        <v>0.24010414164863605</v>
      </c>
      <c r="L307" s="33">
        <v>18936260</v>
      </c>
      <c r="M307" s="38">
        <f t="shared" si="75"/>
        <v>0.227512763836271</v>
      </c>
      <c r="N307" s="33">
        <f t="shared" si="76"/>
        <v>79433210</v>
      </c>
      <c r="O307" s="38">
        <f t="shared" si="77"/>
        <v>0.95436317137000237</v>
      </c>
      <c r="P307" s="33">
        <v>23330028</v>
      </c>
      <c r="Q307" s="33">
        <v>86420002</v>
      </c>
      <c r="R307" s="33">
        <v>77635987</v>
      </c>
      <c r="S307" s="33">
        <v>73699062</v>
      </c>
      <c r="T307" s="38">
        <f t="shared" si="78"/>
        <v>0.94928994719935744</v>
      </c>
      <c r="U307" s="38">
        <f t="shared" si="79"/>
        <v>-0.18833102129153034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52963252</v>
      </c>
      <c r="E308" s="33">
        <v>53398140</v>
      </c>
      <c r="F308" s="33">
        <v>8879573</v>
      </c>
      <c r="G308" s="38">
        <f t="shared" si="72"/>
        <v>0.16765535847383389</v>
      </c>
      <c r="H308" s="33">
        <v>12219601</v>
      </c>
      <c r="I308" s="38">
        <f t="shared" si="73"/>
        <v>0.23071848005103615</v>
      </c>
      <c r="J308" s="33">
        <v>11098884</v>
      </c>
      <c r="K308" s="38">
        <f t="shared" si="74"/>
        <v>0.20785150943459829</v>
      </c>
      <c r="L308" s="33">
        <v>12550093</v>
      </c>
      <c r="M308" s="38">
        <f t="shared" si="75"/>
        <v>0.23502865455613248</v>
      </c>
      <c r="N308" s="33">
        <f t="shared" si="76"/>
        <v>44748151</v>
      </c>
      <c r="O308" s="38">
        <f t="shared" si="77"/>
        <v>0.83800954490175128</v>
      </c>
      <c r="P308" s="33">
        <v>12108951</v>
      </c>
      <c r="Q308" s="33">
        <v>43344050</v>
      </c>
      <c r="R308" s="33">
        <v>47529350</v>
      </c>
      <c r="S308" s="33">
        <v>38077446</v>
      </c>
      <c r="T308" s="38">
        <f t="shared" si="78"/>
        <v>0.80113542474281685</v>
      </c>
      <c r="U308" s="38">
        <f t="shared" si="79"/>
        <v>3.6431066572158111E-2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4168</v>
      </c>
      <c r="E309" s="33">
        <v>4168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4168</v>
      </c>
      <c r="R309" s="33">
        <v>4168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213811798</v>
      </c>
      <c r="E310" s="34">
        <f>SUM(E304:E309)</f>
        <v>229567229</v>
      </c>
      <c r="F310" s="34">
        <f>SUM(F304:F309)</f>
        <v>42441074</v>
      </c>
      <c r="G310" s="39">
        <f t="shared" si="72"/>
        <v>0.19849734391177049</v>
      </c>
      <c r="H310" s="34">
        <f>SUM(H304:H309)</f>
        <v>54584592</v>
      </c>
      <c r="I310" s="39">
        <f t="shared" si="73"/>
        <v>0.25529270372629298</v>
      </c>
      <c r="J310" s="34">
        <f>SUM(J304:J309)</f>
        <v>50889834</v>
      </c>
      <c r="K310" s="39">
        <f t="shared" si="74"/>
        <v>0.2216772586474004</v>
      </c>
      <c r="L310" s="34">
        <f>SUM(L304:L309)</f>
        <v>53025782</v>
      </c>
      <c r="M310" s="39">
        <f t="shared" si="75"/>
        <v>0.23098149605665189</v>
      </c>
      <c r="N310" s="34">
        <f t="shared" si="76"/>
        <v>200941282</v>
      </c>
      <c r="O310" s="39">
        <f t="shared" si="77"/>
        <v>0.87530473262801811</v>
      </c>
      <c r="P310" s="34">
        <f>SUM(P304:P309)</f>
        <v>39223313</v>
      </c>
      <c r="Q310" s="34">
        <f>SUM(Q304:Q309)</f>
        <v>197615886</v>
      </c>
      <c r="R310" s="34">
        <f>SUM(R304:R309)</f>
        <v>201978926</v>
      </c>
      <c r="S310" s="34">
        <f>SUM(S304:S309)</f>
        <v>163781849</v>
      </c>
      <c r="T310" s="39">
        <f t="shared" si="78"/>
        <v>0.81088582974245538</v>
      </c>
      <c r="U310" s="39">
        <f t="shared" si="79"/>
        <v>0.35189452252541753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51829000</v>
      </c>
      <c r="E311" s="33">
        <v>49252285</v>
      </c>
      <c r="F311" s="33">
        <v>3496844</v>
      </c>
      <c r="G311" s="38">
        <f t="shared" si="72"/>
        <v>6.7468868780026628E-2</v>
      </c>
      <c r="H311" s="33">
        <v>11025370</v>
      </c>
      <c r="I311" s="38">
        <f t="shared" si="73"/>
        <v>0.21272588705165063</v>
      </c>
      <c r="J311" s="33">
        <v>11377400</v>
      </c>
      <c r="K311" s="38">
        <f t="shared" si="74"/>
        <v>0.23100248039253407</v>
      </c>
      <c r="L311" s="33">
        <v>9213090</v>
      </c>
      <c r="M311" s="38">
        <f t="shared" si="75"/>
        <v>0.18705913847448905</v>
      </c>
      <c r="N311" s="33">
        <f t="shared" si="76"/>
        <v>35112704</v>
      </c>
      <c r="O311" s="38">
        <f t="shared" si="77"/>
        <v>0.7129152281970268</v>
      </c>
      <c r="P311" s="33">
        <v>8615116</v>
      </c>
      <c r="Q311" s="33">
        <v>46053357</v>
      </c>
      <c r="R311" s="33">
        <v>44797342</v>
      </c>
      <c r="S311" s="33">
        <v>32463796</v>
      </c>
      <c r="T311" s="38">
        <f t="shared" si="78"/>
        <v>0.72468129917172319</v>
      </c>
      <c r="U311" s="38">
        <f t="shared" si="79"/>
        <v>6.9409860528865774E-2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88564365</v>
      </c>
      <c r="E312" s="33">
        <v>90806395</v>
      </c>
      <c r="F312" s="33">
        <v>13530226</v>
      </c>
      <c r="G312" s="38">
        <f t="shared" si="72"/>
        <v>0.15277279975981312</v>
      </c>
      <c r="H312" s="33">
        <v>27147201</v>
      </c>
      <c r="I312" s="38">
        <f t="shared" si="73"/>
        <v>0.30652510182848375</v>
      </c>
      <c r="J312" s="33">
        <v>16832177</v>
      </c>
      <c r="K312" s="38">
        <f t="shared" si="74"/>
        <v>0.18536334362794601</v>
      </c>
      <c r="L312" s="33">
        <v>21191343</v>
      </c>
      <c r="M312" s="38">
        <f t="shared" si="75"/>
        <v>0.23336839877852214</v>
      </c>
      <c r="N312" s="33">
        <f t="shared" si="76"/>
        <v>78700947</v>
      </c>
      <c r="O312" s="38">
        <f t="shared" si="77"/>
        <v>0.86668947710125477</v>
      </c>
      <c r="P312" s="33">
        <v>21640888</v>
      </c>
      <c r="Q312" s="33">
        <v>98464325</v>
      </c>
      <c r="R312" s="33">
        <v>94841492</v>
      </c>
      <c r="S312" s="33">
        <v>83703528</v>
      </c>
      <c r="T312" s="38">
        <f t="shared" si="78"/>
        <v>0.88256232831090431</v>
      </c>
      <c r="U312" s="38">
        <f t="shared" si="79"/>
        <v>-2.0772946100917844E-2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147785359</v>
      </c>
      <c r="E313" s="33">
        <v>139261411</v>
      </c>
      <c r="F313" s="33">
        <v>18604653</v>
      </c>
      <c r="G313" s="38">
        <f t="shared" si="72"/>
        <v>0.12588968978990672</v>
      </c>
      <c r="H313" s="33">
        <v>27063089</v>
      </c>
      <c r="I313" s="38">
        <f t="shared" si="73"/>
        <v>0.18312429041093306</v>
      </c>
      <c r="J313" s="33">
        <v>23133340</v>
      </c>
      <c r="K313" s="38">
        <f t="shared" si="74"/>
        <v>0.16611450245897624</v>
      </c>
      <c r="L313" s="33">
        <v>20008619</v>
      </c>
      <c r="M313" s="38">
        <f t="shared" si="75"/>
        <v>0.14367669303594804</v>
      </c>
      <c r="N313" s="33">
        <f t="shared" si="76"/>
        <v>88809701</v>
      </c>
      <c r="O313" s="38">
        <f t="shared" si="77"/>
        <v>0.63771938229176783</v>
      </c>
      <c r="P313" s="33">
        <v>27690949</v>
      </c>
      <c r="Q313" s="33">
        <v>105012783</v>
      </c>
      <c r="R313" s="33">
        <v>119061915</v>
      </c>
      <c r="S313" s="33">
        <v>90823092</v>
      </c>
      <c r="T313" s="38">
        <f t="shared" si="78"/>
        <v>0.76282236851305474</v>
      </c>
      <c r="U313" s="38">
        <f t="shared" si="79"/>
        <v>-0.27743108407010542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43218300</v>
      </c>
      <c r="E314" s="33">
        <v>54261949</v>
      </c>
      <c r="F314" s="33">
        <v>7999752</v>
      </c>
      <c r="G314" s="38">
        <f t="shared" si="72"/>
        <v>0.1851010335899376</v>
      </c>
      <c r="H314" s="33">
        <v>10798948</v>
      </c>
      <c r="I314" s="38">
        <f t="shared" si="73"/>
        <v>0.24986980052431493</v>
      </c>
      <c r="J314" s="33">
        <v>12743893</v>
      </c>
      <c r="K314" s="38">
        <f t="shared" si="74"/>
        <v>0.23485874051446254</v>
      </c>
      <c r="L314" s="33">
        <v>12636126</v>
      </c>
      <c r="M314" s="38">
        <f t="shared" si="75"/>
        <v>0.23287268947895698</v>
      </c>
      <c r="N314" s="33">
        <f t="shared" si="76"/>
        <v>44178719</v>
      </c>
      <c r="O314" s="38">
        <f t="shared" si="77"/>
        <v>0.81417493868493374</v>
      </c>
      <c r="P314" s="33">
        <v>12240439</v>
      </c>
      <c r="Q314" s="33">
        <v>42138500</v>
      </c>
      <c r="R314" s="33">
        <v>41450777</v>
      </c>
      <c r="S314" s="33">
        <v>32442500</v>
      </c>
      <c r="T314" s="38">
        <f t="shared" si="78"/>
        <v>0.78267531631554221</v>
      </c>
      <c r="U314" s="38">
        <f t="shared" si="79"/>
        <v>3.2326209868779987E-2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46055599</v>
      </c>
      <c r="E315" s="33">
        <v>46427949</v>
      </c>
      <c r="F315" s="33">
        <v>8018904</v>
      </c>
      <c r="G315" s="38">
        <f t="shared" si="72"/>
        <v>0.17411355348998936</v>
      </c>
      <c r="H315" s="33">
        <v>9146431</v>
      </c>
      <c r="I315" s="38">
        <f t="shared" si="73"/>
        <v>0.19859541941903741</v>
      </c>
      <c r="J315" s="33">
        <v>7860873</v>
      </c>
      <c r="K315" s="38">
        <f t="shared" si="74"/>
        <v>0.16931338061045945</v>
      </c>
      <c r="L315" s="33">
        <v>10143350</v>
      </c>
      <c r="M315" s="38">
        <f t="shared" si="75"/>
        <v>0.21847508275672484</v>
      </c>
      <c r="N315" s="33">
        <f t="shared" si="76"/>
        <v>35169558</v>
      </c>
      <c r="O315" s="38">
        <f t="shared" si="77"/>
        <v>0.75750832758087161</v>
      </c>
      <c r="P315" s="33">
        <v>6634665</v>
      </c>
      <c r="Q315" s="33">
        <v>37980666</v>
      </c>
      <c r="R315" s="33">
        <v>43317396</v>
      </c>
      <c r="S315" s="33">
        <v>29613868</v>
      </c>
      <c r="T315" s="38">
        <f t="shared" si="78"/>
        <v>0.68364838920603632</v>
      </c>
      <c r="U315" s="38">
        <f t="shared" si="79"/>
        <v>0.52884132054896527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377452623</v>
      </c>
      <c r="E317" s="34">
        <f>SUM(E311:E316)</f>
        <v>380009989</v>
      </c>
      <c r="F317" s="34">
        <f>SUM(F311:F316)</f>
        <v>51650379</v>
      </c>
      <c r="G317" s="39">
        <f t="shared" si="72"/>
        <v>0.13683936963924609</v>
      </c>
      <c r="H317" s="34">
        <f>SUM(H311:H316)</f>
        <v>85181039</v>
      </c>
      <c r="I317" s="39">
        <f t="shared" si="73"/>
        <v>0.22567345889128979</v>
      </c>
      <c r="J317" s="34">
        <f>SUM(J311:J316)</f>
        <v>71947683</v>
      </c>
      <c r="K317" s="39">
        <f t="shared" si="74"/>
        <v>0.18933103097981985</v>
      </c>
      <c r="L317" s="34">
        <f>SUM(L311:L316)</f>
        <v>73192528</v>
      </c>
      <c r="M317" s="39">
        <f t="shared" si="75"/>
        <v>0.19260685276354669</v>
      </c>
      <c r="N317" s="34">
        <f t="shared" si="76"/>
        <v>281971629</v>
      </c>
      <c r="O317" s="39">
        <f t="shared" si="77"/>
        <v>0.74201109750301852</v>
      </c>
      <c r="P317" s="34">
        <f>SUM(P311:P316)</f>
        <v>76822057</v>
      </c>
      <c r="Q317" s="34">
        <f>SUM(Q311:Q316)</f>
        <v>329649631</v>
      </c>
      <c r="R317" s="34">
        <f>SUM(R311:R316)</f>
        <v>343468922</v>
      </c>
      <c r="S317" s="34">
        <f>SUM(S311:S316)</f>
        <v>269046784</v>
      </c>
      <c r="T317" s="39">
        <f t="shared" si="78"/>
        <v>0.78332206137706983</v>
      </c>
      <c r="U317" s="39">
        <f t="shared" si="79"/>
        <v>-4.7245923133768741E-2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53749686</v>
      </c>
      <c r="E318" s="33">
        <v>66782713</v>
      </c>
      <c r="F318" s="33">
        <v>8989261</v>
      </c>
      <c r="G318" s="38">
        <f t="shared" si="72"/>
        <v>0.16724304212679494</v>
      </c>
      <c r="H318" s="33">
        <v>12945348</v>
      </c>
      <c r="I318" s="38">
        <f t="shared" si="73"/>
        <v>0.24084509070434384</v>
      </c>
      <c r="J318" s="33">
        <v>12151576</v>
      </c>
      <c r="K318" s="38">
        <f t="shared" si="74"/>
        <v>0.1819569085191253</v>
      </c>
      <c r="L318" s="33">
        <v>14641697</v>
      </c>
      <c r="M318" s="38">
        <f t="shared" si="75"/>
        <v>0.21924381838156232</v>
      </c>
      <c r="N318" s="33">
        <f t="shared" si="76"/>
        <v>48727882</v>
      </c>
      <c r="O318" s="38">
        <f t="shared" si="77"/>
        <v>0.72964813513940352</v>
      </c>
      <c r="P318" s="33">
        <v>12975451</v>
      </c>
      <c r="Q318" s="33">
        <v>54152315</v>
      </c>
      <c r="R318" s="33">
        <v>53193061</v>
      </c>
      <c r="S318" s="33">
        <v>41424856</v>
      </c>
      <c r="T318" s="38">
        <f t="shared" si="78"/>
        <v>0.77876428280748877</v>
      </c>
      <c r="U318" s="38">
        <f t="shared" si="79"/>
        <v>0.12841526664468161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86489256</v>
      </c>
      <c r="E319" s="33">
        <v>92463459</v>
      </c>
      <c r="F319" s="33">
        <v>14428590</v>
      </c>
      <c r="G319" s="38">
        <f t="shared" si="72"/>
        <v>0.16682522971408148</v>
      </c>
      <c r="H319" s="33">
        <v>22406367</v>
      </c>
      <c r="I319" s="38">
        <f t="shared" si="73"/>
        <v>0.25906532251820968</v>
      </c>
      <c r="J319" s="33">
        <v>26702612</v>
      </c>
      <c r="K319" s="38">
        <f t="shared" si="74"/>
        <v>0.28879096984680186</v>
      </c>
      <c r="L319" s="33">
        <v>22577117</v>
      </c>
      <c r="M319" s="38">
        <f t="shared" si="75"/>
        <v>0.24417339827185136</v>
      </c>
      <c r="N319" s="33">
        <f t="shared" si="76"/>
        <v>86114686</v>
      </c>
      <c r="O319" s="38">
        <f t="shared" si="77"/>
        <v>0.93133749192748672</v>
      </c>
      <c r="P319" s="33">
        <v>17640767</v>
      </c>
      <c r="Q319" s="33">
        <v>73358239</v>
      </c>
      <c r="R319" s="33">
        <v>72267832</v>
      </c>
      <c r="S319" s="33">
        <v>68367443</v>
      </c>
      <c r="T319" s="38">
        <f t="shared" si="78"/>
        <v>0.94602869780291732</v>
      </c>
      <c r="U319" s="38">
        <f t="shared" si="79"/>
        <v>0.27982626832495439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28475160</v>
      </c>
      <c r="E320" s="33">
        <v>28654060</v>
      </c>
      <c r="F320" s="33">
        <v>3196250</v>
      </c>
      <c r="G320" s="38">
        <f t="shared" si="72"/>
        <v>0.11224695488980571</v>
      </c>
      <c r="H320" s="33">
        <v>5106487</v>
      </c>
      <c r="I320" s="38">
        <f t="shared" si="73"/>
        <v>0.17933128382772914</v>
      </c>
      <c r="J320" s="33">
        <v>4870533</v>
      </c>
      <c r="K320" s="38">
        <f t="shared" si="74"/>
        <v>0.16997706433224472</v>
      </c>
      <c r="L320" s="33">
        <v>5691884</v>
      </c>
      <c r="M320" s="38">
        <f t="shared" si="75"/>
        <v>0.19864144906515865</v>
      </c>
      <c r="N320" s="33">
        <f t="shared" si="76"/>
        <v>18865154</v>
      </c>
      <c r="O320" s="38">
        <f t="shared" si="77"/>
        <v>0.65837629990305035</v>
      </c>
      <c r="P320" s="33">
        <v>4014856</v>
      </c>
      <c r="Q320" s="33">
        <v>23432500</v>
      </c>
      <c r="R320" s="33">
        <v>24316700</v>
      </c>
      <c r="S320" s="33">
        <v>16058300</v>
      </c>
      <c r="T320" s="38">
        <f t="shared" si="78"/>
        <v>0.66038154848314123</v>
      </c>
      <c r="U320" s="38">
        <f t="shared" si="79"/>
        <v>0.41770564124840348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18697848</v>
      </c>
      <c r="E321" s="33">
        <v>18843951</v>
      </c>
      <c r="F321" s="33">
        <v>2649590</v>
      </c>
      <c r="G321" s="38">
        <f t="shared" si="72"/>
        <v>0.14170561232501194</v>
      </c>
      <c r="H321" s="33">
        <v>3121762</v>
      </c>
      <c r="I321" s="38">
        <f t="shared" si="73"/>
        <v>0.16695835798857708</v>
      </c>
      <c r="J321" s="33">
        <v>5117079</v>
      </c>
      <c r="K321" s="38">
        <f t="shared" si="74"/>
        <v>0.27155021789220318</v>
      </c>
      <c r="L321" s="33">
        <v>4072621</v>
      </c>
      <c r="M321" s="38">
        <f t="shared" si="75"/>
        <v>0.2161235188947371</v>
      </c>
      <c r="N321" s="33">
        <f t="shared" si="76"/>
        <v>14961052</v>
      </c>
      <c r="O321" s="38">
        <f t="shared" si="77"/>
        <v>0.79394453955011879</v>
      </c>
      <c r="P321" s="33">
        <v>2762733</v>
      </c>
      <c r="Q321" s="33">
        <v>16439807</v>
      </c>
      <c r="R321" s="33">
        <v>17894416</v>
      </c>
      <c r="S321" s="33">
        <v>10445748</v>
      </c>
      <c r="T321" s="38">
        <f t="shared" si="78"/>
        <v>0.5837434426471364</v>
      </c>
      <c r="U321" s="38">
        <f t="shared" si="79"/>
        <v>0.47412761204213361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8030206</v>
      </c>
      <c r="E322" s="33">
        <v>9040209</v>
      </c>
      <c r="F322" s="33">
        <v>2042854</v>
      </c>
      <c r="G322" s="38">
        <f t="shared" si="72"/>
        <v>0.25439621349688912</v>
      </c>
      <c r="H322" s="33">
        <v>2259142</v>
      </c>
      <c r="I322" s="38">
        <f t="shared" si="73"/>
        <v>0.28133051630306871</v>
      </c>
      <c r="J322" s="33">
        <v>2487143</v>
      </c>
      <c r="K322" s="38">
        <f t="shared" si="74"/>
        <v>0.27512007742298877</v>
      </c>
      <c r="L322" s="33">
        <v>1732677</v>
      </c>
      <c r="M322" s="38">
        <f t="shared" si="75"/>
        <v>0.1916633785789687</v>
      </c>
      <c r="N322" s="33">
        <f t="shared" si="76"/>
        <v>8521816</v>
      </c>
      <c r="O322" s="38">
        <f t="shared" si="77"/>
        <v>0.942656967333388</v>
      </c>
      <c r="P322" s="33">
        <v>1665747</v>
      </c>
      <c r="Q322" s="33">
        <v>11943479</v>
      </c>
      <c r="R322" s="33">
        <v>8974095</v>
      </c>
      <c r="S322" s="33">
        <v>7276174</v>
      </c>
      <c r="T322" s="38">
        <f t="shared" si="78"/>
        <v>0.81079752331572152</v>
      </c>
      <c r="U322" s="38">
        <f t="shared" si="79"/>
        <v>4.0180171418588762E-2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195442156</v>
      </c>
      <c r="E323" s="34">
        <f>SUM(E318:E322)</f>
        <v>215784392</v>
      </c>
      <c r="F323" s="34">
        <f>SUM(F318:F322)</f>
        <v>31306545</v>
      </c>
      <c r="G323" s="39">
        <f t="shared" si="72"/>
        <v>0.16018317460640374</v>
      </c>
      <c r="H323" s="34">
        <f>SUM(H318:H322)</f>
        <v>45839106</v>
      </c>
      <c r="I323" s="39">
        <f t="shared" si="73"/>
        <v>0.23454052563767255</v>
      </c>
      <c r="J323" s="34">
        <f>SUM(J318:J322)</f>
        <v>51328943</v>
      </c>
      <c r="K323" s="39">
        <f t="shared" si="74"/>
        <v>0.23787143511287878</v>
      </c>
      <c r="L323" s="34">
        <f>SUM(L318:L322)</f>
        <v>48715996</v>
      </c>
      <c r="M323" s="39">
        <f t="shared" si="75"/>
        <v>0.22576237117279549</v>
      </c>
      <c r="N323" s="34">
        <f t="shared" si="76"/>
        <v>177190590</v>
      </c>
      <c r="O323" s="39">
        <f t="shared" si="77"/>
        <v>0.8211464617885802</v>
      </c>
      <c r="P323" s="34">
        <f>SUM(P318:P322)</f>
        <v>39059554</v>
      </c>
      <c r="Q323" s="34">
        <f>SUM(Q318:Q322)</f>
        <v>179326340</v>
      </c>
      <c r="R323" s="34">
        <f>SUM(R318:R322)</f>
        <v>176646104</v>
      </c>
      <c r="S323" s="34">
        <f>SUM(S318:S322)</f>
        <v>143572521</v>
      </c>
      <c r="T323" s="39">
        <f t="shared" si="78"/>
        <v>0.81276924737609835</v>
      </c>
      <c r="U323" s="39">
        <f t="shared" si="79"/>
        <v>0.2472235602075743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13566017</v>
      </c>
      <c r="E324" s="33">
        <v>15425226</v>
      </c>
      <c r="F324" s="33">
        <v>1790275</v>
      </c>
      <c r="G324" s="38">
        <f t="shared" si="72"/>
        <v>0.13196762174188637</v>
      </c>
      <c r="H324" s="33">
        <v>2463397</v>
      </c>
      <c r="I324" s="38">
        <f t="shared" si="73"/>
        <v>0.18158587004571791</v>
      </c>
      <c r="J324" s="33">
        <v>11091227</v>
      </c>
      <c r="K324" s="38">
        <f t="shared" si="74"/>
        <v>0.71903173412175614</v>
      </c>
      <c r="L324" s="33">
        <v>1908069</v>
      </c>
      <c r="M324" s="38">
        <f t="shared" si="75"/>
        <v>0.12369796073004052</v>
      </c>
      <c r="N324" s="33">
        <f t="shared" si="76"/>
        <v>17252968</v>
      </c>
      <c r="O324" s="38">
        <f t="shared" si="77"/>
        <v>1.1184904519389214</v>
      </c>
      <c r="P324" s="33">
        <v>2234499</v>
      </c>
      <c r="Q324" s="33">
        <v>8798588</v>
      </c>
      <c r="R324" s="33">
        <v>10391388</v>
      </c>
      <c r="S324" s="33">
        <v>8484245</v>
      </c>
      <c r="T324" s="38">
        <f t="shared" si="78"/>
        <v>0.81646888750569224</v>
      </c>
      <c r="U324" s="38">
        <f t="shared" si="79"/>
        <v>-0.14608643816801892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35245021</v>
      </c>
      <c r="E325" s="33">
        <v>34686560</v>
      </c>
      <c r="F325" s="33">
        <v>4135118</v>
      </c>
      <c r="G325" s="38">
        <f t="shared" si="72"/>
        <v>0.11732488398857813</v>
      </c>
      <c r="H325" s="33">
        <v>6576715</v>
      </c>
      <c r="I325" s="38">
        <f t="shared" si="73"/>
        <v>0.18659983207273448</v>
      </c>
      <c r="J325" s="33">
        <v>5578899</v>
      </c>
      <c r="K325" s="38">
        <f t="shared" si="74"/>
        <v>0.1608374828752116</v>
      </c>
      <c r="L325" s="33">
        <v>5117681</v>
      </c>
      <c r="M325" s="38">
        <f t="shared" si="75"/>
        <v>0.14754074777089454</v>
      </c>
      <c r="N325" s="33">
        <f t="shared" si="76"/>
        <v>21408413</v>
      </c>
      <c r="O325" s="38">
        <f t="shared" si="77"/>
        <v>0.61719619933484327</v>
      </c>
      <c r="P325" s="33">
        <v>4835657</v>
      </c>
      <c r="Q325" s="33">
        <v>38782011</v>
      </c>
      <c r="R325" s="33">
        <v>39562811</v>
      </c>
      <c r="S325" s="33">
        <v>18287073</v>
      </c>
      <c r="T325" s="38">
        <f t="shared" si="78"/>
        <v>0.46222885931942498</v>
      </c>
      <c r="U325" s="38">
        <f t="shared" si="79"/>
        <v>5.8321754417238525E-2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95068567</v>
      </c>
      <c r="E326" s="33">
        <v>104805960</v>
      </c>
      <c r="F326" s="33">
        <v>14148436</v>
      </c>
      <c r="G326" s="38">
        <f t="shared" si="72"/>
        <v>0.14882349073379847</v>
      </c>
      <c r="H326" s="33">
        <v>20086308</v>
      </c>
      <c r="I326" s="38">
        <f t="shared" si="73"/>
        <v>0.21128232636555888</v>
      </c>
      <c r="J326" s="33">
        <v>24172722</v>
      </c>
      <c r="K326" s="38">
        <f t="shared" si="74"/>
        <v>0.23064262757576001</v>
      </c>
      <c r="L326" s="33">
        <v>22179668</v>
      </c>
      <c r="M326" s="38">
        <f t="shared" si="75"/>
        <v>0.21162601821499463</v>
      </c>
      <c r="N326" s="33">
        <f t="shared" si="76"/>
        <v>80587134</v>
      </c>
      <c r="O326" s="38">
        <f t="shared" si="77"/>
        <v>0.76891747377725461</v>
      </c>
      <c r="P326" s="33">
        <v>21506909</v>
      </c>
      <c r="Q326" s="33">
        <v>86399323</v>
      </c>
      <c r="R326" s="33">
        <v>90213665</v>
      </c>
      <c r="S326" s="33">
        <v>75051150</v>
      </c>
      <c r="T326" s="38">
        <f t="shared" si="78"/>
        <v>0.83192662663688477</v>
      </c>
      <c r="U326" s="38">
        <f t="shared" si="79"/>
        <v>3.1281064145479931E-2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87562808</v>
      </c>
      <c r="E327" s="33">
        <v>98879497</v>
      </c>
      <c r="F327" s="33">
        <v>16592227</v>
      </c>
      <c r="G327" s="38">
        <f t="shared" si="72"/>
        <v>0.18948943482945407</v>
      </c>
      <c r="H327" s="33">
        <v>25057709</v>
      </c>
      <c r="I327" s="38">
        <f t="shared" si="73"/>
        <v>0.28616840382734188</v>
      </c>
      <c r="J327" s="33">
        <v>25086948</v>
      </c>
      <c r="K327" s="38">
        <f t="shared" si="74"/>
        <v>0.25371233431739648</v>
      </c>
      <c r="L327" s="33">
        <v>26632516</v>
      </c>
      <c r="M327" s="38">
        <f t="shared" si="75"/>
        <v>0.26934315816756227</v>
      </c>
      <c r="N327" s="33">
        <f t="shared" si="76"/>
        <v>93369400</v>
      </c>
      <c r="O327" s="38">
        <f t="shared" si="77"/>
        <v>0.94427462550704522</v>
      </c>
      <c r="P327" s="33">
        <v>22776659</v>
      </c>
      <c r="Q327" s="33">
        <v>95008922</v>
      </c>
      <c r="R327" s="33">
        <v>90884944</v>
      </c>
      <c r="S327" s="33">
        <v>81687507</v>
      </c>
      <c r="T327" s="38">
        <f t="shared" si="78"/>
        <v>0.89880131300955635</v>
      </c>
      <c r="U327" s="38">
        <f t="shared" si="79"/>
        <v>0.16928984185081752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24020400</v>
      </c>
      <c r="E328" s="33">
        <v>28062300</v>
      </c>
      <c r="F328" s="33">
        <v>5720345</v>
      </c>
      <c r="G328" s="38">
        <f t="shared" si="72"/>
        <v>0.2381452848412183</v>
      </c>
      <c r="H328" s="33">
        <v>8282255</v>
      </c>
      <c r="I328" s="38">
        <f t="shared" si="73"/>
        <v>0.34480087758738404</v>
      </c>
      <c r="J328" s="33">
        <v>7552861</v>
      </c>
      <c r="K328" s="38">
        <f t="shared" si="74"/>
        <v>0.26914618545165581</v>
      </c>
      <c r="L328" s="33">
        <v>7573726</v>
      </c>
      <c r="M328" s="38">
        <f t="shared" si="75"/>
        <v>0.26988970968167258</v>
      </c>
      <c r="N328" s="33">
        <f t="shared" si="76"/>
        <v>29129187</v>
      </c>
      <c r="O328" s="38">
        <f t="shared" si="77"/>
        <v>1.0380185159448798</v>
      </c>
      <c r="P328" s="33">
        <v>8012791</v>
      </c>
      <c r="Q328" s="33">
        <v>28833562</v>
      </c>
      <c r="R328" s="33">
        <v>26795588</v>
      </c>
      <c r="S328" s="33">
        <v>28051211</v>
      </c>
      <c r="T328" s="38">
        <f t="shared" si="78"/>
        <v>1.0468593187803903</v>
      </c>
      <c r="U328" s="38">
        <f t="shared" si="79"/>
        <v>-5.4795513822836539E-2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40455086</v>
      </c>
      <c r="E329" s="33">
        <v>36861595</v>
      </c>
      <c r="F329" s="33">
        <v>9438417</v>
      </c>
      <c r="G329" s="38">
        <f t="shared" si="72"/>
        <v>0.23330606688118274</v>
      </c>
      <c r="H329" s="33">
        <v>18757317</v>
      </c>
      <c r="I329" s="38">
        <f t="shared" si="73"/>
        <v>0.46365782042831399</v>
      </c>
      <c r="J329" s="33">
        <v>16042038</v>
      </c>
      <c r="K329" s="38">
        <f t="shared" si="74"/>
        <v>0.43519652364473105</v>
      </c>
      <c r="L329" s="33">
        <v>9868437</v>
      </c>
      <c r="M329" s="38">
        <f t="shared" si="75"/>
        <v>0.26771595206338739</v>
      </c>
      <c r="N329" s="33">
        <f t="shared" si="76"/>
        <v>54106209</v>
      </c>
      <c r="O329" s="38">
        <f t="shared" si="77"/>
        <v>1.4678206138394174</v>
      </c>
      <c r="P329" s="33">
        <v>26783038</v>
      </c>
      <c r="Q329" s="33">
        <v>43946548</v>
      </c>
      <c r="R329" s="33">
        <v>45568709</v>
      </c>
      <c r="S329" s="33">
        <v>71349898</v>
      </c>
      <c r="T329" s="38">
        <f t="shared" si="78"/>
        <v>1.5657651832971613</v>
      </c>
      <c r="U329" s="38">
        <f t="shared" si="79"/>
        <v>-0.63154153759554832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42433201</v>
      </c>
      <c r="E330" s="33">
        <v>48345955</v>
      </c>
      <c r="F330" s="33">
        <v>8806475</v>
      </c>
      <c r="G330" s="38">
        <f t="shared" si="72"/>
        <v>0.20753737150303603</v>
      </c>
      <c r="H330" s="33">
        <v>13321958</v>
      </c>
      <c r="I330" s="38">
        <f t="shared" si="73"/>
        <v>0.31395128545687612</v>
      </c>
      <c r="J330" s="33">
        <v>11832710</v>
      </c>
      <c r="K330" s="38">
        <f t="shared" si="74"/>
        <v>0.24475077594392333</v>
      </c>
      <c r="L330" s="33">
        <v>11721003</v>
      </c>
      <c r="M330" s="38">
        <f t="shared" si="75"/>
        <v>0.24244020001259672</v>
      </c>
      <c r="N330" s="33">
        <f t="shared" si="76"/>
        <v>45682146</v>
      </c>
      <c r="O330" s="38">
        <f t="shared" si="77"/>
        <v>0.94490109875790018</v>
      </c>
      <c r="P330" s="33">
        <v>5603804</v>
      </c>
      <c r="Q330" s="33">
        <v>58226157</v>
      </c>
      <c r="R330" s="33">
        <v>39632441</v>
      </c>
      <c r="S330" s="33">
        <v>38887690</v>
      </c>
      <c r="T330" s="38">
        <f t="shared" si="78"/>
        <v>0.98120855084348702</v>
      </c>
      <c r="U330" s="38">
        <f t="shared" si="79"/>
        <v>1.0916154455080869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3209449</v>
      </c>
      <c r="E331" s="33">
        <v>2922015</v>
      </c>
      <c r="F331" s="33">
        <v>727386</v>
      </c>
      <c r="G331" s="38">
        <f t="shared" si="72"/>
        <v>0.22663890281478222</v>
      </c>
      <c r="H331" s="33">
        <v>670337</v>
      </c>
      <c r="I331" s="38">
        <f t="shared" si="73"/>
        <v>0.20886357751751158</v>
      </c>
      <c r="J331" s="33">
        <v>354287</v>
      </c>
      <c r="K331" s="38">
        <f t="shared" si="74"/>
        <v>0.12124749530717673</v>
      </c>
      <c r="L331" s="33">
        <v>428098</v>
      </c>
      <c r="M331" s="38">
        <f t="shared" si="75"/>
        <v>0.14650780369026167</v>
      </c>
      <c r="N331" s="33">
        <f t="shared" si="76"/>
        <v>2180108</v>
      </c>
      <c r="O331" s="38">
        <f t="shared" si="77"/>
        <v>0.74609747040997398</v>
      </c>
      <c r="P331" s="33">
        <v>1255246</v>
      </c>
      <c r="Q331" s="33">
        <v>4605707</v>
      </c>
      <c r="R331" s="33">
        <v>6612192</v>
      </c>
      <c r="S331" s="33">
        <v>5756432</v>
      </c>
      <c r="T331" s="38">
        <f t="shared" si="78"/>
        <v>0.87057847080060591</v>
      </c>
      <c r="U331" s="38">
        <f t="shared" si="79"/>
        <v>-0.65895290644224325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341560549</v>
      </c>
      <c r="E332" s="34">
        <f>SUM(E324:E331)</f>
        <v>369989108</v>
      </c>
      <c r="F332" s="34">
        <f>SUM(F324:F331)</f>
        <v>61358679</v>
      </c>
      <c r="G332" s="39">
        <f t="shared" si="72"/>
        <v>0.17964217231656926</v>
      </c>
      <c r="H332" s="34">
        <f>SUM(H324:H331)</f>
        <v>95215996</v>
      </c>
      <c r="I332" s="39">
        <f t="shared" si="73"/>
        <v>0.27876754583855645</v>
      </c>
      <c r="J332" s="34">
        <f>SUM(J324:J331)</f>
        <v>101711692</v>
      </c>
      <c r="K332" s="39">
        <f t="shared" si="74"/>
        <v>0.27490455746064829</v>
      </c>
      <c r="L332" s="34">
        <f>SUM(L324:L331)</f>
        <v>85429198</v>
      </c>
      <c r="M332" s="39">
        <f t="shared" si="75"/>
        <v>0.23089652141867917</v>
      </c>
      <c r="N332" s="34">
        <f t="shared" si="76"/>
        <v>343715565</v>
      </c>
      <c r="O332" s="39">
        <f t="shared" si="77"/>
        <v>0.92898833389441293</v>
      </c>
      <c r="P332" s="34">
        <f>SUM(P324:P331)</f>
        <v>93008603</v>
      </c>
      <c r="Q332" s="34">
        <f>SUM(Q324:Q331)</f>
        <v>364600818</v>
      </c>
      <c r="R332" s="34">
        <f>SUM(R324:R331)</f>
        <v>349661738</v>
      </c>
      <c r="S332" s="34">
        <f>SUM(S324:S331)</f>
        <v>327555206</v>
      </c>
      <c r="T332" s="39">
        <f t="shared" si="78"/>
        <v>0.93677737768380021</v>
      </c>
      <c r="U332" s="39">
        <f t="shared" si="79"/>
        <v>-8.149144009828857E-2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2064062</v>
      </c>
      <c r="E333" s="33">
        <v>3047136</v>
      </c>
      <c r="F333" s="33">
        <v>431157</v>
      </c>
      <c r="G333" s="38">
        <f t="shared" si="72"/>
        <v>0.20888762062379909</v>
      </c>
      <c r="H333" s="33">
        <v>602917</v>
      </c>
      <c r="I333" s="38">
        <f t="shared" si="73"/>
        <v>0.29210217522535659</v>
      </c>
      <c r="J333" s="33">
        <v>477092</v>
      </c>
      <c r="K333" s="38">
        <f t="shared" si="74"/>
        <v>0.15657062894468773</v>
      </c>
      <c r="L333" s="33">
        <v>670074</v>
      </c>
      <c r="M333" s="38">
        <f t="shared" si="75"/>
        <v>0.21990288585740839</v>
      </c>
      <c r="N333" s="33">
        <f t="shared" si="76"/>
        <v>2181240</v>
      </c>
      <c r="O333" s="38">
        <f t="shared" si="77"/>
        <v>0.71583283450426893</v>
      </c>
      <c r="P333" s="33">
        <v>397819</v>
      </c>
      <c r="Q333" s="33">
        <v>2034372</v>
      </c>
      <c r="R333" s="33">
        <v>2152052</v>
      </c>
      <c r="S333" s="33">
        <v>1755199</v>
      </c>
      <c r="T333" s="38">
        <f t="shared" si="78"/>
        <v>0.81559321057297873</v>
      </c>
      <c r="U333" s="38">
        <f t="shared" si="79"/>
        <v>0.68436902209296191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4014335</v>
      </c>
      <c r="E334" s="33">
        <v>4130835</v>
      </c>
      <c r="F334" s="33">
        <v>791813</v>
      </c>
      <c r="G334" s="38">
        <f t="shared" si="72"/>
        <v>0.19724636832750631</v>
      </c>
      <c r="H334" s="33">
        <v>901063</v>
      </c>
      <c r="I334" s="38">
        <f t="shared" si="73"/>
        <v>0.22446133668465637</v>
      </c>
      <c r="J334" s="33">
        <v>813332</v>
      </c>
      <c r="K334" s="38">
        <f t="shared" si="74"/>
        <v>0.1968928800109421</v>
      </c>
      <c r="L334" s="33">
        <v>714689</v>
      </c>
      <c r="M334" s="38">
        <f t="shared" si="75"/>
        <v>0.17301320435214673</v>
      </c>
      <c r="N334" s="33">
        <f t="shared" si="76"/>
        <v>3220897</v>
      </c>
      <c r="O334" s="38">
        <f t="shared" si="77"/>
        <v>0.77972056497052045</v>
      </c>
      <c r="P334" s="33">
        <v>1377306</v>
      </c>
      <c r="Q334" s="33">
        <v>5037854</v>
      </c>
      <c r="R334" s="33">
        <v>4262183</v>
      </c>
      <c r="S334" s="33">
        <v>3946304</v>
      </c>
      <c r="T334" s="38">
        <f t="shared" si="78"/>
        <v>0.92588797806194623</v>
      </c>
      <c r="U334" s="38">
        <f t="shared" si="79"/>
        <v>-0.48109643027765803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14030524</v>
      </c>
      <c r="E335" s="33">
        <v>14188299</v>
      </c>
      <c r="F335" s="33">
        <v>3193616</v>
      </c>
      <c r="G335" s="38">
        <f t="shared" si="72"/>
        <v>0.22761915378213957</v>
      </c>
      <c r="H335" s="33">
        <v>3968089</v>
      </c>
      <c r="I335" s="38">
        <f t="shared" si="73"/>
        <v>0.28281830386377588</v>
      </c>
      <c r="J335" s="33">
        <v>3313417</v>
      </c>
      <c r="K335" s="38">
        <f t="shared" si="74"/>
        <v>0.2335316587280829</v>
      </c>
      <c r="L335" s="33">
        <v>3378355</v>
      </c>
      <c r="M335" s="38">
        <f t="shared" si="75"/>
        <v>0.2381085287249726</v>
      </c>
      <c r="N335" s="33">
        <f t="shared" si="76"/>
        <v>13853477</v>
      </c>
      <c r="O335" s="38">
        <f t="shared" si="77"/>
        <v>0.97640154045245309</v>
      </c>
      <c r="P335" s="33">
        <v>2380749</v>
      </c>
      <c r="Q335" s="33">
        <v>19558204</v>
      </c>
      <c r="R335" s="33">
        <v>14937621</v>
      </c>
      <c r="S335" s="33">
        <v>9841679</v>
      </c>
      <c r="T335" s="38">
        <f t="shared" si="78"/>
        <v>0.65885183457258689</v>
      </c>
      <c r="U335" s="38">
        <f t="shared" si="79"/>
        <v>0.41903031356938514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20108921</v>
      </c>
      <c r="E337" s="34">
        <f>SUM(E333:E336)</f>
        <v>21366270</v>
      </c>
      <c r="F337" s="34">
        <f>SUM(F333:F336)</f>
        <v>4416586</v>
      </c>
      <c r="G337" s="39">
        <f t="shared" si="72"/>
        <v>0.21963316679199246</v>
      </c>
      <c r="H337" s="34">
        <f>SUM(H333:H336)</f>
        <v>5472069</v>
      </c>
      <c r="I337" s="39">
        <f t="shared" si="73"/>
        <v>0.27212146290693567</v>
      </c>
      <c r="J337" s="34">
        <f>SUM(J333:J336)</f>
        <v>4603841</v>
      </c>
      <c r="K337" s="39">
        <f t="shared" si="74"/>
        <v>0.21547237772432903</v>
      </c>
      <c r="L337" s="34">
        <f>SUM(L333:L336)</f>
        <v>4763118</v>
      </c>
      <c r="M337" s="39">
        <f t="shared" si="75"/>
        <v>0.22292697789553348</v>
      </c>
      <c r="N337" s="34">
        <f t="shared" si="76"/>
        <v>19255614</v>
      </c>
      <c r="O337" s="39">
        <f t="shared" si="77"/>
        <v>0.90121551398536104</v>
      </c>
      <c r="P337" s="34">
        <f>SUM(P333:P336)</f>
        <v>4155874</v>
      </c>
      <c r="Q337" s="34">
        <f>SUM(Q333:Q336)</f>
        <v>26630430</v>
      </c>
      <c r="R337" s="34">
        <f>SUM(R333:R336)</f>
        <v>21351856</v>
      </c>
      <c r="S337" s="34">
        <f>SUM(S333:S336)</f>
        <v>15543182</v>
      </c>
      <c r="T337" s="39">
        <f t="shared" si="78"/>
        <v>0.72795460966016257</v>
      </c>
      <c r="U337" s="39">
        <f t="shared" si="79"/>
        <v>0.14611703819701938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3658197157</v>
      </c>
      <c r="E338" s="34">
        <f>SUM(E302,E304:E309,E311:E316,E318:E322,E324:E331,E333:E336)</f>
        <v>3837833137</v>
      </c>
      <c r="F338" s="34">
        <f>SUM(F302,F304:F309,F311:F316,F318:F322,F324:F331,F333:F336)</f>
        <v>677615045</v>
      </c>
      <c r="G338" s="39">
        <f t="shared" si="72"/>
        <v>0.1852319642486672</v>
      </c>
      <c r="H338" s="34">
        <f>SUM(H302,H304:H309,H311:H316,H318:H322,H324:H331,H333:H336)</f>
        <v>987491866</v>
      </c>
      <c r="I338" s="39">
        <f t="shared" si="73"/>
        <v>0.26993948757256658</v>
      </c>
      <c r="J338" s="34">
        <f>SUM(J302,J304:J309,J311:J316,J318:J322,J324:J331,J333:J336)</f>
        <v>766023054</v>
      </c>
      <c r="K338" s="39">
        <f t="shared" si="74"/>
        <v>0.1995978008045429</v>
      </c>
      <c r="L338" s="34">
        <f>SUM(L302,L304:L309,L311:L316,L318:L322,L324:L331,L333:L336)</f>
        <v>898933286</v>
      </c>
      <c r="M338" s="39">
        <f t="shared" si="75"/>
        <v>0.23422938254754039</v>
      </c>
      <c r="N338" s="34">
        <f t="shared" si="76"/>
        <v>3330063251</v>
      </c>
      <c r="O338" s="39">
        <f t="shared" si="77"/>
        <v>0.86769360004095453</v>
      </c>
      <c r="P338" s="34">
        <f>SUM(P302,P304:P309,P311:P316,P318:P322,P324:P331,P333:P336)</f>
        <v>857752417</v>
      </c>
      <c r="Q338" s="34">
        <f>SUM(Q302,Q304:Q309,Q311:Q316,Q318:Q322,Q324:Q331,Q333:Q336)</f>
        <v>3586907438</v>
      </c>
      <c r="R338" s="34">
        <f>SUM(R302,R304:R309,R311:R316,R318:R322,R324:R331,R333:R336)</f>
        <v>3478084004</v>
      </c>
      <c r="S338" s="34">
        <f>SUM(S302,S304:S309,S311:S316,S318:S322,S324:S331,S333:S336)</f>
        <v>3204798769</v>
      </c>
      <c r="T338" s="39">
        <f t="shared" si="78"/>
        <v>0.92142649956536238</v>
      </c>
      <c r="U338" s="39">
        <f t="shared" si="79"/>
        <v>4.8010204557663139E-2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18262347791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18546541178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3832322193</v>
      </c>
      <c r="G339" s="41">
        <f t="shared" si="72"/>
        <v>0.20984827563565703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4692325313</v>
      </c>
      <c r="I339" s="41">
        <f t="shared" si="73"/>
        <v>0.25693987250163197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3560557262</v>
      </c>
      <c r="K339" s="41">
        <f t="shared" si="74"/>
        <v>0.19197958410830537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4358015568</v>
      </c>
      <c r="M339" s="41">
        <f t="shared" si="75"/>
        <v>0.2349772675225017</v>
      </c>
      <c r="N339" s="36">
        <f t="shared" si="76"/>
        <v>16443220336</v>
      </c>
      <c r="O339" s="41">
        <f t="shared" si="77"/>
        <v>0.88659228576296645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4377763135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16746064419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17127556557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15411412453</v>
      </c>
      <c r="T339" s="41">
        <f t="shared" si="78"/>
        <v>0.89980216394038903</v>
      </c>
      <c r="U339" s="41">
        <f t="shared" si="79"/>
        <v>-4.5108806463555196E-3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150605395</v>
      </c>
      <c r="E8" s="33">
        <v>143478748</v>
      </c>
      <c r="F8" s="33">
        <v>36265242</v>
      </c>
      <c r="G8" s="38">
        <f>IF(($D8       =0),0,($F8       /$D8       ))</f>
        <v>0.24079643362045564</v>
      </c>
      <c r="H8" s="33">
        <v>18242054</v>
      </c>
      <c r="I8" s="38">
        <f>IF(($D8       =0),0,($H8       /$D8       ))</f>
        <v>0.12112483752657068</v>
      </c>
      <c r="J8" s="33">
        <v>54578311</v>
      </c>
      <c r="K8" s="38">
        <f>IF(($E8       =0),0,($J8       /$E8       ))</f>
        <v>0.38039299729601767</v>
      </c>
      <c r="L8" s="33">
        <v>16410158</v>
      </c>
      <c r="M8" s="38">
        <f>IF(($E8       =0),0,($L8       /$E8       ))</f>
        <v>0.1143734401696898</v>
      </c>
      <c r="N8" s="33">
        <f>$F8       +$H8       +$J8       +$L8</f>
        <v>125495765</v>
      </c>
      <c r="O8" s="38">
        <f>IF(($E8       =0),0,($N8       /$E8       ))</f>
        <v>0.87466448341185687</v>
      </c>
      <c r="P8" s="33">
        <v>15768515</v>
      </c>
      <c r="Q8" s="33">
        <v>132981439</v>
      </c>
      <c r="R8" s="33">
        <v>133600066</v>
      </c>
      <c r="S8" s="33">
        <v>104019744</v>
      </c>
      <c r="T8" s="38">
        <f>IF(($R8       =0),0,($S8       /$R8       ))</f>
        <v>0.77859051357055464</v>
      </c>
      <c r="U8" s="38">
        <f>IF(($P8       =0),0,(($L8       /$P8       )-1))</f>
        <v>4.0691403090272082E-2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70880050</v>
      </c>
      <c r="E9" s="33">
        <v>72615690</v>
      </c>
      <c r="F9" s="33">
        <v>6094279</v>
      </c>
      <c r="G9" s="38">
        <f>IF(($D9       =0),0,($F9       /$D9       ))</f>
        <v>8.5980173546717303E-2</v>
      </c>
      <c r="H9" s="33">
        <v>12622238</v>
      </c>
      <c r="I9" s="38">
        <f>IF(($D9       =0),0,($H9       /$D9       ))</f>
        <v>0.17807885293534639</v>
      </c>
      <c r="J9" s="33">
        <v>11103480</v>
      </c>
      <c r="K9" s="38">
        <f>IF(($E9       =0),0,($J9       /$E9       ))</f>
        <v>0.15290745016676149</v>
      </c>
      <c r="L9" s="33">
        <v>12665058</v>
      </c>
      <c r="M9" s="38">
        <f>IF(($E9       =0),0,($L9       /$E9       ))</f>
        <v>0.17441214150826082</v>
      </c>
      <c r="N9" s="33">
        <f>$F9       +$H9       +$J9       +$L9</f>
        <v>42485055</v>
      </c>
      <c r="O9" s="38">
        <f>IF(($E9       =0),0,($N9       /$E9       ))</f>
        <v>0.58506715284258815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221485445</v>
      </c>
      <c r="E10" s="34">
        <f>SUM(E8:E9)</f>
        <v>216094438</v>
      </c>
      <c r="F10" s="34">
        <f>SUM(F8:F9)</f>
        <v>42359521</v>
      </c>
      <c r="G10" s="39">
        <f t="shared" ref="G10:G54" si="0">IF(($D10      =0),0,($F10      /$D10      ))</f>
        <v>0.1912519398283711</v>
      </c>
      <c r="H10" s="34">
        <f>SUM(H8:H9)</f>
        <v>30864292</v>
      </c>
      <c r="I10" s="39">
        <f t="shared" ref="I10:I54" si="1">IF(($D10      =0),0,($H10      /$D10      ))</f>
        <v>0.13935133299617047</v>
      </c>
      <c r="J10" s="34">
        <f>SUM(J8:J9)</f>
        <v>65681791</v>
      </c>
      <c r="K10" s="39">
        <f t="shared" ref="K10:K54" si="2">IF(($E10      =0),0,($J10      /$E10      ))</f>
        <v>0.30394947509014553</v>
      </c>
      <c r="L10" s="34">
        <f>SUM(L8:L9)</f>
        <v>29075216</v>
      </c>
      <c r="M10" s="39">
        <f t="shared" ref="M10:M54" si="3">IF(($E10      =0),0,($L10      /$E10      ))</f>
        <v>0.1345486550653377</v>
      </c>
      <c r="N10" s="34">
        <f t="shared" ref="N10:N54" si="4">$F10      +$H10      +$J10      +$L10</f>
        <v>167980820</v>
      </c>
      <c r="O10" s="39">
        <f t="shared" ref="O10:O54" si="5">IF(($E10      =0),0,($N10      /$E10      ))</f>
        <v>0.77734911437193033</v>
      </c>
      <c r="P10" s="34">
        <f>SUM(P8:P9)</f>
        <v>15768515</v>
      </c>
      <c r="Q10" s="34">
        <f>SUM(Q8:Q9)</f>
        <v>132981439</v>
      </c>
      <c r="R10" s="34">
        <f>SUM(R8:R9)</f>
        <v>133600066</v>
      </c>
      <c r="S10" s="34">
        <f>SUM(S8:S9)</f>
        <v>104019744</v>
      </c>
      <c r="T10" s="39">
        <f t="shared" ref="T10:T54" si="6">IF(($R10      =0),0,($S10      /$R10      ))</f>
        <v>0.77859051357055464</v>
      </c>
      <c r="U10" s="39">
        <f t="shared" ref="U10:U54" si="7">IF(($P10      =0),0,(($L10      /$P10      )-1))</f>
        <v>0.84387787943252746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2491416</v>
      </c>
      <c r="E11" s="33">
        <v>2948026</v>
      </c>
      <c r="F11" s="33">
        <v>955393</v>
      </c>
      <c r="G11" s="38">
        <f t="shared" si="0"/>
        <v>0.38347389596919984</v>
      </c>
      <c r="H11" s="33">
        <v>239016</v>
      </c>
      <c r="I11" s="38">
        <f t="shared" si="1"/>
        <v>9.593580518066834E-2</v>
      </c>
      <c r="J11" s="33">
        <v>1329915</v>
      </c>
      <c r="K11" s="38">
        <f t="shared" si="2"/>
        <v>0.45112051250565632</v>
      </c>
      <c r="L11" s="33">
        <v>992055</v>
      </c>
      <c r="M11" s="38">
        <f t="shared" si="3"/>
        <v>0.33651501038321913</v>
      </c>
      <c r="N11" s="33">
        <f t="shared" si="4"/>
        <v>3516379</v>
      </c>
      <c r="O11" s="38">
        <f t="shared" si="5"/>
        <v>1.1927910405132112</v>
      </c>
      <c r="P11" s="33">
        <v>931149</v>
      </c>
      <c r="Q11" s="33">
        <v>2208279</v>
      </c>
      <c r="R11" s="33">
        <v>3444388</v>
      </c>
      <c r="S11" s="33">
        <v>2562219</v>
      </c>
      <c r="T11" s="38">
        <f t="shared" si="6"/>
        <v>0.74388222232803036</v>
      </c>
      <c r="U11" s="38">
        <f t="shared" si="7"/>
        <v>6.5409510185802766E-2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6420</v>
      </c>
      <c r="E13" s="33">
        <v>6420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6000</v>
      </c>
      <c r="R13" s="33">
        <v>6000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2813014</v>
      </c>
      <c r="E14" s="33">
        <v>2602014</v>
      </c>
      <c r="F14" s="33">
        <v>491523</v>
      </c>
      <c r="G14" s="38">
        <f t="shared" si="0"/>
        <v>0.17473180012612807</v>
      </c>
      <c r="H14" s="33">
        <v>804418</v>
      </c>
      <c r="I14" s="38">
        <f t="shared" si="1"/>
        <v>0.28596302755691938</v>
      </c>
      <c r="J14" s="33">
        <v>613421</v>
      </c>
      <c r="K14" s="38">
        <f t="shared" si="2"/>
        <v>0.23574853940063351</v>
      </c>
      <c r="L14" s="33">
        <v>585608</v>
      </c>
      <c r="M14" s="38">
        <f t="shared" si="3"/>
        <v>0.22505951159371165</v>
      </c>
      <c r="N14" s="33">
        <f t="shared" si="4"/>
        <v>2494970</v>
      </c>
      <c r="O14" s="38">
        <f t="shared" si="5"/>
        <v>0.95886109759593918</v>
      </c>
      <c r="P14" s="33">
        <v>488919</v>
      </c>
      <c r="Q14" s="33">
        <v>2694117</v>
      </c>
      <c r="R14" s="33">
        <v>2848896</v>
      </c>
      <c r="S14" s="33">
        <v>2178157</v>
      </c>
      <c r="T14" s="38">
        <f t="shared" si="6"/>
        <v>0.76456178112503936</v>
      </c>
      <c r="U14" s="38">
        <f t="shared" si="7"/>
        <v>0.19776077427958416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220551</v>
      </c>
      <c r="E15" s="33">
        <v>4468</v>
      </c>
      <c r="F15" s="33">
        <v>283863</v>
      </c>
      <c r="G15" s="38">
        <f t="shared" si="0"/>
        <v>1.2870628562101283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1764</v>
      </c>
      <c r="M15" s="38">
        <f t="shared" si="3"/>
        <v>0.39480752014324083</v>
      </c>
      <c r="N15" s="33">
        <f t="shared" si="4"/>
        <v>285627</v>
      </c>
      <c r="O15" s="38">
        <f t="shared" si="5"/>
        <v>63.927260519247987</v>
      </c>
      <c r="P15" s="33">
        <v>288382</v>
      </c>
      <c r="Q15" s="33">
        <v>1524047</v>
      </c>
      <c r="R15" s="33">
        <v>1505524</v>
      </c>
      <c r="S15" s="33">
        <v>1963700</v>
      </c>
      <c r="T15" s="38">
        <f t="shared" si="6"/>
        <v>1.3043299210108905</v>
      </c>
      <c r="U15" s="38">
        <f t="shared" si="7"/>
        <v>-0.99388311337045998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3833890</v>
      </c>
      <c r="E16" s="33">
        <v>3905620</v>
      </c>
      <c r="F16" s="33">
        <v>37001</v>
      </c>
      <c r="G16" s="38">
        <f t="shared" si="0"/>
        <v>9.6510332847316947E-3</v>
      </c>
      <c r="H16" s="33">
        <v>431433</v>
      </c>
      <c r="I16" s="38">
        <f t="shared" si="1"/>
        <v>0.11253139761443338</v>
      </c>
      <c r="J16" s="33">
        <v>503700</v>
      </c>
      <c r="K16" s="38">
        <f t="shared" si="2"/>
        <v>0.12896799995903338</v>
      </c>
      <c r="L16" s="33">
        <v>2752371</v>
      </c>
      <c r="M16" s="38">
        <f t="shared" si="3"/>
        <v>0.70472063334374568</v>
      </c>
      <c r="N16" s="33">
        <f t="shared" si="4"/>
        <v>3724505</v>
      </c>
      <c r="O16" s="38">
        <f t="shared" si="5"/>
        <v>0.95362708097561977</v>
      </c>
      <c r="P16" s="33">
        <v>983861</v>
      </c>
      <c r="Q16" s="33">
        <v>3133317</v>
      </c>
      <c r="R16" s="33">
        <v>2107217</v>
      </c>
      <c r="S16" s="33">
        <v>1125299</v>
      </c>
      <c r="T16" s="38">
        <f t="shared" si="6"/>
        <v>0.53402141307705853</v>
      </c>
      <c r="U16" s="38">
        <f t="shared" si="7"/>
        <v>1.7975201781552475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9080679</v>
      </c>
      <c r="E18" s="33">
        <v>8732679</v>
      </c>
      <c r="F18" s="33">
        <v>289182</v>
      </c>
      <c r="G18" s="38">
        <f t="shared" si="0"/>
        <v>3.1845856460733832E-2</v>
      </c>
      <c r="H18" s="33">
        <v>1073412</v>
      </c>
      <c r="I18" s="38">
        <f t="shared" si="1"/>
        <v>0.11820834102824249</v>
      </c>
      <c r="J18" s="33">
        <v>1357275</v>
      </c>
      <c r="K18" s="38">
        <f t="shared" si="2"/>
        <v>0.15542481293541191</v>
      </c>
      <c r="L18" s="33">
        <v>2285887</v>
      </c>
      <c r="M18" s="38">
        <f t="shared" si="3"/>
        <v>0.26176239845756383</v>
      </c>
      <c r="N18" s="33">
        <f t="shared" si="4"/>
        <v>5005756</v>
      </c>
      <c r="O18" s="38">
        <f t="shared" si="5"/>
        <v>0.57322111576527657</v>
      </c>
      <c r="P18" s="33">
        <v>284065</v>
      </c>
      <c r="Q18" s="33">
        <v>5784030</v>
      </c>
      <c r="R18" s="33">
        <v>6384030</v>
      </c>
      <c r="S18" s="33">
        <v>4240671</v>
      </c>
      <c r="T18" s="38">
        <f t="shared" si="6"/>
        <v>0.66426238598502829</v>
      </c>
      <c r="U18" s="38">
        <f t="shared" si="7"/>
        <v>7.0470561315191951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18445970</v>
      </c>
      <c r="E19" s="34">
        <f>SUM(E11:E18)</f>
        <v>18199227</v>
      </c>
      <c r="F19" s="34">
        <f>SUM(F11:F18)</f>
        <v>2056962</v>
      </c>
      <c r="G19" s="39">
        <f t="shared" si="0"/>
        <v>0.11151281282578254</v>
      </c>
      <c r="H19" s="34">
        <f>SUM(H11:H18)</f>
        <v>2548279</v>
      </c>
      <c r="I19" s="39">
        <f t="shared" si="1"/>
        <v>0.13814827845865521</v>
      </c>
      <c r="J19" s="34">
        <f>SUM(J11:J18)</f>
        <v>3804311</v>
      </c>
      <c r="K19" s="39">
        <f t="shared" si="2"/>
        <v>0.2090369552509016</v>
      </c>
      <c r="L19" s="34">
        <f>SUM(L11:L18)</f>
        <v>6617685</v>
      </c>
      <c r="M19" s="39">
        <f t="shared" si="3"/>
        <v>0.363624509986056</v>
      </c>
      <c r="N19" s="34">
        <f t="shared" si="4"/>
        <v>15027237</v>
      </c>
      <c r="O19" s="39">
        <f t="shared" si="5"/>
        <v>0.8257074325189746</v>
      </c>
      <c r="P19" s="34">
        <f>SUM(P11:P18)</f>
        <v>2976376</v>
      </c>
      <c r="Q19" s="34">
        <f>SUM(Q11:Q18)</f>
        <v>15349790</v>
      </c>
      <c r="R19" s="34">
        <f>SUM(R11:R18)</f>
        <v>16296055</v>
      </c>
      <c r="S19" s="34">
        <f>SUM(S11:S18)</f>
        <v>12070046</v>
      </c>
      <c r="T19" s="39">
        <f t="shared" si="6"/>
        <v>0.74067288064503956</v>
      </c>
      <c r="U19" s="39">
        <f t="shared" si="7"/>
        <v>1.2234035619155645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3097135</v>
      </c>
      <c r="E24" s="33">
        <v>2609114</v>
      </c>
      <c r="F24" s="33">
        <v>304620</v>
      </c>
      <c r="G24" s="38">
        <f t="shared" si="0"/>
        <v>9.8355415569550575E-2</v>
      </c>
      <c r="H24" s="33">
        <v>564035</v>
      </c>
      <c r="I24" s="38">
        <f t="shared" si="1"/>
        <v>0.18211508377904095</v>
      </c>
      <c r="J24" s="33">
        <v>403904</v>
      </c>
      <c r="K24" s="38">
        <f t="shared" si="2"/>
        <v>0.15480504109824256</v>
      </c>
      <c r="L24" s="33">
        <v>388559</v>
      </c>
      <c r="M24" s="38">
        <f t="shared" si="3"/>
        <v>0.14892373426381522</v>
      </c>
      <c r="N24" s="33">
        <f t="shared" si="4"/>
        <v>1661118</v>
      </c>
      <c r="O24" s="38">
        <f t="shared" si="5"/>
        <v>0.63665980098991459</v>
      </c>
      <c r="P24" s="33">
        <v>1190494</v>
      </c>
      <c r="Q24" s="33">
        <v>3671697</v>
      </c>
      <c r="R24" s="33">
        <v>3795576</v>
      </c>
      <c r="S24" s="33">
        <v>3186281</v>
      </c>
      <c r="T24" s="38">
        <f t="shared" si="6"/>
        <v>0.83947232251442205</v>
      </c>
      <c r="U24" s="38">
        <f t="shared" si="7"/>
        <v>-0.6736153227147722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3097135</v>
      </c>
      <c r="E27" s="34">
        <f>SUM(E20:E26)</f>
        <v>2609114</v>
      </c>
      <c r="F27" s="34">
        <f>SUM(F20:F26)</f>
        <v>304620</v>
      </c>
      <c r="G27" s="39">
        <f t="shared" si="0"/>
        <v>9.8355415569550575E-2</v>
      </c>
      <c r="H27" s="34">
        <f>SUM(H20:H26)</f>
        <v>564035</v>
      </c>
      <c r="I27" s="39">
        <f t="shared" si="1"/>
        <v>0.18211508377904095</v>
      </c>
      <c r="J27" s="34">
        <f>SUM(J20:J26)</f>
        <v>403904</v>
      </c>
      <c r="K27" s="39">
        <f t="shared" si="2"/>
        <v>0.15480504109824256</v>
      </c>
      <c r="L27" s="34">
        <f>SUM(L20:L26)</f>
        <v>388559</v>
      </c>
      <c r="M27" s="39">
        <f t="shared" si="3"/>
        <v>0.14892373426381522</v>
      </c>
      <c r="N27" s="34">
        <f t="shared" si="4"/>
        <v>1661118</v>
      </c>
      <c r="O27" s="39">
        <f t="shared" si="5"/>
        <v>0.63665980098991459</v>
      </c>
      <c r="P27" s="34">
        <f>SUM(P20:P26)</f>
        <v>1190494</v>
      </c>
      <c r="Q27" s="34">
        <f>SUM(Q20:Q26)</f>
        <v>3671697</v>
      </c>
      <c r="R27" s="34">
        <f>SUM(R20:R26)</f>
        <v>3795576</v>
      </c>
      <c r="S27" s="34">
        <f>SUM(S20:S26)</f>
        <v>3186281</v>
      </c>
      <c r="T27" s="39">
        <f t="shared" si="6"/>
        <v>0.83947232251442205</v>
      </c>
      <c r="U27" s="39">
        <f t="shared" si="7"/>
        <v>-0.6736153227147722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1408625</v>
      </c>
      <c r="E29" s="33">
        <v>1408625</v>
      </c>
      <c r="F29" s="33">
        <v>90506</v>
      </c>
      <c r="G29" s="38">
        <f t="shared" si="0"/>
        <v>6.4251308900523565E-2</v>
      </c>
      <c r="H29" s="33">
        <v>99681</v>
      </c>
      <c r="I29" s="38">
        <f t="shared" si="1"/>
        <v>7.0764752861833355E-2</v>
      </c>
      <c r="J29" s="33">
        <v>52927</v>
      </c>
      <c r="K29" s="38">
        <f t="shared" si="2"/>
        <v>3.7573520276865738E-2</v>
      </c>
      <c r="L29" s="33">
        <v>207636</v>
      </c>
      <c r="M29" s="38">
        <f t="shared" si="3"/>
        <v>0.14740331883929364</v>
      </c>
      <c r="N29" s="33">
        <f t="shared" si="4"/>
        <v>450750</v>
      </c>
      <c r="O29" s="38">
        <f t="shared" si="5"/>
        <v>0.31999290087851628</v>
      </c>
      <c r="P29" s="33">
        <v>92229</v>
      </c>
      <c r="Q29" s="33">
        <v>1121266</v>
      </c>
      <c r="R29" s="33">
        <v>1415866</v>
      </c>
      <c r="S29" s="33">
        <v>277048</v>
      </c>
      <c r="T29" s="38">
        <f t="shared" si="6"/>
        <v>0.19567388439301459</v>
      </c>
      <c r="U29" s="38">
        <f t="shared" si="7"/>
        <v>1.2513092411280615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3223089</v>
      </c>
      <c r="E30" s="33">
        <v>3121536</v>
      </c>
      <c r="F30" s="33">
        <v>338187</v>
      </c>
      <c r="G30" s="38">
        <f t="shared" si="0"/>
        <v>0.1049263610157833</v>
      </c>
      <c r="H30" s="33">
        <v>1212370</v>
      </c>
      <c r="I30" s="38">
        <f t="shared" si="1"/>
        <v>0.37615157384732473</v>
      </c>
      <c r="J30" s="33">
        <v>776293</v>
      </c>
      <c r="K30" s="38">
        <f t="shared" si="2"/>
        <v>0.24868942725632509</v>
      </c>
      <c r="L30" s="33">
        <v>785303</v>
      </c>
      <c r="M30" s="38">
        <f t="shared" si="3"/>
        <v>0.25157582677246076</v>
      </c>
      <c r="N30" s="33">
        <f t="shared" si="4"/>
        <v>3112153</v>
      </c>
      <c r="O30" s="38">
        <f t="shared" si="5"/>
        <v>0.99699410802886779</v>
      </c>
      <c r="P30" s="33">
        <v>917039</v>
      </c>
      <c r="Q30" s="33">
        <v>3251602</v>
      </c>
      <c r="R30" s="33">
        <v>3381604</v>
      </c>
      <c r="S30" s="33">
        <v>2315022</v>
      </c>
      <c r="T30" s="38">
        <f t="shared" si="6"/>
        <v>0.6845928736776985</v>
      </c>
      <c r="U30" s="38">
        <f t="shared" si="7"/>
        <v>-0.14365365049905188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1655000</v>
      </c>
      <c r="E31" s="33">
        <v>2156300</v>
      </c>
      <c r="F31" s="33">
        <v>187014</v>
      </c>
      <c r="G31" s="38">
        <f t="shared" si="0"/>
        <v>0.11299939577039275</v>
      </c>
      <c r="H31" s="33">
        <v>342840</v>
      </c>
      <c r="I31" s="38">
        <f t="shared" si="1"/>
        <v>0.20715407854984894</v>
      </c>
      <c r="J31" s="33">
        <v>577677</v>
      </c>
      <c r="K31" s="38">
        <f t="shared" si="2"/>
        <v>0.26790196169364189</v>
      </c>
      <c r="L31" s="33">
        <v>404208</v>
      </c>
      <c r="M31" s="38">
        <f t="shared" si="3"/>
        <v>0.18745443583916896</v>
      </c>
      <c r="N31" s="33">
        <f t="shared" si="4"/>
        <v>1511739</v>
      </c>
      <c r="O31" s="38">
        <f t="shared" si="5"/>
        <v>0.70108009089644296</v>
      </c>
      <c r="P31" s="33">
        <v>191640</v>
      </c>
      <c r="Q31" s="33">
        <v>1650000</v>
      </c>
      <c r="R31" s="33">
        <v>1543000</v>
      </c>
      <c r="S31" s="33">
        <v>433831</v>
      </c>
      <c r="T31" s="38">
        <f t="shared" si="6"/>
        <v>0.28116072585871676</v>
      </c>
      <c r="U31" s="38">
        <f t="shared" si="7"/>
        <v>1.1092047589229805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196157</v>
      </c>
      <c r="E33" s="33">
        <v>196157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192072</v>
      </c>
      <c r="R33" s="33">
        <v>192072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6482871</v>
      </c>
      <c r="E35" s="34">
        <f>SUM(E28:E34)</f>
        <v>6882618</v>
      </c>
      <c r="F35" s="34">
        <f>SUM(F28:F34)</f>
        <v>615707</v>
      </c>
      <c r="G35" s="39">
        <f t="shared" si="0"/>
        <v>9.4974433395327476E-2</v>
      </c>
      <c r="H35" s="34">
        <f>SUM(H28:H34)</f>
        <v>1654891</v>
      </c>
      <c r="I35" s="39">
        <f t="shared" si="1"/>
        <v>0.25527131420631383</v>
      </c>
      <c r="J35" s="34">
        <f>SUM(J28:J34)</f>
        <v>1406897</v>
      </c>
      <c r="K35" s="39">
        <f t="shared" si="2"/>
        <v>0.20441305910047602</v>
      </c>
      <c r="L35" s="34">
        <f>SUM(L28:L34)</f>
        <v>1397147</v>
      </c>
      <c r="M35" s="39">
        <f t="shared" si="3"/>
        <v>0.20299644699153724</v>
      </c>
      <c r="N35" s="34">
        <f t="shared" si="4"/>
        <v>5074642</v>
      </c>
      <c r="O35" s="39">
        <f t="shared" si="5"/>
        <v>0.73731274930556945</v>
      </c>
      <c r="P35" s="34">
        <f>SUM(P28:P34)</f>
        <v>1200908</v>
      </c>
      <c r="Q35" s="34">
        <f>SUM(Q28:Q34)</f>
        <v>6214940</v>
      </c>
      <c r="R35" s="34">
        <f>SUM(R28:R34)</f>
        <v>6532542</v>
      </c>
      <c r="S35" s="34">
        <f>SUM(S28:S34)</f>
        <v>3025901</v>
      </c>
      <c r="T35" s="39">
        <f t="shared" si="6"/>
        <v>0.46320421667399919</v>
      </c>
      <c r="U35" s="39">
        <f t="shared" si="7"/>
        <v>0.16340885396716476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7019078</v>
      </c>
      <c r="E37" s="33">
        <v>6689374</v>
      </c>
      <c r="F37" s="33">
        <v>443196</v>
      </c>
      <c r="G37" s="38">
        <f t="shared" si="0"/>
        <v>6.3141626293367878E-2</v>
      </c>
      <c r="H37" s="33">
        <v>1500382</v>
      </c>
      <c r="I37" s="38">
        <f t="shared" si="1"/>
        <v>0.21375770435946145</v>
      </c>
      <c r="J37" s="33">
        <v>1191122</v>
      </c>
      <c r="K37" s="38">
        <f t="shared" si="2"/>
        <v>0.17806180369044997</v>
      </c>
      <c r="L37" s="33">
        <v>2127425</v>
      </c>
      <c r="M37" s="38">
        <f t="shared" si="3"/>
        <v>0.31803050629251706</v>
      </c>
      <c r="N37" s="33">
        <f t="shared" si="4"/>
        <v>5262125</v>
      </c>
      <c r="O37" s="38">
        <f t="shared" si="5"/>
        <v>0.78663937761590252</v>
      </c>
      <c r="P37" s="33">
        <v>82368</v>
      </c>
      <c r="Q37" s="33">
        <v>1864275</v>
      </c>
      <c r="R37" s="33">
        <v>1823092</v>
      </c>
      <c r="S37" s="33">
        <v>340609</v>
      </c>
      <c r="T37" s="38">
        <f t="shared" si="6"/>
        <v>0.18683039583301336</v>
      </c>
      <c r="U37" s="38">
        <f t="shared" si="7"/>
        <v>24.82829496891997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7019078</v>
      </c>
      <c r="E40" s="34">
        <f>SUM(E36:E39)</f>
        <v>6689374</v>
      </c>
      <c r="F40" s="34">
        <f>SUM(F36:F39)</f>
        <v>443196</v>
      </c>
      <c r="G40" s="39">
        <f t="shared" si="0"/>
        <v>6.3141626293367878E-2</v>
      </c>
      <c r="H40" s="34">
        <f>SUM(H36:H39)</f>
        <v>1500382</v>
      </c>
      <c r="I40" s="39">
        <f t="shared" si="1"/>
        <v>0.21375770435946145</v>
      </c>
      <c r="J40" s="34">
        <f>SUM(J36:J39)</f>
        <v>1191122</v>
      </c>
      <c r="K40" s="39">
        <f t="shared" si="2"/>
        <v>0.17806180369044997</v>
      </c>
      <c r="L40" s="34">
        <f>SUM(L36:L39)</f>
        <v>2127425</v>
      </c>
      <c r="M40" s="39">
        <f t="shared" si="3"/>
        <v>0.31803050629251706</v>
      </c>
      <c r="N40" s="34">
        <f t="shared" si="4"/>
        <v>5262125</v>
      </c>
      <c r="O40" s="39">
        <f t="shared" si="5"/>
        <v>0.78663937761590252</v>
      </c>
      <c r="P40" s="34">
        <f>SUM(P36:P39)</f>
        <v>82368</v>
      </c>
      <c r="Q40" s="34">
        <f>SUM(Q36:Q39)</f>
        <v>1864275</v>
      </c>
      <c r="R40" s="34">
        <f>SUM(R36:R39)</f>
        <v>1823092</v>
      </c>
      <c r="S40" s="34">
        <f>SUM(S36:S39)</f>
        <v>340609</v>
      </c>
      <c r="T40" s="39">
        <f t="shared" si="6"/>
        <v>0.18683039583301336</v>
      </c>
      <c r="U40" s="39">
        <f t="shared" si="7"/>
        <v>24.82829496891997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2907052</v>
      </c>
      <c r="E43" s="33">
        <v>2907052</v>
      </c>
      <c r="F43" s="33">
        <v>365928</v>
      </c>
      <c r="G43" s="38">
        <f t="shared" si="0"/>
        <v>0.12587597332280262</v>
      </c>
      <c r="H43" s="33">
        <v>599929</v>
      </c>
      <c r="I43" s="38">
        <f t="shared" si="1"/>
        <v>0.20637023348739547</v>
      </c>
      <c r="J43" s="33">
        <v>659595</v>
      </c>
      <c r="K43" s="38">
        <f t="shared" si="2"/>
        <v>0.22689480614725846</v>
      </c>
      <c r="L43" s="33">
        <v>413881</v>
      </c>
      <c r="M43" s="38">
        <f t="shared" si="3"/>
        <v>0.14237137828975882</v>
      </c>
      <c r="N43" s="33">
        <f t="shared" si="4"/>
        <v>2039333</v>
      </c>
      <c r="O43" s="38">
        <f t="shared" si="5"/>
        <v>0.70151239124721543</v>
      </c>
      <c r="P43" s="33">
        <v>347126</v>
      </c>
      <c r="Q43" s="33">
        <v>3022444</v>
      </c>
      <c r="R43" s="33">
        <v>2854515</v>
      </c>
      <c r="S43" s="33">
        <v>1599272</v>
      </c>
      <c r="T43" s="38">
        <f t="shared" si="6"/>
        <v>0.56026049959450208</v>
      </c>
      <c r="U43" s="38">
        <f t="shared" si="7"/>
        <v>0.19230769230769229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10784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10000</v>
      </c>
      <c r="R45" s="33">
        <v>10000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3511034</v>
      </c>
      <c r="F46" s="33">
        <v>375304</v>
      </c>
      <c r="G46" s="38">
        <f t="shared" si="0"/>
        <v>7.5000364706119815E-2</v>
      </c>
      <c r="H46" s="33">
        <v>512122</v>
      </c>
      <c r="I46" s="38">
        <f t="shared" si="1"/>
        <v>0.10234193287049295</v>
      </c>
      <c r="J46" s="33">
        <v>457184</v>
      </c>
      <c r="K46" s="38">
        <f t="shared" si="2"/>
        <v>0.13021349266341481</v>
      </c>
      <c r="L46" s="33">
        <v>607965</v>
      </c>
      <c r="M46" s="38">
        <f t="shared" si="3"/>
        <v>0.17315839151657317</v>
      </c>
      <c r="N46" s="33">
        <f t="shared" si="4"/>
        <v>1952575</v>
      </c>
      <c r="O46" s="38">
        <f t="shared" si="5"/>
        <v>0.55612534655033241</v>
      </c>
      <c r="P46" s="33">
        <v>575738</v>
      </c>
      <c r="Q46" s="33">
        <v>7544929</v>
      </c>
      <c r="R46" s="33">
        <v>5499643</v>
      </c>
      <c r="S46" s="33">
        <v>2283811</v>
      </c>
      <c r="T46" s="38">
        <f t="shared" si="6"/>
        <v>0.4152653181306496</v>
      </c>
      <c r="U46" s="38">
        <f t="shared" si="7"/>
        <v>5.5975113680180932E-2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7921865</v>
      </c>
      <c r="E47" s="34">
        <f>SUM(E41:E46)</f>
        <v>6418086</v>
      </c>
      <c r="F47" s="34">
        <f>SUM(F41:F46)</f>
        <v>741232</v>
      </c>
      <c r="G47" s="39">
        <f t="shared" si="0"/>
        <v>9.3567865647798842E-2</v>
      </c>
      <c r="H47" s="34">
        <f>SUM(H41:H46)</f>
        <v>1112051</v>
      </c>
      <c r="I47" s="39">
        <f t="shared" si="1"/>
        <v>0.14037742375059409</v>
      </c>
      <c r="J47" s="34">
        <f>SUM(J41:J46)</f>
        <v>1116779</v>
      </c>
      <c r="K47" s="39">
        <f t="shared" si="2"/>
        <v>0.17400499151927848</v>
      </c>
      <c r="L47" s="34">
        <f>SUM(L41:L46)</f>
        <v>1021846</v>
      </c>
      <c r="M47" s="39">
        <f t="shared" si="3"/>
        <v>0.15921351007138265</v>
      </c>
      <c r="N47" s="34">
        <f t="shared" si="4"/>
        <v>3991908</v>
      </c>
      <c r="O47" s="39">
        <f t="shared" si="5"/>
        <v>0.62197795417512325</v>
      </c>
      <c r="P47" s="34">
        <f>SUM(P41:P46)</f>
        <v>922864</v>
      </c>
      <c r="Q47" s="34">
        <f>SUM(Q41:Q46)</f>
        <v>10577373</v>
      </c>
      <c r="R47" s="34">
        <f>SUM(R41:R46)</f>
        <v>8364158</v>
      </c>
      <c r="S47" s="34">
        <f>SUM(S41:S46)</f>
        <v>3883083</v>
      </c>
      <c r="T47" s="39">
        <f t="shared" si="6"/>
        <v>0.46425270780394151</v>
      </c>
      <c r="U47" s="39">
        <f t="shared" si="7"/>
        <v>0.10725524020874144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3853112</v>
      </c>
      <c r="E50" s="33">
        <v>4349081</v>
      </c>
      <c r="F50" s="33">
        <v>611851</v>
      </c>
      <c r="G50" s="38">
        <f t="shared" si="0"/>
        <v>0.15879398263014416</v>
      </c>
      <c r="H50" s="33">
        <v>788676</v>
      </c>
      <c r="I50" s="38">
        <f t="shared" si="1"/>
        <v>0.20468545944161498</v>
      </c>
      <c r="J50" s="33">
        <v>745660</v>
      </c>
      <c r="K50" s="38">
        <f t="shared" si="2"/>
        <v>0.17145231371869138</v>
      </c>
      <c r="L50" s="33">
        <v>690255</v>
      </c>
      <c r="M50" s="38">
        <f t="shared" si="3"/>
        <v>0.15871284071278507</v>
      </c>
      <c r="N50" s="33">
        <f t="shared" si="4"/>
        <v>2836442</v>
      </c>
      <c r="O50" s="38">
        <f t="shared" si="5"/>
        <v>0.65219341741393178</v>
      </c>
      <c r="P50" s="33">
        <v>888843</v>
      </c>
      <c r="Q50" s="33">
        <v>3580128</v>
      </c>
      <c r="R50" s="33">
        <v>3336232</v>
      </c>
      <c r="S50" s="33">
        <v>2617141</v>
      </c>
      <c r="T50" s="38">
        <f t="shared" si="6"/>
        <v>0.7844601334679363</v>
      </c>
      <c r="U50" s="38">
        <f t="shared" si="7"/>
        <v>-0.22342303421414134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596500</v>
      </c>
      <c r="E51" s="33">
        <v>750915</v>
      </c>
      <c r="F51" s="33">
        <v>12360</v>
      </c>
      <c r="G51" s="38">
        <f t="shared" si="0"/>
        <v>2.0720871751886003E-2</v>
      </c>
      <c r="H51" s="33">
        <v>101608</v>
      </c>
      <c r="I51" s="38">
        <f t="shared" si="1"/>
        <v>0.17034031852472759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113968</v>
      </c>
      <c r="O51" s="38">
        <f t="shared" si="5"/>
        <v>0.1517721712843664</v>
      </c>
      <c r="P51" s="33">
        <v>406753</v>
      </c>
      <c r="Q51" s="33">
        <v>1420000</v>
      </c>
      <c r="R51" s="33">
        <v>1562000</v>
      </c>
      <c r="S51" s="33">
        <v>914156</v>
      </c>
      <c r="T51" s="38">
        <f t="shared" si="6"/>
        <v>0.585247119078105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4449612</v>
      </c>
      <c r="E53" s="34">
        <f>SUM(E48:E52)</f>
        <v>5099996</v>
      </c>
      <c r="F53" s="34">
        <f>SUM(F48:F52)</f>
        <v>624211</v>
      </c>
      <c r="G53" s="39">
        <f t="shared" si="0"/>
        <v>0.14028436636722483</v>
      </c>
      <c r="H53" s="34">
        <f>SUM(H48:H52)</f>
        <v>890284</v>
      </c>
      <c r="I53" s="39">
        <f t="shared" si="1"/>
        <v>0.20008126551258851</v>
      </c>
      <c r="J53" s="34">
        <f>SUM(J48:J52)</f>
        <v>745660</v>
      </c>
      <c r="K53" s="39">
        <f t="shared" si="2"/>
        <v>0.14620795781016299</v>
      </c>
      <c r="L53" s="34">
        <f>SUM(L48:L52)</f>
        <v>690255</v>
      </c>
      <c r="M53" s="39">
        <f t="shared" si="3"/>
        <v>0.13534422379939121</v>
      </c>
      <c r="N53" s="34">
        <f t="shared" si="4"/>
        <v>2950410</v>
      </c>
      <c r="O53" s="39">
        <f t="shared" si="5"/>
        <v>0.57851221844095568</v>
      </c>
      <c r="P53" s="34">
        <f>SUM(P48:P52)</f>
        <v>1295596</v>
      </c>
      <c r="Q53" s="34">
        <f>SUM(Q48:Q52)</f>
        <v>5000128</v>
      </c>
      <c r="R53" s="34">
        <f>SUM(R48:R52)</f>
        <v>4898232</v>
      </c>
      <c r="S53" s="34">
        <f>SUM(S48:S52)</f>
        <v>3531297</v>
      </c>
      <c r="T53" s="39">
        <f t="shared" si="6"/>
        <v>0.72093298153292862</v>
      </c>
      <c r="U53" s="39">
        <f t="shared" si="7"/>
        <v>-0.46722975371952369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268901976</v>
      </c>
      <c r="E54" s="34">
        <f>SUM(E8:E9,E11:E18,E20:E26,E28:E34,E36:E39,E41:E46,E48:E52)</f>
        <v>261992853</v>
      </c>
      <c r="F54" s="34">
        <f>SUM(F8:F9,F11:F18,F20:F26,F28:F34,F36:F39,F41:F46,F48:F52)</f>
        <v>47145449</v>
      </c>
      <c r="G54" s="39">
        <f t="shared" si="0"/>
        <v>0.17532578116867389</v>
      </c>
      <c r="H54" s="34">
        <f>SUM(H8:H9,H11:H18,H20:H26,H28:H34,H36:H39,H41:H46,H48:H52)</f>
        <v>39134214</v>
      </c>
      <c r="I54" s="39">
        <f t="shared" si="1"/>
        <v>0.14553338202319496</v>
      </c>
      <c r="J54" s="34">
        <f>SUM(J8:J9,J11:J18,J20:J26,J28:J34,J36:J39,J41:J46,J48:J52)</f>
        <v>74350464</v>
      </c>
      <c r="K54" s="39">
        <f t="shared" si="2"/>
        <v>0.28378813829703975</v>
      </c>
      <c r="L54" s="34">
        <f>SUM(L8:L9,L11:L18,L20:L26,L28:L34,L36:L39,L41:L46,L48:L52)</f>
        <v>41318133</v>
      </c>
      <c r="M54" s="39">
        <f t="shared" si="3"/>
        <v>0.15770709974290786</v>
      </c>
      <c r="N54" s="34">
        <f t="shared" si="4"/>
        <v>201948260</v>
      </c>
      <c r="O54" s="39">
        <f t="shared" si="5"/>
        <v>0.77081591229513424</v>
      </c>
      <c r="P54" s="34">
        <f>SUM(P8:P9,P11:P18,P20:P26,P28:P34,P36:P39,P41:P46,P48:P52)</f>
        <v>23437121</v>
      </c>
      <c r="Q54" s="34">
        <f>SUM(Q8:Q9,Q11:Q18,Q20:Q26,Q28:Q34,Q36:Q39,Q41:Q46,Q48:Q52)</f>
        <v>175659642</v>
      </c>
      <c r="R54" s="34">
        <f>SUM(R8:R9,R11:R18,R20:R26,R28:R34,R36:R39,R41:R46,R48:R52)</f>
        <v>175309721</v>
      </c>
      <c r="S54" s="34">
        <f>SUM(S8:S9,S11:S18,S20:S26,S28:S34,S36:S39,S41:S46,S48:S52)</f>
        <v>130056961</v>
      </c>
      <c r="T54" s="39">
        <f t="shared" si="6"/>
        <v>0.74186964794724641</v>
      </c>
      <c r="U54" s="39">
        <f t="shared" si="7"/>
        <v>0.76293551584258146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6753636</v>
      </c>
      <c r="E57" s="33">
        <v>4779583</v>
      </c>
      <c r="F57" s="33">
        <v>1117277</v>
      </c>
      <c r="G57" s="38">
        <f t="shared" ref="G57:G85" si="8">IF(($D57      =0),0,($F57      /$D57      ))</f>
        <v>0.1654334050576608</v>
      </c>
      <c r="H57" s="33">
        <v>1252557</v>
      </c>
      <c r="I57" s="38">
        <f t="shared" ref="I57:I85" si="9">IF(($D57      =0),0,($H57      /$D57      ))</f>
        <v>0.18546409667325867</v>
      </c>
      <c r="J57" s="33">
        <v>775865</v>
      </c>
      <c r="K57" s="38">
        <f t="shared" ref="K57:K85" si="10">IF(($E57      =0),0,($J57      /$E57      ))</f>
        <v>0.16232901489523249</v>
      </c>
      <c r="L57" s="33">
        <v>1281697</v>
      </c>
      <c r="M57" s="38">
        <f t="shared" ref="M57:M85" si="11">IF(($E57      =0),0,($L57      /$E57      ))</f>
        <v>0.26816084164664572</v>
      </c>
      <c r="N57" s="33">
        <f t="shared" ref="N57:N85" si="12">$F57      +$H57      +$J57      +$L57</f>
        <v>4427396</v>
      </c>
      <c r="O57" s="38">
        <f t="shared" ref="O57:O85" si="13">IF(($E57      =0),0,($N57      /$E57      ))</f>
        <v>0.92631428306611685</v>
      </c>
      <c r="P57" s="33">
        <v>1036872</v>
      </c>
      <c r="Q57" s="33">
        <v>6782021</v>
      </c>
      <c r="R57" s="33">
        <v>4547091</v>
      </c>
      <c r="S57" s="33">
        <v>4407790</v>
      </c>
      <c r="T57" s="38">
        <f t="shared" ref="T57:T85" si="14">IF(($R57      =0),0,($S57      /$R57      ))</f>
        <v>0.96936480928136248</v>
      </c>
      <c r="U57" s="38">
        <f t="shared" ref="U57:U85" si="15">IF(($P57      =0),0,(($L57      /$P57      )-1))</f>
        <v>0.2361188266246943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6753636</v>
      </c>
      <c r="E58" s="34">
        <f>E57</f>
        <v>4779583</v>
      </c>
      <c r="F58" s="34">
        <f>F57</f>
        <v>1117277</v>
      </c>
      <c r="G58" s="39">
        <f t="shared" si="8"/>
        <v>0.1654334050576608</v>
      </c>
      <c r="H58" s="34">
        <f>H57</f>
        <v>1252557</v>
      </c>
      <c r="I58" s="39">
        <f t="shared" si="9"/>
        <v>0.18546409667325867</v>
      </c>
      <c r="J58" s="34">
        <f>J57</f>
        <v>775865</v>
      </c>
      <c r="K58" s="39">
        <f t="shared" si="10"/>
        <v>0.16232901489523249</v>
      </c>
      <c r="L58" s="34">
        <f>L57</f>
        <v>1281697</v>
      </c>
      <c r="M58" s="39">
        <f t="shared" si="11"/>
        <v>0.26816084164664572</v>
      </c>
      <c r="N58" s="34">
        <f t="shared" si="12"/>
        <v>4427396</v>
      </c>
      <c r="O58" s="39">
        <f t="shared" si="13"/>
        <v>0.92631428306611685</v>
      </c>
      <c r="P58" s="34">
        <f>P57</f>
        <v>1036872</v>
      </c>
      <c r="Q58" s="34">
        <f>Q57</f>
        <v>6782021</v>
      </c>
      <c r="R58" s="34">
        <f>R57</f>
        <v>4547091</v>
      </c>
      <c r="S58" s="34">
        <f>S57</f>
        <v>4407790</v>
      </c>
      <c r="T58" s="39">
        <f t="shared" si="14"/>
        <v>0.96936480928136248</v>
      </c>
      <c r="U58" s="39">
        <f t="shared" si="15"/>
        <v>0.2361188266246943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6922179</v>
      </c>
      <c r="E67" s="33">
        <v>6892579</v>
      </c>
      <c r="F67" s="33">
        <v>1221254</v>
      </c>
      <c r="G67" s="38">
        <f t="shared" si="8"/>
        <v>0.17642623803862917</v>
      </c>
      <c r="H67" s="33">
        <v>1330100</v>
      </c>
      <c r="I67" s="38">
        <f t="shared" si="9"/>
        <v>0.19215047747248373</v>
      </c>
      <c r="J67" s="33">
        <v>1278710</v>
      </c>
      <c r="K67" s="38">
        <f t="shared" si="10"/>
        <v>0.18551981776342352</v>
      </c>
      <c r="L67" s="33">
        <v>1536936</v>
      </c>
      <c r="M67" s="38">
        <f t="shared" si="11"/>
        <v>0.22298416891558298</v>
      </c>
      <c r="N67" s="33">
        <f t="shared" si="12"/>
        <v>5367000</v>
      </c>
      <c r="O67" s="38">
        <f t="shared" si="13"/>
        <v>0.77866354524191883</v>
      </c>
      <c r="P67" s="33">
        <v>1228114</v>
      </c>
      <c r="Q67" s="33">
        <v>6678664</v>
      </c>
      <c r="R67" s="33">
        <v>6678664</v>
      </c>
      <c r="S67" s="33">
        <v>4970675</v>
      </c>
      <c r="T67" s="38">
        <f t="shared" si="14"/>
        <v>0.74426187632736129</v>
      </c>
      <c r="U67" s="38">
        <f t="shared" si="15"/>
        <v>0.25146036931424942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600000</v>
      </c>
      <c r="E69" s="33">
        <v>600000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328134</v>
      </c>
      <c r="K69" s="38">
        <f t="shared" si="10"/>
        <v>0.54688999999999999</v>
      </c>
      <c r="L69" s="33">
        <v>33600</v>
      </c>
      <c r="M69" s="38">
        <f t="shared" si="11"/>
        <v>5.6000000000000001E-2</v>
      </c>
      <c r="N69" s="33">
        <f t="shared" si="12"/>
        <v>361734</v>
      </c>
      <c r="O69" s="38">
        <f t="shared" si="13"/>
        <v>0.60289000000000004</v>
      </c>
      <c r="P69" s="33">
        <v>0</v>
      </c>
      <c r="Q69" s="33">
        <v>601000</v>
      </c>
      <c r="R69" s="33">
        <v>150000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7522179</v>
      </c>
      <c r="E70" s="34">
        <f>SUM(E64:E69)</f>
        <v>7492579</v>
      </c>
      <c r="F70" s="34">
        <f>SUM(F64:F69)</f>
        <v>1221254</v>
      </c>
      <c r="G70" s="39">
        <f t="shared" si="8"/>
        <v>0.16235375414490935</v>
      </c>
      <c r="H70" s="34">
        <f>SUM(H64:H69)</f>
        <v>1330100</v>
      </c>
      <c r="I70" s="39">
        <f t="shared" si="9"/>
        <v>0.17682376343344131</v>
      </c>
      <c r="J70" s="34">
        <f>SUM(J64:J69)</f>
        <v>1606844</v>
      </c>
      <c r="K70" s="39">
        <f t="shared" si="10"/>
        <v>0.214458065774148</v>
      </c>
      <c r="L70" s="34">
        <f>SUM(L64:L69)</f>
        <v>1570536</v>
      </c>
      <c r="M70" s="39">
        <f t="shared" si="11"/>
        <v>0.20961220428907057</v>
      </c>
      <c r="N70" s="34">
        <f t="shared" si="12"/>
        <v>5728734</v>
      </c>
      <c r="O70" s="39">
        <f t="shared" si="13"/>
        <v>0.76458773407661096</v>
      </c>
      <c r="P70" s="34">
        <f>SUM(P64:P69)</f>
        <v>1228114</v>
      </c>
      <c r="Q70" s="34">
        <f>SUM(Q64:Q69)</f>
        <v>7279664</v>
      </c>
      <c r="R70" s="34">
        <f>SUM(R64:R69)</f>
        <v>6828664</v>
      </c>
      <c r="S70" s="34">
        <f>SUM(S64:S69)</f>
        <v>4970675</v>
      </c>
      <c r="T70" s="39">
        <f t="shared" si="14"/>
        <v>0.72791324920950862</v>
      </c>
      <c r="U70" s="39">
        <f t="shared" si="15"/>
        <v>0.27881939298794745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9573628</v>
      </c>
      <c r="E72" s="33">
        <v>5159102</v>
      </c>
      <c r="F72" s="33">
        <v>1913033</v>
      </c>
      <c r="G72" s="38">
        <f t="shared" si="8"/>
        <v>0.19982320182066821</v>
      </c>
      <c r="H72" s="33">
        <v>1149036</v>
      </c>
      <c r="I72" s="38">
        <f t="shared" si="9"/>
        <v>0.12002095757219729</v>
      </c>
      <c r="J72" s="33">
        <v>559821</v>
      </c>
      <c r="K72" s="38">
        <f t="shared" si="10"/>
        <v>0.1085113261959155</v>
      </c>
      <c r="L72" s="33">
        <v>559821</v>
      </c>
      <c r="M72" s="38">
        <f t="shared" si="11"/>
        <v>0.1085113261959155</v>
      </c>
      <c r="N72" s="33">
        <f t="shared" si="12"/>
        <v>4181711</v>
      </c>
      <c r="O72" s="38">
        <f t="shared" si="13"/>
        <v>0.81055016938994418</v>
      </c>
      <c r="P72" s="33">
        <v>2051400</v>
      </c>
      <c r="Q72" s="33">
        <v>8010708</v>
      </c>
      <c r="R72" s="33">
        <v>8010708</v>
      </c>
      <c r="S72" s="33">
        <v>7941180</v>
      </c>
      <c r="T72" s="38">
        <f t="shared" si="14"/>
        <v>0.99132061735367216</v>
      </c>
      <c r="U72" s="38">
        <f t="shared" si="15"/>
        <v>-0.72710295408014036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43802</v>
      </c>
      <c r="G73" s="38">
        <f t="shared" si="8"/>
        <v>0</v>
      </c>
      <c r="H73" s="33">
        <v>47602</v>
      </c>
      <c r="I73" s="38">
        <f t="shared" si="9"/>
        <v>0</v>
      </c>
      <c r="J73" s="33">
        <v>48322</v>
      </c>
      <c r="K73" s="38">
        <f t="shared" si="10"/>
        <v>0</v>
      </c>
      <c r="L73" s="33">
        <v>90646</v>
      </c>
      <c r="M73" s="38">
        <f t="shared" si="11"/>
        <v>0</v>
      </c>
      <c r="N73" s="33">
        <f t="shared" si="12"/>
        <v>230372</v>
      </c>
      <c r="O73" s="38">
        <f t="shared" si="13"/>
        <v>0</v>
      </c>
      <c r="P73" s="33">
        <v>43745</v>
      </c>
      <c r="Q73" s="33">
        <v>0</v>
      </c>
      <c r="R73" s="33">
        <v>0</v>
      </c>
      <c r="S73" s="33">
        <v>43745</v>
      </c>
      <c r="T73" s="38">
        <f t="shared" si="14"/>
        <v>0</v>
      </c>
      <c r="U73" s="38">
        <f t="shared" si="15"/>
        <v>1.0721453880443481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3735223</v>
      </c>
      <c r="E74" s="33">
        <v>2948263</v>
      </c>
      <c r="F74" s="33">
        <v>746245</v>
      </c>
      <c r="G74" s="38">
        <f t="shared" si="8"/>
        <v>0.19978592978250562</v>
      </c>
      <c r="H74" s="33">
        <v>621937</v>
      </c>
      <c r="I74" s="38">
        <f t="shared" si="9"/>
        <v>0.16650598906678396</v>
      </c>
      <c r="J74" s="33">
        <v>455649</v>
      </c>
      <c r="K74" s="38">
        <f t="shared" si="10"/>
        <v>0.15454828826329264</v>
      </c>
      <c r="L74" s="33">
        <v>401646</v>
      </c>
      <c r="M74" s="38">
        <f t="shared" si="11"/>
        <v>0.13623140133699063</v>
      </c>
      <c r="N74" s="33">
        <f t="shared" si="12"/>
        <v>2225477</v>
      </c>
      <c r="O74" s="38">
        <f t="shared" si="13"/>
        <v>0.75484344510649148</v>
      </c>
      <c r="P74" s="33">
        <v>794240</v>
      </c>
      <c r="Q74" s="33">
        <v>5446943</v>
      </c>
      <c r="R74" s="33">
        <v>4667674</v>
      </c>
      <c r="S74" s="33">
        <v>2563640</v>
      </c>
      <c r="T74" s="38">
        <f t="shared" si="14"/>
        <v>0.54923287273275723</v>
      </c>
      <c r="U74" s="38">
        <f t="shared" si="15"/>
        <v>-0.49430147058823526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13308851</v>
      </c>
      <c r="E78" s="34">
        <f>SUM(E71:E77)</f>
        <v>8107365</v>
      </c>
      <c r="F78" s="34">
        <f>SUM(F71:F77)</f>
        <v>2703080</v>
      </c>
      <c r="G78" s="39">
        <f t="shared" si="8"/>
        <v>0.20310393436668575</v>
      </c>
      <c r="H78" s="34">
        <f>SUM(H71:H77)</f>
        <v>1818575</v>
      </c>
      <c r="I78" s="39">
        <f t="shared" si="9"/>
        <v>0.13664402734691372</v>
      </c>
      <c r="J78" s="34">
        <f>SUM(J71:J77)</f>
        <v>1063792</v>
      </c>
      <c r="K78" s="39">
        <f t="shared" si="10"/>
        <v>0.13121303900835846</v>
      </c>
      <c r="L78" s="34">
        <f>SUM(L71:L77)</f>
        <v>1052113</v>
      </c>
      <c r="M78" s="39">
        <f t="shared" si="11"/>
        <v>0.12977249698268178</v>
      </c>
      <c r="N78" s="34">
        <f t="shared" si="12"/>
        <v>6637560</v>
      </c>
      <c r="O78" s="39">
        <f t="shared" si="13"/>
        <v>0.81870743453637529</v>
      </c>
      <c r="P78" s="34">
        <f>SUM(P71:P77)</f>
        <v>2889385</v>
      </c>
      <c r="Q78" s="34">
        <f>SUM(Q71:Q77)</f>
        <v>13457651</v>
      </c>
      <c r="R78" s="34">
        <f>SUM(R71:R77)</f>
        <v>12678382</v>
      </c>
      <c r="S78" s="34">
        <f>SUM(S71:S77)</f>
        <v>10548565</v>
      </c>
      <c r="T78" s="39">
        <f t="shared" si="14"/>
        <v>0.83201192391899848</v>
      </c>
      <c r="U78" s="39">
        <f t="shared" si="15"/>
        <v>-0.63586957086023499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1676000</v>
      </c>
      <c r="E79" s="33">
        <v>956000</v>
      </c>
      <c r="F79" s="33">
        <v>3343</v>
      </c>
      <c r="G79" s="38">
        <f t="shared" si="8"/>
        <v>1.9946300715990455E-3</v>
      </c>
      <c r="H79" s="33">
        <v>31004</v>
      </c>
      <c r="I79" s="38">
        <f t="shared" si="9"/>
        <v>1.8498806682577567E-2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34347</v>
      </c>
      <c r="O79" s="38">
        <f t="shared" si="13"/>
        <v>3.5927824267782425E-2</v>
      </c>
      <c r="P79" s="33">
        <v>197350</v>
      </c>
      <c r="Q79" s="33">
        <v>0</v>
      </c>
      <c r="R79" s="33">
        <v>995708</v>
      </c>
      <c r="S79" s="33">
        <v>197350</v>
      </c>
      <c r="T79" s="38">
        <f t="shared" si="14"/>
        <v>0.19820067730700164</v>
      </c>
      <c r="U79" s="38">
        <f t="shared" si="15"/>
        <v>-1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8503542</v>
      </c>
      <c r="E81" s="33">
        <v>8506992</v>
      </c>
      <c r="F81" s="33">
        <v>923983</v>
      </c>
      <c r="G81" s="38">
        <f t="shared" si="8"/>
        <v>0.10865860367362212</v>
      </c>
      <c r="H81" s="33">
        <v>1093841</v>
      </c>
      <c r="I81" s="38">
        <f t="shared" si="9"/>
        <v>0.12863357410359119</v>
      </c>
      <c r="J81" s="33">
        <v>791977</v>
      </c>
      <c r="K81" s="38">
        <f t="shared" si="10"/>
        <v>9.3097184057537613E-2</v>
      </c>
      <c r="L81" s="33">
        <v>1052712</v>
      </c>
      <c r="M81" s="38">
        <f t="shared" si="11"/>
        <v>0.12374667802673378</v>
      </c>
      <c r="N81" s="33">
        <f t="shared" si="12"/>
        <v>3862513</v>
      </c>
      <c r="O81" s="38">
        <f t="shared" si="13"/>
        <v>0.45403980631461743</v>
      </c>
      <c r="P81" s="33">
        <v>759580</v>
      </c>
      <c r="Q81" s="33">
        <v>3415750</v>
      </c>
      <c r="R81" s="33">
        <v>3839610</v>
      </c>
      <c r="S81" s="33">
        <v>2534944</v>
      </c>
      <c r="T81" s="38">
        <f t="shared" si="14"/>
        <v>0.6602087191147018</v>
      </c>
      <c r="U81" s="38">
        <f t="shared" si="15"/>
        <v>0.38591326785855351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1565500</v>
      </c>
      <c r="E83" s="33">
        <v>2184620</v>
      </c>
      <c r="F83" s="33">
        <v>461994</v>
      </c>
      <c r="G83" s="38">
        <f t="shared" si="8"/>
        <v>0.29510954966464387</v>
      </c>
      <c r="H83" s="33">
        <v>460030</v>
      </c>
      <c r="I83" s="38">
        <f t="shared" si="9"/>
        <v>0.29385499840306611</v>
      </c>
      <c r="J83" s="33">
        <v>456841</v>
      </c>
      <c r="K83" s="38">
        <f t="shared" si="10"/>
        <v>0.20911691735862531</v>
      </c>
      <c r="L83" s="33">
        <v>491419</v>
      </c>
      <c r="M83" s="38">
        <f t="shared" si="11"/>
        <v>0.22494484166582746</v>
      </c>
      <c r="N83" s="33">
        <f t="shared" si="12"/>
        <v>1870284</v>
      </c>
      <c r="O83" s="38">
        <f t="shared" si="13"/>
        <v>0.85611410680118283</v>
      </c>
      <c r="P83" s="33">
        <v>471644</v>
      </c>
      <c r="Q83" s="33">
        <v>1486680</v>
      </c>
      <c r="R83" s="33">
        <v>1844700</v>
      </c>
      <c r="S83" s="33">
        <v>1439537</v>
      </c>
      <c r="T83" s="38">
        <f t="shared" si="14"/>
        <v>0.78036374478234949</v>
      </c>
      <c r="U83" s="38">
        <f t="shared" si="15"/>
        <v>4.1927809958358431E-2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11745042</v>
      </c>
      <c r="E84" s="34">
        <f>SUM(E79:E83)</f>
        <v>11647612</v>
      </c>
      <c r="F84" s="34">
        <f>SUM(F79:F83)</f>
        <v>1389320</v>
      </c>
      <c r="G84" s="39">
        <f t="shared" si="8"/>
        <v>0.1182899133098034</v>
      </c>
      <c r="H84" s="34">
        <f>SUM(H79:H83)</f>
        <v>1584875</v>
      </c>
      <c r="I84" s="39">
        <f t="shared" si="9"/>
        <v>0.1349399176265185</v>
      </c>
      <c r="J84" s="34">
        <f>SUM(J79:J83)</f>
        <v>1248818</v>
      </c>
      <c r="K84" s="39">
        <f t="shared" si="10"/>
        <v>0.10721665522512254</v>
      </c>
      <c r="L84" s="34">
        <f>SUM(L79:L83)</f>
        <v>1544131</v>
      </c>
      <c r="M84" s="39">
        <f t="shared" si="11"/>
        <v>0.13257060760609127</v>
      </c>
      <c r="N84" s="34">
        <f t="shared" si="12"/>
        <v>5767144</v>
      </c>
      <c r="O84" s="39">
        <f t="shared" si="13"/>
        <v>0.49513531185619852</v>
      </c>
      <c r="P84" s="34">
        <f>SUM(P79:P83)</f>
        <v>1428574</v>
      </c>
      <c r="Q84" s="34">
        <f>SUM(Q79:Q83)</f>
        <v>4902430</v>
      </c>
      <c r="R84" s="34">
        <f>SUM(R79:R83)</f>
        <v>6680018</v>
      </c>
      <c r="S84" s="34">
        <f>SUM(S79:S83)</f>
        <v>4171831</v>
      </c>
      <c r="T84" s="39">
        <f t="shared" si="14"/>
        <v>0.62452391595351986</v>
      </c>
      <c r="U84" s="39">
        <f t="shared" si="15"/>
        <v>8.0889754398442149E-2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39329708</v>
      </c>
      <c r="E85" s="34">
        <f>SUM(E57,E59:E62,E64:E69,E71:E77,E79:E83)</f>
        <v>32027139</v>
      </c>
      <c r="F85" s="34">
        <f>SUM(F57,F59:F62,F64:F69,F71:F77,F79:F83)</f>
        <v>6430931</v>
      </c>
      <c r="G85" s="39">
        <f t="shared" si="8"/>
        <v>0.16351331670196992</v>
      </c>
      <c r="H85" s="34">
        <f>SUM(H57,H59:H62,H64:H69,H71:H77,H79:H83)</f>
        <v>5986107</v>
      </c>
      <c r="I85" s="39">
        <f t="shared" si="9"/>
        <v>0.15220318950753461</v>
      </c>
      <c r="J85" s="34">
        <f>SUM(J57,J59:J62,J64:J69,J71:J77,J79:J83)</f>
        <v>4695319</v>
      </c>
      <c r="K85" s="39">
        <f t="shared" si="10"/>
        <v>0.14660438448779331</v>
      </c>
      <c r="L85" s="34">
        <f>SUM(L57,L59:L62,L64:L69,L71:L77,L79:L83)</f>
        <v>5448477</v>
      </c>
      <c r="M85" s="39">
        <f t="shared" si="11"/>
        <v>0.17012062800863981</v>
      </c>
      <c r="N85" s="34">
        <f t="shared" si="12"/>
        <v>22560834</v>
      </c>
      <c r="O85" s="39">
        <f t="shared" si="13"/>
        <v>0.70442864097227043</v>
      </c>
      <c r="P85" s="34">
        <f>SUM(P57,P59:P62,P64:P69,P71:P77,P79:P83)</f>
        <v>6582945</v>
      </c>
      <c r="Q85" s="34">
        <f>SUM(Q57,Q59:Q62,Q64:Q69,Q71:Q77,Q79:Q83)</f>
        <v>32421766</v>
      </c>
      <c r="R85" s="34">
        <f>SUM(R57,R59:R62,R64:R69,R71:R77,R79:R83)</f>
        <v>30734155</v>
      </c>
      <c r="S85" s="34">
        <f>SUM(S57,S59:S62,S64:S69,S71:S77,S79:S83)</f>
        <v>24098861</v>
      </c>
      <c r="T85" s="39">
        <f t="shared" si="14"/>
        <v>0.78410683488776578</v>
      </c>
      <c r="U85" s="39">
        <f t="shared" si="15"/>
        <v>-0.17233441871381272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297867564</v>
      </c>
      <c r="E88" s="33">
        <v>301833408</v>
      </c>
      <c r="F88" s="33">
        <v>70386282</v>
      </c>
      <c r="G88" s="38">
        <f t="shared" ref="G88:G99" si="16">IF(($D88      =0),0,($F88      /$D88      ))</f>
        <v>0.23630059297090839</v>
      </c>
      <c r="H88" s="33">
        <v>76367855</v>
      </c>
      <c r="I88" s="38">
        <f t="shared" ref="I88:I99" si="17">IF(($D88      =0),0,($H88      /$D88      ))</f>
        <v>0.25638191004912503</v>
      </c>
      <c r="J88" s="33">
        <v>77439709</v>
      </c>
      <c r="K88" s="38">
        <f t="shared" ref="K88:K99" si="18">IF(($E88      =0),0,($J88      /$E88      ))</f>
        <v>0.25656440588577922</v>
      </c>
      <c r="L88" s="33">
        <v>75552507</v>
      </c>
      <c r="M88" s="38">
        <f t="shared" ref="M88:M99" si="19">IF(($E88      =0),0,($L88      /$E88      ))</f>
        <v>0.25031194360035852</v>
      </c>
      <c r="N88" s="33">
        <f t="shared" ref="N88:N99" si="20">$F88      +$H88      +$J88      +$L88</f>
        <v>299746353</v>
      </c>
      <c r="O88" s="38">
        <f t="shared" ref="O88:O99" si="21">IF(($E88      =0),0,($N88      /$E88      ))</f>
        <v>0.99308540756363195</v>
      </c>
      <c r="P88" s="33">
        <v>69141083</v>
      </c>
      <c r="Q88" s="33">
        <v>272357797</v>
      </c>
      <c r="R88" s="33">
        <v>271623722</v>
      </c>
      <c r="S88" s="33">
        <v>280172837</v>
      </c>
      <c r="T88" s="38">
        <f t="shared" ref="T88:T99" si="22">IF(($R88      =0),0,($S88      /$R88      ))</f>
        <v>1.0314741103503471</v>
      </c>
      <c r="U88" s="38">
        <f t="shared" ref="U88:U99" si="23">IF(($P88      =0),0,(($L88      /$P88      )-1))</f>
        <v>9.2729585968446493E-2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608826000</v>
      </c>
      <c r="E89" s="33">
        <v>579067000</v>
      </c>
      <c r="F89" s="33">
        <v>137766105</v>
      </c>
      <c r="G89" s="38">
        <f t="shared" si="16"/>
        <v>0.22628157306028324</v>
      </c>
      <c r="H89" s="33">
        <v>179340216</v>
      </c>
      <c r="I89" s="38">
        <f t="shared" si="17"/>
        <v>0.29456727537917238</v>
      </c>
      <c r="J89" s="33">
        <v>136198084</v>
      </c>
      <c r="K89" s="38">
        <f t="shared" si="18"/>
        <v>0.23520263458287211</v>
      </c>
      <c r="L89" s="33">
        <v>136149811</v>
      </c>
      <c r="M89" s="38">
        <f t="shared" si="19"/>
        <v>0.23511927117242046</v>
      </c>
      <c r="N89" s="33">
        <f t="shared" si="20"/>
        <v>589454216</v>
      </c>
      <c r="O89" s="38">
        <f t="shared" si="21"/>
        <v>1.0179378482973473</v>
      </c>
      <c r="P89" s="33">
        <v>172383903</v>
      </c>
      <c r="Q89" s="33">
        <v>520673124</v>
      </c>
      <c r="R89" s="33">
        <v>535112000</v>
      </c>
      <c r="S89" s="33">
        <v>610929769</v>
      </c>
      <c r="T89" s="38">
        <f t="shared" si="22"/>
        <v>1.1416857947495105</v>
      </c>
      <c r="U89" s="38">
        <f t="shared" si="23"/>
        <v>-0.21019417340840696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189764875</v>
      </c>
      <c r="E90" s="33">
        <v>196180183</v>
      </c>
      <c r="F90" s="33">
        <v>33783963</v>
      </c>
      <c r="G90" s="38">
        <f t="shared" si="16"/>
        <v>0.17803064450151801</v>
      </c>
      <c r="H90" s="33">
        <v>43042591</v>
      </c>
      <c r="I90" s="38">
        <f t="shared" si="17"/>
        <v>0.22682064317751111</v>
      </c>
      <c r="J90" s="33">
        <v>32418077</v>
      </c>
      <c r="K90" s="38">
        <f t="shared" si="18"/>
        <v>0.16524644081915246</v>
      </c>
      <c r="L90" s="33">
        <v>27826224</v>
      </c>
      <c r="M90" s="38">
        <f t="shared" si="19"/>
        <v>0.14184013682972249</v>
      </c>
      <c r="N90" s="33">
        <f t="shared" si="20"/>
        <v>137070855</v>
      </c>
      <c r="O90" s="38">
        <f t="shared" si="21"/>
        <v>0.69869878243512495</v>
      </c>
      <c r="P90" s="33">
        <v>39931722</v>
      </c>
      <c r="Q90" s="33">
        <v>198121944</v>
      </c>
      <c r="R90" s="33">
        <v>181712136</v>
      </c>
      <c r="S90" s="33">
        <v>189747140</v>
      </c>
      <c r="T90" s="38">
        <f t="shared" si="22"/>
        <v>1.0442183124191551</v>
      </c>
      <c r="U90" s="38">
        <f t="shared" si="23"/>
        <v>-0.30315492029119107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1096458439</v>
      </c>
      <c r="E91" s="34">
        <f>SUM(E88:E90)</f>
        <v>1077080591</v>
      </c>
      <c r="F91" s="34">
        <f>SUM(F88:F90)</f>
        <v>241936350</v>
      </c>
      <c r="G91" s="39">
        <f t="shared" si="16"/>
        <v>0.22065254951264049</v>
      </c>
      <c r="H91" s="34">
        <f>SUM(H88:H90)</f>
        <v>298750662</v>
      </c>
      <c r="I91" s="39">
        <f t="shared" si="17"/>
        <v>0.27246875154927785</v>
      </c>
      <c r="J91" s="34">
        <f>SUM(J88:J90)</f>
        <v>246055870</v>
      </c>
      <c r="K91" s="39">
        <f t="shared" si="18"/>
        <v>0.22844703734894431</v>
      </c>
      <c r="L91" s="34">
        <f>SUM(L88:L90)</f>
        <v>239528542</v>
      </c>
      <c r="M91" s="39">
        <f t="shared" si="19"/>
        <v>0.22238683344726615</v>
      </c>
      <c r="N91" s="34">
        <f t="shared" si="20"/>
        <v>1026271424</v>
      </c>
      <c r="O91" s="39">
        <f t="shared" si="21"/>
        <v>0.95282695888816737</v>
      </c>
      <c r="P91" s="34">
        <f>SUM(P88:P90)</f>
        <v>281456708</v>
      </c>
      <c r="Q91" s="34">
        <f>SUM(Q88:Q90)</f>
        <v>991152865</v>
      </c>
      <c r="R91" s="34">
        <f>SUM(R88:R90)</f>
        <v>988447858</v>
      </c>
      <c r="S91" s="34">
        <f>SUM(S88:S90)</f>
        <v>1080849746</v>
      </c>
      <c r="T91" s="39">
        <f t="shared" si="22"/>
        <v>1.0934818030634046</v>
      </c>
      <c r="U91" s="39">
        <f t="shared" si="23"/>
        <v>-0.14896843744793609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1163330</v>
      </c>
      <c r="E92" s="33">
        <v>1270069</v>
      </c>
      <c r="F92" s="33">
        <v>213497</v>
      </c>
      <c r="G92" s="38">
        <f t="shared" si="16"/>
        <v>0.18352230235616721</v>
      </c>
      <c r="H92" s="33">
        <v>140183</v>
      </c>
      <c r="I92" s="38">
        <f t="shared" si="17"/>
        <v>0.12050149140828484</v>
      </c>
      <c r="J92" s="33">
        <v>272458</v>
      </c>
      <c r="K92" s="38">
        <f t="shared" si="18"/>
        <v>0.21452220312439718</v>
      </c>
      <c r="L92" s="33">
        <v>226209</v>
      </c>
      <c r="M92" s="38">
        <f t="shared" si="19"/>
        <v>0.17810764612001395</v>
      </c>
      <c r="N92" s="33">
        <f t="shared" si="20"/>
        <v>852347</v>
      </c>
      <c r="O92" s="38">
        <f t="shared" si="21"/>
        <v>0.67110290858213217</v>
      </c>
      <c r="P92" s="33">
        <v>211765</v>
      </c>
      <c r="Q92" s="33">
        <v>728560</v>
      </c>
      <c r="R92" s="33">
        <v>769275</v>
      </c>
      <c r="S92" s="33">
        <v>777806</v>
      </c>
      <c r="T92" s="38">
        <f t="shared" si="22"/>
        <v>1.0110896623444152</v>
      </c>
      <c r="U92" s="38">
        <f t="shared" si="23"/>
        <v>6.8207683044884559E-2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20451589</v>
      </c>
      <c r="E95" s="33">
        <v>21860091</v>
      </c>
      <c r="F95" s="33">
        <v>4174319</v>
      </c>
      <c r="G95" s="38">
        <f t="shared" si="16"/>
        <v>0.20410731899609366</v>
      </c>
      <c r="H95" s="33">
        <v>4443112</v>
      </c>
      <c r="I95" s="38">
        <f t="shared" si="17"/>
        <v>0.21725020975142811</v>
      </c>
      <c r="J95" s="33">
        <v>6425820</v>
      </c>
      <c r="K95" s="38">
        <f t="shared" si="18"/>
        <v>0.29395211575285757</v>
      </c>
      <c r="L95" s="33">
        <v>4820026</v>
      </c>
      <c r="M95" s="38">
        <f t="shared" si="19"/>
        <v>0.22049432456616946</v>
      </c>
      <c r="N95" s="33">
        <f t="shared" si="20"/>
        <v>19863277</v>
      </c>
      <c r="O95" s="38">
        <f t="shared" si="21"/>
        <v>0.90865481758516009</v>
      </c>
      <c r="P95" s="33">
        <v>7380783</v>
      </c>
      <c r="Q95" s="33">
        <v>21291744</v>
      </c>
      <c r="R95" s="33">
        <v>22137248</v>
      </c>
      <c r="S95" s="33">
        <v>21133341</v>
      </c>
      <c r="T95" s="38">
        <f t="shared" si="22"/>
        <v>0.95465077682646005</v>
      </c>
      <c r="U95" s="38">
        <f t="shared" si="23"/>
        <v>-0.34694923289304125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21614919</v>
      </c>
      <c r="E96" s="34">
        <f>SUM(E92:E95)</f>
        <v>23130160</v>
      </c>
      <c r="F96" s="34">
        <f>SUM(F92:F95)</f>
        <v>4387816</v>
      </c>
      <c r="G96" s="39">
        <f t="shared" si="16"/>
        <v>0.20299941905866037</v>
      </c>
      <c r="H96" s="34">
        <f>SUM(H92:H95)</f>
        <v>4583295</v>
      </c>
      <c r="I96" s="39">
        <f t="shared" si="17"/>
        <v>0.21204312632399872</v>
      </c>
      <c r="J96" s="34">
        <f>SUM(J92:J95)</f>
        <v>6698278</v>
      </c>
      <c r="K96" s="39">
        <f t="shared" si="18"/>
        <v>0.28959064701670895</v>
      </c>
      <c r="L96" s="34">
        <f>SUM(L92:L95)</f>
        <v>5046235</v>
      </c>
      <c r="M96" s="39">
        <f t="shared" si="19"/>
        <v>0.21816688686978386</v>
      </c>
      <c r="N96" s="34">
        <f t="shared" si="20"/>
        <v>20715624</v>
      </c>
      <c r="O96" s="39">
        <f t="shared" si="21"/>
        <v>0.89561092530272168</v>
      </c>
      <c r="P96" s="34">
        <f>SUM(P92:P95)</f>
        <v>7592548</v>
      </c>
      <c r="Q96" s="34">
        <f>SUM(Q92:Q95)</f>
        <v>22020304</v>
      </c>
      <c r="R96" s="34">
        <f>SUM(R92:R95)</f>
        <v>22906523</v>
      </c>
      <c r="S96" s="34">
        <f>SUM(S92:S95)</f>
        <v>21911147</v>
      </c>
      <c r="T96" s="39">
        <f t="shared" si="22"/>
        <v>0.95654617682482845</v>
      </c>
      <c r="U96" s="39">
        <f t="shared" si="23"/>
        <v>-0.33537002334394195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5642926</v>
      </c>
      <c r="E97" s="33">
        <v>5590586</v>
      </c>
      <c r="F97" s="33">
        <v>1163609</v>
      </c>
      <c r="G97" s="38">
        <f t="shared" si="16"/>
        <v>0.20620667362995723</v>
      </c>
      <c r="H97" s="33">
        <v>1450510</v>
      </c>
      <c r="I97" s="38">
        <f t="shared" si="17"/>
        <v>0.25704926841145886</v>
      </c>
      <c r="J97" s="33">
        <v>1312752</v>
      </c>
      <c r="K97" s="38">
        <f t="shared" si="18"/>
        <v>0.23481474035101149</v>
      </c>
      <c r="L97" s="33">
        <v>1203825</v>
      </c>
      <c r="M97" s="38">
        <f t="shared" si="19"/>
        <v>0.21533073634856884</v>
      </c>
      <c r="N97" s="33">
        <f t="shared" si="20"/>
        <v>5130696</v>
      </c>
      <c r="O97" s="38">
        <f t="shared" si="21"/>
        <v>0.9177384982540292</v>
      </c>
      <c r="P97" s="33">
        <v>2220140</v>
      </c>
      <c r="Q97" s="33">
        <v>6333074</v>
      </c>
      <c r="R97" s="33">
        <v>11157524</v>
      </c>
      <c r="S97" s="33">
        <v>8369386</v>
      </c>
      <c r="T97" s="38">
        <f t="shared" si="22"/>
        <v>0.75011140464497317</v>
      </c>
      <c r="U97" s="38">
        <f t="shared" si="23"/>
        <v>-0.45777068112821717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22998511</v>
      </c>
      <c r="E99" s="33">
        <v>22998511</v>
      </c>
      <c r="F99" s="33">
        <v>4691775</v>
      </c>
      <c r="G99" s="38">
        <f t="shared" si="16"/>
        <v>0.20400342439560543</v>
      </c>
      <c r="H99" s="33">
        <v>26197248</v>
      </c>
      <c r="I99" s="38">
        <f t="shared" si="17"/>
        <v>1.1390845259503974</v>
      </c>
      <c r="J99" s="33">
        <v>-7666293</v>
      </c>
      <c r="K99" s="38">
        <f t="shared" si="18"/>
        <v>-0.33333866701196441</v>
      </c>
      <c r="L99" s="33">
        <v>21557800</v>
      </c>
      <c r="M99" s="38">
        <f t="shared" si="19"/>
        <v>0.93735633580800082</v>
      </c>
      <c r="N99" s="33">
        <f t="shared" si="20"/>
        <v>44780530</v>
      </c>
      <c r="O99" s="38">
        <f t="shared" si="21"/>
        <v>1.9471056191420393</v>
      </c>
      <c r="P99" s="33">
        <v>-22650986</v>
      </c>
      <c r="Q99" s="33">
        <v>22553357</v>
      </c>
      <c r="R99" s="33">
        <v>22553357</v>
      </c>
      <c r="S99" s="33">
        <v>1251917</v>
      </c>
      <c r="T99" s="38">
        <f t="shared" si="22"/>
        <v>5.5509119994863736E-2</v>
      </c>
      <c r="U99" s="38">
        <f t="shared" si="23"/>
        <v>-1.9517378183890095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28641437</v>
      </c>
      <c r="E101" s="34">
        <f>SUM(E97:E100)</f>
        <v>28589097</v>
      </c>
      <c r="F101" s="34">
        <f>SUM(F97:F100)</f>
        <v>5855384</v>
      </c>
      <c r="G101" s="39">
        <f>IF(($D101     =0),0,($F101     /$D101     ))</f>
        <v>0.20443750779683295</v>
      </c>
      <c r="H101" s="34">
        <f>SUM(H97:H100)</f>
        <v>27647758</v>
      </c>
      <c r="I101" s="39">
        <f>IF(($D101     =0),0,($H101     /$D101     ))</f>
        <v>0.96530624493456807</v>
      </c>
      <c r="J101" s="34">
        <f>SUM(J97:J100)</f>
        <v>-6353541</v>
      </c>
      <c r="K101" s="39">
        <f>IF(($E101     =0),0,($J101     /$E101     ))</f>
        <v>-0.22223650505645562</v>
      </c>
      <c r="L101" s="34">
        <f>SUM(L97:L100)</f>
        <v>22761625</v>
      </c>
      <c r="M101" s="39">
        <f>IF(($E101     =0),0,($L101     /$E101     ))</f>
        <v>0.79616453083495431</v>
      </c>
      <c r="N101" s="34">
        <f>$F101     +$H101     +$J101     +$L101</f>
        <v>49911226</v>
      </c>
      <c r="O101" s="39">
        <f>IF(($E101     =0),0,($N101     /$E101     ))</f>
        <v>1.7458133077795357</v>
      </c>
      <c r="P101" s="34">
        <f>SUM(P97:P100)</f>
        <v>-20430846</v>
      </c>
      <c r="Q101" s="34">
        <f>SUM(Q97:Q100)</f>
        <v>28886431</v>
      </c>
      <c r="R101" s="34">
        <f>SUM(R97:R100)</f>
        <v>33710881</v>
      </c>
      <c r="S101" s="34">
        <f>SUM(S97:S100)</f>
        <v>9621303</v>
      </c>
      <c r="T101" s="39">
        <f>IF(($R101     =0),0,($S101     /$R101     ))</f>
        <v>0.2854064537797158</v>
      </c>
      <c r="U101" s="39">
        <f>IF(($P101     =0),0,(($L101     /$P101     )-1))</f>
        <v>-2.1140813747996532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1146714795</v>
      </c>
      <c r="E102" s="34">
        <f>SUM(E88:E90,E92:E95,E97:E100)</f>
        <v>1128799848</v>
      </c>
      <c r="F102" s="34">
        <f>SUM(F88:F90,F92:F95,F97:F100)</f>
        <v>252179550</v>
      </c>
      <c r="G102" s="39">
        <f>IF(($D102     =0),0,($F102     /$D102     ))</f>
        <v>0.21991479581459486</v>
      </c>
      <c r="H102" s="34">
        <f>SUM(H88:H90,H92:H95,H97:H100)</f>
        <v>330981715</v>
      </c>
      <c r="I102" s="39">
        <f>IF(($D102     =0),0,($H102     /$D102     ))</f>
        <v>0.28863472978911031</v>
      </c>
      <c r="J102" s="34">
        <f>SUM(J88:J90,J92:J95,J97:J100)</f>
        <v>246400607</v>
      </c>
      <c r="K102" s="39">
        <f>IF(($E102     =0),0,($J102     /$E102     ))</f>
        <v>0.21828547145587496</v>
      </c>
      <c r="L102" s="34">
        <f>SUM(L88:L90,L92:L95,L97:L100)</f>
        <v>267336402</v>
      </c>
      <c r="M102" s="39">
        <f>IF(($E102     =0),0,($L102     /$E102     ))</f>
        <v>0.2368324220398017</v>
      </c>
      <c r="N102" s="34">
        <f>$F102     +$H102     +$J102     +$L102</f>
        <v>1096898274</v>
      </c>
      <c r="O102" s="39">
        <f>IF(($E102     =0),0,($N102     /$E102     ))</f>
        <v>0.97173850257286709</v>
      </c>
      <c r="P102" s="34">
        <f>SUM(P88:P90,P92:P95,P97:P100)</f>
        <v>268618410</v>
      </c>
      <c r="Q102" s="34">
        <f>SUM(Q88:Q90,Q92:Q95,Q97:Q100)</f>
        <v>1042059600</v>
      </c>
      <c r="R102" s="34">
        <f>SUM(R88:R90,R92:R95,R97:R100)</f>
        <v>1045065262</v>
      </c>
      <c r="S102" s="34">
        <f>SUM(S88:S90,S92:S95,S97:S100)</f>
        <v>1112382196</v>
      </c>
      <c r="T102" s="39">
        <f>IF(($R102     =0),0,($S102     /$R102     ))</f>
        <v>1.0644140958921282</v>
      </c>
      <c r="U102" s="39">
        <f>IF(($P102     =0),0,(($L102     /$P102     )-1))</f>
        <v>-4.7725991677189938E-3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323630700</v>
      </c>
      <c r="E105" s="33">
        <v>335955915</v>
      </c>
      <c r="F105" s="33">
        <v>50305912</v>
      </c>
      <c r="G105" s="38">
        <f t="shared" ref="G105:G136" si="24">IF(($D105     =0),0,($F105     /$D105     ))</f>
        <v>0.15544233597121657</v>
      </c>
      <c r="H105" s="33">
        <v>90541514</v>
      </c>
      <c r="I105" s="38">
        <f t="shared" ref="I105:I136" si="25">IF(($D105     =0),0,($H105     /$D105     ))</f>
        <v>0.2797680009961972</v>
      </c>
      <c r="J105" s="33">
        <v>70657769</v>
      </c>
      <c r="K105" s="38">
        <f t="shared" ref="K105:K136" si="26">IF(($E105     =0),0,($J105     /$E105     ))</f>
        <v>0.21031857409029395</v>
      </c>
      <c r="L105" s="33">
        <v>89066453</v>
      </c>
      <c r="M105" s="38">
        <f t="shared" ref="M105:M136" si="27">IF(($E105     =0),0,($L105     /$E105     ))</f>
        <v>0.26511351347988621</v>
      </c>
      <c r="N105" s="33">
        <f t="shared" ref="N105:N136" si="28">$F105     +$H105     +$J105     +$L105</f>
        <v>300571648</v>
      </c>
      <c r="O105" s="38">
        <f t="shared" ref="O105:O136" si="29">IF(($E105     =0),0,($N105     /$E105     ))</f>
        <v>0.89467586245653685</v>
      </c>
      <c r="P105" s="33">
        <v>89504673</v>
      </c>
      <c r="Q105" s="33">
        <v>299250320</v>
      </c>
      <c r="R105" s="33">
        <v>319740583</v>
      </c>
      <c r="S105" s="33">
        <v>249493765</v>
      </c>
      <c r="T105" s="38">
        <f t="shared" ref="T105:T136" si="30">IF(($R105     =0),0,($S105     /$R105     ))</f>
        <v>0.78030058824281312</v>
      </c>
      <c r="U105" s="38">
        <f t="shared" ref="U105:U136" si="31">IF(($P105     =0),0,(($L105     /$P105     )-1))</f>
        <v>-4.8960572148003534E-3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323630700</v>
      </c>
      <c r="E106" s="34">
        <f>E105</f>
        <v>335955915</v>
      </c>
      <c r="F106" s="34">
        <f>F105</f>
        <v>50305912</v>
      </c>
      <c r="G106" s="39">
        <f t="shared" si="24"/>
        <v>0.15544233597121657</v>
      </c>
      <c r="H106" s="34">
        <f>H105</f>
        <v>90541514</v>
      </c>
      <c r="I106" s="39">
        <f t="shared" si="25"/>
        <v>0.2797680009961972</v>
      </c>
      <c r="J106" s="34">
        <f>J105</f>
        <v>70657769</v>
      </c>
      <c r="K106" s="39">
        <f t="shared" si="26"/>
        <v>0.21031857409029395</v>
      </c>
      <c r="L106" s="34">
        <f>L105</f>
        <v>89066453</v>
      </c>
      <c r="M106" s="39">
        <f t="shared" si="27"/>
        <v>0.26511351347988621</v>
      </c>
      <c r="N106" s="34">
        <f t="shared" si="28"/>
        <v>300571648</v>
      </c>
      <c r="O106" s="39">
        <f t="shared" si="29"/>
        <v>0.89467586245653685</v>
      </c>
      <c r="P106" s="34">
        <f>P105</f>
        <v>89504673</v>
      </c>
      <c r="Q106" s="34">
        <f>Q105</f>
        <v>299250320</v>
      </c>
      <c r="R106" s="34">
        <f>R105</f>
        <v>319740583</v>
      </c>
      <c r="S106" s="34">
        <f>S105</f>
        <v>249493765</v>
      </c>
      <c r="T106" s="39">
        <f t="shared" si="30"/>
        <v>0.78030058824281312</v>
      </c>
      <c r="U106" s="39">
        <f t="shared" si="31"/>
        <v>-4.8960572148003534E-3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200000</v>
      </c>
      <c r="R108" s="33">
        <v>200000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6303216</v>
      </c>
      <c r="E110" s="33">
        <v>4824064</v>
      </c>
      <c r="F110" s="33">
        <v>761844</v>
      </c>
      <c r="G110" s="38">
        <f t="shared" si="24"/>
        <v>0.12086591987328374</v>
      </c>
      <c r="H110" s="33">
        <v>574259</v>
      </c>
      <c r="I110" s="38">
        <f t="shared" si="25"/>
        <v>9.1105714923937237E-2</v>
      </c>
      <c r="J110" s="33">
        <v>683103</v>
      </c>
      <c r="K110" s="38">
        <f t="shared" si="26"/>
        <v>0.14160322085279134</v>
      </c>
      <c r="L110" s="33">
        <v>1102628</v>
      </c>
      <c r="M110" s="38">
        <f t="shared" si="27"/>
        <v>0.22856827770112503</v>
      </c>
      <c r="N110" s="33">
        <f t="shared" si="28"/>
        <v>3121834</v>
      </c>
      <c r="O110" s="38">
        <f t="shared" si="29"/>
        <v>0.64713776599978778</v>
      </c>
      <c r="P110" s="33">
        <v>983051</v>
      </c>
      <c r="Q110" s="33">
        <v>5551228</v>
      </c>
      <c r="R110" s="33">
        <v>4174513</v>
      </c>
      <c r="S110" s="33">
        <v>2446753</v>
      </c>
      <c r="T110" s="38">
        <f t="shared" si="30"/>
        <v>0.5861169913712091</v>
      </c>
      <c r="U110" s="38">
        <f t="shared" si="31"/>
        <v>0.12163865353882963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17657232</v>
      </c>
      <c r="E111" s="33">
        <v>0</v>
      </c>
      <c r="F111" s="33">
        <v>1163004</v>
      </c>
      <c r="G111" s="38">
        <f t="shared" si="24"/>
        <v>6.5865589804789335E-2</v>
      </c>
      <c r="H111" s="33">
        <v>3802321</v>
      </c>
      <c r="I111" s="38">
        <f t="shared" si="25"/>
        <v>0.21534071705010163</v>
      </c>
      <c r="J111" s="33">
        <v>1361468</v>
      </c>
      <c r="K111" s="38">
        <f t="shared" si="26"/>
        <v>0</v>
      </c>
      <c r="L111" s="33">
        <v>1050995</v>
      </c>
      <c r="M111" s="38">
        <f t="shared" si="27"/>
        <v>0</v>
      </c>
      <c r="N111" s="33">
        <f t="shared" si="28"/>
        <v>7377788</v>
      </c>
      <c r="O111" s="38">
        <f t="shared" si="29"/>
        <v>0</v>
      </c>
      <c r="P111" s="33">
        <v>2595730</v>
      </c>
      <c r="Q111" s="33">
        <v>0</v>
      </c>
      <c r="R111" s="33">
        <v>15772338</v>
      </c>
      <c r="S111" s="33">
        <v>10174225</v>
      </c>
      <c r="T111" s="38">
        <f t="shared" si="30"/>
        <v>0.64506764945057604</v>
      </c>
      <c r="U111" s="38">
        <f t="shared" si="31"/>
        <v>-0.59510619363339023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23960448</v>
      </c>
      <c r="E112" s="34">
        <f>SUM(E107:E111)</f>
        <v>4824064</v>
      </c>
      <c r="F112" s="34">
        <f>SUM(F107:F111)</f>
        <v>1924848</v>
      </c>
      <c r="G112" s="39">
        <f t="shared" si="24"/>
        <v>8.0334391076494066E-2</v>
      </c>
      <c r="H112" s="34">
        <f>SUM(H107:H111)</f>
        <v>4376580</v>
      </c>
      <c r="I112" s="39">
        <f t="shared" si="25"/>
        <v>0.18265852124300846</v>
      </c>
      <c r="J112" s="34">
        <f>SUM(J107:J111)</f>
        <v>2044571</v>
      </c>
      <c r="K112" s="39">
        <f t="shared" si="26"/>
        <v>0.42382750311770323</v>
      </c>
      <c r="L112" s="34">
        <f>SUM(L107:L111)</f>
        <v>2153623</v>
      </c>
      <c r="M112" s="39">
        <f t="shared" si="27"/>
        <v>0.44643333919284656</v>
      </c>
      <c r="N112" s="34">
        <f t="shared" si="28"/>
        <v>10499622</v>
      </c>
      <c r="O112" s="39">
        <f t="shared" si="29"/>
        <v>2.176509681463596</v>
      </c>
      <c r="P112" s="34">
        <f>SUM(P107:P111)</f>
        <v>3578781</v>
      </c>
      <c r="Q112" s="34">
        <f>SUM(Q107:Q111)</f>
        <v>5751228</v>
      </c>
      <c r="R112" s="34">
        <f>SUM(R107:R111)</f>
        <v>20146851</v>
      </c>
      <c r="S112" s="34">
        <f>SUM(S107:S111)</f>
        <v>12620978</v>
      </c>
      <c r="T112" s="39">
        <f t="shared" si="30"/>
        <v>0.62644916567854703</v>
      </c>
      <c r="U112" s="39">
        <f t="shared" si="31"/>
        <v>-0.39822442334414987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1999000</v>
      </c>
      <c r="E113" s="33">
        <v>2049000</v>
      </c>
      <c r="F113" s="33">
        <v>480425</v>
      </c>
      <c r="G113" s="38">
        <f t="shared" si="24"/>
        <v>0.24033266633316658</v>
      </c>
      <c r="H113" s="33">
        <v>634809</v>
      </c>
      <c r="I113" s="38">
        <f t="shared" si="25"/>
        <v>0.31756328164082043</v>
      </c>
      <c r="J113" s="33">
        <v>596789</v>
      </c>
      <c r="K113" s="38">
        <f t="shared" si="26"/>
        <v>0.2912586627623231</v>
      </c>
      <c r="L113" s="33">
        <v>518073</v>
      </c>
      <c r="M113" s="38">
        <f t="shared" si="27"/>
        <v>0.25284187408491948</v>
      </c>
      <c r="N113" s="33">
        <f t="shared" si="28"/>
        <v>2230096</v>
      </c>
      <c r="O113" s="38">
        <f t="shared" si="29"/>
        <v>1.0883826256710591</v>
      </c>
      <c r="P113" s="33">
        <v>483128</v>
      </c>
      <c r="Q113" s="33">
        <v>1635000</v>
      </c>
      <c r="R113" s="33">
        <v>1845500</v>
      </c>
      <c r="S113" s="33">
        <v>2817351</v>
      </c>
      <c r="T113" s="38">
        <f t="shared" si="30"/>
        <v>1.5266057978867515</v>
      </c>
      <c r="U113" s="38">
        <f t="shared" si="31"/>
        <v>7.2330728088622509E-2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498731</v>
      </c>
      <c r="E114" s="33">
        <v>452485</v>
      </c>
      <c r="F114" s="33">
        <v>90000</v>
      </c>
      <c r="G114" s="38">
        <f t="shared" si="24"/>
        <v>0.18045800241011686</v>
      </c>
      <c r="H114" s="33">
        <v>90000</v>
      </c>
      <c r="I114" s="38">
        <f t="shared" si="25"/>
        <v>0.18045800241011686</v>
      </c>
      <c r="J114" s="33">
        <v>181803</v>
      </c>
      <c r="K114" s="38">
        <f t="shared" si="26"/>
        <v>0.40178790457142227</v>
      </c>
      <c r="L114" s="33">
        <v>90000</v>
      </c>
      <c r="M114" s="38">
        <f t="shared" si="27"/>
        <v>0.19890162104821155</v>
      </c>
      <c r="N114" s="33">
        <f t="shared" si="28"/>
        <v>451803</v>
      </c>
      <c r="O114" s="38">
        <f t="shared" si="29"/>
        <v>0.99849276771605688</v>
      </c>
      <c r="P114" s="33">
        <v>90000</v>
      </c>
      <c r="Q114" s="33">
        <v>967460</v>
      </c>
      <c r="R114" s="33">
        <v>376560</v>
      </c>
      <c r="S114" s="33">
        <v>360000</v>
      </c>
      <c r="T114" s="38">
        <f t="shared" si="30"/>
        <v>0.95602294455066916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2871993</v>
      </c>
      <c r="E115" s="33">
        <v>2293583</v>
      </c>
      <c r="F115" s="33">
        <v>591940</v>
      </c>
      <c r="G115" s="38">
        <f t="shared" si="24"/>
        <v>0.20610774469157828</v>
      </c>
      <c r="H115" s="33">
        <v>629722</v>
      </c>
      <c r="I115" s="38">
        <f t="shared" si="25"/>
        <v>0.21926306923450023</v>
      </c>
      <c r="J115" s="33">
        <v>495769</v>
      </c>
      <c r="K115" s="38">
        <f t="shared" si="26"/>
        <v>0.21615481105327342</v>
      </c>
      <c r="L115" s="33">
        <v>524508</v>
      </c>
      <c r="M115" s="38">
        <f t="shared" si="27"/>
        <v>0.22868498763724704</v>
      </c>
      <c r="N115" s="33">
        <f t="shared" si="28"/>
        <v>2241939</v>
      </c>
      <c r="O115" s="38">
        <f t="shared" si="29"/>
        <v>0.97748326526661555</v>
      </c>
      <c r="P115" s="33">
        <v>588367</v>
      </c>
      <c r="Q115" s="33">
        <v>886850</v>
      </c>
      <c r="R115" s="33">
        <v>2871993</v>
      </c>
      <c r="S115" s="33">
        <v>1795682</v>
      </c>
      <c r="T115" s="38">
        <f t="shared" si="30"/>
        <v>0.62523898909224362</v>
      </c>
      <c r="U115" s="38">
        <f t="shared" si="31"/>
        <v>-0.10853599878987097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59670587</v>
      </c>
      <c r="E117" s="33">
        <v>44124585</v>
      </c>
      <c r="F117" s="33">
        <v>13654432</v>
      </c>
      <c r="G117" s="38">
        <f t="shared" si="24"/>
        <v>0.22883019401166607</v>
      </c>
      <c r="H117" s="33">
        <v>34571255</v>
      </c>
      <c r="I117" s="38">
        <f t="shared" si="25"/>
        <v>0.57936844160758805</v>
      </c>
      <c r="J117" s="33">
        <v>-26801997</v>
      </c>
      <c r="K117" s="38">
        <f t="shared" si="26"/>
        <v>-0.60741640969541133</v>
      </c>
      <c r="L117" s="33">
        <v>-12924810</v>
      </c>
      <c r="M117" s="38">
        <f t="shared" si="27"/>
        <v>-0.29291629598329366</v>
      </c>
      <c r="N117" s="33">
        <f t="shared" si="28"/>
        <v>8498880</v>
      </c>
      <c r="O117" s="38">
        <f t="shared" si="29"/>
        <v>0.19261098999571327</v>
      </c>
      <c r="P117" s="33">
        <v>15528768</v>
      </c>
      <c r="Q117" s="33">
        <v>79522805</v>
      </c>
      <c r="R117" s="33">
        <v>96741543</v>
      </c>
      <c r="S117" s="33">
        <v>161598221</v>
      </c>
      <c r="T117" s="38">
        <f t="shared" si="30"/>
        <v>1.6704118622544608</v>
      </c>
      <c r="U117" s="38">
        <f t="shared" si="31"/>
        <v>-1.8323139350140334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6925101</v>
      </c>
      <c r="E118" s="33">
        <v>10606</v>
      </c>
      <c r="F118" s="33">
        <v>82555</v>
      </c>
      <c r="G118" s="38">
        <f t="shared" si="24"/>
        <v>1.192112577130644E-2</v>
      </c>
      <c r="H118" s="33">
        <v>65491</v>
      </c>
      <c r="I118" s="38">
        <f t="shared" si="25"/>
        <v>9.4570461860411861E-3</v>
      </c>
      <c r="J118" s="33">
        <v>112179</v>
      </c>
      <c r="K118" s="38">
        <f t="shared" si="26"/>
        <v>10.576937582500472</v>
      </c>
      <c r="L118" s="33">
        <v>125531</v>
      </c>
      <c r="M118" s="38">
        <f t="shared" si="27"/>
        <v>11.835847633415048</v>
      </c>
      <c r="N118" s="33">
        <f t="shared" si="28"/>
        <v>385756</v>
      </c>
      <c r="O118" s="38">
        <f t="shared" si="29"/>
        <v>36.371487837073353</v>
      </c>
      <c r="P118" s="33">
        <v>196361</v>
      </c>
      <c r="Q118" s="33">
        <v>6513455</v>
      </c>
      <c r="R118" s="33">
        <v>6513455</v>
      </c>
      <c r="S118" s="33">
        <v>648210</v>
      </c>
      <c r="T118" s="38">
        <f t="shared" si="30"/>
        <v>9.9518611858069178E-2</v>
      </c>
      <c r="U118" s="38">
        <f t="shared" si="31"/>
        <v>-0.36071317624171806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6572000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71965412</v>
      </c>
      <c r="E121" s="34">
        <f>SUM(E113:E120)</f>
        <v>48930259</v>
      </c>
      <c r="F121" s="34">
        <f>SUM(F113:F120)</f>
        <v>14899352</v>
      </c>
      <c r="G121" s="39">
        <f t="shared" si="24"/>
        <v>0.20703490171083855</v>
      </c>
      <c r="H121" s="34">
        <f>SUM(H113:H120)</f>
        <v>35991277</v>
      </c>
      <c r="I121" s="39">
        <f t="shared" si="25"/>
        <v>0.50011909888044548</v>
      </c>
      <c r="J121" s="34">
        <f>SUM(J113:J120)</f>
        <v>-25415457</v>
      </c>
      <c r="K121" s="39">
        <f t="shared" si="26"/>
        <v>-0.51942208194728745</v>
      </c>
      <c r="L121" s="34">
        <f>SUM(L113:L120)</f>
        <v>-11666698</v>
      </c>
      <c r="M121" s="39">
        <f t="shared" si="27"/>
        <v>-0.23843523902050059</v>
      </c>
      <c r="N121" s="34">
        <f t="shared" si="28"/>
        <v>13808474</v>
      </c>
      <c r="O121" s="39">
        <f t="shared" si="29"/>
        <v>0.28220725338895097</v>
      </c>
      <c r="P121" s="34">
        <f>SUM(P113:P120)</f>
        <v>16886624</v>
      </c>
      <c r="Q121" s="34">
        <f>SUM(Q113:Q120)</f>
        <v>96097570</v>
      </c>
      <c r="R121" s="34">
        <f>SUM(R113:R120)</f>
        <v>108349051</v>
      </c>
      <c r="S121" s="34">
        <f>SUM(S113:S120)</f>
        <v>167219464</v>
      </c>
      <c r="T121" s="39">
        <f t="shared" si="30"/>
        <v>1.5433403657591795</v>
      </c>
      <c r="U121" s="39">
        <f t="shared" si="31"/>
        <v>-1.6908839801253346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5441637</v>
      </c>
      <c r="E122" s="33">
        <v>5049509</v>
      </c>
      <c r="F122" s="33">
        <v>1144324</v>
      </c>
      <c r="G122" s="38">
        <f t="shared" si="24"/>
        <v>0.21029039607015315</v>
      </c>
      <c r="H122" s="33">
        <v>1402073</v>
      </c>
      <c r="I122" s="38">
        <f t="shared" si="25"/>
        <v>0.25765647359425115</v>
      </c>
      <c r="J122" s="33">
        <v>1132256</v>
      </c>
      <c r="K122" s="38">
        <f t="shared" si="26"/>
        <v>0.22423091037168169</v>
      </c>
      <c r="L122" s="33">
        <v>1138810</v>
      </c>
      <c r="M122" s="38">
        <f t="shared" si="27"/>
        <v>0.22552885835038614</v>
      </c>
      <c r="N122" s="33">
        <f t="shared" si="28"/>
        <v>4817463</v>
      </c>
      <c r="O122" s="38">
        <f t="shared" si="29"/>
        <v>0.95404582901030577</v>
      </c>
      <c r="P122" s="33">
        <v>1299482</v>
      </c>
      <c r="Q122" s="33">
        <v>5636054</v>
      </c>
      <c r="R122" s="33">
        <v>5645049</v>
      </c>
      <c r="S122" s="33">
        <v>4667761</v>
      </c>
      <c r="T122" s="38">
        <f t="shared" si="30"/>
        <v>0.82687696776414166</v>
      </c>
      <c r="U122" s="38">
        <f t="shared" si="31"/>
        <v>-0.12364311317894361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971978</v>
      </c>
      <c r="E123" s="33">
        <v>971978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914804</v>
      </c>
      <c r="R123" s="33">
        <v>914804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2697588</v>
      </c>
      <c r="E124" s="33">
        <v>3436785</v>
      </c>
      <c r="F124" s="33">
        <v>625604</v>
      </c>
      <c r="G124" s="38">
        <f t="shared" si="24"/>
        <v>0.23191236022698797</v>
      </c>
      <c r="H124" s="33">
        <v>686931</v>
      </c>
      <c r="I124" s="38">
        <f t="shared" si="25"/>
        <v>0.2546463729820862</v>
      </c>
      <c r="J124" s="33">
        <v>754097</v>
      </c>
      <c r="K124" s="38">
        <f t="shared" si="26"/>
        <v>0.21941931194415712</v>
      </c>
      <c r="L124" s="33">
        <v>792061</v>
      </c>
      <c r="M124" s="38">
        <f t="shared" si="27"/>
        <v>0.23046568231646727</v>
      </c>
      <c r="N124" s="33">
        <f t="shared" si="28"/>
        <v>2858693</v>
      </c>
      <c r="O124" s="38">
        <f t="shared" si="29"/>
        <v>0.83179279471948342</v>
      </c>
      <c r="P124" s="33">
        <v>603513</v>
      </c>
      <c r="Q124" s="33">
        <v>2935860</v>
      </c>
      <c r="R124" s="33">
        <v>2841038</v>
      </c>
      <c r="S124" s="33">
        <v>2456722</v>
      </c>
      <c r="T124" s="38">
        <f t="shared" si="30"/>
        <v>0.8647269061519065</v>
      </c>
      <c r="U124" s="38">
        <f t="shared" si="31"/>
        <v>0.31241746242417312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9111203</v>
      </c>
      <c r="E126" s="34">
        <f>SUM(E122:E125)</f>
        <v>9458272</v>
      </c>
      <c r="F126" s="34">
        <f>SUM(F122:F125)</f>
        <v>1769928</v>
      </c>
      <c r="G126" s="39">
        <f t="shared" si="24"/>
        <v>0.19425843107655488</v>
      </c>
      <c r="H126" s="34">
        <f>SUM(H122:H125)</f>
        <v>2089004</v>
      </c>
      <c r="I126" s="39">
        <f t="shared" si="25"/>
        <v>0.22927861447055894</v>
      </c>
      <c r="J126" s="34">
        <f>SUM(J122:J125)</f>
        <v>1886353</v>
      </c>
      <c r="K126" s="39">
        <f t="shared" si="26"/>
        <v>0.19943949592483701</v>
      </c>
      <c r="L126" s="34">
        <f>SUM(L122:L125)</f>
        <v>1930871</v>
      </c>
      <c r="M126" s="39">
        <f t="shared" si="27"/>
        <v>0.20414627534501018</v>
      </c>
      <c r="N126" s="34">
        <f t="shared" si="28"/>
        <v>7676156</v>
      </c>
      <c r="O126" s="39">
        <f t="shared" si="29"/>
        <v>0.8115812275223212</v>
      </c>
      <c r="P126" s="34">
        <f>SUM(P122:P125)</f>
        <v>1902995</v>
      </c>
      <c r="Q126" s="34">
        <f>SUM(Q122:Q125)</f>
        <v>9486718</v>
      </c>
      <c r="R126" s="34">
        <f>SUM(R122:R125)</f>
        <v>9400891</v>
      </c>
      <c r="S126" s="34">
        <f>SUM(S122:S125)</f>
        <v>7124483</v>
      </c>
      <c r="T126" s="39">
        <f t="shared" si="30"/>
        <v>0.75785188871990961</v>
      </c>
      <c r="U126" s="39">
        <f t="shared" si="31"/>
        <v>1.4648488303963036E-2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132693</v>
      </c>
      <c r="E127" s="33">
        <v>132693</v>
      </c>
      <c r="F127" s="33">
        <v>490</v>
      </c>
      <c r="G127" s="38">
        <f t="shared" si="24"/>
        <v>3.6927343567482837E-3</v>
      </c>
      <c r="H127" s="33">
        <v>555</v>
      </c>
      <c r="I127" s="38">
        <f t="shared" si="25"/>
        <v>4.1825868734597909E-3</v>
      </c>
      <c r="J127" s="33">
        <v>0</v>
      </c>
      <c r="K127" s="38">
        <f t="shared" si="26"/>
        <v>0</v>
      </c>
      <c r="L127" s="33">
        <v>1544</v>
      </c>
      <c r="M127" s="38">
        <f t="shared" si="27"/>
        <v>1.163588132003949E-2</v>
      </c>
      <c r="N127" s="33">
        <f t="shared" si="28"/>
        <v>2589</v>
      </c>
      <c r="O127" s="38">
        <f t="shared" si="29"/>
        <v>1.9511202550247565E-2</v>
      </c>
      <c r="P127" s="33">
        <v>0</v>
      </c>
      <c r="Q127" s="33">
        <v>133583</v>
      </c>
      <c r="R127" s="33">
        <v>133581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1239844</v>
      </c>
      <c r="E129" s="33">
        <v>2267491</v>
      </c>
      <c r="F129" s="33">
        <v>410409</v>
      </c>
      <c r="G129" s="38">
        <f t="shared" si="24"/>
        <v>0.33101664402941017</v>
      </c>
      <c r="H129" s="33">
        <v>957378</v>
      </c>
      <c r="I129" s="38">
        <f t="shared" si="25"/>
        <v>0.7721761770029133</v>
      </c>
      <c r="J129" s="33">
        <v>369285</v>
      </c>
      <c r="K129" s="38">
        <f t="shared" si="26"/>
        <v>0.16286062436410995</v>
      </c>
      <c r="L129" s="33">
        <v>622400</v>
      </c>
      <c r="M129" s="38">
        <f t="shared" si="27"/>
        <v>0.27448841031783588</v>
      </c>
      <c r="N129" s="33">
        <f t="shared" si="28"/>
        <v>2359472</v>
      </c>
      <c r="O129" s="38">
        <f t="shared" si="29"/>
        <v>1.0405651003686454</v>
      </c>
      <c r="P129" s="33">
        <v>861166</v>
      </c>
      <c r="Q129" s="33">
        <v>971772</v>
      </c>
      <c r="R129" s="33">
        <v>971772</v>
      </c>
      <c r="S129" s="33">
        <v>2382076</v>
      </c>
      <c r="T129" s="38">
        <f t="shared" si="30"/>
        <v>2.4512704626188038</v>
      </c>
      <c r="U129" s="38">
        <f t="shared" si="31"/>
        <v>-0.27725897213777595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1372537</v>
      </c>
      <c r="E132" s="34">
        <f>SUM(E127:E131)</f>
        <v>2400184</v>
      </c>
      <c r="F132" s="34">
        <f>SUM(F127:F131)</f>
        <v>410899</v>
      </c>
      <c r="G132" s="39">
        <f t="shared" si="24"/>
        <v>0.29937189307100648</v>
      </c>
      <c r="H132" s="34">
        <f>SUM(H127:H131)</f>
        <v>957933</v>
      </c>
      <c r="I132" s="39">
        <f t="shared" si="25"/>
        <v>0.6979287261472733</v>
      </c>
      <c r="J132" s="34">
        <f>SUM(J127:J131)</f>
        <v>369285</v>
      </c>
      <c r="K132" s="39">
        <f t="shared" si="26"/>
        <v>0.15385695430017032</v>
      </c>
      <c r="L132" s="34">
        <f>SUM(L127:L131)</f>
        <v>623944</v>
      </c>
      <c r="M132" s="39">
        <f t="shared" si="27"/>
        <v>0.25995673665019015</v>
      </c>
      <c r="N132" s="34">
        <f t="shared" si="28"/>
        <v>2362061</v>
      </c>
      <c r="O132" s="39">
        <f t="shared" si="29"/>
        <v>0.98411663439136332</v>
      </c>
      <c r="P132" s="34">
        <f>SUM(P127:P131)</f>
        <v>861166</v>
      </c>
      <c r="Q132" s="34">
        <f>SUM(Q127:Q131)</f>
        <v>1105355</v>
      </c>
      <c r="R132" s="34">
        <f>SUM(R127:R131)</f>
        <v>1105353</v>
      </c>
      <c r="S132" s="34">
        <f>SUM(S127:S131)</f>
        <v>2382076</v>
      </c>
      <c r="T132" s="39">
        <f t="shared" si="30"/>
        <v>2.1550364453708455</v>
      </c>
      <c r="U132" s="39">
        <f t="shared" si="31"/>
        <v>-0.27546605416377334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3771313</v>
      </c>
      <c r="E133" s="33">
        <v>3355981</v>
      </c>
      <c r="F133" s="33">
        <v>207762</v>
      </c>
      <c r="G133" s="38">
        <f t="shared" si="24"/>
        <v>5.5090097268510996E-2</v>
      </c>
      <c r="H133" s="33">
        <v>635709</v>
      </c>
      <c r="I133" s="38">
        <f t="shared" si="25"/>
        <v>0.16856437002179347</v>
      </c>
      <c r="J133" s="33">
        <v>33141</v>
      </c>
      <c r="K133" s="38">
        <f t="shared" si="26"/>
        <v>9.8752048953793248E-3</v>
      </c>
      <c r="L133" s="33">
        <v>2388342</v>
      </c>
      <c r="M133" s="38">
        <f t="shared" si="27"/>
        <v>0.71166731873630984</v>
      </c>
      <c r="N133" s="33">
        <f t="shared" si="28"/>
        <v>3264954</v>
      </c>
      <c r="O133" s="38">
        <f t="shared" si="29"/>
        <v>0.97287618732048842</v>
      </c>
      <c r="P133" s="33">
        <v>141623</v>
      </c>
      <c r="Q133" s="33">
        <v>1765796</v>
      </c>
      <c r="R133" s="33">
        <v>1025796</v>
      </c>
      <c r="S133" s="33">
        <v>800533</v>
      </c>
      <c r="T133" s="38">
        <f t="shared" si="30"/>
        <v>0.78040175629462383</v>
      </c>
      <c r="U133" s="38">
        <f t="shared" si="31"/>
        <v>15.864082811407751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3287820</v>
      </c>
      <c r="E134" s="33">
        <v>3132138</v>
      </c>
      <c r="F134" s="33">
        <v>266925</v>
      </c>
      <c r="G134" s="38">
        <f t="shared" si="24"/>
        <v>8.1186013832874063E-2</v>
      </c>
      <c r="H134" s="33">
        <v>947259</v>
      </c>
      <c r="I134" s="38">
        <f t="shared" si="25"/>
        <v>0.28811157545121086</v>
      </c>
      <c r="J134" s="33">
        <v>815742</v>
      </c>
      <c r="K134" s="38">
        <f t="shared" si="26"/>
        <v>0.26044254755058688</v>
      </c>
      <c r="L134" s="33">
        <v>865688</v>
      </c>
      <c r="M134" s="38">
        <f t="shared" si="27"/>
        <v>0.27638884365886818</v>
      </c>
      <c r="N134" s="33">
        <f t="shared" si="28"/>
        <v>2895614</v>
      </c>
      <c r="O134" s="38">
        <f t="shared" si="29"/>
        <v>0.92448480877917893</v>
      </c>
      <c r="P134" s="33">
        <v>775281</v>
      </c>
      <c r="Q134" s="33">
        <v>3864917</v>
      </c>
      <c r="R134" s="33">
        <v>3444917</v>
      </c>
      <c r="S134" s="33">
        <v>2799732</v>
      </c>
      <c r="T134" s="38">
        <f t="shared" si="30"/>
        <v>0.81271392024829625</v>
      </c>
      <c r="U134" s="38">
        <f t="shared" si="31"/>
        <v>0.11661191232598256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7059133</v>
      </c>
      <c r="E137" s="34">
        <f>SUM(E133:E136)</f>
        <v>6488119</v>
      </c>
      <c r="F137" s="34">
        <f>SUM(F133:F136)</f>
        <v>474687</v>
      </c>
      <c r="G137" s="39">
        <f t="shared" ref="G137:G170" si="32">IF(($D137     =0),0,($F137     /$D137     ))</f>
        <v>6.7244376894442986E-2</v>
      </c>
      <c r="H137" s="34">
        <f>SUM(H133:H136)</f>
        <v>1582968</v>
      </c>
      <c r="I137" s="39">
        <f t="shared" ref="I137:I170" si="33">IF(($D137     =0),0,($H137     /$D137     ))</f>
        <v>0.22424396877066916</v>
      </c>
      <c r="J137" s="34">
        <f>SUM(J133:J136)</f>
        <v>848883</v>
      </c>
      <c r="K137" s="39">
        <f t="shared" ref="K137:K170" si="34">IF(($E137     =0),0,($J137     /$E137     ))</f>
        <v>0.13083653367023632</v>
      </c>
      <c r="L137" s="34">
        <f>SUM(L133:L136)</f>
        <v>3254030</v>
      </c>
      <c r="M137" s="39">
        <f t="shared" ref="M137:M170" si="35">IF(($E137     =0),0,($L137     /$E137     ))</f>
        <v>0.50153673198657422</v>
      </c>
      <c r="N137" s="34">
        <f t="shared" ref="N137:N170" si="36">$F137     +$H137     +$J137     +$L137</f>
        <v>6160568</v>
      </c>
      <c r="O137" s="39">
        <f t="shared" ref="O137:O170" si="37">IF(($E137     =0),0,($N137     /$E137     ))</f>
        <v>0.94951526012392806</v>
      </c>
      <c r="P137" s="34">
        <f>SUM(P133:P136)</f>
        <v>916904</v>
      </c>
      <c r="Q137" s="34">
        <f>SUM(Q133:Q136)</f>
        <v>5630713</v>
      </c>
      <c r="R137" s="34">
        <f>SUM(R133:R136)</f>
        <v>4470713</v>
      </c>
      <c r="S137" s="34">
        <f>SUM(S133:S136)</f>
        <v>3600265</v>
      </c>
      <c r="T137" s="39">
        <f t="shared" ref="T137:T170" si="38">IF(($R137     =0),0,($S137     /$R137     ))</f>
        <v>0.80529995998401149</v>
      </c>
      <c r="U137" s="39">
        <f t="shared" ref="U137:U170" si="39">IF(($P137     =0),0,(($L137     /$P137     )-1))</f>
        <v>2.548932058317992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1631369</v>
      </c>
      <c r="E139" s="33">
        <v>800000</v>
      </c>
      <c r="F139" s="33">
        <v>0</v>
      </c>
      <c r="G139" s="38">
        <f t="shared" si="32"/>
        <v>0</v>
      </c>
      <c r="H139" s="33">
        <v>184785</v>
      </c>
      <c r="I139" s="38">
        <f t="shared" si="33"/>
        <v>0.11326989785879221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184785</v>
      </c>
      <c r="O139" s="38">
        <f t="shared" si="37"/>
        <v>0.23098125</v>
      </c>
      <c r="P139" s="33">
        <v>0</v>
      </c>
      <c r="Q139" s="33">
        <v>543883</v>
      </c>
      <c r="R139" s="33">
        <v>255286</v>
      </c>
      <c r="S139" s="33">
        <v>308280</v>
      </c>
      <c r="T139" s="38">
        <f t="shared" si="38"/>
        <v>1.2075867850175881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1943771</v>
      </c>
      <c r="E140" s="33">
        <v>14559156</v>
      </c>
      <c r="F140" s="33">
        <v>4890541</v>
      </c>
      <c r="G140" s="38">
        <f t="shared" si="32"/>
        <v>2.516006772402716</v>
      </c>
      <c r="H140" s="33">
        <v>2329203</v>
      </c>
      <c r="I140" s="38">
        <f t="shared" si="33"/>
        <v>1.1982908480474295</v>
      </c>
      <c r="J140" s="33">
        <v>4566643</v>
      </c>
      <c r="K140" s="38">
        <f t="shared" si="34"/>
        <v>0.3136612451985541</v>
      </c>
      <c r="L140" s="33">
        <v>1809275</v>
      </c>
      <c r="M140" s="38">
        <f t="shared" si="35"/>
        <v>0.12427059645490439</v>
      </c>
      <c r="N140" s="33">
        <f t="shared" si="36"/>
        <v>13595662</v>
      </c>
      <c r="O140" s="38">
        <f t="shared" si="37"/>
        <v>0.93382212540342313</v>
      </c>
      <c r="P140" s="33">
        <v>4992199</v>
      </c>
      <c r="Q140" s="33">
        <v>1851209</v>
      </c>
      <c r="R140" s="33">
        <v>1851209</v>
      </c>
      <c r="S140" s="33">
        <v>18701915</v>
      </c>
      <c r="T140" s="38">
        <f t="shared" si="38"/>
        <v>10.102541096116106</v>
      </c>
      <c r="U140" s="38">
        <f t="shared" si="39"/>
        <v>-0.63757955161643198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3815653</v>
      </c>
      <c r="E141" s="33">
        <v>3815653</v>
      </c>
      <c r="F141" s="33">
        <v>758945</v>
      </c>
      <c r="G141" s="38">
        <f t="shared" si="32"/>
        <v>0.19890304490476465</v>
      </c>
      <c r="H141" s="33">
        <v>867988</v>
      </c>
      <c r="I141" s="38">
        <f t="shared" si="33"/>
        <v>0.22748085321175693</v>
      </c>
      <c r="J141" s="33">
        <v>597869</v>
      </c>
      <c r="K141" s="38">
        <f t="shared" si="34"/>
        <v>0.15668851439059056</v>
      </c>
      <c r="L141" s="33">
        <v>894471</v>
      </c>
      <c r="M141" s="38">
        <f t="shared" si="35"/>
        <v>0.23442147386043752</v>
      </c>
      <c r="N141" s="33">
        <f t="shared" si="36"/>
        <v>3119273</v>
      </c>
      <c r="O141" s="38">
        <f t="shared" si="37"/>
        <v>0.81749388636754972</v>
      </c>
      <c r="P141" s="33">
        <v>715832</v>
      </c>
      <c r="Q141" s="33">
        <v>3764633</v>
      </c>
      <c r="R141" s="33">
        <v>3668402</v>
      </c>
      <c r="S141" s="33">
        <v>3272618</v>
      </c>
      <c r="T141" s="38">
        <f t="shared" si="38"/>
        <v>0.89210997049941632</v>
      </c>
      <c r="U141" s="38">
        <f t="shared" si="39"/>
        <v>0.24955436471127301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690792</v>
      </c>
      <c r="E142" s="33">
        <v>448800</v>
      </c>
      <c r="F142" s="33">
        <v>38208</v>
      </c>
      <c r="G142" s="38">
        <f t="shared" si="32"/>
        <v>5.5310426293298125E-2</v>
      </c>
      <c r="H142" s="33">
        <v>54878</v>
      </c>
      <c r="I142" s="38">
        <f t="shared" si="33"/>
        <v>7.9442147563955581E-2</v>
      </c>
      <c r="J142" s="33">
        <v>78738</v>
      </c>
      <c r="K142" s="38">
        <f t="shared" si="34"/>
        <v>0.17544117647058824</v>
      </c>
      <c r="L142" s="33">
        <v>147835</v>
      </c>
      <c r="M142" s="38">
        <f t="shared" si="35"/>
        <v>0.32940062388591801</v>
      </c>
      <c r="N142" s="33">
        <f t="shared" si="36"/>
        <v>319659</v>
      </c>
      <c r="O142" s="38">
        <f t="shared" si="37"/>
        <v>0.71225267379679147</v>
      </c>
      <c r="P142" s="33">
        <v>38675</v>
      </c>
      <c r="Q142" s="33">
        <v>798843</v>
      </c>
      <c r="R142" s="33">
        <v>0</v>
      </c>
      <c r="S142" s="33">
        <v>169804</v>
      </c>
      <c r="T142" s="38">
        <f t="shared" si="38"/>
        <v>0</v>
      </c>
      <c r="U142" s="38">
        <f t="shared" si="39"/>
        <v>2.8224951519069168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7958330</v>
      </c>
      <c r="E143" s="33">
        <v>8380017</v>
      </c>
      <c r="F143" s="33">
        <v>1873942</v>
      </c>
      <c r="G143" s="38">
        <f t="shared" si="32"/>
        <v>0.23546925045832479</v>
      </c>
      <c r="H143" s="33">
        <v>2296259</v>
      </c>
      <c r="I143" s="38">
        <f t="shared" si="33"/>
        <v>0.28853528315613952</v>
      </c>
      <c r="J143" s="33">
        <v>1973716</v>
      </c>
      <c r="K143" s="38">
        <f t="shared" si="34"/>
        <v>0.23552649117537588</v>
      </c>
      <c r="L143" s="33">
        <v>1824499</v>
      </c>
      <c r="M143" s="38">
        <f t="shared" si="35"/>
        <v>0.21772020271557921</v>
      </c>
      <c r="N143" s="33">
        <f t="shared" si="36"/>
        <v>7968416</v>
      </c>
      <c r="O143" s="38">
        <f t="shared" si="37"/>
        <v>0.95088303520147988</v>
      </c>
      <c r="P143" s="33">
        <v>2116843</v>
      </c>
      <c r="Q143" s="33">
        <v>7954081</v>
      </c>
      <c r="R143" s="33">
        <v>7839081</v>
      </c>
      <c r="S143" s="33">
        <v>8441931</v>
      </c>
      <c r="T143" s="38">
        <f t="shared" si="38"/>
        <v>1.0769031471928916</v>
      </c>
      <c r="U143" s="38">
        <f t="shared" si="39"/>
        <v>-0.13810377056777479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16039915</v>
      </c>
      <c r="E144" s="34">
        <f>SUM(E138:E143)</f>
        <v>28003626</v>
      </c>
      <c r="F144" s="34">
        <f>SUM(F138:F143)</f>
        <v>7561636</v>
      </c>
      <c r="G144" s="39">
        <f t="shared" si="32"/>
        <v>0.47142618897918098</v>
      </c>
      <c r="H144" s="34">
        <f>SUM(H138:H143)</f>
        <v>5733113</v>
      </c>
      <c r="I144" s="39">
        <f t="shared" si="33"/>
        <v>0.3574278916066575</v>
      </c>
      <c r="J144" s="34">
        <f>SUM(J138:J143)</f>
        <v>7216966</v>
      </c>
      <c r="K144" s="39">
        <f t="shared" si="34"/>
        <v>0.2577154115684876</v>
      </c>
      <c r="L144" s="34">
        <f>SUM(L138:L143)</f>
        <v>4676080</v>
      </c>
      <c r="M144" s="39">
        <f t="shared" si="35"/>
        <v>0.16698123307317417</v>
      </c>
      <c r="N144" s="34">
        <f t="shared" si="36"/>
        <v>25187795</v>
      </c>
      <c r="O144" s="39">
        <f t="shared" si="37"/>
        <v>0.89944762867494377</v>
      </c>
      <c r="P144" s="34">
        <f>SUM(P138:P143)</f>
        <v>7863549</v>
      </c>
      <c r="Q144" s="34">
        <f>SUM(Q138:Q143)</f>
        <v>14912649</v>
      </c>
      <c r="R144" s="34">
        <f>SUM(R138:R143)</f>
        <v>13613978</v>
      </c>
      <c r="S144" s="34">
        <f>SUM(S138:S143)</f>
        <v>30894548</v>
      </c>
      <c r="T144" s="39">
        <f t="shared" si="38"/>
        <v>2.2693255417336506</v>
      </c>
      <c r="U144" s="39">
        <f t="shared" si="39"/>
        <v>-0.40534738195183884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87932</v>
      </c>
      <c r="E145" s="33">
        <v>175390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348100</v>
      </c>
      <c r="K145" s="38">
        <f t="shared" si="34"/>
        <v>1.984719767375563</v>
      </c>
      <c r="L145" s="33">
        <v>0</v>
      </c>
      <c r="M145" s="38">
        <f t="shared" si="35"/>
        <v>0</v>
      </c>
      <c r="N145" s="33">
        <f t="shared" si="36"/>
        <v>348100</v>
      </c>
      <c r="O145" s="38">
        <f t="shared" si="37"/>
        <v>1.984719767375563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639921</v>
      </c>
      <c r="E146" s="33">
        <v>650736</v>
      </c>
      <c r="F146" s="33">
        <v>163347</v>
      </c>
      <c r="G146" s="38">
        <f t="shared" si="32"/>
        <v>0.25526119630391875</v>
      </c>
      <c r="H146" s="33">
        <v>188611</v>
      </c>
      <c r="I146" s="38">
        <f t="shared" si="33"/>
        <v>0.29474106960077884</v>
      </c>
      <c r="J146" s="33">
        <v>152456</v>
      </c>
      <c r="K146" s="38">
        <f t="shared" si="34"/>
        <v>0.23428241252981238</v>
      </c>
      <c r="L146" s="33">
        <v>149976</v>
      </c>
      <c r="M146" s="38">
        <f t="shared" si="35"/>
        <v>0.23047134321752599</v>
      </c>
      <c r="N146" s="33">
        <f t="shared" si="36"/>
        <v>654390</v>
      </c>
      <c r="O146" s="38">
        <f t="shared" si="37"/>
        <v>1.0056151803496349</v>
      </c>
      <c r="P146" s="33">
        <v>161135</v>
      </c>
      <c r="Q146" s="33">
        <v>853699</v>
      </c>
      <c r="R146" s="33">
        <v>907554</v>
      </c>
      <c r="S146" s="33">
        <v>924804</v>
      </c>
      <c r="T146" s="38">
        <f t="shared" si="38"/>
        <v>1.0190071334598272</v>
      </c>
      <c r="U146" s="38">
        <f t="shared" si="39"/>
        <v>-6.9252490148012491E-2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10200464</v>
      </c>
      <c r="E149" s="33">
        <v>9886664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15526</v>
      </c>
      <c r="M149" s="38">
        <f t="shared" si="35"/>
        <v>1.570398265785102E-3</v>
      </c>
      <c r="N149" s="33">
        <f t="shared" si="36"/>
        <v>15526</v>
      </c>
      <c r="O149" s="38">
        <f t="shared" si="37"/>
        <v>1.570398265785102E-3</v>
      </c>
      <c r="P149" s="33">
        <v>292000</v>
      </c>
      <c r="Q149" s="33">
        <v>350000</v>
      </c>
      <c r="R149" s="33">
        <v>350000</v>
      </c>
      <c r="S149" s="33">
        <v>292000</v>
      </c>
      <c r="T149" s="38">
        <f t="shared" si="38"/>
        <v>0.8342857142857143</v>
      </c>
      <c r="U149" s="38">
        <f t="shared" si="39"/>
        <v>-0.94682876712328767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10928317</v>
      </c>
      <c r="E150" s="34">
        <f>SUM(E145:E149)</f>
        <v>10712790</v>
      </c>
      <c r="F150" s="34">
        <f>SUM(F145:F149)</f>
        <v>163347</v>
      </c>
      <c r="G150" s="39">
        <f t="shared" si="32"/>
        <v>1.4947132298596389E-2</v>
      </c>
      <c r="H150" s="34">
        <f>SUM(H145:H149)</f>
        <v>188611</v>
      </c>
      <c r="I150" s="39">
        <f t="shared" si="33"/>
        <v>1.7258924681632131E-2</v>
      </c>
      <c r="J150" s="34">
        <f>SUM(J145:J149)</f>
        <v>500556</v>
      </c>
      <c r="K150" s="39">
        <f t="shared" si="34"/>
        <v>4.6725082821561889E-2</v>
      </c>
      <c r="L150" s="34">
        <f>SUM(L145:L149)</f>
        <v>165502</v>
      </c>
      <c r="M150" s="39">
        <f t="shared" si="35"/>
        <v>1.5449010015131446E-2</v>
      </c>
      <c r="N150" s="34">
        <f t="shared" si="36"/>
        <v>1018016</v>
      </c>
      <c r="O150" s="39">
        <f t="shared" si="37"/>
        <v>9.502809258839201E-2</v>
      </c>
      <c r="P150" s="34">
        <f>SUM(P145:P149)</f>
        <v>453135</v>
      </c>
      <c r="Q150" s="34">
        <f>SUM(Q145:Q149)</f>
        <v>1203699</v>
      </c>
      <c r="R150" s="34">
        <f>SUM(R145:R149)</f>
        <v>1257554</v>
      </c>
      <c r="S150" s="34">
        <f>SUM(S145:S149)</f>
        <v>1216804</v>
      </c>
      <c r="T150" s="39">
        <f t="shared" si="38"/>
        <v>0.96759582491089846</v>
      </c>
      <c r="U150" s="39">
        <f t="shared" si="39"/>
        <v>-0.63476226731547991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169561</v>
      </c>
      <c r="K151" s="38">
        <f t="shared" si="34"/>
        <v>0</v>
      </c>
      <c r="L151" s="33">
        <v>169562</v>
      </c>
      <c r="M151" s="38">
        <f t="shared" si="35"/>
        <v>0</v>
      </c>
      <c r="N151" s="33">
        <f t="shared" si="36"/>
        <v>339123</v>
      </c>
      <c r="O151" s="38">
        <f t="shared" si="37"/>
        <v>0</v>
      </c>
      <c r="P151" s="33">
        <v>0</v>
      </c>
      <c r="Q151" s="33">
        <v>30000</v>
      </c>
      <c r="R151" s="33">
        <v>9019</v>
      </c>
      <c r="S151" s="33">
        <v>9019</v>
      </c>
      <c r="T151" s="38">
        <f t="shared" si="38"/>
        <v>1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16126600</v>
      </c>
      <c r="E152" s="33">
        <v>15730302</v>
      </c>
      <c r="F152" s="33">
        <v>1282097</v>
      </c>
      <c r="G152" s="38">
        <f t="shared" si="32"/>
        <v>7.9502002902037627E-2</v>
      </c>
      <c r="H152" s="33">
        <v>1708822</v>
      </c>
      <c r="I152" s="38">
        <f t="shared" si="33"/>
        <v>0.10596294321183634</v>
      </c>
      <c r="J152" s="33">
        <v>1670862</v>
      </c>
      <c r="K152" s="38">
        <f t="shared" si="34"/>
        <v>0.10621932115480046</v>
      </c>
      <c r="L152" s="33">
        <v>5394334</v>
      </c>
      <c r="M152" s="38">
        <f t="shared" si="35"/>
        <v>0.34292628329704034</v>
      </c>
      <c r="N152" s="33">
        <f t="shared" si="36"/>
        <v>10056115</v>
      </c>
      <c r="O152" s="38">
        <f t="shared" si="37"/>
        <v>0.63928302202971055</v>
      </c>
      <c r="P152" s="33">
        <v>1132886</v>
      </c>
      <c r="Q152" s="33">
        <v>5093800</v>
      </c>
      <c r="R152" s="33">
        <v>14405707</v>
      </c>
      <c r="S152" s="33">
        <v>4111308</v>
      </c>
      <c r="T152" s="38">
        <f t="shared" si="38"/>
        <v>0.28539439265285627</v>
      </c>
      <c r="U152" s="38">
        <f t="shared" si="39"/>
        <v>3.7615858965509323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7180</v>
      </c>
      <c r="E153" s="33">
        <v>7180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6713</v>
      </c>
      <c r="M153" s="38">
        <f t="shared" si="35"/>
        <v>0.93495821727019501</v>
      </c>
      <c r="N153" s="33">
        <f t="shared" si="36"/>
        <v>6713</v>
      </c>
      <c r="O153" s="38">
        <f t="shared" si="37"/>
        <v>0.93495821727019501</v>
      </c>
      <c r="P153" s="33">
        <v>0</v>
      </c>
      <c r="Q153" s="33">
        <v>16350</v>
      </c>
      <c r="R153" s="33">
        <v>16350</v>
      </c>
      <c r="S153" s="33">
        <v>6177</v>
      </c>
      <c r="T153" s="38">
        <f t="shared" si="38"/>
        <v>0.37779816513761466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4200000</v>
      </c>
      <c r="E155" s="33">
        <v>4200000</v>
      </c>
      <c r="F155" s="33">
        <v>1377689</v>
      </c>
      <c r="G155" s="38">
        <f t="shared" si="32"/>
        <v>0.32802119047619049</v>
      </c>
      <c r="H155" s="33">
        <v>5601779</v>
      </c>
      <c r="I155" s="38">
        <f t="shared" si="33"/>
        <v>1.3337569047619047</v>
      </c>
      <c r="J155" s="33">
        <v>117600</v>
      </c>
      <c r="K155" s="38">
        <f t="shared" si="34"/>
        <v>2.8000000000000001E-2</v>
      </c>
      <c r="L155" s="33">
        <v>196000</v>
      </c>
      <c r="M155" s="38">
        <f t="shared" si="35"/>
        <v>4.6666666666666669E-2</v>
      </c>
      <c r="N155" s="33">
        <f t="shared" si="36"/>
        <v>7293068</v>
      </c>
      <c r="O155" s="38">
        <f t="shared" si="37"/>
        <v>1.7364447619047618</v>
      </c>
      <c r="P155" s="33">
        <v>2649694</v>
      </c>
      <c r="Q155" s="33">
        <v>3400000</v>
      </c>
      <c r="R155" s="33">
        <v>4700000</v>
      </c>
      <c r="S155" s="33">
        <v>5107715</v>
      </c>
      <c r="T155" s="38">
        <f t="shared" si="38"/>
        <v>1.0867478723404256</v>
      </c>
      <c r="U155" s="38">
        <f t="shared" si="39"/>
        <v>-0.92602919431451336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20333780</v>
      </c>
      <c r="E157" s="34">
        <f>SUM(E151:E156)</f>
        <v>19937482</v>
      </c>
      <c r="F157" s="34">
        <f>SUM(F151:F156)</f>
        <v>2659786</v>
      </c>
      <c r="G157" s="39">
        <f t="shared" si="32"/>
        <v>0.13080627409168388</v>
      </c>
      <c r="H157" s="34">
        <f>SUM(H151:H156)</f>
        <v>7310601</v>
      </c>
      <c r="I157" s="39">
        <f t="shared" si="33"/>
        <v>0.35952985622938777</v>
      </c>
      <c r="J157" s="34">
        <f>SUM(J151:J156)</f>
        <v>1958023</v>
      </c>
      <c r="K157" s="39">
        <f t="shared" si="34"/>
        <v>9.8208138821141003E-2</v>
      </c>
      <c r="L157" s="34">
        <f>SUM(L151:L156)</f>
        <v>5766609</v>
      </c>
      <c r="M157" s="39">
        <f t="shared" si="35"/>
        <v>0.28923456833716515</v>
      </c>
      <c r="N157" s="34">
        <f t="shared" si="36"/>
        <v>17695019</v>
      </c>
      <c r="O157" s="39">
        <f t="shared" si="37"/>
        <v>0.88752526522657171</v>
      </c>
      <c r="P157" s="34">
        <f>SUM(P151:P156)</f>
        <v>3782580</v>
      </c>
      <c r="Q157" s="34">
        <f>SUM(Q151:Q156)</f>
        <v>8540150</v>
      </c>
      <c r="R157" s="34">
        <f>SUM(R151:R156)</f>
        <v>19131076</v>
      </c>
      <c r="S157" s="34">
        <f>SUM(S151:S156)</f>
        <v>9234219</v>
      </c>
      <c r="T157" s="39">
        <f t="shared" si="38"/>
        <v>0.48268163275290943</v>
      </c>
      <c r="U157" s="39">
        <f t="shared" si="39"/>
        <v>0.52451739289056665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210390</v>
      </c>
      <c r="E165" s="33">
        <v>143390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2951</v>
      </c>
      <c r="K165" s="38">
        <f t="shared" si="34"/>
        <v>2.058023572076156E-2</v>
      </c>
      <c r="L165" s="33">
        <v>57410</v>
      </c>
      <c r="M165" s="38">
        <f t="shared" si="35"/>
        <v>0.40037659529953273</v>
      </c>
      <c r="N165" s="33">
        <f t="shared" si="36"/>
        <v>60361</v>
      </c>
      <c r="O165" s="38">
        <f t="shared" si="37"/>
        <v>0.4209568310202943</v>
      </c>
      <c r="P165" s="33">
        <v>0</v>
      </c>
      <c r="Q165" s="33">
        <v>369750</v>
      </c>
      <c r="R165" s="33">
        <v>20000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4138339</v>
      </c>
      <c r="E167" s="33">
        <v>4038339</v>
      </c>
      <c r="F167" s="33">
        <v>387199</v>
      </c>
      <c r="G167" s="38">
        <f t="shared" si="32"/>
        <v>9.3563867049074517E-2</v>
      </c>
      <c r="H167" s="33">
        <v>551799</v>
      </c>
      <c r="I167" s="38">
        <f t="shared" si="33"/>
        <v>0.13333827895684719</v>
      </c>
      <c r="J167" s="33">
        <v>439081</v>
      </c>
      <c r="K167" s="38">
        <f t="shared" si="34"/>
        <v>0.10872811816937607</v>
      </c>
      <c r="L167" s="33">
        <v>758276</v>
      </c>
      <c r="M167" s="38">
        <f t="shared" si="35"/>
        <v>0.18776927840877153</v>
      </c>
      <c r="N167" s="33">
        <f t="shared" si="36"/>
        <v>2136355</v>
      </c>
      <c r="O167" s="38">
        <f t="shared" si="37"/>
        <v>0.52901824240114559</v>
      </c>
      <c r="P167" s="33">
        <v>478910</v>
      </c>
      <c r="Q167" s="33">
        <v>4109670</v>
      </c>
      <c r="R167" s="33">
        <v>4554970</v>
      </c>
      <c r="S167" s="33">
        <v>2011574</v>
      </c>
      <c r="T167" s="38">
        <f t="shared" si="38"/>
        <v>0.44162178894701831</v>
      </c>
      <c r="U167" s="38">
        <f t="shared" si="39"/>
        <v>0.58333716147084003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4348729</v>
      </c>
      <c r="E169" s="34">
        <f>SUM(E164:E168)</f>
        <v>4181729</v>
      </c>
      <c r="F169" s="34">
        <f>SUM(F164:F168)</f>
        <v>387199</v>
      </c>
      <c r="G169" s="39">
        <f t="shared" si="32"/>
        <v>8.9037279628139621E-2</v>
      </c>
      <c r="H169" s="34">
        <f>SUM(H164:H168)</f>
        <v>551799</v>
      </c>
      <c r="I169" s="39">
        <f t="shared" si="33"/>
        <v>0.12688741928963612</v>
      </c>
      <c r="J169" s="34">
        <f>SUM(J164:J168)</f>
        <v>442032</v>
      </c>
      <c r="K169" s="39">
        <f t="shared" si="34"/>
        <v>0.1057055586337613</v>
      </c>
      <c r="L169" s="34">
        <f>SUM(L164:L168)</f>
        <v>815686</v>
      </c>
      <c r="M169" s="39">
        <f t="shared" si="35"/>
        <v>0.19505950768210947</v>
      </c>
      <c r="N169" s="34">
        <f t="shared" si="36"/>
        <v>2196716</v>
      </c>
      <c r="O169" s="39">
        <f t="shared" si="37"/>
        <v>0.52531285504153902</v>
      </c>
      <c r="P169" s="34">
        <f>SUM(P164:P168)</f>
        <v>478910</v>
      </c>
      <c r="Q169" s="34">
        <f>SUM(Q164:Q168)</f>
        <v>4479420</v>
      </c>
      <c r="R169" s="34">
        <f>SUM(R164:R168)</f>
        <v>4574970</v>
      </c>
      <c r="S169" s="34">
        <f>SUM(S164:S168)</f>
        <v>2011574</v>
      </c>
      <c r="T169" s="39">
        <f t="shared" si="38"/>
        <v>0.43969118923184197</v>
      </c>
      <c r="U169" s="39">
        <f t="shared" si="39"/>
        <v>0.70321354743062381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488750174</v>
      </c>
      <c r="E170" s="34">
        <f>SUM(E105,E107:E111,E113:E120,E122:E125,E127:E131,E133:E136,E138:E143,E145:E149,E151:E156,E158:E162,E164:E168)</f>
        <v>470892440</v>
      </c>
      <c r="F170" s="34">
        <f>SUM(F105,F107:F111,F113:F120,F122:F125,F127:F131,F133:F136,F138:F143,F145:F149,F151:F156,F158:F162,F164:F168)</f>
        <v>80557594</v>
      </c>
      <c r="G170" s="39">
        <f t="shared" si="32"/>
        <v>0.1648236630602202</v>
      </c>
      <c r="H170" s="34">
        <f>SUM(H105,H107:H111,H113:H120,H122:H125,H127:H131,H133:H136,H138:H143,H145:H149,H151:H156,H158:H162,H164:H168)</f>
        <v>149323400</v>
      </c>
      <c r="I170" s="39">
        <f t="shared" si="33"/>
        <v>0.30552091424933181</v>
      </c>
      <c r="J170" s="34">
        <f>SUM(J105,J107:J111,J113:J120,J122:J125,J127:J131,J133:J136,J138:J143,J145:J149,J151:J156,J158:J162,J164:J168)</f>
        <v>60508981</v>
      </c>
      <c r="K170" s="39">
        <f t="shared" si="34"/>
        <v>0.12849851868507381</v>
      </c>
      <c r="L170" s="34">
        <f>SUM(L105,L107:L111,L113:L120,L122:L125,L127:L131,L133:L136,L138:L143,L145:L149,L151:L156,L158:L162,L164:L168)</f>
        <v>96786100</v>
      </c>
      <c r="M170" s="39">
        <f t="shared" si="35"/>
        <v>0.20553759580425626</v>
      </c>
      <c r="N170" s="34">
        <f t="shared" si="36"/>
        <v>387176075</v>
      </c>
      <c r="O170" s="39">
        <f t="shared" si="37"/>
        <v>0.82221764910899819</v>
      </c>
      <c r="P170" s="34">
        <f>SUM(P105,P107:P111,P113:P120,P122:P125,P127:P131,P133:P136,P138:P143,P145:P149,P151:P156,P158:P162,P164:P168)</f>
        <v>126229317</v>
      </c>
      <c r="Q170" s="34">
        <f>SUM(Q105,Q107:Q111,Q113:Q120,Q122:Q125,Q127:Q131,Q133:Q136,Q138:Q143,Q145:Q149,Q151:Q156,Q158:Q162,Q164:Q168)</f>
        <v>446457822</v>
      </c>
      <c r="R170" s="34">
        <f>SUM(R105,R107:R111,R113:R120,R122:R125,R127:R131,R133:R136,R138:R143,R145:R149,R151:R156,R158:R162,R164:R168)</f>
        <v>501791020</v>
      </c>
      <c r="S170" s="34">
        <f>SUM(S105,S107:S111,S113:S120,S122:S125,S127:S131,S133:S136,S138:S143,S145:S149,S151:S156,S158:S162,S164:S168)</f>
        <v>485798176</v>
      </c>
      <c r="T170" s="39">
        <f t="shared" si="38"/>
        <v>0.96812847706999616</v>
      </c>
      <c r="U170" s="39">
        <f t="shared" si="39"/>
        <v>-0.23325181265141437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22403640</v>
      </c>
      <c r="E180" s="33">
        <v>11201820</v>
      </c>
      <c r="F180" s="33">
        <v>2216208</v>
      </c>
      <c r="G180" s="38">
        <f t="shared" si="40"/>
        <v>9.8921782353224741E-2</v>
      </c>
      <c r="H180" s="33">
        <v>2587738</v>
      </c>
      <c r="I180" s="38">
        <f t="shared" si="41"/>
        <v>0.11550524825430153</v>
      </c>
      <c r="J180" s="33">
        <v>2521482</v>
      </c>
      <c r="K180" s="38">
        <f t="shared" si="42"/>
        <v>0.22509574337027377</v>
      </c>
      <c r="L180" s="33">
        <v>2035764</v>
      </c>
      <c r="M180" s="38">
        <f t="shared" si="43"/>
        <v>0.18173511090162134</v>
      </c>
      <c r="N180" s="33">
        <f t="shared" si="44"/>
        <v>9361192</v>
      </c>
      <c r="O180" s="38">
        <f t="shared" si="45"/>
        <v>0.83568491548694768</v>
      </c>
      <c r="P180" s="33">
        <v>2374984</v>
      </c>
      <c r="Q180" s="33">
        <v>10372891</v>
      </c>
      <c r="R180" s="33">
        <v>10815264</v>
      </c>
      <c r="S180" s="33">
        <v>9733769</v>
      </c>
      <c r="T180" s="38">
        <f t="shared" si="46"/>
        <v>0.90000290330407096</v>
      </c>
      <c r="U180" s="38">
        <f t="shared" si="47"/>
        <v>-0.14283043591030509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5820000</v>
      </c>
      <c r="E184" s="33">
        <v>4765522</v>
      </c>
      <c r="F184" s="33">
        <v>10775</v>
      </c>
      <c r="G184" s="38">
        <f t="shared" si="40"/>
        <v>1.8513745704467355E-3</v>
      </c>
      <c r="H184" s="33">
        <v>433385</v>
      </c>
      <c r="I184" s="38">
        <f t="shared" si="41"/>
        <v>7.4464776632302401E-2</v>
      </c>
      <c r="J184" s="33">
        <v>297430</v>
      </c>
      <c r="K184" s="38">
        <f t="shared" si="42"/>
        <v>6.2412889920558545E-2</v>
      </c>
      <c r="L184" s="33">
        <v>1110120</v>
      </c>
      <c r="M184" s="38">
        <f t="shared" si="43"/>
        <v>0.23294824785196669</v>
      </c>
      <c r="N184" s="33">
        <f t="shared" si="44"/>
        <v>1851710</v>
      </c>
      <c r="O184" s="38">
        <f t="shared" si="45"/>
        <v>0.38856393906061076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28223640</v>
      </c>
      <c r="E185" s="34">
        <f>SUM(E180:E184)</f>
        <v>15967342</v>
      </c>
      <c r="F185" s="34">
        <f>SUM(F180:F184)</f>
        <v>2226983</v>
      </c>
      <c r="G185" s="39">
        <f t="shared" si="40"/>
        <v>7.8904882573615595E-2</v>
      </c>
      <c r="H185" s="34">
        <f>SUM(H180:H184)</f>
        <v>3021123</v>
      </c>
      <c r="I185" s="39">
        <f t="shared" si="41"/>
        <v>0.10704228795435317</v>
      </c>
      <c r="J185" s="34">
        <f>SUM(J180:J184)</f>
        <v>2818912</v>
      </c>
      <c r="K185" s="39">
        <f t="shared" si="42"/>
        <v>0.17654234499392574</v>
      </c>
      <c r="L185" s="34">
        <f>SUM(L180:L184)</f>
        <v>3145884</v>
      </c>
      <c r="M185" s="39">
        <f t="shared" si="43"/>
        <v>0.19701989222752289</v>
      </c>
      <c r="N185" s="34">
        <f t="shared" si="44"/>
        <v>11212902</v>
      </c>
      <c r="O185" s="39">
        <f t="shared" si="45"/>
        <v>0.7022397340772184</v>
      </c>
      <c r="P185" s="34">
        <f>SUM(P180:P184)</f>
        <v>2374984</v>
      </c>
      <c r="Q185" s="34">
        <f>SUM(Q180:Q184)</f>
        <v>10372891</v>
      </c>
      <c r="R185" s="34">
        <f>SUM(R180:R184)</f>
        <v>10815264</v>
      </c>
      <c r="S185" s="34">
        <f>SUM(S180:S184)</f>
        <v>9733769</v>
      </c>
      <c r="T185" s="39">
        <f t="shared" si="46"/>
        <v>0.90000290330407096</v>
      </c>
      <c r="U185" s="39">
        <f t="shared" si="47"/>
        <v>0.3245916604069754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83484</v>
      </c>
      <c r="E192" s="33">
        <v>83484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78756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1232913</v>
      </c>
      <c r="E195" s="33">
        <v>1215413</v>
      </c>
      <c r="F195" s="33">
        <v>301843</v>
      </c>
      <c r="G195" s="38">
        <f t="shared" si="40"/>
        <v>0.24482100521285768</v>
      </c>
      <c r="H195" s="33">
        <v>284157</v>
      </c>
      <c r="I195" s="38">
        <f t="shared" si="41"/>
        <v>0.23047611631964299</v>
      </c>
      <c r="J195" s="33">
        <v>335834</v>
      </c>
      <c r="K195" s="38">
        <f t="shared" si="42"/>
        <v>0.27631266079925093</v>
      </c>
      <c r="L195" s="33">
        <v>275506</v>
      </c>
      <c r="M195" s="38">
        <f t="shared" si="43"/>
        <v>0.22667685798983556</v>
      </c>
      <c r="N195" s="33">
        <f t="shared" si="44"/>
        <v>1197340</v>
      </c>
      <c r="O195" s="38">
        <f t="shared" si="45"/>
        <v>0.98513015740328591</v>
      </c>
      <c r="P195" s="33">
        <v>259420</v>
      </c>
      <c r="Q195" s="33">
        <v>1403240</v>
      </c>
      <c r="R195" s="33">
        <v>1332545</v>
      </c>
      <c r="S195" s="33">
        <v>1111753</v>
      </c>
      <c r="T195" s="38">
        <f t="shared" si="46"/>
        <v>0.83430803462547232</v>
      </c>
      <c r="U195" s="38">
        <f t="shared" si="47"/>
        <v>6.2007555315704233E-2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4218474</v>
      </c>
      <c r="E196" s="33">
        <v>5386924</v>
      </c>
      <c r="F196" s="33">
        <v>1018973</v>
      </c>
      <c r="G196" s="38">
        <f t="shared" si="40"/>
        <v>0.24155014348790582</v>
      </c>
      <c r="H196" s="33">
        <v>1288449</v>
      </c>
      <c r="I196" s="38">
        <f t="shared" si="41"/>
        <v>0.30543011525020658</v>
      </c>
      <c r="J196" s="33">
        <v>1248343</v>
      </c>
      <c r="K196" s="38">
        <f t="shared" si="42"/>
        <v>0.23173577351379007</v>
      </c>
      <c r="L196" s="33">
        <v>1202489</v>
      </c>
      <c r="M196" s="38">
        <f t="shared" si="43"/>
        <v>0.22322368015587374</v>
      </c>
      <c r="N196" s="33">
        <f t="shared" si="44"/>
        <v>4758254</v>
      </c>
      <c r="O196" s="38">
        <f t="shared" si="45"/>
        <v>0.88329703556241002</v>
      </c>
      <c r="P196" s="33">
        <v>771226</v>
      </c>
      <c r="Q196" s="33">
        <v>3206952</v>
      </c>
      <c r="R196" s="33">
        <v>3411928</v>
      </c>
      <c r="S196" s="33">
        <v>1442937</v>
      </c>
      <c r="T196" s="38">
        <f t="shared" si="46"/>
        <v>0.42290956901786908</v>
      </c>
      <c r="U196" s="38">
        <f t="shared" si="47"/>
        <v>0.55919146916727391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9352042</v>
      </c>
      <c r="E197" s="33">
        <v>7558178</v>
      </c>
      <c r="F197" s="33">
        <v>2138778</v>
      </c>
      <c r="G197" s="38">
        <f t="shared" si="40"/>
        <v>0.22869636385294248</v>
      </c>
      <c r="H197" s="33">
        <v>2641755</v>
      </c>
      <c r="I197" s="38">
        <f t="shared" si="41"/>
        <v>0.28247894951712149</v>
      </c>
      <c r="J197" s="33">
        <v>1033856</v>
      </c>
      <c r="K197" s="38">
        <f t="shared" si="42"/>
        <v>0.13678640540087836</v>
      </c>
      <c r="L197" s="33">
        <v>2737236</v>
      </c>
      <c r="M197" s="38">
        <f t="shared" si="43"/>
        <v>0.36215553536844464</v>
      </c>
      <c r="N197" s="33">
        <f t="shared" si="44"/>
        <v>8551625</v>
      </c>
      <c r="O197" s="38">
        <f t="shared" si="45"/>
        <v>1.1314400110714513</v>
      </c>
      <c r="P197" s="33">
        <v>2669748</v>
      </c>
      <c r="Q197" s="33">
        <v>14137524</v>
      </c>
      <c r="R197" s="33">
        <v>8838893</v>
      </c>
      <c r="S197" s="33">
        <v>8773031</v>
      </c>
      <c r="T197" s="38">
        <f t="shared" si="46"/>
        <v>0.99254861440227871</v>
      </c>
      <c r="U197" s="38">
        <f t="shared" si="47"/>
        <v>2.527879035774161E-2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14886913</v>
      </c>
      <c r="E198" s="34">
        <f>SUM(E192:E197)</f>
        <v>14243999</v>
      </c>
      <c r="F198" s="34">
        <f>SUM(F192:F197)</f>
        <v>3459594</v>
      </c>
      <c r="G198" s="39">
        <f t="shared" si="40"/>
        <v>0.23239163149539466</v>
      </c>
      <c r="H198" s="34">
        <f>SUM(H192:H197)</f>
        <v>4214361</v>
      </c>
      <c r="I198" s="39">
        <f t="shared" si="41"/>
        <v>0.28309166581412815</v>
      </c>
      <c r="J198" s="34">
        <f>SUM(J192:J197)</f>
        <v>2618033</v>
      </c>
      <c r="K198" s="39">
        <f t="shared" si="42"/>
        <v>0.1837990159926296</v>
      </c>
      <c r="L198" s="34">
        <f>SUM(L192:L197)</f>
        <v>4215231</v>
      </c>
      <c r="M198" s="39">
        <f t="shared" si="43"/>
        <v>0.29593030721218105</v>
      </c>
      <c r="N198" s="34">
        <f t="shared" si="44"/>
        <v>14507219</v>
      </c>
      <c r="O198" s="39">
        <f t="shared" si="45"/>
        <v>1.0184793610277563</v>
      </c>
      <c r="P198" s="34">
        <f>SUM(P192:P197)</f>
        <v>3700394</v>
      </c>
      <c r="Q198" s="34">
        <f>SUM(Q192:Q197)</f>
        <v>18747716</v>
      </c>
      <c r="R198" s="34">
        <f>SUM(R192:R197)</f>
        <v>13662122</v>
      </c>
      <c r="S198" s="34">
        <f>SUM(S192:S197)</f>
        <v>11327721</v>
      </c>
      <c r="T198" s="39">
        <f t="shared" si="46"/>
        <v>0.82913335131980226</v>
      </c>
      <c r="U198" s="39">
        <f t="shared" si="47"/>
        <v>0.13913031963623324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14526709</v>
      </c>
      <c r="E199" s="33">
        <v>14771473</v>
      </c>
      <c r="F199" s="33">
        <v>3204772</v>
      </c>
      <c r="G199" s="38">
        <f t="shared" si="40"/>
        <v>0.22061239059720961</v>
      </c>
      <c r="H199" s="33">
        <v>4205924</v>
      </c>
      <c r="I199" s="38">
        <f t="shared" si="41"/>
        <v>0.28953040912432404</v>
      </c>
      <c r="J199" s="33">
        <v>3213364</v>
      </c>
      <c r="K199" s="38">
        <f t="shared" si="42"/>
        <v>0.21753849463760316</v>
      </c>
      <c r="L199" s="33">
        <v>2443350</v>
      </c>
      <c r="M199" s="38">
        <f t="shared" si="43"/>
        <v>0.16541004407617305</v>
      </c>
      <c r="N199" s="33">
        <f t="shared" si="44"/>
        <v>13067410</v>
      </c>
      <c r="O199" s="38">
        <f t="shared" si="45"/>
        <v>0.88463824833176763</v>
      </c>
      <c r="P199" s="33">
        <v>2441878</v>
      </c>
      <c r="Q199" s="33">
        <v>13405201</v>
      </c>
      <c r="R199" s="33">
        <v>13600201</v>
      </c>
      <c r="S199" s="33">
        <v>10299025</v>
      </c>
      <c r="T199" s="38">
        <f t="shared" si="46"/>
        <v>0.75727005799399583</v>
      </c>
      <c r="U199" s="38">
        <f t="shared" si="47"/>
        <v>6.0281471883527615E-4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14526709</v>
      </c>
      <c r="E204" s="34">
        <f>SUM(E199:E203)</f>
        <v>14771473</v>
      </c>
      <c r="F204" s="34">
        <f>SUM(F199:F203)</f>
        <v>3204772</v>
      </c>
      <c r="G204" s="39">
        <f t="shared" si="40"/>
        <v>0.22061239059720961</v>
      </c>
      <c r="H204" s="34">
        <f>SUM(H199:H203)</f>
        <v>4205924</v>
      </c>
      <c r="I204" s="39">
        <f t="shared" si="41"/>
        <v>0.28953040912432404</v>
      </c>
      <c r="J204" s="34">
        <f>SUM(J199:J203)</f>
        <v>3213364</v>
      </c>
      <c r="K204" s="39">
        <f t="shared" si="42"/>
        <v>0.21753849463760316</v>
      </c>
      <c r="L204" s="34">
        <f>SUM(L199:L203)</f>
        <v>2443350</v>
      </c>
      <c r="M204" s="39">
        <f t="shared" si="43"/>
        <v>0.16541004407617305</v>
      </c>
      <c r="N204" s="34">
        <f t="shared" si="44"/>
        <v>13067410</v>
      </c>
      <c r="O204" s="39">
        <f t="shared" si="45"/>
        <v>0.88463824833176763</v>
      </c>
      <c r="P204" s="34">
        <f>SUM(P199:P203)</f>
        <v>2441878</v>
      </c>
      <c r="Q204" s="34">
        <f>SUM(Q199:Q203)</f>
        <v>13405201</v>
      </c>
      <c r="R204" s="34">
        <f>SUM(R199:R203)</f>
        <v>13600201</v>
      </c>
      <c r="S204" s="34">
        <f>SUM(S199:S203)</f>
        <v>10299025</v>
      </c>
      <c r="T204" s="39">
        <f t="shared" si="46"/>
        <v>0.75727005799399583</v>
      </c>
      <c r="U204" s="39">
        <f t="shared" si="47"/>
        <v>6.0281471883527615E-4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57637262</v>
      </c>
      <c r="E205" s="34">
        <f>SUM(E173:E178,E180:E184,E186:E190,E192:E197,E199:E203)</f>
        <v>44982814</v>
      </c>
      <c r="F205" s="34">
        <f>SUM(F173:F178,F180:F184,F186:F190,F192:F197,F199:F203)</f>
        <v>8891349</v>
      </c>
      <c r="G205" s="39">
        <f t="shared" si="40"/>
        <v>0.15426390309796464</v>
      </c>
      <c r="H205" s="34">
        <f>SUM(H173:H178,H180:H184,H186:H190,H192:H197,H199:H203)</f>
        <v>11441408</v>
      </c>
      <c r="I205" s="39">
        <f t="shared" si="41"/>
        <v>0.19850713935717487</v>
      </c>
      <c r="J205" s="34">
        <f>SUM(J173:J178,J180:J184,J186:J190,J192:J197,J199:J203)</f>
        <v>8650309</v>
      </c>
      <c r="K205" s="39">
        <f t="shared" si="42"/>
        <v>0.19230253136231096</v>
      </c>
      <c r="L205" s="34">
        <f>SUM(L173:L178,L180:L184,L186:L190,L192:L197,L199:L203)</f>
        <v>9804465</v>
      </c>
      <c r="M205" s="39">
        <f t="shared" si="43"/>
        <v>0.21796024143798562</v>
      </c>
      <c r="N205" s="34">
        <f t="shared" si="44"/>
        <v>38787531</v>
      </c>
      <c r="O205" s="39">
        <f t="shared" si="45"/>
        <v>0.86227444552490651</v>
      </c>
      <c r="P205" s="34">
        <f>SUM(P173:P178,P180:P184,P186:P190,P192:P197,P199:P203)</f>
        <v>8517256</v>
      </c>
      <c r="Q205" s="34">
        <f>SUM(Q173:Q178,Q180:Q184,Q186:Q190,Q192:Q197,Q199:Q203)</f>
        <v>42525808</v>
      </c>
      <c r="R205" s="34">
        <f>SUM(R173:R178,R180:R184,R186:R190,R192:R197,R199:R203)</f>
        <v>38077587</v>
      </c>
      <c r="S205" s="34">
        <f>SUM(S173:S178,S180:S184,S186:S190,S192:S197,S199:S203)</f>
        <v>31360515</v>
      </c>
      <c r="T205" s="39">
        <f t="shared" si="46"/>
        <v>0.82359512434440763</v>
      </c>
      <c r="U205" s="39">
        <f t="shared" si="47"/>
        <v>0.15112954219058339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15005</v>
      </c>
      <c r="E208" s="33">
        <v>2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2</v>
      </c>
      <c r="R208" s="33">
        <v>2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5000</v>
      </c>
      <c r="E209" s="33">
        <v>5000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1242</v>
      </c>
      <c r="R209" s="33">
        <v>1242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21849987</v>
      </c>
      <c r="E210" s="33">
        <v>21760174</v>
      </c>
      <c r="F210" s="33">
        <v>3947530</v>
      </c>
      <c r="G210" s="38">
        <f t="shared" si="48"/>
        <v>0.18066509604788322</v>
      </c>
      <c r="H210" s="33">
        <v>6251833</v>
      </c>
      <c r="I210" s="38">
        <f t="shared" si="49"/>
        <v>0.28612525032623587</v>
      </c>
      <c r="J210" s="33">
        <v>3242005</v>
      </c>
      <c r="K210" s="38">
        <f t="shared" si="50"/>
        <v>0.148988009011325</v>
      </c>
      <c r="L210" s="33">
        <v>7803608</v>
      </c>
      <c r="M210" s="38">
        <f t="shared" si="51"/>
        <v>0.35861882354433378</v>
      </c>
      <c r="N210" s="33">
        <f t="shared" si="52"/>
        <v>21244976</v>
      </c>
      <c r="O210" s="38">
        <f t="shared" si="53"/>
        <v>0.97632381064599938</v>
      </c>
      <c r="P210" s="33">
        <v>5340322</v>
      </c>
      <c r="Q210" s="33">
        <v>24935964</v>
      </c>
      <c r="R210" s="33">
        <v>21029826</v>
      </c>
      <c r="S210" s="33">
        <v>20286890</v>
      </c>
      <c r="T210" s="38">
        <f t="shared" si="54"/>
        <v>0.96467227070732775</v>
      </c>
      <c r="U210" s="38">
        <f t="shared" si="55"/>
        <v>0.46126169920090954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21869992</v>
      </c>
      <c r="E216" s="34">
        <f>SUM(E208:E215)</f>
        <v>21765176</v>
      </c>
      <c r="F216" s="34">
        <f>SUM(F208:F215)</f>
        <v>3947530</v>
      </c>
      <c r="G216" s="39">
        <f t="shared" si="48"/>
        <v>0.18049983740277545</v>
      </c>
      <c r="H216" s="34">
        <f>SUM(H208:H215)</f>
        <v>6251833</v>
      </c>
      <c r="I216" s="39">
        <f t="shared" si="49"/>
        <v>0.28586352477860988</v>
      </c>
      <c r="J216" s="34">
        <f>SUM(J208:J215)</f>
        <v>3242005</v>
      </c>
      <c r="K216" s="39">
        <f t="shared" si="50"/>
        <v>0.14895376908507424</v>
      </c>
      <c r="L216" s="34">
        <f>SUM(L208:L215)</f>
        <v>7803608</v>
      </c>
      <c r="M216" s="39">
        <f t="shared" si="51"/>
        <v>0.35853640696496092</v>
      </c>
      <c r="N216" s="34">
        <f t="shared" si="52"/>
        <v>21244976</v>
      </c>
      <c r="O216" s="39">
        <f t="shared" si="53"/>
        <v>0.97609943517111919</v>
      </c>
      <c r="P216" s="34">
        <f>SUM(P208:P215)</f>
        <v>5340322</v>
      </c>
      <c r="Q216" s="34">
        <f>SUM(Q208:Q215)</f>
        <v>24937208</v>
      </c>
      <c r="R216" s="34">
        <f>SUM(R208:R215)</f>
        <v>21031070</v>
      </c>
      <c r="S216" s="34">
        <f>SUM(S208:S215)</f>
        <v>20286890</v>
      </c>
      <c r="T216" s="39">
        <f t="shared" si="54"/>
        <v>0.96461520978247894</v>
      </c>
      <c r="U216" s="39">
        <f t="shared" si="55"/>
        <v>0.46126169920090954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847814</v>
      </c>
      <c r="K217" s="38">
        <f t="shared" si="50"/>
        <v>0</v>
      </c>
      <c r="L217" s="33">
        <v>846290</v>
      </c>
      <c r="M217" s="38">
        <f t="shared" si="51"/>
        <v>0</v>
      </c>
      <c r="N217" s="33">
        <f t="shared" si="52"/>
        <v>1694104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28545043</v>
      </c>
      <c r="E218" s="33">
        <v>32026676</v>
      </c>
      <c r="F218" s="33">
        <v>5289297</v>
      </c>
      <c r="G218" s="38">
        <f t="shared" si="48"/>
        <v>0.18529651540549441</v>
      </c>
      <c r="H218" s="33">
        <v>6081724</v>
      </c>
      <c r="I218" s="38">
        <f t="shared" si="49"/>
        <v>0.21305709716394541</v>
      </c>
      <c r="J218" s="33">
        <v>9114086</v>
      </c>
      <c r="K218" s="38">
        <f t="shared" si="50"/>
        <v>0.28457795620126175</v>
      </c>
      <c r="L218" s="33">
        <v>7048094</v>
      </c>
      <c r="M218" s="38">
        <f t="shared" si="51"/>
        <v>0.22006948207800273</v>
      </c>
      <c r="N218" s="33">
        <f t="shared" si="52"/>
        <v>27533201</v>
      </c>
      <c r="O218" s="38">
        <f t="shared" si="53"/>
        <v>0.85969586728263647</v>
      </c>
      <c r="P218" s="33">
        <v>6751794</v>
      </c>
      <c r="Q218" s="33">
        <v>27672548</v>
      </c>
      <c r="R218" s="33">
        <v>27672548</v>
      </c>
      <c r="S218" s="33">
        <v>26687406</v>
      </c>
      <c r="T218" s="38">
        <f t="shared" si="54"/>
        <v>0.9644000256138322</v>
      </c>
      <c r="U218" s="38">
        <f t="shared" si="55"/>
        <v>4.3884632736129081E-2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28104847</v>
      </c>
      <c r="E219" s="33">
        <v>28449447</v>
      </c>
      <c r="F219" s="33">
        <v>6360690</v>
      </c>
      <c r="G219" s="38">
        <f t="shared" si="48"/>
        <v>0.22632003654031635</v>
      </c>
      <c r="H219" s="33">
        <v>7004683</v>
      </c>
      <c r="I219" s="38">
        <f t="shared" si="49"/>
        <v>0.24923398444403558</v>
      </c>
      <c r="J219" s="33">
        <v>4436276</v>
      </c>
      <c r="K219" s="38">
        <f t="shared" si="50"/>
        <v>0.1559354035950154</v>
      </c>
      <c r="L219" s="33">
        <v>7246275</v>
      </c>
      <c r="M219" s="38">
        <f t="shared" si="51"/>
        <v>0.25470705985954667</v>
      </c>
      <c r="N219" s="33">
        <f t="shared" si="52"/>
        <v>25047924</v>
      </c>
      <c r="O219" s="38">
        <f t="shared" si="53"/>
        <v>0.88043623484140132</v>
      </c>
      <c r="P219" s="33">
        <v>6415918</v>
      </c>
      <c r="Q219" s="33">
        <v>25783193</v>
      </c>
      <c r="R219" s="33">
        <v>26143241</v>
      </c>
      <c r="S219" s="33">
        <v>25544226</v>
      </c>
      <c r="T219" s="38">
        <f t="shared" si="54"/>
        <v>0.97708719435359981</v>
      </c>
      <c r="U219" s="38">
        <f t="shared" si="55"/>
        <v>0.12942138599651676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8962500</v>
      </c>
      <c r="E222" s="33">
        <v>8962500</v>
      </c>
      <c r="F222" s="33">
        <v>0</v>
      </c>
      <c r="G222" s="38">
        <f t="shared" si="48"/>
        <v>0</v>
      </c>
      <c r="H222" s="33">
        <v>4538277</v>
      </c>
      <c r="I222" s="38">
        <f t="shared" si="49"/>
        <v>0.50636284518828456</v>
      </c>
      <c r="J222" s="33">
        <v>3775235</v>
      </c>
      <c r="K222" s="38">
        <f t="shared" si="50"/>
        <v>0.42122566248256627</v>
      </c>
      <c r="L222" s="33">
        <v>2876849</v>
      </c>
      <c r="M222" s="38">
        <f t="shared" si="51"/>
        <v>0.32098733612273361</v>
      </c>
      <c r="N222" s="33">
        <f t="shared" si="52"/>
        <v>11190361</v>
      </c>
      <c r="O222" s="38">
        <f t="shared" si="53"/>
        <v>1.2485758437935843</v>
      </c>
      <c r="P222" s="33">
        <v>7126681</v>
      </c>
      <c r="Q222" s="33">
        <v>8700008</v>
      </c>
      <c r="R222" s="33">
        <v>9515008</v>
      </c>
      <c r="S222" s="33">
        <v>9882107</v>
      </c>
      <c r="T222" s="38">
        <f t="shared" si="54"/>
        <v>1.0385810500632264</v>
      </c>
      <c r="U222" s="38">
        <f t="shared" si="55"/>
        <v>-0.59632695780827005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609610</v>
      </c>
      <c r="E223" s="33">
        <v>410610</v>
      </c>
      <c r="F223" s="33">
        <v>32525</v>
      </c>
      <c r="G223" s="38">
        <f t="shared" si="48"/>
        <v>5.3353783566542544E-2</v>
      </c>
      <c r="H223" s="33">
        <v>82841</v>
      </c>
      <c r="I223" s="38">
        <f t="shared" si="49"/>
        <v>0.13589179967520218</v>
      </c>
      <c r="J223" s="33">
        <v>0</v>
      </c>
      <c r="K223" s="38">
        <f t="shared" si="50"/>
        <v>0</v>
      </c>
      <c r="L223" s="33">
        <v>256321</v>
      </c>
      <c r="M223" s="38">
        <f t="shared" si="51"/>
        <v>0.62424441684323329</v>
      </c>
      <c r="N223" s="33">
        <f t="shared" si="52"/>
        <v>371687</v>
      </c>
      <c r="O223" s="38">
        <f t="shared" si="53"/>
        <v>0.90520688731399623</v>
      </c>
      <c r="P223" s="33">
        <v>162642</v>
      </c>
      <c r="Q223" s="33">
        <v>534261</v>
      </c>
      <c r="R223" s="33">
        <v>446261</v>
      </c>
      <c r="S223" s="33">
        <v>238442</v>
      </c>
      <c r="T223" s="38">
        <f t="shared" si="54"/>
        <v>0.53431063884139551</v>
      </c>
      <c r="U223" s="38">
        <f t="shared" si="55"/>
        <v>0.57598283346245127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66222000</v>
      </c>
      <c r="E224" s="34">
        <f>SUM(E217:E223)</f>
        <v>69849233</v>
      </c>
      <c r="F224" s="34">
        <f>SUM(F217:F223)</f>
        <v>11682512</v>
      </c>
      <c r="G224" s="39">
        <f t="shared" si="48"/>
        <v>0.17641436380658995</v>
      </c>
      <c r="H224" s="34">
        <f>SUM(H217:H223)</f>
        <v>17707525</v>
      </c>
      <c r="I224" s="39">
        <f t="shared" si="49"/>
        <v>0.26739640904835249</v>
      </c>
      <c r="J224" s="34">
        <f>SUM(J217:J223)</f>
        <v>18173411</v>
      </c>
      <c r="K224" s="39">
        <f t="shared" si="50"/>
        <v>0.26018053770182414</v>
      </c>
      <c r="L224" s="34">
        <f>SUM(L217:L223)</f>
        <v>18273829</v>
      </c>
      <c r="M224" s="39">
        <f t="shared" si="51"/>
        <v>0.26161817696695394</v>
      </c>
      <c r="N224" s="34">
        <f t="shared" si="52"/>
        <v>65837277</v>
      </c>
      <c r="O224" s="39">
        <f t="shared" si="53"/>
        <v>0.94256263343650459</v>
      </c>
      <c r="P224" s="34">
        <f>SUM(P217:P223)</f>
        <v>20457035</v>
      </c>
      <c r="Q224" s="34">
        <f>SUM(Q217:Q223)</f>
        <v>62690010</v>
      </c>
      <c r="R224" s="34">
        <f>SUM(R217:R223)</f>
        <v>63777058</v>
      </c>
      <c r="S224" s="34">
        <f>SUM(S217:S223)</f>
        <v>62352181</v>
      </c>
      <c r="T224" s="39">
        <f t="shared" si="54"/>
        <v>0.97765847085640101</v>
      </c>
      <c r="U224" s="39">
        <f t="shared" si="55"/>
        <v>-0.10672152636000276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5933766</v>
      </c>
      <c r="E226" s="33">
        <v>5079893</v>
      </c>
      <c r="F226" s="33">
        <v>1008209</v>
      </c>
      <c r="G226" s="38">
        <f t="shared" si="48"/>
        <v>0.16991047506760462</v>
      </c>
      <c r="H226" s="33">
        <v>996105</v>
      </c>
      <c r="I226" s="38">
        <f t="shared" si="49"/>
        <v>0.16787062381630824</v>
      </c>
      <c r="J226" s="33">
        <v>723430</v>
      </c>
      <c r="K226" s="38">
        <f t="shared" si="50"/>
        <v>0.14241047990577754</v>
      </c>
      <c r="L226" s="33">
        <v>2626149</v>
      </c>
      <c r="M226" s="38">
        <f t="shared" si="51"/>
        <v>0.51696935348835105</v>
      </c>
      <c r="N226" s="33">
        <f t="shared" si="52"/>
        <v>5353893</v>
      </c>
      <c r="O226" s="38">
        <f t="shared" si="53"/>
        <v>1.0539381439727176</v>
      </c>
      <c r="P226" s="33">
        <v>1120543</v>
      </c>
      <c r="Q226" s="33">
        <v>5633801</v>
      </c>
      <c r="R226" s="33">
        <v>5807182</v>
      </c>
      <c r="S226" s="33">
        <v>4159943</v>
      </c>
      <c r="T226" s="38">
        <f t="shared" si="54"/>
        <v>0.71634451959659606</v>
      </c>
      <c r="U226" s="38">
        <f t="shared" si="55"/>
        <v>1.3436396461358466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26430258</v>
      </c>
      <c r="E228" s="33">
        <v>26450258</v>
      </c>
      <c r="F228" s="33">
        <v>7647150</v>
      </c>
      <c r="G228" s="38">
        <f t="shared" si="48"/>
        <v>0.28933315747428573</v>
      </c>
      <c r="H228" s="33">
        <v>6633000</v>
      </c>
      <c r="I228" s="38">
        <f t="shared" si="49"/>
        <v>0.25096236290996476</v>
      </c>
      <c r="J228" s="33">
        <v>7097523</v>
      </c>
      <c r="K228" s="38">
        <f t="shared" si="50"/>
        <v>0.26833473609217723</v>
      </c>
      <c r="L228" s="33">
        <v>7774553</v>
      </c>
      <c r="M228" s="38">
        <f t="shared" si="51"/>
        <v>0.29393108377241539</v>
      </c>
      <c r="N228" s="33">
        <f t="shared" si="52"/>
        <v>29152226</v>
      </c>
      <c r="O228" s="38">
        <f t="shared" si="53"/>
        <v>1.1021528031976096</v>
      </c>
      <c r="P228" s="33">
        <v>7240839</v>
      </c>
      <c r="Q228" s="33">
        <v>21980236</v>
      </c>
      <c r="R228" s="33">
        <v>21895236</v>
      </c>
      <c r="S228" s="33">
        <v>25582684</v>
      </c>
      <c r="T228" s="38">
        <f t="shared" si="54"/>
        <v>1.1684132566554661</v>
      </c>
      <c r="U228" s="38">
        <f t="shared" si="55"/>
        <v>7.3708861638823953E-2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32364024</v>
      </c>
      <c r="E230" s="34">
        <f>SUM(E225:E229)</f>
        <v>31530151</v>
      </c>
      <c r="F230" s="34">
        <f>SUM(F225:F229)</f>
        <v>8655359</v>
      </c>
      <c r="G230" s="39">
        <f t="shared" si="48"/>
        <v>0.26743766473538644</v>
      </c>
      <c r="H230" s="34">
        <f>SUM(H225:H229)</f>
        <v>7629105</v>
      </c>
      <c r="I230" s="39">
        <f t="shared" si="49"/>
        <v>0.235727949033779</v>
      </c>
      <c r="J230" s="34">
        <f>SUM(J225:J229)</f>
        <v>7820953</v>
      </c>
      <c r="K230" s="39">
        <f t="shared" si="50"/>
        <v>0.24804679812665661</v>
      </c>
      <c r="L230" s="34">
        <f>SUM(L225:L229)</f>
        <v>10400702</v>
      </c>
      <c r="M230" s="39">
        <f t="shared" si="51"/>
        <v>0.32986527720720399</v>
      </c>
      <c r="N230" s="34">
        <f t="shared" si="52"/>
        <v>34506119</v>
      </c>
      <c r="O230" s="39">
        <f t="shared" si="53"/>
        <v>1.0943848318392133</v>
      </c>
      <c r="P230" s="34">
        <f>SUM(P225:P229)</f>
        <v>8361382</v>
      </c>
      <c r="Q230" s="34">
        <f>SUM(Q225:Q229)</f>
        <v>27614037</v>
      </c>
      <c r="R230" s="34">
        <f>SUM(R225:R229)</f>
        <v>27702418</v>
      </c>
      <c r="S230" s="34">
        <f>SUM(S225:S229)</f>
        <v>29742627</v>
      </c>
      <c r="T230" s="39">
        <f t="shared" si="54"/>
        <v>1.0736473256594425</v>
      </c>
      <c r="U230" s="39">
        <f t="shared" si="55"/>
        <v>0.24389748010556156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120456016</v>
      </c>
      <c r="E231" s="34">
        <f>SUM(E208:E215,E217:E223,E225:E229)</f>
        <v>123144560</v>
      </c>
      <c r="F231" s="34">
        <f>SUM(F208:F215,F217:F223,F225:F229)</f>
        <v>24285401</v>
      </c>
      <c r="G231" s="39">
        <f t="shared" si="48"/>
        <v>0.20161218846885987</v>
      </c>
      <c r="H231" s="34">
        <f>SUM(H208:H215,H217:H223,H225:H229)</f>
        <v>31588463</v>
      </c>
      <c r="I231" s="39">
        <f t="shared" si="49"/>
        <v>0.26224064226065719</v>
      </c>
      <c r="J231" s="34">
        <f>SUM(J208:J215,J217:J223,J225:J229)</f>
        <v>29236369</v>
      </c>
      <c r="K231" s="39">
        <f t="shared" si="50"/>
        <v>0.23741502669707862</v>
      </c>
      <c r="L231" s="34">
        <f>SUM(L208:L215,L217:L223,L225:L229)</f>
        <v>36478139</v>
      </c>
      <c r="M231" s="39">
        <f t="shared" si="51"/>
        <v>0.29622209052515192</v>
      </c>
      <c r="N231" s="34">
        <f t="shared" si="52"/>
        <v>121588372</v>
      </c>
      <c r="O231" s="39">
        <f t="shared" si="53"/>
        <v>0.98736291720884783</v>
      </c>
      <c r="P231" s="34">
        <f>SUM(P208:P215,P217:P223,P225:P229)</f>
        <v>34158739</v>
      </c>
      <c r="Q231" s="34">
        <f>SUM(Q208:Q215,Q217:Q223,Q225:Q229)</f>
        <v>115241255</v>
      </c>
      <c r="R231" s="34">
        <f>SUM(R208:R215,R217:R223,R225:R229)</f>
        <v>112510546</v>
      </c>
      <c r="S231" s="34">
        <f>SUM(S208:S215,S217:S223,S225:S229)</f>
        <v>112381698</v>
      </c>
      <c r="T231" s="39">
        <f t="shared" si="54"/>
        <v>0.9988547917988061</v>
      </c>
      <c r="U231" s="39">
        <f t="shared" si="55"/>
        <v>6.7900632982968112E-2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3223861</v>
      </c>
      <c r="E235" s="33">
        <v>3207858</v>
      </c>
      <c r="F235" s="33">
        <v>624482</v>
      </c>
      <c r="G235" s="38">
        <f t="shared" si="56"/>
        <v>0.19370624229766731</v>
      </c>
      <c r="H235" s="33">
        <v>640922</v>
      </c>
      <c r="I235" s="38">
        <f t="shared" si="57"/>
        <v>0.198805717740312</v>
      </c>
      <c r="J235" s="33">
        <v>602844</v>
      </c>
      <c r="K235" s="38">
        <f t="shared" si="58"/>
        <v>0.18792727109491755</v>
      </c>
      <c r="L235" s="33">
        <v>683695</v>
      </c>
      <c r="M235" s="38">
        <f t="shared" si="59"/>
        <v>0.2131313169099131</v>
      </c>
      <c r="N235" s="33">
        <f t="shared" si="60"/>
        <v>2551943</v>
      </c>
      <c r="O235" s="38">
        <f t="shared" si="61"/>
        <v>0.79552866741607642</v>
      </c>
      <c r="P235" s="33">
        <v>651621</v>
      </c>
      <c r="Q235" s="33">
        <v>3197967</v>
      </c>
      <c r="R235" s="33">
        <v>3192967</v>
      </c>
      <c r="S235" s="33">
        <v>2460916</v>
      </c>
      <c r="T235" s="38">
        <f t="shared" si="62"/>
        <v>0.77073017040263803</v>
      </c>
      <c r="U235" s="38">
        <f t="shared" si="63"/>
        <v>4.9221863629318241E-2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998525</v>
      </c>
      <c r="E236" s="33">
        <v>998525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21659</v>
      </c>
      <c r="K236" s="38">
        <f t="shared" si="58"/>
        <v>2.1690994216469292E-2</v>
      </c>
      <c r="L236" s="33">
        <v>4577</v>
      </c>
      <c r="M236" s="38">
        <f t="shared" si="59"/>
        <v>4.5837610475451289E-3</v>
      </c>
      <c r="N236" s="33">
        <f t="shared" si="60"/>
        <v>26236</v>
      </c>
      <c r="O236" s="38">
        <f t="shared" si="61"/>
        <v>2.6274755264014422E-2</v>
      </c>
      <c r="P236" s="33">
        <v>0</v>
      </c>
      <c r="Q236" s="33">
        <v>939199</v>
      </c>
      <c r="R236" s="33">
        <v>959199</v>
      </c>
      <c r="S236" s="33">
        <v>20546</v>
      </c>
      <c r="T236" s="38">
        <f t="shared" si="62"/>
        <v>2.1419955608794422E-2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3046003</v>
      </c>
      <c r="E238" s="33">
        <v>3046003</v>
      </c>
      <c r="F238" s="33">
        <v>633860</v>
      </c>
      <c r="G238" s="38">
        <f t="shared" si="56"/>
        <v>0.2080956584744007</v>
      </c>
      <c r="H238" s="33">
        <v>711486</v>
      </c>
      <c r="I238" s="38">
        <f t="shared" si="57"/>
        <v>0.23358020330249182</v>
      </c>
      <c r="J238" s="33">
        <v>663621</v>
      </c>
      <c r="K238" s="38">
        <f t="shared" si="58"/>
        <v>0.21786616756450994</v>
      </c>
      <c r="L238" s="33">
        <v>635538</v>
      </c>
      <c r="M238" s="38">
        <f t="shared" si="59"/>
        <v>0.20864654434023866</v>
      </c>
      <c r="N238" s="33">
        <f t="shared" si="60"/>
        <v>2644505</v>
      </c>
      <c r="O238" s="38">
        <f t="shared" si="61"/>
        <v>0.86818857368164115</v>
      </c>
      <c r="P238" s="33">
        <v>605039</v>
      </c>
      <c r="Q238" s="33">
        <v>0</v>
      </c>
      <c r="R238" s="33">
        <v>0</v>
      </c>
      <c r="S238" s="33">
        <v>836709</v>
      </c>
      <c r="T238" s="38">
        <f t="shared" si="62"/>
        <v>0</v>
      </c>
      <c r="U238" s="38">
        <f t="shared" si="63"/>
        <v>5.0408320785932714E-2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7268389</v>
      </c>
      <c r="E240" s="34">
        <f>SUM(E234:E239)</f>
        <v>7252386</v>
      </c>
      <c r="F240" s="34">
        <f>SUM(F234:F239)</f>
        <v>1258342</v>
      </c>
      <c r="G240" s="39">
        <f t="shared" si="56"/>
        <v>0.17312529640337082</v>
      </c>
      <c r="H240" s="34">
        <f>SUM(H234:H239)</f>
        <v>1352408</v>
      </c>
      <c r="I240" s="39">
        <f t="shared" si="57"/>
        <v>0.18606709134582644</v>
      </c>
      <c r="J240" s="34">
        <f>SUM(J234:J239)</f>
        <v>1288124</v>
      </c>
      <c r="K240" s="39">
        <f t="shared" si="58"/>
        <v>0.1776138225406094</v>
      </c>
      <c r="L240" s="34">
        <f>SUM(L234:L239)</f>
        <v>1323810</v>
      </c>
      <c r="M240" s="39">
        <f t="shared" si="59"/>
        <v>0.18253441005484264</v>
      </c>
      <c r="N240" s="34">
        <f t="shared" si="60"/>
        <v>5222684</v>
      </c>
      <c r="O240" s="39">
        <f t="shared" si="61"/>
        <v>0.72013320857439189</v>
      </c>
      <c r="P240" s="34">
        <f>SUM(P234:P239)</f>
        <v>1256660</v>
      </c>
      <c r="Q240" s="34">
        <f>SUM(Q234:Q239)</f>
        <v>4137166</v>
      </c>
      <c r="R240" s="34">
        <f>SUM(R234:R239)</f>
        <v>4152166</v>
      </c>
      <c r="S240" s="34">
        <f>SUM(S234:S239)</f>
        <v>3318171</v>
      </c>
      <c r="T240" s="39">
        <f t="shared" si="62"/>
        <v>0.79914218265840042</v>
      </c>
      <c r="U240" s="39">
        <f t="shared" si="63"/>
        <v>5.3435296738974847E-2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18619341</v>
      </c>
      <c r="E242" s="33">
        <v>18055308</v>
      </c>
      <c r="F242" s="33">
        <v>1668055</v>
      </c>
      <c r="G242" s="38">
        <f t="shared" si="56"/>
        <v>8.9587220084749508E-2</v>
      </c>
      <c r="H242" s="33">
        <v>1497186</v>
      </c>
      <c r="I242" s="38">
        <f t="shared" si="57"/>
        <v>8.0410257269577914E-2</v>
      </c>
      <c r="J242" s="33">
        <v>10335449</v>
      </c>
      <c r="K242" s="38">
        <f t="shared" si="58"/>
        <v>0.57243271618517944</v>
      </c>
      <c r="L242" s="33">
        <v>1393672</v>
      </c>
      <c r="M242" s="38">
        <f t="shared" si="59"/>
        <v>7.7189046013504722E-2</v>
      </c>
      <c r="N242" s="33">
        <f t="shared" si="60"/>
        <v>14894362</v>
      </c>
      <c r="O242" s="38">
        <f t="shared" si="61"/>
        <v>0.82492982119164071</v>
      </c>
      <c r="P242" s="33">
        <v>4053708</v>
      </c>
      <c r="Q242" s="33">
        <v>17492159</v>
      </c>
      <c r="R242" s="33">
        <v>17492159</v>
      </c>
      <c r="S242" s="33">
        <v>16042843</v>
      </c>
      <c r="T242" s="38">
        <f t="shared" si="62"/>
        <v>0.91714481900147371</v>
      </c>
      <c r="U242" s="38">
        <f t="shared" si="63"/>
        <v>-0.6561982264139401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70200</v>
      </c>
      <c r="E243" s="33">
        <v>197455</v>
      </c>
      <c r="F243" s="33">
        <v>31734</v>
      </c>
      <c r="G243" s="38">
        <f t="shared" si="56"/>
        <v>0.45205128205128203</v>
      </c>
      <c r="H243" s="33">
        <v>44620</v>
      </c>
      <c r="I243" s="38">
        <f t="shared" si="57"/>
        <v>0.63561253561253561</v>
      </c>
      <c r="J243" s="33">
        <v>96571</v>
      </c>
      <c r="K243" s="38">
        <f t="shared" si="58"/>
        <v>0.48907852422070852</v>
      </c>
      <c r="L243" s="33">
        <v>171483</v>
      </c>
      <c r="M243" s="38">
        <f t="shared" si="59"/>
        <v>0.86846623281253954</v>
      </c>
      <c r="N243" s="33">
        <f t="shared" si="60"/>
        <v>344408</v>
      </c>
      <c r="O243" s="38">
        <f t="shared" si="61"/>
        <v>1.7442353954065484</v>
      </c>
      <c r="P243" s="33">
        <v>701706</v>
      </c>
      <c r="Q243" s="33">
        <v>5048328</v>
      </c>
      <c r="R243" s="33">
        <v>5078325</v>
      </c>
      <c r="S243" s="33">
        <v>1444637</v>
      </c>
      <c r="T243" s="38">
        <f t="shared" si="62"/>
        <v>0.28447115928972644</v>
      </c>
      <c r="U243" s="38">
        <f t="shared" si="63"/>
        <v>-0.75561987499038064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18689541</v>
      </c>
      <c r="E247" s="34">
        <f>SUM(E241:E246)</f>
        <v>18252763</v>
      </c>
      <c r="F247" s="34">
        <f>SUM(F241:F246)</f>
        <v>1699789</v>
      </c>
      <c r="G247" s="39">
        <f t="shared" si="56"/>
        <v>9.0948675518569444E-2</v>
      </c>
      <c r="H247" s="34">
        <f>SUM(H241:H246)</f>
        <v>1541806</v>
      </c>
      <c r="I247" s="39">
        <f t="shared" si="57"/>
        <v>8.2495658935658189E-2</v>
      </c>
      <c r="J247" s="34">
        <f>SUM(J241:J246)</f>
        <v>10432020</v>
      </c>
      <c r="K247" s="39">
        <f t="shared" si="58"/>
        <v>0.57153100601810258</v>
      </c>
      <c r="L247" s="34">
        <f>SUM(L241:L246)</f>
        <v>1565155</v>
      </c>
      <c r="M247" s="39">
        <f t="shared" si="59"/>
        <v>8.5748935654289704E-2</v>
      </c>
      <c r="N247" s="34">
        <f t="shared" si="60"/>
        <v>15238770</v>
      </c>
      <c r="O247" s="39">
        <f t="shared" si="61"/>
        <v>0.83487469814843918</v>
      </c>
      <c r="P247" s="34">
        <f>SUM(P241:P246)</f>
        <v>4755414</v>
      </c>
      <c r="Q247" s="34">
        <f>SUM(Q241:Q246)</f>
        <v>22540487</v>
      </c>
      <c r="R247" s="34">
        <f>SUM(R241:R246)</f>
        <v>22570484</v>
      </c>
      <c r="S247" s="34">
        <f>SUM(S241:S246)</f>
        <v>17487480</v>
      </c>
      <c r="T247" s="39">
        <f t="shared" si="62"/>
        <v>0.77479419581786546</v>
      </c>
      <c r="U247" s="39">
        <f t="shared" si="63"/>
        <v>-0.67086882445986828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2042068</v>
      </c>
      <c r="E249" s="33">
        <v>2042068</v>
      </c>
      <c r="F249" s="33">
        <v>357610</v>
      </c>
      <c r="G249" s="38">
        <f t="shared" si="56"/>
        <v>0.17512149448500247</v>
      </c>
      <c r="H249" s="33">
        <v>319909</v>
      </c>
      <c r="I249" s="38">
        <f t="shared" si="57"/>
        <v>0.15665932770113433</v>
      </c>
      <c r="J249" s="33">
        <v>306330</v>
      </c>
      <c r="K249" s="38">
        <f t="shared" si="58"/>
        <v>0.15000969605321665</v>
      </c>
      <c r="L249" s="33">
        <v>398424</v>
      </c>
      <c r="M249" s="38">
        <f t="shared" si="59"/>
        <v>0.19510809630237583</v>
      </c>
      <c r="N249" s="33">
        <f t="shared" si="60"/>
        <v>1382273</v>
      </c>
      <c r="O249" s="38">
        <f t="shared" si="61"/>
        <v>0.67689861454172928</v>
      </c>
      <c r="P249" s="33">
        <v>213563</v>
      </c>
      <c r="Q249" s="33">
        <v>1168522</v>
      </c>
      <c r="R249" s="33">
        <v>1804355</v>
      </c>
      <c r="S249" s="33">
        <v>213563</v>
      </c>
      <c r="T249" s="38">
        <f t="shared" si="62"/>
        <v>0.11835974628052684</v>
      </c>
      <c r="U249" s="38">
        <f t="shared" si="63"/>
        <v>0.86560406062847961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2042068</v>
      </c>
      <c r="E254" s="34">
        <f>SUM(E248:E253)</f>
        <v>2042068</v>
      </c>
      <c r="F254" s="34">
        <f>SUM(F248:F253)</f>
        <v>357610</v>
      </c>
      <c r="G254" s="39">
        <f t="shared" si="56"/>
        <v>0.17512149448500247</v>
      </c>
      <c r="H254" s="34">
        <f>SUM(H248:H253)</f>
        <v>319909</v>
      </c>
      <c r="I254" s="39">
        <f t="shared" si="57"/>
        <v>0.15665932770113433</v>
      </c>
      <c r="J254" s="34">
        <f>SUM(J248:J253)</f>
        <v>306330</v>
      </c>
      <c r="K254" s="39">
        <f t="shared" si="58"/>
        <v>0.15000969605321665</v>
      </c>
      <c r="L254" s="34">
        <f>SUM(L248:L253)</f>
        <v>398424</v>
      </c>
      <c r="M254" s="39">
        <f t="shared" si="59"/>
        <v>0.19510809630237583</v>
      </c>
      <c r="N254" s="34">
        <f t="shared" si="60"/>
        <v>1382273</v>
      </c>
      <c r="O254" s="39">
        <f t="shared" si="61"/>
        <v>0.67689861454172928</v>
      </c>
      <c r="P254" s="34">
        <f>SUM(P248:P253)</f>
        <v>213563</v>
      </c>
      <c r="Q254" s="34">
        <f>SUM(Q248:Q253)</f>
        <v>1168522</v>
      </c>
      <c r="R254" s="34">
        <f>SUM(R248:R253)</f>
        <v>1804355</v>
      </c>
      <c r="S254" s="34">
        <f>SUM(S248:S253)</f>
        <v>213563</v>
      </c>
      <c r="T254" s="39">
        <f t="shared" si="62"/>
        <v>0.11835974628052684</v>
      </c>
      <c r="U254" s="39">
        <f t="shared" si="63"/>
        <v>0.86560406062847961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21740237</v>
      </c>
      <c r="E255" s="33">
        <v>23011665</v>
      </c>
      <c r="F255" s="33">
        <v>3312893</v>
      </c>
      <c r="G255" s="38">
        <f t="shared" si="56"/>
        <v>0.15238532128237608</v>
      </c>
      <c r="H255" s="33">
        <v>6095467</v>
      </c>
      <c r="I255" s="38">
        <f t="shared" si="57"/>
        <v>0.28037721023924439</v>
      </c>
      <c r="J255" s="33">
        <v>3900436</v>
      </c>
      <c r="K255" s="38">
        <f t="shared" si="58"/>
        <v>0.1694982088432106</v>
      </c>
      <c r="L255" s="33">
        <v>2604721</v>
      </c>
      <c r="M255" s="38">
        <f t="shared" si="59"/>
        <v>0.11319133143994578</v>
      </c>
      <c r="N255" s="33">
        <f t="shared" si="60"/>
        <v>15913517</v>
      </c>
      <c r="O255" s="38">
        <f t="shared" si="61"/>
        <v>0.69154131176514178</v>
      </c>
      <c r="P255" s="33">
        <v>4315071</v>
      </c>
      <c r="Q255" s="33">
        <v>21067900</v>
      </c>
      <c r="R255" s="33">
        <v>21625966</v>
      </c>
      <c r="S255" s="33">
        <v>18415753</v>
      </c>
      <c r="T255" s="38">
        <f t="shared" si="62"/>
        <v>0.85155747493545486</v>
      </c>
      <c r="U255" s="38">
        <f t="shared" si="63"/>
        <v>-0.39636659512670824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215000</v>
      </c>
      <c r="E257" s="33">
        <v>215000</v>
      </c>
      <c r="F257" s="33">
        <v>0</v>
      </c>
      <c r="G257" s="38">
        <f t="shared" si="56"/>
        <v>0</v>
      </c>
      <c r="H257" s="33">
        <v>91377</v>
      </c>
      <c r="I257" s="38">
        <f t="shared" si="57"/>
        <v>0.42500930232558137</v>
      </c>
      <c r="J257" s="33">
        <v>25480</v>
      </c>
      <c r="K257" s="38">
        <f t="shared" si="58"/>
        <v>0.11851162790697674</v>
      </c>
      <c r="L257" s="33">
        <v>239095</v>
      </c>
      <c r="M257" s="38">
        <f t="shared" si="59"/>
        <v>1.1120697674418605</v>
      </c>
      <c r="N257" s="33">
        <f t="shared" si="60"/>
        <v>355952</v>
      </c>
      <c r="O257" s="38">
        <f t="shared" si="61"/>
        <v>1.6555906976744186</v>
      </c>
      <c r="P257" s="33">
        <v>31283</v>
      </c>
      <c r="Q257" s="33">
        <v>230000</v>
      </c>
      <c r="R257" s="33">
        <v>230000</v>
      </c>
      <c r="S257" s="33">
        <v>187933</v>
      </c>
      <c r="T257" s="38">
        <f t="shared" si="62"/>
        <v>0.81710000000000005</v>
      </c>
      <c r="U257" s="38">
        <f t="shared" si="63"/>
        <v>6.642969024709906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21955237</v>
      </c>
      <c r="E259" s="34">
        <f>SUM(E255:E258)</f>
        <v>23226665</v>
      </c>
      <c r="F259" s="34">
        <f>SUM(F255:F258)</f>
        <v>3312893</v>
      </c>
      <c r="G259" s="39">
        <f t="shared" si="56"/>
        <v>0.15089306483004489</v>
      </c>
      <c r="H259" s="34">
        <f>SUM(H255:H258)</f>
        <v>6186844</v>
      </c>
      <c r="I259" s="39">
        <f t="shared" si="57"/>
        <v>0.2817935420146</v>
      </c>
      <c r="J259" s="34">
        <f>SUM(J255:J258)</f>
        <v>3925916</v>
      </c>
      <c r="K259" s="39">
        <f t="shared" si="58"/>
        <v>0.16902624634229665</v>
      </c>
      <c r="L259" s="34">
        <f>SUM(L255:L258)</f>
        <v>2843816</v>
      </c>
      <c r="M259" s="39">
        <f t="shared" si="59"/>
        <v>0.12243755183966359</v>
      </c>
      <c r="N259" s="34">
        <f t="shared" si="60"/>
        <v>16269469</v>
      </c>
      <c r="O259" s="39">
        <f t="shared" si="61"/>
        <v>0.70046513350065542</v>
      </c>
      <c r="P259" s="34">
        <f>SUM(P255:P258)</f>
        <v>4346354</v>
      </c>
      <c r="Q259" s="34">
        <f>SUM(Q255:Q258)</f>
        <v>21297900</v>
      </c>
      <c r="R259" s="34">
        <f>SUM(R255:R258)</f>
        <v>21855966</v>
      </c>
      <c r="S259" s="34">
        <f>SUM(S255:S258)</f>
        <v>18603686</v>
      </c>
      <c r="T259" s="39">
        <f t="shared" si="62"/>
        <v>0.85119486368161446</v>
      </c>
      <c r="U259" s="39">
        <f t="shared" si="63"/>
        <v>-0.34570078737258858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49955235</v>
      </c>
      <c r="E260" s="34">
        <f>SUM(E234:E239,E241:E246,E248:E253,E255:E258)</f>
        <v>50773882</v>
      </c>
      <c r="F260" s="34">
        <f>SUM(F234:F239,F241:F246,F248:F253,F255:F258)</f>
        <v>6628634</v>
      </c>
      <c r="G260" s="39">
        <f t="shared" si="56"/>
        <v>0.13269147868086298</v>
      </c>
      <c r="H260" s="34">
        <f>SUM(H234:H239,H241:H246,H248:H253,H255:H258)</f>
        <v>9400967</v>
      </c>
      <c r="I260" s="39">
        <f t="shared" si="57"/>
        <v>0.18818782455932798</v>
      </c>
      <c r="J260" s="34">
        <f>SUM(J234:J239,J241:J246,J248:J253,J255:J258)</f>
        <v>15952390</v>
      </c>
      <c r="K260" s="39">
        <f t="shared" si="58"/>
        <v>0.31418495832168203</v>
      </c>
      <c r="L260" s="34">
        <f>SUM(L234:L239,L241:L246,L248:L253,L255:L258)</f>
        <v>6131205</v>
      </c>
      <c r="M260" s="39">
        <f t="shared" si="59"/>
        <v>0.12075509609448416</v>
      </c>
      <c r="N260" s="34">
        <f t="shared" si="60"/>
        <v>38113196</v>
      </c>
      <c r="O260" s="39">
        <f t="shared" si="61"/>
        <v>0.75064569614747989</v>
      </c>
      <c r="P260" s="34">
        <f>SUM(P234:P239,P241:P246,P248:P253,P255:P258)</f>
        <v>10571991</v>
      </c>
      <c r="Q260" s="34">
        <f>SUM(Q234:Q239,Q241:Q246,Q248:Q253,Q255:Q258)</f>
        <v>49144075</v>
      </c>
      <c r="R260" s="34">
        <f>SUM(R234:R239,R241:R246,R248:R253,R255:R258)</f>
        <v>50382971</v>
      </c>
      <c r="S260" s="34">
        <f>SUM(S234:S239,S241:S246,S248:S253,S255:S258)</f>
        <v>39622900</v>
      </c>
      <c r="T260" s="39">
        <f t="shared" si="62"/>
        <v>0.78643436886641715</v>
      </c>
      <c r="U260" s="39">
        <f t="shared" si="63"/>
        <v>-0.42005200344949212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250000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31476</v>
      </c>
      <c r="R264" s="33">
        <v>6476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250000</v>
      </c>
      <c r="F267" s="34">
        <f>SUM(F263:F266)</f>
        <v>0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0</v>
      </c>
      <c r="O267" s="39">
        <f t="shared" si="69"/>
        <v>0</v>
      </c>
      <c r="P267" s="34">
        <f>SUM(P263:P266)</f>
        <v>0</v>
      </c>
      <c r="Q267" s="34">
        <f>SUM(Q263:Q266)</f>
        <v>31476</v>
      </c>
      <c r="R267" s="34">
        <f>SUM(R263:R266)</f>
        <v>6476</v>
      </c>
      <c r="S267" s="34">
        <f>SUM(S263:S266)</f>
        <v>0</v>
      </c>
      <c r="T267" s="39">
        <f t="shared" si="70"/>
        <v>0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471814</v>
      </c>
      <c r="E268" s="33">
        <v>471814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188229</v>
      </c>
      <c r="K268" s="38">
        <f t="shared" si="66"/>
        <v>0.39894746658640906</v>
      </c>
      <c r="L268" s="33">
        <v>0</v>
      </c>
      <c r="M268" s="38">
        <f t="shared" si="67"/>
        <v>0</v>
      </c>
      <c r="N268" s="33">
        <f t="shared" si="68"/>
        <v>188229</v>
      </c>
      <c r="O268" s="38">
        <f t="shared" si="69"/>
        <v>0.39894746658640906</v>
      </c>
      <c r="P268" s="33">
        <v>414601</v>
      </c>
      <c r="Q268" s="33">
        <v>972694</v>
      </c>
      <c r="R268" s="33">
        <v>576487</v>
      </c>
      <c r="S268" s="33">
        <v>733637</v>
      </c>
      <c r="T268" s="38">
        <f t="shared" si="70"/>
        <v>1.2725993821196315</v>
      </c>
      <c r="U268" s="38">
        <f t="shared" si="71"/>
        <v>-1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223608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216276</v>
      </c>
      <c r="R270" s="33">
        <v>216276</v>
      </c>
      <c r="S270" s="33">
        <v>38879</v>
      </c>
      <c r="T270" s="38">
        <f t="shared" si="70"/>
        <v>0.17976566979230243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83900</v>
      </c>
      <c r="E271" s="33">
        <v>89729</v>
      </c>
      <c r="F271" s="33">
        <v>9929</v>
      </c>
      <c r="G271" s="38">
        <f t="shared" si="64"/>
        <v>0.11834326579261024</v>
      </c>
      <c r="H271" s="33">
        <v>41485</v>
      </c>
      <c r="I271" s="38">
        <f t="shared" si="65"/>
        <v>0.49445768772348031</v>
      </c>
      <c r="J271" s="33">
        <v>12817</v>
      </c>
      <c r="K271" s="38">
        <f t="shared" si="66"/>
        <v>0.14284122190150342</v>
      </c>
      <c r="L271" s="33">
        <v>9643</v>
      </c>
      <c r="M271" s="38">
        <f t="shared" si="67"/>
        <v>0.10746804266179273</v>
      </c>
      <c r="N271" s="33">
        <f t="shared" si="68"/>
        <v>73874</v>
      </c>
      <c r="O271" s="38">
        <f t="shared" si="69"/>
        <v>0.82330127383566076</v>
      </c>
      <c r="P271" s="33">
        <v>3341</v>
      </c>
      <c r="Q271" s="33">
        <v>118900</v>
      </c>
      <c r="R271" s="33">
        <v>83900</v>
      </c>
      <c r="S271" s="33">
        <v>69896</v>
      </c>
      <c r="T271" s="38">
        <f t="shared" si="70"/>
        <v>0.83308700834326577</v>
      </c>
      <c r="U271" s="38">
        <f t="shared" si="71"/>
        <v>1.8862615983238551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1774677</v>
      </c>
      <c r="E274" s="33">
        <v>1764375</v>
      </c>
      <c r="F274" s="33">
        <v>365929</v>
      </c>
      <c r="G274" s="38">
        <f t="shared" si="64"/>
        <v>0.20619470472655024</v>
      </c>
      <c r="H274" s="33">
        <v>459756</v>
      </c>
      <c r="I274" s="38">
        <f t="shared" si="65"/>
        <v>0.25906460724965724</v>
      </c>
      <c r="J274" s="33">
        <v>362841</v>
      </c>
      <c r="K274" s="38">
        <f t="shared" si="66"/>
        <v>0.20564845908607865</v>
      </c>
      <c r="L274" s="33">
        <v>387650</v>
      </c>
      <c r="M274" s="38">
        <f t="shared" si="67"/>
        <v>0.21970952886999645</v>
      </c>
      <c r="N274" s="33">
        <f t="shared" si="68"/>
        <v>1576176</v>
      </c>
      <c r="O274" s="38">
        <f t="shared" si="69"/>
        <v>0.8933339001062699</v>
      </c>
      <c r="P274" s="33">
        <v>448638</v>
      </c>
      <c r="Q274" s="33">
        <v>2043225</v>
      </c>
      <c r="R274" s="33">
        <v>2034805</v>
      </c>
      <c r="S274" s="33">
        <v>1820268</v>
      </c>
      <c r="T274" s="38">
        <f t="shared" si="70"/>
        <v>0.89456630979381313</v>
      </c>
      <c r="U274" s="38">
        <f t="shared" si="71"/>
        <v>-0.13594033496939628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2553999</v>
      </c>
      <c r="E275" s="34">
        <f>SUM(E268:E274)</f>
        <v>2325918</v>
      </c>
      <c r="F275" s="34">
        <f>SUM(F268:F274)</f>
        <v>375858</v>
      </c>
      <c r="G275" s="39">
        <f t="shared" si="64"/>
        <v>0.14716450554600843</v>
      </c>
      <c r="H275" s="34">
        <f>SUM(H268:H274)</f>
        <v>501241</v>
      </c>
      <c r="I275" s="39">
        <f t="shared" si="65"/>
        <v>0.19625732038266264</v>
      </c>
      <c r="J275" s="34">
        <f>SUM(J268:J274)</f>
        <v>563887</v>
      </c>
      <c r="K275" s="39">
        <f t="shared" si="66"/>
        <v>0.24243631976707691</v>
      </c>
      <c r="L275" s="34">
        <f>SUM(L268:L274)</f>
        <v>397293</v>
      </c>
      <c r="M275" s="39">
        <f t="shared" si="67"/>
        <v>0.17081126677724667</v>
      </c>
      <c r="N275" s="34">
        <f t="shared" si="68"/>
        <v>1838279</v>
      </c>
      <c r="O275" s="39">
        <f t="shared" si="69"/>
        <v>0.79034557538141925</v>
      </c>
      <c r="P275" s="34">
        <f>SUM(P268:P274)</f>
        <v>866580</v>
      </c>
      <c r="Q275" s="34">
        <f>SUM(Q268:Q274)</f>
        <v>3351095</v>
      </c>
      <c r="R275" s="34">
        <f>SUM(R268:R274)</f>
        <v>2911468</v>
      </c>
      <c r="S275" s="34">
        <f>SUM(S268:S274)</f>
        <v>2662680</v>
      </c>
      <c r="T275" s="39">
        <f t="shared" si="70"/>
        <v>0.91454894918989316</v>
      </c>
      <c r="U275" s="39">
        <f t="shared" si="71"/>
        <v>-0.54153915391539154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46883</v>
      </c>
      <c r="E278" s="33">
        <v>46883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48045</v>
      </c>
      <c r="Q278" s="33">
        <v>1259530</v>
      </c>
      <c r="R278" s="33">
        <v>1259530</v>
      </c>
      <c r="S278" s="33">
        <v>88008</v>
      </c>
      <c r="T278" s="38">
        <f t="shared" si="70"/>
        <v>6.9873683040499235E-2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62863</v>
      </c>
      <c r="E279" s="33">
        <v>70633</v>
      </c>
      <c r="F279" s="33">
        <v>53764</v>
      </c>
      <c r="G279" s="38">
        <f t="shared" si="64"/>
        <v>0.8552566692649094</v>
      </c>
      <c r="H279" s="33">
        <v>91</v>
      </c>
      <c r="I279" s="38">
        <f t="shared" si="65"/>
        <v>1.447592383436998E-3</v>
      </c>
      <c r="J279" s="33">
        <v>2102</v>
      </c>
      <c r="K279" s="38">
        <f t="shared" si="66"/>
        <v>2.9759460875228294E-2</v>
      </c>
      <c r="L279" s="33">
        <v>1168</v>
      </c>
      <c r="M279" s="38">
        <f t="shared" si="67"/>
        <v>1.6536179972534086E-2</v>
      </c>
      <c r="N279" s="33">
        <f t="shared" si="68"/>
        <v>57125</v>
      </c>
      <c r="O279" s="38">
        <f t="shared" si="69"/>
        <v>0.80875794600257667</v>
      </c>
      <c r="P279" s="33">
        <v>375</v>
      </c>
      <c r="Q279" s="33">
        <v>15435</v>
      </c>
      <c r="R279" s="33">
        <v>15435</v>
      </c>
      <c r="S279" s="33">
        <v>9716</v>
      </c>
      <c r="T279" s="38">
        <f t="shared" si="70"/>
        <v>0.62947845804988667</v>
      </c>
      <c r="U279" s="38">
        <f t="shared" si="71"/>
        <v>2.1146666666666665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176160</v>
      </c>
      <c r="E282" s="33">
        <v>2125045</v>
      </c>
      <c r="F282" s="33">
        <v>580569</v>
      </c>
      <c r="G282" s="38">
        <f t="shared" si="64"/>
        <v>3.295691416893733</v>
      </c>
      <c r="H282" s="33">
        <v>1521058</v>
      </c>
      <c r="I282" s="38">
        <f t="shared" si="65"/>
        <v>8.6345254314259758</v>
      </c>
      <c r="J282" s="33">
        <v>1110555</v>
      </c>
      <c r="K282" s="38">
        <f t="shared" si="66"/>
        <v>0.5226030507589251</v>
      </c>
      <c r="L282" s="33">
        <v>786323</v>
      </c>
      <c r="M282" s="38">
        <f t="shared" si="67"/>
        <v>0.37002651708552053</v>
      </c>
      <c r="N282" s="33">
        <f t="shared" si="68"/>
        <v>3998505</v>
      </c>
      <c r="O282" s="38">
        <f t="shared" si="69"/>
        <v>1.8816095659150747</v>
      </c>
      <c r="P282" s="33">
        <v>2566417</v>
      </c>
      <c r="Q282" s="33">
        <v>0</v>
      </c>
      <c r="R282" s="33">
        <v>0</v>
      </c>
      <c r="S282" s="33">
        <v>2907909</v>
      </c>
      <c r="T282" s="38">
        <f t="shared" si="70"/>
        <v>0</v>
      </c>
      <c r="U282" s="38">
        <f t="shared" si="71"/>
        <v>-0.69361058627650918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285906</v>
      </c>
      <c r="E285" s="34">
        <f>SUM(E276:E284)</f>
        <v>2242561</v>
      </c>
      <c r="F285" s="34">
        <f>SUM(F276:F284)</f>
        <v>634333</v>
      </c>
      <c r="G285" s="39">
        <f t="shared" si="64"/>
        <v>2.2186767678887467</v>
      </c>
      <c r="H285" s="34">
        <f>SUM(H276:H284)</f>
        <v>1521149</v>
      </c>
      <c r="I285" s="39">
        <f t="shared" si="65"/>
        <v>5.3204514770588931</v>
      </c>
      <c r="J285" s="34">
        <f>SUM(J276:J284)</f>
        <v>1112657</v>
      </c>
      <c r="K285" s="39">
        <f t="shared" si="66"/>
        <v>0.49615461965137181</v>
      </c>
      <c r="L285" s="34">
        <f>SUM(L276:L284)</f>
        <v>787491</v>
      </c>
      <c r="M285" s="39">
        <f t="shared" si="67"/>
        <v>0.35115700308709552</v>
      </c>
      <c r="N285" s="34">
        <f t="shared" si="68"/>
        <v>4055630</v>
      </c>
      <c r="O285" s="39">
        <f t="shared" si="69"/>
        <v>1.808481463826402</v>
      </c>
      <c r="P285" s="34">
        <f>SUM(P276:P284)</f>
        <v>2614837</v>
      </c>
      <c r="Q285" s="34">
        <f>SUM(Q276:Q284)</f>
        <v>1274965</v>
      </c>
      <c r="R285" s="34">
        <f>SUM(R276:R284)</f>
        <v>1274965</v>
      </c>
      <c r="S285" s="34">
        <f>SUM(S276:S284)</f>
        <v>3005633</v>
      </c>
      <c r="T285" s="39">
        <f t="shared" si="70"/>
        <v>2.3574239292843333</v>
      </c>
      <c r="U285" s="39">
        <f t="shared" si="71"/>
        <v>-0.698837441874962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888213</v>
      </c>
      <c r="E286" s="33">
        <v>862414</v>
      </c>
      <c r="F286" s="33">
        <v>323430</v>
      </c>
      <c r="G286" s="38">
        <f t="shared" si="64"/>
        <v>0.36413562962937945</v>
      </c>
      <c r="H286" s="33">
        <v>257851</v>
      </c>
      <c r="I286" s="38">
        <f t="shared" si="65"/>
        <v>0.29030311423048299</v>
      </c>
      <c r="J286" s="33">
        <v>282966</v>
      </c>
      <c r="K286" s="38">
        <f t="shared" si="66"/>
        <v>0.32810923755875948</v>
      </c>
      <c r="L286" s="33">
        <v>225315</v>
      </c>
      <c r="M286" s="38">
        <f t="shared" si="67"/>
        <v>0.26126083296421443</v>
      </c>
      <c r="N286" s="33">
        <f t="shared" si="68"/>
        <v>1089562</v>
      </c>
      <c r="O286" s="38">
        <f t="shared" si="69"/>
        <v>1.2633862622823842</v>
      </c>
      <c r="P286" s="33">
        <v>0</v>
      </c>
      <c r="Q286" s="33">
        <v>850781</v>
      </c>
      <c r="R286" s="33">
        <v>850781</v>
      </c>
      <c r="S286" s="33">
        <v>140579</v>
      </c>
      <c r="T286" s="38">
        <f t="shared" si="70"/>
        <v>0.16523523680006957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18459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3010718</v>
      </c>
      <c r="E290" s="33">
        <v>3010718</v>
      </c>
      <c r="F290" s="33">
        <v>904008</v>
      </c>
      <c r="G290" s="38">
        <f t="shared" si="64"/>
        <v>0.30026325946169652</v>
      </c>
      <c r="H290" s="33">
        <v>935003</v>
      </c>
      <c r="I290" s="38">
        <f t="shared" si="65"/>
        <v>0.31055814593063846</v>
      </c>
      <c r="J290" s="33">
        <v>840854</v>
      </c>
      <c r="K290" s="38">
        <f t="shared" si="66"/>
        <v>0.2792868677836981</v>
      </c>
      <c r="L290" s="33">
        <v>849160</v>
      </c>
      <c r="M290" s="38">
        <f t="shared" si="67"/>
        <v>0.28204567814056314</v>
      </c>
      <c r="N290" s="33">
        <f t="shared" si="68"/>
        <v>3529025</v>
      </c>
      <c r="O290" s="38">
        <f t="shared" si="69"/>
        <v>1.1721539513165962</v>
      </c>
      <c r="P290" s="33">
        <v>897633</v>
      </c>
      <c r="Q290" s="33">
        <v>3239962</v>
      </c>
      <c r="R290" s="33">
        <v>2890255</v>
      </c>
      <c r="S290" s="33">
        <v>2539653</v>
      </c>
      <c r="T290" s="38">
        <f t="shared" si="70"/>
        <v>0.87869513243641129</v>
      </c>
      <c r="U290" s="38">
        <f t="shared" si="71"/>
        <v>-5.4000911285569941E-2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550528</v>
      </c>
      <c r="E291" s="33">
        <v>1228385</v>
      </c>
      <c r="F291" s="33">
        <v>239902</v>
      </c>
      <c r="G291" s="38">
        <f t="shared" si="64"/>
        <v>0.43576711811206698</v>
      </c>
      <c r="H291" s="33">
        <v>285176</v>
      </c>
      <c r="I291" s="38">
        <f t="shared" si="65"/>
        <v>0.51800453382934197</v>
      </c>
      <c r="J291" s="33">
        <v>283621</v>
      </c>
      <c r="K291" s="38">
        <f t="shared" si="66"/>
        <v>0.23088933844030984</v>
      </c>
      <c r="L291" s="33">
        <v>285666</v>
      </c>
      <c r="M291" s="38">
        <f t="shared" si="67"/>
        <v>0.23255412594585573</v>
      </c>
      <c r="N291" s="33">
        <f t="shared" si="68"/>
        <v>1094365</v>
      </c>
      <c r="O291" s="38">
        <f t="shared" si="69"/>
        <v>0.89089739780280608</v>
      </c>
      <c r="P291" s="33">
        <v>222679</v>
      </c>
      <c r="Q291" s="33">
        <v>853663</v>
      </c>
      <c r="R291" s="33">
        <v>1039016</v>
      </c>
      <c r="S291" s="33">
        <v>949573</v>
      </c>
      <c r="T291" s="38">
        <f t="shared" si="70"/>
        <v>0.91391566636124943</v>
      </c>
      <c r="U291" s="38">
        <f t="shared" si="71"/>
        <v>0.28286008110329219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4449459</v>
      </c>
      <c r="E292" s="34">
        <f>SUM(E286:E291)</f>
        <v>5101517</v>
      </c>
      <c r="F292" s="34">
        <f>SUM(F286:F291)</f>
        <v>1467340</v>
      </c>
      <c r="G292" s="39">
        <f t="shared" si="64"/>
        <v>0.32977941812701272</v>
      </c>
      <c r="H292" s="34">
        <f>SUM(H286:H291)</f>
        <v>1478030</v>
      </c>
      <c r="I292" s="39">
        <f t="shared" si="65"/>
        <v>0.33218195740201223</v>
      </c>
      <c r="J292" s="34">
        <f>SUM(J286:J291)</f>
        <v>1407441</v>
      </c>
      <c r="K292" s="39">
        <f t="shared" si="66"/>
        <v>0.27588676074195184</v>
      </c>
      <c r="L292" s="34">
        <f>SUM(L286:L291)</f>
        <v>1360141</v>
      </c>
      <c r="M292" s="39">
        <f t="shared" si="67"/>
        <v>0.26661500882972655</v>
      </c>
      <c r="N292" s="34">
        <f t="shared" si="68"/>
        <v>5712952</v>
      </c>
      <c r="O292" s="39">
        <f t="shared" si="69"/>
        <v>1.1198535651258243</v>
      </c>
      <c r="P292" s="34">
        <f>SUM(P286:P291)</f>
        <v>1120312</v>
      </c>
      <c r="Q292" s="34">
        <f>SUM(Q286:Q291)</f>
        <v>4962865</v>
      </c>
      <c r="R292" s="34">
        <f>SUM(R286:R291)</f>
        <v>4780052</v>
      </c>
      <c r="S292" s="34">
        <f>SUM(S286:S291)</f>
        <v>3629805</v>
      </c>
      <c r="T292" s="39">
        <f t="shared" si="70"/>
        <v>0.75936517008601578</v>
      </c>
      <c r="U292" s="39">
        <f t="shared" si="71"/>
        <v>0.21407340098115535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25380062</v>
      </c>
      <c r="E293" s="33">
        <v>25380062</v>
      </c>
      <c r="F293" s="33">
        <v>5532364</v>
      </c>
      <c r="G293" s="38">
        <f t="shared" si="64"/>
        <v>0.21798071257666746</v>
      </c>
      <c r="H293" s="33">
        <v>5944212</v>
      </c>
      <c r="I293" s="38">
        <f t="shared" si="65"/>
        <v>0.2342079384991258</v>
      </c>
      <c r="J293" s="33">
        <v>5892664</v>
      </c>
      <c r="K293" s="38">
        <f t="shared" si="66"/>
        <v>0.23217689539135089</v>
      </c>
      <c r="L293" s="33">
        <v>5547945</v>
      </c>
      <c r="M293" s="38">
        <f t="shared" si="67"/>
        <v>0.21859461966641375</v>
      </c>
      <c r="N293" s="33">
        <f t="shared" si="68"/>
        <v>22917185</v>
      </c>
      <c r="O293" s="38">
        <f t="shared" si="69"/>
        <v>0.9029601661335579</v>
      </c>
      <c r="P293" s="33">
        <v>5609738</v>
      </c>
      <c r="Q293" s="33">
        <v>24518351</v>
      </c>
      <c r="R293" s="33">
        <v>24518351</v>
      </c>
      <c r="S293" s="33">
        <v>22127808</v>
      </c>
      <c r="T293" s="38">
        <f t="shared" si="70"/>
        <v>0.90249984593172683</v>
      </c>
      <c r="U293" s="38">
        <f t="shared" si="71"/>
        <v>-1.1015309449389665E-2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3833955</v>
      </c>
      <c r="E297" s="33">
        <v>3144937</v>
      </c>
      <c r="F297" s="33">
        <v>529647</v>
      </c>
      <c r="G297" s="38">
        <f t="shared" si="64"/>
        <v>0.13814637886986153</v>
      </c>
      <c r="H297" s="33">
        <v>792407</v>
      </c>
      <c r="I297" s="38">
        <f t="shared" si="65"/>
        <v>0.2066813512417334</v>
      </c>
      <c r="J297" s="33">
        <v>689841</v>
      </c>
      <c r="K297" s="38">
        <f t="shared" si="66"/>
        <v>0.21934970398453132</v>
      </c>
      <c r="L297" s="33">
        <v>734047</v>
      </c>
      <c r="M297" s="38">
        <f t="shared" si="67"/>
        <v>0.23340594740053616</v>
      </c>
      <c r="N297" s="33">
        <f t="shared" si="68"/>
        <v>2745942</v>
      </c>
      <c r="O297" s="38">
        <f t="shared" si="69"/>
        <v>0.87313100389610343</v>
      </c>
      <c r="P297" s="33">
        <v>627446</v>
      </c>
      <c r="Q297" s="33">
        <v>3782230</v>
      </c>
      <c r="R297" s="33">
        <v>2792580</v>
      </c>
      <c r="S297" s="33">
        <v>2139075</v>
      </c>
      <c r="T297" s="38">
        <f t="shared" si="70"/>
        <v>0.76598521797047892</v>
      </c>
      <c r="U297" s="38">
        <f t="shared" si="71"/>
        <v>0.16989669230499516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29214017</v>
      </c>
      <c r="E298" s="34">
        <f>SUM(E293:E297)</f>
        <v>28524999</v>
      </c>
      <c r="F298" s="34">
        <f>SUM(F293:F297)</f>
        <v>6062011</v>
      </c>
      <c r="G298" s="39">
        <f t="shared" si="64"/>
        <v>0.20750350764840042</v>
      </c>
      <c r="H298" s="34">
        <f>SUM(H293:H297)</f>
        <v>6736619</v>
      </c>
      <c r="I298" s="39">
        <f t="shared" si="65"/>
        <v>0.23059543643039573</v>
      </c>
      <c r="J298" s="34">
        <f>SUM(J293:J297)</f>
        <v>6582505</v>
      </c>
      <c r="K298" s="39">
        <f t="shared" si="66"/>
        <v>0.23076267241937501</v>
      </c>
      <c r="L298" s="34">
        <f>SUM(L293:L297)</f>
        <v>6281992</v>
      </c>
      <c r="M298" s="39">
        <f t="shared" si="67"/>
        <v>0.22022759755399116</v>
      </c>
      <c r="N298" s="34">
        <f t="shared" si="68"/>
        <v>25663127</v>
      </c>
      <c r="O298" s="39">
        <f t="shared" si="69"/>
        <v>0.89967144258269738</v>
      </c>
      <c r="P298" s="34">
        <f>SUM(P293:P297)</f>
        <v>6237184</v>
      </c>
      <c r="Q298" s="34">
        <f>SUM(Q293:Q297)</f>
        <v>28300581</v>
      </c>
      <c r="R298" s="34">
        <f>SUM(R293:R297)</f>
        <v>27310931</v>
      </c>
      <c r="S298" s="34">
        <f>SUM(S293:S297)</f>
        <v>24266883</v>
      </c>
      <c r="T298" s="39">
        <f t="shared" si="70"/>
        <v>0.88854103875111401</v>
      </c>
      <c r="U298" s="39">
        <f t="shared" si="71"/>
        <v>7.1840112461007966E-3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36503381</v>
      </c>
      <c r="E299" s="34">
        <f>SUM(E263:E266,E268:E274,E276:E284,E286:E291,E293:E297)</f>
        <v>38444995</v>
      </c>
      <c r="F299" s="34">
        <f>SUM(F263:F266,F268:F274,F276:F284,F286:F291,F293:F297)</f>
        <v>8539542</v>
      </c>
      <c r="G299" s="39">
        <f t="shared" si="64"/>
        <v>0.23393838504986703</v>
      </c>
      <c r="H299" s="34">
        <f>SUM(H263:H266,H268:H274,H276:H284,H286:H291,H293:H297)</f>
        <v>10237039</v>
      </c>
      <c r="I299" s="39">
        <f t="shared" si="65"/>
        <v>0.2804408446439523</v>
      </c>
      <c r="J299" s="34">
        <f>SUM(J263:J266,J268:J274,J276:J284,J286:J291,J293:J297)</f>
        <v>9666490</v>
      </c>
      <c r="K299" s="39">
        <f t="shared" si="66"/>
        <v>0.25143689054973217</v>
      </c>
      <c r="L299" s="34">
        <f>SUM(L263:L266,L268:L274,L276:L284,L286:L291,L293:L297)</f>
        <v>8826917</v>
      </c>
      <c r="M299" s="39">
        <f t="shared" si="67"/>
        <v>0.22959859924549347</v>
      </c>
      <c r="N299" s="34">
        <f t="shared" si="68"/>
        <v>37269988</v>
      </c>
      <c r="O299" s="39">
        <f t="shared" si="69"/>
        <v>0.96943667179563942</v>
      </c>
      <c r="P299" s="34">
        <f>SUM(P263:P266,P268:P274,P276:P284,P286:P291,P293:P297)</f>
        <v>10838913</v>
      </c>
      <c r="Q299" s="34">
        <f>SUM(Q263:Q266,Q268:Q274,Q276:Q284,Q286:Q291,Q293:Q297)</f>
        <v>37920982</v>
      </c>
      <c r="R299" s="34">
        <f>SUM(R263:R266,R268:R274,R276:R284,R286:R291,R293:R297)</f>
        <v>36283892</v>
      </c>
      <c r="S299" s="34">
        <f>SUM(S263:S266,S268:S274,S276:S284,S286:S291,S293:S297)</f>
        <v>33565001</v>
      </c>
      <c r="T299" s="39">
        <f t="shared" si="70"/>
        <v>0.92506616985851464</v>
      </c>
      <c r="U299" s="39">
        <f t="shared" si="71"/>
        <v>-0.18562710116780157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329619526</v>
      </c>
      <c r="E302" s="33">
        <v>344038048</v>
      </c>
      <c r="F302" s="33">
        <v>63937930</v>
      </c>
      <c r="G302" s="38">
        <f t="shared" ref="G302:G339" si="72">IF(($D302     =0),0,($F302     /$D302     ))</f>
        <v>0.19397494673904725</v>
      </c>
      <c r="H302" s="33">
        <v>80706541</v>
      </c>
      <c r="I302" s="38">
        <f t="shared" ref="I302:I339" si="73">IF(($D302     =0),0,($H302     /$D302     ))</f>
        <v>0.2448475731380064</v>
      </c>
      <c r="J302" s="33">
        <v>84856144</v>
      </c>
      <c r="K302" s="38">
        <f t="shared" ref="K302:K339" si="74">IF(($E302     =0),0,($J302     /$E302     ))</f>
        <v>0.24664755684231762</v>
      </c>
      <c r="L302" s="33">
        <v>97269070</v>
      </c>
      <c r="M302" s="38">
        <f t="shared" ref="M302:M339" si="75">IF(($E302     =0),0,($L302     /$E302     ))</f>
        <v>0.28272765342512352</v>
      </c>
      <c r="N302" s="33">
        <f t="shared" ref="N302:N339" si="76">$F302     +$H302     +$J302     +$L302</f>
        <v>326769685</v>
      </c>
      <c r="O302" s="38">
        <f t="shared" ref="O302:O339" si="77">IF(($E302     =0),0,($N302     /$E302     ))</f>
        <v>0.94980682194778643</v>
      </c>
      <c r="P302" s="33">
        <v>66886925</v>
      </c>
      <c r="Q302" s="33">
        <v>471922352</v>
      </c>
      <c r="R302" s="33">
        <v>509428396</v>
      </c>
      <c r="S302" s="33">
        <v>285350864</v>
      </c>
      <c r="T302" s="38">
        <f t="shared" ref="T302:T339" si="78">IF(($R302     =0),0,($S302     /$R302     ))</f>
        <v>0.56013929777090787</v>
      </c>
      <c r="U302" s="38">
        <f t="shared" ref="U302:U339" si="79">IF(($P302     =0),0,(($L302     /$P302     )-1))</f>
        <v>0.45423145106461393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329619526</v>
      </c>
      <c r="E303" s="34">
        <f>E302</f>
        <v>344038048</v>
      </c>
      <c r="F303" s="34">
        <f>F302</f>
        <v>63937930</v>
      </c>
      <c r="G303" s="39">
        <f t="shared" si="72"/>
        <v>0.19397494673904725</v>
      </c>
      <c r="H303" s="34">
        <f>H302</f>
        <v>80706541</v>
      </c>
      <c r="I303" s="39">
        <f t="shared" si="73"/>
        <v>0.2448475731380064</v>
      </c>
      <c r="J303" s="34">
        <f>J302</f>
        <v>84856144</v>
      </c>
      <c r="K303" s="39">
        <f t="shared" si="74"/>
        <v>0.24664755684231762</v>
      </c>
      <c r="L303" s="34">
        <f>L302</f>
        <v>97269070</v>
      </c>
      <c r="M303" s="39">
        <f t="shared" si="75"/>
        <v>0.28272765342512352</v>
      </c>
      <c r="N303" s="34">
        <f t="shared" si="76"/>
        <v>326769685</v>
      </c>
      <c r="O303" s="39">
        <f t="shared" si="77"/>
        <v>0.94980682194778643</v>
      </c>
      <c r="P303" s="34">
        <f>P302</f>
        <v>66886925</v>
      </c>
      <c r="Q303" s="34">
        <f>Q302</f>
        <v>471922352</v>
      </c>
      <c r="R303" s="34">
        <f>R302</f>
        <v>509428396</v>
      </c>
      <c r="S303" s="34">
        <f>S302</f>
        <v>285350864</v>
      </c>
      <c r="T303" s="39">
        <f t="shared" si="78"/>
        <v>0.56013929777090787</v>
      </c>
      <c r="U303" s="39">
        <f t="shared" si="79"/>
        <v>0.45423145106461393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2215453</v>
      </c>
      <c r="E304" s="33">
        <v>2145428</v>
      </c>
      <c r="F304" s="33">
        <v>507637</v>
      </c>
      <c r="G304" s="38">
        <f t="shared" si="72"/>
        <v>0.22913462844844823</v>
      </c>
      <c r="H304" s="33">
        <v>885511</v>
      </c>
      <c r="I304" s="38">
        <f t="shared" si="73"/>
        <v>0.39969748850460829</v>
      </c>
      <c r="J304" s="33">
        <v>185398</v>
      </c>
      <c r="K304" s="38">
        <f t="shared" si="74"/>
        <v>8.6415391241281461E-2</v>
      </c>
      <c r="L304" s="33">
        <v>513656</v>
      </c>
      <c r="M304" s="38">
        <f t="shared" si="75"/>
        <v>0.2394188945049659</v>
      </c>
      <c r="N304" s="33">
        <f t="shared" si="76"/>
        <v>2092202</v>
      </c>
      <c r="O304" s="38">
        <f t="shared" si="77"/>
        <v>0.97519096422718454</v>
      </c>
      <c r="P304" s="33">
        <v>528104</v>
      </c>
      <c r="Q304" s="33">
        <v>1553369</v>
      </c>
      <c r="R304" s="33">
        <v>2192307</v>
      </c>
      <c r="S304" s="33">
        <v>2068089</v>
      </c>
      <c r="T304" s="38">
        <f t="shared" si="78"/>
        <v>0.94333914000183372</v>
      </c>
      <c r="U304" s="38">
        <f t="shared" si="79"/>
        <v>-2.7358247617893405E-2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2677106</v>
      </c>
      <c r="E307" s="33">
        <v>1026063</v>
      </c>
      <c r="F307" s="33">
        <v>144</v>
      </c>
      <c r="G307" s="38">
        <f t="shared" si="72"/>
        <v>5.3789427837373639E-5</v>
      </c>
      <c r="H307" s="33">
        <v>145</v>
      </c>
      <c r="I307" s="38">
        <f t="shared" si="73"/>
        <v>5.4162965530688734E-5</v>
      </c>
      <c r="J307" s="33">
        <v>18122</v>
      </c>
      <c r="K307" s="38">
        <f t="shared" si="74"/>
        <v>1.7661683541848796E-2</v>
      </c>
      <c r="L307" s="33">
        <v>143</v>
      </c>
      <c r="M307" s="38">
        <f t="shared" si="75"/>
        <v>1.3936766066021287E-4</v>
      </c>
      <c r="N307" s="33">
        <f t="shared" si="76"/>
        <v>18554</v>
      </c>
      <c r="O307" s="38">
        <f t="shared" si="77"/>
        <v>1.808271032090622E-2</v>
      </c>
      <c r="P307" s="33">
        <v>570</v>
      </c>
      <c r="Q307" s="33">
        <v>2599152</v>
      </c>
      <c r="R307" s="33">
        <v>2599152</v>
      </c>
      <c r="S307" s="33">
        <v>1732954</v>
      </c>
      <c r="T307" s="38">
        <f t="shared" si="78"/>
        <v>0.66673822846836195</v>
      </c>
      <c r="U307" s="38">
        <f t="shared" si="79"/>
        <v>-0.74912280701754386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1740007</v>
      </c>
      <c r="E308" s="33">
        <v>1736947</v>
      </c>
      <c r="F308" s="33">
        <v>377078</v>
      </c>
      <c r="G308" s="38">
        <f t="shared" si="72"/>
        <v>0.21671062242853045</v>
      </c>
      <c r="H308" s="33">
        <v>415683</v>
      </c>
      <c r="I308" s="38">
        <f t="shared" si="73"/>
        <v>0.23889731478091755</v>
      </c>
      <c r="J308" s="33">
        <v>667338</v>
      </c>
      <c r="K308" s="38">
        <f t="shared" si="74"/>
        <v>0.38420170563638384</v>
      </c>
      <c r="L308" s="33">
        <v>161980</v>
      </c>
      <c r="M308" s="38">
        <f t="shared" si="75"/>
        <v>9.3255580049362477E-2</v>
      </c>
      <c r="N308" s="33">
        <f t="shared" si="76"/>
        <v>1622079</v>
      </c>
      <c r="O308" s="38">
        <f t="shared" si="77"/>
        <v>0.93386787276756289</v>
      </c>
      <c r="P308" s="33">
        <v>361443</v>
      </c>
      <c r="Q308" s="33">
        <v>1534125</v>
      </c>
      <c r="R308" s="33">
        <v>1534266</v>
      </c>
      <c r="S308" s="33">
        <v>1405535</v>
      </c>
      <c r="T308" s="38">
        <f t="shared" si="78"/>
        <v>0.91609603549840768</v>
      </c>
      <c r="U308" s="38">
        <f t="shared" si="79"/>
        <v>-0.55185188259282936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2954019</v>
      </c>
      <c r="E309" s="33">
        <v>2954019</v>
      </c>
      <c r="F309" s="33">
        <v>616753</v>
      </c>
      <c r="G309" s="38">
        <f t="shared" si="72"/>
        <v>0.20878437139368433</v>
      </c>
      <c r="H309" s="33">
        <v>828264</v>
      </c>
      <c r="I309" s="38">
        <f t="shared" si="73"/>
        <v>0.28038546806909503</v>
      </c>
      <c r="J309" s="33">
        <v>667021</v>
      </c>
      <c r="K309" s="38">
        <f t="shared" si="74"/>
        <v>0.22580118814401667</v>
      </c>
      <c r="L309" s="33">
        <v>671887</v>
      </c>
      <c r="M309" s="38">
        <f t="shared" si="75"/>
        <v>0.22744843550430785</v>
      </c>
      <c r="N309" s="33">
        <f t="shared" si="76"/>
        <v>2783925</v>
      </c>
      <c r="O309" s="38">
        <f t="shared" si="77"/>
        <v>0.94241946311110392</v>
      </c>
      <c r="P309" s="33">
        <v>638427</v>
      </c>
      <c r="Q309" s="33">
        <v>2995115</v>
      </c>
      <c r="R309" s="33">
        <v>2873384</v>
      </c>
      <c r="S309" s="33">
        <v>2630400</v>
      </c>
      <c r="T309" s="38">
        <f t="shared" si="78"/>
        <v>0.91543629393077985</v>
      </c>
      <c r="U309" s="38">
        <f t="shared" si="79"/>
        <v>5.2410064110697041E-2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9586585</v>
      </c>
      <c r="E310" s="34">
        <f>SUM(E304:E309)</f>
        <v>7862457</v>
      </c>
      <c r="F310" s="34">
        <f>SUM(F304:F309)</f>
        <v>1501612</v>
      </c>
      <c r="G310" s="39">
        <f t="shared" si="72"/>
        <v>0.15663680027872282</v>
      </c>
      <c r="H310" s="34">
        <f>SUM(H304:H309)</f>
        <v>2129603</v>
      </c>
      <c r="I310" s="39">
        <f t="shared" si="73"/>
        <v>0.22214406902979528</v>
      </c>
      <c r="J310" s="34">
        <f>SUM(J304:J309)</f>
        <v>1537879</v>
      </c>
      <c r="K310" s="39">
        <f t="shared" si="74"/>
        <v>0.19559776288760625</v>
      </c>
      <c r="L310" s="34">
        <f>SUM(L304:L309)</f>
        <v>1347666</v>
      </c>
      <c r="M310" s="39">
        <f t="shared" si="75"/>
        <v>0.17140519814607572</v>
      </c>
      <c r="N310" s="34">
        <f t="shared" si="76"/>
        <v>6516760</v>
      </c>
      <c r="O310" s="39">
        <f t="shared" si="77"/>
        <v>0.82884523247631114</v>
      </c>
      <c r="P310" s="34">
        <f>SUM(P304:P309)</f>
        <v>1528544</v>
      </c>
      <c r="Q310" s="34">
        <f>SUM(Q304:Q309)</f>
        <v>8681761</v>
      </c>
      <c r="R310" s="34">
        <f>SUM(R304:R309)</f>
        <v>9199109</v>
      </c>
      <c r="S310" s="34">
        <f>SUM(S304:S309)</f>
        <v>7836978</v>
      </c>
      <c r="T310" s="39">
        <f t="shared" si="78"/>
        <v>0.8519279421517888</v>
      </c>
      <c r="U310" s="39">
        <f t="shared" si="79"/>
        <v>-0.1183335252370884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950901</v>
      </c>
      <c r="E311" s="33">
        <v>946216</v>
      </c>
      <c r="F311" s="33">
        <v>229449</v>
      </c>
      <c r="G311" s="38">
        <f t="shared" si="72"/>
        <v>0.24129641256029807</v>
      </c>
      <c r="H311" s="33">
        <v>225187</v>
      </c>
      <c r="I311" s="38">
        <f t="shared" si="73"/>
        <v>0.23681434765553933</v>
      </c>
      <c r="J311" s="33">
        <v>228199</v>
      </c>
      <c r="K311" s="38">
        <f t="shared" si="74"/>
        <v>0.24117009224109506</v>
      </c>
      <c r="L311" s="33">
        <v>250299</v>
      </c>
      <c r="M311" s="38">
        <f t="shared" si="75"/>
        <v>0.26452628152557134</v>
      </c>
      <c r="N311" s="33">
        <f t="shared" si="76"/>
        <v>933134</v>
      </c>
      <c r="O311" s="38">
        <f t="shared" si="77"/>
        <v>0.98617440415296298</v>
      </c>
      <c r="P311" s="33">
        <v>231050</v>
      </c>
      <c r="Q311" s="33">
        <v>959219</v>
      </c>
      <c r="R311" s="33">
        <v>928699</v>
      </c>
      <c r="S311" s="33">
        <v>901946</v>
      </c>
      <c r="T311" s="38">
        <f t="shared" si="78"/>
        <v>0.97119303455694472</v>
      </c>
      <c r="U311" s="38">
        <f t="shared" si="79"/>
        <v>8.331097165115775E-2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648583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50000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124430</v>
      </c>
      <c r="R313" s="33">
        <v>224430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619300</v>
      </c>
      <c r="E314" s="33">
        <v>604200</v>
      </c>
      <c r="F314" s="33">
        <v>164644</v>
      </c>
      <c r="G314" s="38">
        <f t="shared" si="72"/>
        <v>0.26585499757791053</v>
      </c>
      <c r="H314" s="33">
        <v>23162</v>
      </c>
      <c r="I314" s="38">
        <f t="shared" si="73"/>
        <v>3.7400290650734698E-2</v>
      </c>
      <c r="J314" s="33">
        <v>32721</v>
      </c>
      <c r="K314" s="38">
        <f t="shared" si="74"/>
        <v>5.415590863952334E-2</v>
      </c>
      <c r="L314" s="33">
        <v>78987</v>
      </c>
      <c r="M314" s="38">
        <f t="shared" si="75"/>
        <v>0.13072989076464747</v>
      </c>
      <c r="N314" s="33">
        <f t="shared" si="76"/>
        <v>299514</v>
      </c>
      <c r="O314" s="38">
        <f t="shared" si="77"/>
        <v>0.49571996027805365</v>
      </c>
      <c r="P314" s="33">
        <v>47511</v>
      </c>
      <c r="Q314" s="33">
        <v>2017139</v>
      </c>
      <c r="R314" s="33">
        <v>622139</v>
      </c>
      <c r="S314" s="33">
        <v>385593</v>
      </c>
      <c r="T314" s="38">
        <f t="shared" si="78"/>
        <v>0.61978593208270183</v>
      </c>
      <c r="U314" s="38">
        <f t="shared" si="79"/>
        <v>0.66249921070909901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973696</v>
      </c>
      <c r="E315" s="33">
        <v>1073696</v>
      </c>
      <c r="F315" s="33">
        <v>350574</v>
      </c>
      <c r="G315" s="38">
        <f t="shared" si="72"/>
        <v>0.36004461351386879</v>
      </c>
      <c r="H315" s="33">
        <v>127515</v>
      </c>
      <c r="I315" s="38">
        <f t="shared" si="73"/>
        <v>0.13095976567635073</v>
      </c>
      <c r="J315" s="33">
        <v>374992</v>
      </c>
      <c r="K315" s="38">
        <f t="shared" si="74"/>
        <v>0.34925341996244746</v>
      </c>
      <c r="L315" s="33">
        <v>12159</v>
      </c>
      <c r="M315" s="38">
        <f t="shared" si="75"/>
        <v>1.1324434476797901E-2</v>
      </c>
      <c r="N315" s="33">
        <f t="shared" si="76"/>
        <v>865240</v>
      </c>
      <c r="O315" s="38">
        <f t="shared" si="77"/>
        <v>0.80585193574345071</v>
      </c>
      <c r="P315" s="33">
        <v>34760</v>
      </c>
      <c r="Q315" s="33">
        <v>1105866</v>
      </c>
      <c r="R315" s="33">
        <v>881210</v>
      </c>
      <c r="S315" s="33">
        <v>707578</v>
      </c>
      <c r="T315" s="38">
        <f t="shared" si="78"/>
        <v>0.80296183656563136</v>
      </c>
      <c r="U315" s="38">
        <f t="shared" si="79"/>
        <v>-0.6502013808975835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8332166</v>
      </c>
      <c r="E316" s="33">
        <v>7665104</v>
      </c>
      <c r="F316" s="33">
        <v>1128113</v>
      </c>
      <c r="G316" s="38">
        <f t="shared" si="72"/>
        <v>0.13539252578501196</v>
      </c>
      <c r="H316" s="33">
        <v>1484223</v>
      </c>
      <c r="I316" s="38">
        <f t="shared" si="73"/>
        <v>0.17813171269031366</v>
      </c>
      <c r="J316" s="33">
        <v>1544812</v>
      </c>
      <c r="K316" s="38">
        <f t="shared" si="74"/>
        <v>0.20153829615358121</v>
      </c>
      <c r="L316" s="33">
        <v>2463542</v>
      </c>
      <c r="M316" s="38">
        <f t="shared" si="75"/>
        <v>0.32139707432541031</v>
      </c>
      <c r="N316" s="33">
        <f t="shared" si="76"/>
        <v>6620690</v>
      </c>
      <c r="O316" s="38">
        <f t="shared" si="77"/>
        <v>0.86374431449331934</v>
      </c>
      <c r="P316" s="33">
        <v>1824771</v>
      </c>
      <c r="Q316" s="33">
        <v>9307505</v>
      </c>
      <c r="R316" s="33">
        <v>7843250</v>
      </c>
      <c r="S316" s="33">
        <v>5313907</v>
      </c>
      <c r="T316" s="38">
        <f t="shared" si="78"/>
        <v>0.67751340324482834</v>
      </c>
      <c r="U316" s="38">
        <f t="shared" si="79"/>
        <v>0.35005543161306263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10926063</v>
      </c>
      <c r="E317" s="34">
        <f>SUM(E311:E316)</f>
        <v>10289216</v>
      </c>
      <c r="F317" s="34">
        <f>SUM(F311:F316)</f>
        <v>1872780</v>
      </c>
      <c r="G317" s="39">
        <f t="shared" si="72"/>
        <v>0.1714048326464894</v>
      </c>
      <c r="H317" s="34">
        <f>SUM(H311:H316)</f>
        <v>1860087</v>
      </c>
      <c r="I317" s="39">
        <f t="shared" si="73"/>
        <v>0.17024311501773329</v>
      </c>
      <c r="J317" s="34">
        <f>SUM(J311:J316)</f>
        <v>2180724</v>
      </c>
      <c r="K317" s="39">
        <f t="shared" si="74"/>
        <v>0.21194267862585447</v>
      </c>
      <c r="L317" s="34">
        <f>SUM(L311:L316)</f>
        <v>2804987</v>
      </c>
      <c r="M317" s="39">
        <f t="shared" si="75"/>
        <v>0.2726142594343437</v>
      </c>
      <c r="N317" s="34">
        <f t="shared" si="76"/>
        <v>8718578</v>
      </c>
      <c r="O317" s="39">
        <f t="shared" si="77"/>
        <v>0.84735105181969161</v>
      </c>
      <c r="P317" s="34">
        <f>SUM(P311:P316)</f>
        <v>2138092</v>
      </c>
      <c r="Q317" s="34">
        <f>SUM(Q311:Q316)</f>
        <v>14162742</v>
      </c>
      <c r="R317" s="34">
        <f>SUM(R311:R316)</f>
        <v>10499728</v>
      </c>
      <c r="S317" s="34">
        <f>SUM(S311:S316)</f>
        <v>7309024</v>
      </c>
      <c r="T317" s="39">
        <f t="shared" si="78"/>
        <v>0.69611555651727364</v>
      </c>
      <c r="U317" s="39">
        <f t="shared" si="79"/>
        <v>0.31191127416406772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619530</v>
      </c>
      <c r="E318" s="33">
        <v>574530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205000</v>
      </c>
      <c r="M318" s="38">
        <f t="shared" si="75"/>
        <v>0.35681339529702538</v>
      </c>
      <c r="N318" s="33">
        <f t="shared" si="76"/>
        <v>205000</v>
      </c>
      <c r="O318" s="38">
        <f t="shared" si="77"/>
        <v>0.35681339529702538</v>
      </c>
      <c r="P318" s="33">
        <v>4966</v>
      </c>
      <c r="Q318" s="33">
        <v>557814</v>
      </c>
      <c r="R318" s="33">
        <v>359814</v>
      </c>
      <c r="S318" s="33">
        <v>29766</v>
      </c>
      <c r="T318" s="38">
        <f t="shared" si="78"/>
        <v>8.2726075138821728E-2</v>
      </c>
      <c r="U318" s="38">
        <f t="shared" si="79"/>
        <v>40.280708819975835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3594862</v>
      </c>
      <c r="E319" s="33">
        <v>3431961</v>
      </c>
      <c r="F319" s="33">
        <v>610170</v>
      </c>
      <c r="G319" s="38">
        <f t="shared" si="72"/>
        <v>0.16973391468156496</v>
      </c>
      <c r="H319" s="33">
        <v>708935</v>
      </c>
      <c r="I319" s="38">
        <f t="shared" si="73"/>
        <v>0.19720784831239696</v>
      </c>
      <c r="J319" s="33">
        <v>621820</v>
      </c>
      <c r="K319" s="38">
        <f t="shared" si="74"/>
        <v>0.18118504260392237</v>
      </c>
      <c r="L319" s="33">
        <v>950437</v>
      </c>
      <c r="M319" s="38">
        <f t="shared" si="75"/>
        <v>0.27693700482027622</v>
      </c>
      <c r="N319" s="33">
        <f t="shared" si="76"/>
        <v>2891362</v>
      </c>
      <c r="O319" s="38">
        <f t="shared" si="77"/>
        <v>0.84248101886938687</v>
      </c>
      <c r="P319" s="33">
        <v>585792</v>
      </c>
      <c r="Q319" s="33">
        <v>3718620</v>
      </c>
      <c r="R319" s="33">
        <v>3050925</v>
      </c>
      <c r="S319" s="33">
        <v>2821951</v>
      </c>
      <c r="T319" s="38">
        <f t="shared" si="78"/>
        <v>0.92494931864926211</v>
      </c>
      <c r="U319" s="38">
        <f t="shared" si="79"/>
        <v>0.62248204140718899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1010264</v>
      </c>
      <c r="E321" s="33">
        <v>1054000</v>
      </c>
      <c r="F321" s="33">
        <v>30000</v>
      </c>
      <c r="G321" s="38">
        <f t="shared" si="72"/>
        <v>2.9695208381175613E-2</v>
      </c>
      <c r="H321" s="33">
        <v>50359</v>
      </c>
      <c r="I321" s="38">
        <f t="shared" si="73"/>
        <v>4.984736662892076E-2</v>
      </c>
      <c r="J321" s="33">
        <v>199554</v>
      </c>
      <c r="K321" s="38">
        <f t="shared" si="74"/>
        <v>0.18933017077798861</v>
      </c>
      <c r="L321" s="33">
        <v>322470</v>
      </c>
      <c r="M321" s="38">
        <f t="shared" si="75"/>
        <v>0.30594876660341558</v>
      </c>
      <c r="N321" s="33">
        <f t="shared" si="76"/>
        <v>602383</v>
      </c>
      <c r="O321" s="38">
        <f t="shared" si="77"/>
        <v>0.57152087286527509</v>
      </c>
      <c r="P321" s="33">
        <v>8938</v>
      </c>
      <c r="Q321" s="33">
        <v>409776</v>
      </c>
      <c r="R321" s="33">
        <v>1212776</v>
      </c>
      <c r="S321" s="33">
        <v>914042</v>
      </c>
      <c r="T321" s="38">
        <f t="shared" si="78"/>
        <v>0.75367751340725742</v>
      </c>
      <c r="U321" s="38">
        <f t="shared" si="79"/>
        <v>35.078541060639964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5224656</v>
      </c>
      <c r="E323" s="34">
        <f>SUM(E318:E322)</f>
        <v>5060491</v>
      </c>
      <c r="F323" s="34">
        <f>SUM(F318:F322)</f>
        <v>640170</v>
      </c>
      <c r="G323" s="39">
        <f t="shared" si="72"/>
        <v>0.12252864112010436</v>
      </c>
      <c r="H323" s="34">
        <f>SUM(H318:H322)</f>
        <v>759294</v>
      </c>
      <c r="I323" s="39">
        <f t="shared" si="73"/>
        <v>0.14532899390888127</v>
      </c>
      <c r="J323" s="34">
        <f>SUM(J318:J322)</f>
        <v>821374</v>
      </c>
      <c r="K323" s="39">
        <f t="shared" si="74"/>
        <v>0.16231112751707294</v>
      </c>
      <c r="L323" s="34">
        <f>SUM(L318:L322)</f>
        <v>1477907</v>
      </c>
      <c r="M323" s="39">
        <f t="shared" si="75"/>
        <v>0.29204814315448835</v>
      </c>
      <c r="N323" s="34">
        <f t="shared" si="76"/>
        <v>3698745</v>
      </c>
      <c r="O323" s="39">
        <f t="shared" si="77"/>
        <v>0.73090634881081695</v>
      </c>
      <c r="P323" s="34">
        <f>SUM(P318:P322)</f>
        <v>599696</v>
      </c>
      <c r="Q323" s="34">
        <f>SUM(Q318:Q322)</f>
        <v>4686210</v>
      </c>
      <c r="R323" s="34">
        <f>SUM(R318:R322)</f>
        <v>4623515</v>
      </c>
      <c r="S323" s="34">
        <f>SUM(S318:S322)</f>
        <v>3765759</v>
      </c>
      <c r="T323" s="39">
        <f t="shared" si="78"/>
        <v>0.8144796761771077</v>
      </c>
      <c r="U323" s="39">
        <f t="shared" si="79"/>
        <v>1.4644269763346762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1230614</v>
      </c>
      <c r="E325" s="33">
        <v>1230614</v>
      </c>
      <c r="F325" s="33">
        <v>236880</v>
      </c>
      <c r="G325" s="38">
        <f t="shared" si="72"/>
        <v>0.1924892777101512</v>
      </c>
      <c r="H325" s="33">
        <v>367825</v>
      </c>
      <c r="I325" s="38">
        <f t="shared" si="73"/>
        <v>0.29889551069628656</v>
      </c>
      <c r="J325" s="33">
        <v>210065</v>
      </c>
      <c r="K325" s="38">
        <f t="shared" si="74"/>
        <v>0.17069934195450401</v>
      </c>
      <c r="L325" s="33">
        <v>292699</v>
      </c>
      <c r="M325" s="38">
        <f t="shared" si="75"/>
        <v>0.23784793607093696</v>
      </c>
      <c r="N325" s="33">
        <f t="shared" si="76"/>
        <v>1107469</v>
      </c>
      <c r="O325" s="38">
        <f t="shared" si="77"/>
        <v>0.89993206643187873</v>
      </c>
      <c r="P325" s="33">
        <v>275801</v>
      </c>
      <c r="Q325" s="33">
        <v>1244711</v>
      </c>
      <c r="R325" s="33">
        <v>1162111</v>
      </c>
      <c r="S325" s="33">
        <v>913476</v>
      </c>
      <c r="T325" s="38">
        <f t="shared" si="78"/>
        <v>0.78604883698717243</v>
      </c>
      <c r="U325" s="38">
        <f t="shared" si="79"/>
        <v>6.1268813383562826E-2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6626690</v>
      </c>
      <c r="E326" s="33">
        <v>8173775</v>
      </c>
      <c r="F326" s="33">
        <v>1533914</v>
      </c>
      <c r="G326" s="38">
        <f t="shared" si="72"/>
        <v>0.23147514068109418</v>
      </c>
      <c r="H326" s="33">
        <v>1541704</v>
      </c>
      <c r="I326" s="38">
        <f t="shared" si="73"/>
        <v>0.23265068986175602</v>
      </c>
      <c r="J326" s="33">
        <v>1567023</v>
      </c>
      <c r="K326" s="38">
        <f t="shared" si="74"/>
        <v>0.1917134983529642</v>
      </c>
      <c r="L326" s="33">
        <v>2814872</v>
      </c>
      <c r="M326" s="38">
        <f t="shared" si="75"/>
        <v>0.34437845426378877</v>
      </c>
      <c r="N326" s="33">
        <f t="shared" si="76"/>
        <v>7457513</v>
      </c>
      <c r="O326" s="38">
        <f t="shared" si="77"/>
        <v>0.91237072221831406</v>
      </c>
      <c r="P326" s="33">
        <v>440038</v>
      </c>
      <c r="Q326" s="33">
        <v>5905284</v>
      </c>
      <c r="R326" s="33">
        <v>7835653</v>
      </c>
      <c r="S326" s="33">
        <v>5597017</v>
      </c>
      <c r="T326" s="38">
        <f t="shared" si="78"/>
        <v>0.71430128414313399</v>
      </c>
      <c r="U326" s="38">
        <f t="shared" si="79"/>
        <v>5.3968839054808901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17250784</v>
      </c>
      <c r="E327" s="33">
        <v>16650184</v>
      </c>
      <c r="F327" s="33">
        <v>2937141</v>
      </c>
      <c r="G327" s="38">
        <f t="shared" si="72"/>
        <v>0.17026130522531613</v>
      </c>
      <c r="H327" s="33">
        <v>4339459</v>
      </c>
      <c r="I327" s="38">
        <f t="shared" si="73"/>
        <v>0.25155140775051149</v>
      </c>
      <c r="J327" s="33">
        <v>3763007</v>
      </c>
      <c r="K327" s="38">
        <f t="shared" si="74"/>
        <v>0.22600392884547102</v>
      </c>
      <c r="L327" s="33">
        <v>4112445</v>
      </c>
      <c r="M327" s="38">
        <f t="shared" si="75"/>
        <v>0.24699096418393934</v>
      </c>
      <c r="N327" s="33">
        <f t="shared" si="76"/>
        <v>15152052</v>
      </c>
      <c r="O327" s="38">
        <f t="shared" si="77"/>
        <v>0.91002309644145674</v>
      </c>
      <c r="P327" s="33">
        <v>4118443</v>
      </c>
      <c r="Q327" s="33">
        <v>15555676</v>
      </c>
      <c r="R327" s="33">
        <v>15503040</v>
      </c>
      <c r="S327" s="33">
        <v>14012756</v>
      </c>
      <c r="T327" s="38">
        <f t="shared" si="78"/>
        <v>0.90387149875121264</v>
      </c>
      <c r="U327" s="38">
        <f t="shared" si="79"/>
        <v>-1.4563756254487581E-3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13599978</v>
      </c>
      <c r="E329" s="33">
        <v>9454833</v>
      </c>
      <c r="F329" s="33">
        <v>3225460</v>
      </c>
      <c r="G329" s="38">
        <f t="shared" si="72"/>
        <v>0.23716656012237666</v>
      </c>
      <c r="H329" s="33">
        <v>2128574</v>
      </c>
      <c r="I329" s="38">
        <f t="shared" si="73"/>
        <v>0.15651304730051768</v>
      </c>
      <c r="J329" s="33">
        <v>1051556</v>
      </c>
      <c r="K329" s="38">
        <f t="shared" si="74"/>
        <v>0.11121888667943686</v>
      </c>
      <c r="L329" s="33">
        <v>2255160</v>
      </c>
      <c r="M329" s="38">
        <f t="shared" si="75"/>
        <v>0.23851928426446031</v>
      </c>
      <c r="N329" s="33">
        <f t="shared" si="76"/>
        <v>8660750</v>
      </c>
      <c r="O329" s="38">
        <f t="shared" si="77"/>
        <v>0.91601300625828086</v>
      </c>
      <c r="P329" s="33">
        <v>4191799</v>
      </c>
      <c r="Q329" s="33">
        <v>39131118</v>
      </c>
      <c r="R329" s="33">
        <v>27444576</v>
      </c>
      <c r="S329" s="33">
        <v>26144931</v>
      </c>
      <c r="T329" s="38">
        <f t="shared" si="78"/>
        <v>0.95264474116852815</v>
      </c>
      <c r="U329" s="38">
        <f t="shared" si="79"/>
        <v>-0.46200664678816894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2660748</v>
      </c>
      <c r="E331" s="33">
        <v>2945610</v>
      </c>
      <c r="F331" s="33">
        <v>621755</v>
      </c>
      <c r="G331" s="38">
        <f t="shared" si="72"/>
        <v>0.23367677059232966</v>
      </c>
      <c r="H331" s="33">
        <v>631002</v>
      </c>
      <c r="I331" s="38">
        <f t="shared" si="73"/>
        <v>0.23715210910616114</v>
      </c>
      <c r="J331" s="33">
        <v>649040</v>
      </c>
      <c r="K331" s="38">
        <f t="shared" si="74"/>
        <v>0.22034145728728516</v>
      </c>
      <c r="L331" s="33">
        <v>895882</v>
      </c>
      <c r="M331" s="38">
        <f t="shared" si="75"/>
        <v>0.30414141722767102</v>
      </c>
      <c r="N331" s="33">
        <f t="shared" si="76"/>
        <v>2797679</v>
      </c>
      <c r="O331" s="38">
        <f t="shared" si="77"/>
        <v>0.94977916288985986</v>
      </c>
      <c r="P331" s="33">
        <v>2277694</v>
      </c>
      <c r="Q331" s="33">
        <v>2772734</v>
      </c>
      <c r="R331" s="33">
        <v>2422755</v>
      </c>
      <c r="S331" s="33">
        <v>3918712</v>
      </c>
      <c r="T331" s="38">
        <f t="shared" si="78"/>
        <v>1.6174611134844423</v>
      </c>
      <c r="U331" s="38">
        <f t="shared" si="79"/>
        <v>-0.60667148440484109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41368814</v>
      </c>
      <c r="E332" s="34">
        <f>SUM(E324:E331)</f>
        <v>38455016</v>
      </c>
      <c r="F332" s="34">
        <f>SUM(F324:F331)</f>
        <v>8555150</v>
      </c>
      <c r="G332" s="39">
        <f t="shared" si="72"/>
        <v>0.20680191605202894</v>
      </c>
      <c r="H332" s="34">
        <f>SUM(H324:H331)</f>
        <v>9008564</v>
      </c>
      <c r="I332" s="39">
        <f t="shared" si="73"/>
        <v>0.21776220125624099</v>
      </c>
      <c r="J332" s="34">
        <f>SUM(J324:J331)</f>
        <v>7240691</v>
      </c>
      <c r="K332" s="39">
        <f t="shared" si="74"/>
        <v>0.18828989695388504</v>
      </c>
      <c r="L332" s="34">
        <f>SUM(L324:L331)</f>
        <v>10371058</v>
      </c>
      <c r="M332" s="39">
        <f t="shared" si="75"/>
        <v>0.26969324365903269</v>
      </c>
      <c r="N332" s="34">
        <f t="shared" si="76"/>
        <v>35175463</v>
      </c>
      <c r="O332" s="39">
        <f t="shared" si="77"/>
        <v>0.91471715939475884</v>
      </c>
      <c r="P332" s="34">
        <f>SUM(P324:P331)</f>
        <v>11303775</v>
      </c>
      <c r="Q332" s="34">
        <f>SUM(Q324:Q331)</f>
        <v>64609523</v>
      </c>
      <c r="R332" s="34">
        <f>SUM(R324:R331)</f>
        <v>54368135</v>
      </c>
      <c r="S332" s="34">
        <f>SUM(S324:S331)</f>
        <v>50586892</v>
      </c>
      <c r="T332" s="39">
        <f t="shared" si="78"/>
        <v>0.9304511181043823</v>
      </c>
      <c r="U332" s="39">
        <f t="shared" si="79"/>
        <v>-8.2513761995439583E-2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485688</v>
      </c>
      <c r="E333" s="33">
        <v>444720</v>
      </c>
      <c r="F333" s="33">
        <v>87059</v>
      </c>
      <c r="G333" s="38">
        <f t="shared" si="72"/>
        <v>0.17924881817133634</v>
      </c>
      <c r="H333" s="33">
        <v>90237</v>
      </c>
      <c r="I333" s="38">
        <f t="shared" si="73"/>
        <v>0.18579211345555172</v>
      </c>
      <c r="J333" s="33">
        <v>88665</v>
      </c>
      <c r="K333" s="38">
        <f t="shared" si="74"/>
        <v>0.19937263896384241</v>
      </c>
      <c r="L333" s="33">
        <v>98487</v>
      </c>
      <c r="M333" s="38">
        <f t="shared" si="75"/>
        <v>0.22145844576362655</v>
      </c>
      <c r="N333" s="33">
        <f t="shared" si="76"/>
        <v>364448</v>
      </c>
      <c r="O333" s="38">
        <f t="shared" si="77"/>
        <v>0.81949991005576539</v>
      </c>
      <c r="P333" s="33">
        <v>97093</v>
      </c>
      <c r="Q333" s="33">
        <v>432852</v>
      </c>
      <c r="R333" s="33">
        <v>429704</v>
      </c>
      <c r="S333" s="33">
        <v>351023</v>
      </c>
      <c r="T333" s="38">
        <f t="shared" si="78"/>
        <v>0.81689488578184055</v>
      </c>
      <c r="U333" s="38">
        <f t="shared" si="79"/>
        <v>1.4357368708351803E-2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281300</v>
      </c>
      <c r="E334" s="33">
        <v>281300</v>
      </c>
      <c r="F334" s="33">
        <v>0</v>
      </c>
      <c r="G334" s="38">
        <f t="shared" si="72"/>
        <v>0</v>
      </c>
      <c r="H334" s="33">
        <v>100000</v>
      </c>
      <c r="I334" s="38">
        <f t="shared" si="73"/>
        <v>0.35549235691432635</v>
      </c>
      <c r="J334" s="33">
        <v>50000</v>
      </c>
      <c r="K334" s="38">
        <f t="shared" si="74"/>
        <v>0.17774617845716317</v>
      </c>
      <c r="L334" s="33">
        <v>120000</v>
      </c>
      <c r="M334" s="38">
        <f t="shared" si="75"/>
        <v>0.42659082829719164</v>
      </c>
      <c r="N334" s="33">
        <f t="shared" si="76"/>
        <v>270000</v>
      </c>
      <c r="O334" s="38">
        <f t="shared" si="77"/>
        <v>0.9598293636686811</v>
      </c>
      <c r="P334" s="33">
        <v>0</v>
      </c>
      <c r="Q334" s="33">
        <v>200000</v>
      </c>
      <c r="R334" s="33">
        <v>200000</v>
      </c>
      <c r="S334" s="33">
        <v>200000</v>
      </c>
      <c r="T334" s="38">
        <f t="shared" si="78"/>
        <v>1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100000</v>
      </c>
      <c r="E336" s="33">
        <v>100000</v>
      </c>
      <c r="F336" s="33">
        <v>0</v>
      </c>
      <c r="G336" s="38">
        <f t="shared" si="72"/>
        <v>0</v>
      </c>
      <c r="H336" s="33">
        <v>20000</v>
      </c>
      <c r="I336" s="38">
        <f t="shared" si="73"/>
        <v>0.2</v>
      </c>
      <c r="J336" s="33">
        <v>35000</v>
      </c>
      <c r="K336" s="38">
        <f t="shared" si="74"/>
        <v>0.35</v>
      </c>
      <c r="L336" s="33">
        <v>24000</v>
      </c>
      <c r="M336" s="38">
        <f t="shared" si="75"/>
        <v>0.24</v>
      </c>
      <c r="N336" s="33">
        <f t="shared" si="76"/>
        <v>79000</v>
      </c>
      <c r="O336" s="38">
        <f t="shared" si="77"/>
        <v>0.79</v>
      </c>
      <c r="P336" s="33">
        <v>16785</v>
      </c>
      <c r="Q336" s="33">
        <v>40000</v>
      </c>
      <c r="R336" s="33">
        <v>40002</v>
      </c>
      <c r="S336" s="33">
        <v>16785</v>
      </c>
      <c r="T336" s="38">
        <f t="shared" si="78"/>
        <v>0.41960401979901008</v>
      </c>
      <c r="U336" s="38">
        <f t="shared" si="79"/>
        <v>0.42984807864164432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866988</v>
      </c>
      <c r="E337" s="34">
        <f>SUM(E333:E336)</f>
        <v>826020</v>
      </c>
      <c r="F337" s="34">
        <f>SUM(F333:F336)</f>
        <v>87059</v>
      </c>
      <c r="G337" s="39">
        <f t="shared" si="72"/>
        <v>0.10041546134433234</v>
      </c>
      <c r="H337" s="34">
        <f>SUM(H333:H336)</f>
        <v>210237</v>
      </c>
      <c r="I337" s="39">
        <f t="shared" si="73"/>
        <v>0.24249124555357168</v>
      </c>
      <c r="J337" s="34">
        <f>SUM(J333:J336)</f>
        <v>173665</v>
      </c>
      <c r="K337" s="39">
        <f t="shared" si="74"/>
        <v>0.2102430933875693</v>
      </c>
      <c r="L337" s="34">
        <f>SUM(L333:L336)</f>
        <v>242487</v>
      </c>
      <c r="M337" s="39">
        <f t="shared" si="75"/>
        <v>0.29356068860318152</v>
      </c>
      <c r="N337" s="34">
        <f t="shared" si="76"/>
        <v>713448</v>
      </c>
      <c r="O337" s="39">
        <f t="shared" si="77"/>
        <v>0.86371758553061673</v>
      </c>
      <c r="P337" s="34">
        <f>SUM(P333:P336)</f>
        <v>113878</v>
      </c>
      <c r="Q337" s="34">
        <f>SUM(Q333:Q336)</f>
        <v>672852</v>
      </c>
      <c r="R337" s="34">
        <f>SUM(R333:R336)</f>
        <v>669706</v>
      </c>
      <c r="S337" s="34">
        <f>SUM(S333:S336)</f>
        <v>567808</v>
      </c>
      <c r="T337" s="39">
        <f t="shared" si="78"/>
        <v>0.84784666704494216</v>
      </c>
      <c r="U337" s="39">
        <f t="shared" si="79"/>
        <v>1.1293577337150285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397592632</v>
      </c>
      <c r="E338" s="34">
        <f>SUM(E302,E304:E309,E311:E316,E318:E322,E324:E331,E333:E336)</f>
        <v>406531248</v>
      </c>
      <c r="F338" s="34">
        <f>SUM(F302,F304:F309,F311:F316,F318:F322,F324:F331,F333:F336)</f>
        <v>76594701</v>
      </c>
      <c r="G338" s="39">
        <f t="shared" si="72"/>
        <v>0.19264617811126841</v>
      </c>
      <c r="H338" s="34">
        <f>SUM(H302,H304:H309,H311:H316,H318:H322,H324:H331,H333:H336)</f>
        <v>94674326</v>
      </c>
      <c r="I338" s="39">
        <f t="shared" si="73"/>
        <v>0.23811891463823706</v>
      </c>
      <c r="J338" s="34">
        <f>SUM(J302,J304:J309,J311:J316,J318:J322,J324:J331,J333:J336)</f>
        <v>96810477</v>
      </c>
      <c r="K338" s="39">
        <f t="shared" si="74"/>
        <v>0.23813784912297811</v>
      </c>
      <c r="L338" s="34">
        <f>SUM(L302,L304:L309,L311:L316,L318:L322,L324:L331,L333:L336)</f>
        <v>113513175</v>
      </c>
      <c r="M338" s="39">
        <f t="shared" si="75"/>
        <v>0.27922373878624945</v>
      </c>
      <c r="N338" s="34">
        <f t="shared" si="76"/>
        <v>381592679</v>
      </c>
      <c r="O338" s="39">
        <f t="shared" si="77"/>
        <v>0.93865522239018639</v>
      </c>
      <c r="P338" s="34">
        <f>SUM(P302,P304:P309,P311:P316,P318:P322,P324:P331,P333:P336)</f>
        <v>82570910</v>
      </c>
      <c r="Q338" s="34">
        <f>SUM(Q302,Q304:Q309,Q311:Q316,Q318:Q322,Q324:Q331,Q333:Q336)</f>
        <v>564735440</v>
      </c>
      <c r="R338" s="34">
        <f>SUM(R302,R304:R309,R311:R316,R318:R322,R324:R331,R333:R336)</f>
        <v>588788589</v>
      </c>
      <c r="S338" s="34">
        <f>SUM(S302,S304:S309,S311:S316,S318:S322,S324:S331,S333:S336)</f>
        <v>355417325</v>
      </c>
      <c r="T338" s="39">
        <f t="shared" si="78"/>
        <v>0.60364166636388394</v>
      </c>
      <c r="U338" s="39">
        <f t="shared" si="79"/>
        <v>0.37473566659250812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2605841179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2557589779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511253151</v>
      </c>
      <c r="G339" s="41">
        <f t="shared" si="72"/>
        <v>0.19619505406549567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682767639</v>
      </c>
      <c r="I339" s="41">
        <f t="shared" si="73"/>
        <v>0.26201429484739908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546271406</v>
      </c>
      <c r="K339" s="41">
        <f t="shared" si="74"/>
        <v>0.21358835982429847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585643013</v>
      </c>
      <c r="M339" s="41">
        <f t="shared" si="75"/>
        <v>0.22898238717116801</v>
      </c>
      <c r="N339" s="36">
        <f t="shared" si="76"/>
        <v>2325935209</v>
      </c>
      <c r="O339" s="41">
        <f t="shared" si="77"/>
        <v>0.90942465758110147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571525602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2506166390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2578943743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2324683633</v>
      </c>
      <c r="T339" s="41">
        <f t="shared" si="78"/>
        <v>0.90140920650551781</v>
      </c>
      <c r="U339" s="41">
        <f t="shared" si="79"/>
        <v>2.4701274887069635E-2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1231506665</v>
      </c>
      <c r="E8" s="33">
        <v>1272668473</v>
      </c>
      <c r="F8" s="33">
        <v>319427199</v>
      </c>
      <c r="G8" s="38">
        <f>IF(($D8       =0),0,($F8       /$D8       ))</f>
        <v>0.25937918817516104</v>
      </c>
      <c r="H8" s="33">
        <v>300659167</v>
      </c>
      <c r="I8" s="38">
        <f>IF(($D8       =0),0,($H8       /$D8       ))</f>
        <v>0.24413929339148158</v>
      </c>
      <c r="J8" s="33">
        <v>313459694</v>
      </c>
      <c r="K8" s="38">
        <f>IF(($E8       =0),0,($J8       /$E8       ))</f>
        <v>0.24630113863125452</v>
      </c>
      <c r="L8" s="33">
        <v>309230335</v>
      </c>
      <c r="M8" s="38">
        <f>IF(($E8       =0),0,($L8       /$E8       ))</f>
        <v>0.24297791731342747</v>
      </c>
      <c r="N8" s="33">
        <f>$F8       +$H8       +$J8       +$L8</f>
        <v>1242776395</v>
      </c>
      <c r="O8" s="38">
        <f>IF(($E8       =0),0,($N8       /$E8       ))</f>
        <v>0.97651228215818309</v>
      </c>
      <c r="P8" s="33">
        <v>138702842</v>
      </c>
      <c r="Q8" s="33">
        <v>1081978817</v>
      </c>
      <c r="R8" s="33">
        <v>1122799570</v>
      </c>
      <c r="S8" s="33">
        <v>909067305</v>
      </c>
      <c r="T8" s="38">
        <f>IF(($R8       =0),0,($S8       /$R8       ))</f>
        <v>0.80964343885525358</v>
      </c>
      <c r="U8" s="38">
        <f>IF(($P8       =0),0,(($L8       /$P8       )-1))</f>
        <v>1.2294448371865374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2607812990</v>
      </c>
      <c r="E9" s="33">
        <v>2332682310</v>
      </c>
      <c r="F9" s="33">
        <v>1937354490</v>
      </c>
      <c r="G9" s="38">
        <f>IF(($D9       =0),0,($F9       /$D9       ))</f>
        <v>0.7429039188887544</v>
      </c>
      <c r="H9" s="33">
        <v>371981615</v>
      </c>
      <c r="I9" s="38">
        <f>IF(($D9       =0),0,($H9       /$D9       ))</f>
        <v>0.14264121561876261</v>
      </c>
      <c r="J9" s="33">
        <v>269744628</v>
      </c>
      <c r="K9" s="38">
        <f>IF(($E9       =0),0,($J9       /$E9       ))</f>
        <v>0.11563710447994953</v>
      </c>
      <c r="L9" s="33">
        <v>321532052</v>
      </c>
      <c r="M9" s="38">
        <f>IF(($E9       =0),0,($L9       /$E9       ))</f>
        <v>0.13783790901213633</v>
      </c>
      <c r="N9" s="33">
        <f>$F9       +$H9       +$J9       +$L9</f>
        <v>2900612785</v>
      </c>
      <c r="O9" s="38">
        <f>IF(($E9       =0),0,($N9       /$E9       ))</f>
        <v>1.243466704645263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3839319655</v>
      </c>
      <c r="E10" s="34">
        <f>SUM(E8:E9)</f>
        <v>3605350783</v>
      </c>
      <c r="F10" s="34">
        <f>SUM(F8:F9)</f>
        <v>2256781689</v>
      </c>
      <c r="G10" s="39">
        <f t="shared" ref="G10:G54" si="0">IF(($D10      =0),0,($F10      /$D10      ))</f>
        <v>0.58780770860299725</v>
      </c>
      <c r="H10" s="34">
        <f>SUM(H8:H9)</f>
        <v>672640782</v>
      </c>
      <c r="I10" s="39">
        <f t="shared" ref="I10:I54" si="1">IF(($D10      =0),0,($H10      /$D10      ))</f>
        <v>0.17519791068295407</v>
      </c>
      <c r="J10" s="34">
        <f>SUM(J8:J9)</f>
        <v>583204322</v>
      </c>
      <c r="K10" s="39">
        <f t="shared" ref="K10:K54" si="2">IF(($E10      =0),0,($J10      /$E10      ))</f>
        <v>0.16176077089362098</v>
      </c>
      <c r="L10" s="34">
        <f>SUM(L8:L9)</f>
        <v>630762387</v>
      </c>
      <c r="M10" s="39">
        <f t="shared" ref="M10:M54" si="3">IF(($E10      =0),0,($L10      /$E10      ))</f>
        <v>0.17495173839233052</v>
      </c>
      <c r="N10" s="34">
        <f t="shared" ref="N10:N54" si="4">$F10      +$H10      +$J10      +$L10</f>
        <v>4143389180</v>
      </c>
      <c r="O10" s="39">
        <f t="shared" ref="O10:O54" si="5">IF(($E10      =0),0,($N10      /$E10      ))</f>
        <v>1.1492333005534348</v>
      </c>
      <c r="P10" s="34">
        <f>SUM(P8:P9)</f>
        <v>138702842</v>
      </c>
      <c r="Q10" s="34">
        <f>SUM(Q8:Q9)</f>
        <v>1081978817</v>
      </c>
      <c r="R10" s="34">
        <f>SUM(R8:R9)</f>
        <v>1122799570</v>
      </c>
      <c r="S10" s="34">
        <f>SUM(S8:S9)</f>
        <v>909067305</v>
      </c>
      <c r="T10" s="39">
        <f t="shared" ref="T10:T54" si="6">IF(($R10      =0),0,($S10      /$R10      ))</f>
        <v>0.80964343885525358</v>
      </c>
      <c r="U10" s="39">
        <f t="shared" ref="U10:U54" si="7">IF(($P10      =0),0,(($L10      /$P10      )-1))</f>
        <v>3.5475808419268002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114228745</v>
      </c>
      <c r="E11" s="33">
        <v>137743375</v>
      </c>
      <c r="F11" s="33">
        <v>28697721</v>
      </c>
      <c r="G11" s="38">
        <f t="shared" si="0"/>
        <v>0.25123029234016359</v>
      </c>
      <c r="H11" s="33">
        <v>38760412</v>
      </c>
      <c r="I11" s="38">
        <f t="shared" si="1"/>
        <v>0.33932275102908643</v>
      </c>
      <c r="J11" s="33">
        <v>30838835</v>
      </c>
      <c r="K11" s="38">
        <f t="shared" si="2"/>
        <v>0.2238861578642167</v>
      </c>
      <c r="L11" s="33">
        <v>26652552</v>
      </c>
      <c r="M11" s="38">
        <f t="shared" si="3"/>
        <v>0.19349425698332134</v>
      </c>
      <c r="N11" s="33">
        <f t="shared" si="4"/>
        <v>124949520</v>
      </c>
      <c r="O11" s="38">
        <f t="shared" si="5"/>
        <v>0.90711818263491806</v>
      </c>
      <c r="P11" s="33">
        <v>29427745</v>
      </c>
      <c r="Q11" s="33">
        <v>78682307</v>
      </c>
      <c r="R11" s="33">
        <v>108368017</v>
      </c>
      <c r="S11" s="33">
        <v>135501472</v>
      </c>
      <c r="T11" s="38">
        <f t="shared" si="6"/>
        <v>1.250382499847718</v>
      </c>
      <c r="U11" s="38">
        <f t="shared" si="7"/>
        <v>-9.4305323088806126E-2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64910892</v>
      </c>
      <c r="E12" s="33">
        <v>66343686</v>
      </c>
      <c r="F12" s="33">
        <v>13083864</v>
      </c>
      <c r="G12" s="38">
        <f t="shared" si="0"/>
        <v>0.20156654140571661</v>
      </c>
      <c r="H12" s="33">
        <v>16069498</v>
      </c>
      <c r="I12" s="38">
        <f t="shared" si="1"/>
        <v>0.24756242758149125</v>
      </c>
      <c r="J12" s="33">
        <v>14135546</v>
      </c>
      <c r="K12" s="38">
        <f t="shared" si="2"/>
        <v>0.21306543022044327</v>
      </c>
      <c r="L12" s="33">
        <v>13571549</v>
      </c>
      <c r="M12" s="38">
        <f t="shared" si="3"/>
        <v>0.20456428965975754</v>
      </c>
      <c r="N12" s="33">
        <f t="shared" si="4"/>
        <v>56860457</v>
      </c>
      <c r="O12" s="38">
        <f t="shared" si="5"/>
        <v>0.85705905758688172</v>
      </c>
      <c r="P12" s="33">
        <v>15112995</v>
      </c>
      <c r="Q12" s="33">
        <v>64177797</v>
      </c>
      <c r="R12" s="33">
        <v>66511787</v>
      </c>
      <c r="S12" s="33">
        <v>59544652</v>
      </c>
      <c r="T12" s="38">
        <f t="shared" si="6"/>
        <v>0.8952496194396341</v>
      </c>
      <c r="U12" s="38">
        <f t="shared" si="7"/>
        <v>-0.10199474028807654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166645848</v>
      </c>
      <c r="E13" s="33">
        <v>164157348</v>
      </c>
      <c r="F13" s="33">
        <v>78524142</v>
      </c>
      <c r="G13" s="38">
        <f t="shared" si="0"/>
        <v>0.47120371099794817</v>
      </c>
      <c r="H13" s="33">
        <v>81561784</v>
      </c>
      <c r="I13" s="38">
        <f t="shared" si="1"/>
        <v>0.48943183990998684</v>
      </c>
      <c r="J13" s="33">
        <v>16164986</v>
      </c>
      <c r="K13" s="38">
        <f t="shared" si="2"/>
        <v>9.8472509436495034E-2</v>
      </c>
      <c r="L13" s="33">
        <v>58550372</v>
      </c>
      <c r="M13" s="38">
        <f t="shared" si="3"/>
        <v>0.35667225813126563</v>
      </c>
      <c r="N13" s="33">
        <f t="shared" si="4"/>
        <v>234801284</v>
      </c>
      <c r="O13" s="38">
        <f t="shared" si="5"/>
        <v>1.4303428196220616</v>
      </c>
      <c r="P13" s="33">
        <v>26047279</v>
      </c>
      <c r="Q13" s="33">
        <v>163071708</v>
      </c>
      <c r="R13" s="33">
        <v>164702708</v>
      </c>
      <c r="S13" s="33">
        <v>90322643</v>
      </c>
      <c r="T13" s="38">
        <f t="shared" si="6"/>
        <v>0.54839804455431296</v>
      </c>
      <c r="U13" s="38">
        <f t="shared" si="7"/>
        <v>1.2478498425881646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92951491</v>
      </c>
      <c r="E14" s="33">
        <v>90279154</v>
      </c>
      <c r="F14" s="33">
        <v>20879144</v>
      </c>
      <c r="G14" s="38">
        <f t="shared" si="0"/>
        <v>0.22462408913914034</v>
      </c>
      <c r="H14" s="33">
        <v>17645122</v>
      </c>
      <c r="I14" s="38">
        <f t="shared" si="1"/>
        <v>0.18983151114811059</v>
      </c>
      <c r="J14" s="33">
        <v>17942235</v>
      </c>
      <c r="K14" s="38">
        <f t="shared" si="2"/>
        <v>0.19874172724303554</v>
      </c>
      <c r="L14" s="33">
        <v>24252902</v>
      </c>
      <c r="M14" s="38">
        <f t="shared" si="3"/>
        <v>0.26864343456297785</v>
      </c>
      <c r="N14" s="33">
        <f t="shared" si="4"/>
        <v>80719403</v>
      </c>
      <c r="O14" s="38">
        <f t="shared" si="5"/>
        <v>0.89410898777363379</v>
      </c>
      <c r="P14" s="33">
        <v>220246192</v>
      </c>
      <c r="Q14" s="33">
        <v>103090894</v>
      </c>
      <c r="R14" s="33">
        <v>106107507</v>
      </c>
      <c r="S14" s="33">
        <v>274263541</v>
      </c>
      <c r="T14" s="38">
        <f t="shared" si="6"/>
        <v>2.5847703782165006</v>
      </c>
      <c r="U14" s="38">
        <f t="shared" si="7"/>
        <v>-0.88988276355761009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62800056</v>
      </c>
      <c r="E15" s="33">
        <v>99157030</v>
      </c>
      <c r="F15" s="33">
        <v>9337835</v>
      </c>
      <c r="G15" s="38">
        <f t="shared" si="0"/>
        <v>0.14869150753623531</v>
      </c>
      <c r="H15" s="33">
        <v>10195018</v>
      </c>
      <c r="I15" s="38">
        <f t="shared" si="1"/>
        <v>0.16234090619282251</v>
      </c>
      <c r="J15" s="33">
        <v>13922427</v>
      </c>
      <c r="K15" s="38">
        <f t="shared" si="2"/>
        <v>0.14040786618961862</v>
      </c>
      <c r="L15" s="33">
        <v>9775374</v>
      </c>
      <c r="M15" s="38">
        <f t="shared" si="3"/>
        <v>9.8584780120985871E-2</v>
      </c>
      <c r="N15" s="33">
        <f t="shared" si="4"/>
        <v>43230654</v>
      </c>
      <c r="O15" s="38">
        <f t="shared" si="5"/>
        <v>0.43598173523349781</v>
      </c>
      <c r="P15" s="33">
        <v>10597486</v>
      </c>
      <c r="Q15" s="33">
        <v>58468123</v>
      </c>
      <c r="R15" s="33">
        <v>50463859</v>
      </c>
      <c r="S15" s="33">
        <v>58752328</v>
      </c>
      <c r="T15" s="38">
        <f t="shared" si="6"/>
        <v>1.1642456436001061</v>
      </c>
      <c r="U15" s="38">
        <f t="shared" si="7"/>
        <v>-7.7576134566254673E-2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193351341</v>
      </c>
      <c r="E16" s="33">
        <v>204803835</v>
      </c>
      <c r="F16" s="33">
        <v>33188242</v>
      </c>
      <c r="G16" s="38">
        <f t="shared" si="0"/>
        <v>0.17164733292436798</v>
      </c>
      <c r="H16" s="33">
        <v>41394551</v>
      </c>
      <c r="I16" s="38">
        <f t="shared" si="1"/>
        <v>0.21408980556281737</v>
      </c>
      <c r="J16" s="33">
        <v>36024223</v>
      </c>
      <c r="K16" s="38">
        <f t="shared" si="2"/>
        <v>0.17589623260716772</v>
      </c>
      <c r="L16" s="33">
        <v>37049246</v>
      </c>
      <c r="M16" s="38">
        <f t="shared" si="3"/>
        <v>0.180901134004644</v>
      </c>
      <c r="N16" s="33">
        <f t="shared" si="4"/>
        <v>147656262</v>
      </c>
      <c r="O16" s="38">
        <f t="shared" si="5"/>
        <v>0.72096434131714382</v>
      </c>
      <c r="P16" s="33">
        <v>37293118</v>
      </c>
      <c r="Q16" s="33">
        <v>200980922</v>
      </c>
      <c r="R16" s="33">
        <v>194177592</v>
      </c>
      <c r="S16" s="33">
        <v>142310180</v>
      </c>
      <c r="T16" s="38">
        <f t="shared" si="6"/>
        <v>0.73288672773323915</v>
      </c>
      <c r="U16" s="38">
        <f t="shared" si="7"/>
        <v>-6.5393298570529668E-3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49433083</v>
      </c>
      <c r="E17" s="33">
        <v>42764683</v>
      </c>
      <c r="F17" s="33">
        <v>6068516</v>
      </c>
      <c r="G17" s="38">
        <f t="shared" si="0"/>
        <v>0.12276224001646832</v>
      </c>
      <c r="H17" s="33">
        <v>22125913</v>
      </c>
      <c r="I17" s="38">
        <f t="shared" si="1"/>
        <v>0.44759322415719044</v>
      </c>
      <c r="J17" s="33">
        <v>9549039</v>
      </c>
      <c r="K17" s="38">
        <f t="shared" si="2"/>
        <v>0.22329264079895086</v>
      </c>
      <c r="L17" s="33">
        <v>7588920</v>
      </c>
      <c r="M17" s="38">
        <f t="shared" si="3"/>
        <v>0.17745764653510937</v>
      </c>
      <c r="N17" s="33">
        <f t="shared" si="4"/>
        <v>45332388</v>
      </c>
      <c r="O17" s="38">
        <f t="shared" si="5"/>
        <v>1.0600426524849955</v>
      </c>
      <c r="P17" s="33">
        <v>3308560</v>
      </c>
      <c r="Q17" s="33">
        <v>58516527</v>
      </c>
      <c r="R17" s="33">
        <v>48334525</v>
      </c>
      <c r="S17" s="33">
        <v>26368909</v>
      </c>
      <c r="T17" s="38">
        <f t="shared" si="6"/>
        <v>0.5455501838489154</v>
      </c>
      <c r="U17" s="38">
        <f t="shared" si="7"/>
        <v>1.293722948956646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48533197</v>
      </c>
      <c r="E18" s="33">
        <v>48147197</v>
      </c>
      <c r="F18" s="33">
        <v>6802501</v>
      </c>
      <c r="G18" s="38">
        <f t="shared" si="0"/>
        <v>0.14016181542707767</v>
      </c>
      <c r="H18" s="33">
        <v>10136534</v>
      </c>
      <c r="I18" s="38">
        <f t="shared" si="1"/>
        <v>0.20885774328857834</v>
      </c>
      <c r="J18" s="33">
        <v>8621391</v>
      </c>
      <c r="K18" s="38">
        <f t="shared" si="2"/>
        <v>0.17906319655534672</v>
      </c>
      <c r="L18" s="33">
        <v>9635532</v>
      </c>
      <c r="M18" s="38">
        <f t="shared" si="3"/>
        <v>0.20012654111515568</v>
      </c>
      <c r="N18" s="33">
        <f t="shared" si="4"/>
        <v>35195958</v>
      </c>
      <c r="O18" s="38">
        <f t="shared" si="5"/>
        <v>0.73100741461647289</v>
      </c>
      <c r="P18" s="33">
        <v>9407356</v>
      </c>
      <c r="Q18" s="33">
        <v>46420150</v>
      </c>
      <c r="R18" s="33">
        <v>47665155</v>
      </c>
      <c r="S18" s="33">
        <v>35413417</v>
      </c>
      <c r="T18" s="38">
        <f t="shared" si="6"/>
        <v>0.74296237996079106</v>
      </c>
      <c r="U18" s="38">
        <f t="shared" si="7"/>
        <v>2.4255061677266099E-2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792854653</v>
      </c>
      <c r="E19" s="34">
        <f>SUM(E11:E18)</f>
        <v>853396308</v>
      </c>
      <c r="F19" s="34">
        <f>SUM(F11:F18)</f>
        <v>196581965</v>
      </c>
      <c r="G19" s="39">
        <f t="shared" si="0"/>
        <v>0.24794199574433223</v>
      </c>
      <c r="H19" s="34">
        <f>SUM(H11:H18)</f>
        <v>237888832</v>
      </c>
      <c r="I19" s="39">
        <f t="shared" si="1"/>
        <v>0.3000409105248702</v>
      </c>
      <c r="J19" s="34">
        <f>SUM(J11:J18)</f>
        <v>147198682</v>
      </c>
      <c r="K19" s="39">
        <f t="shared" si="2"/>
        <v>0.17248572629165862</v>
      </c>
      <c r="L19" s="34">
        <f>SUM(L11:L18)</f>
        <v>187076447</v>
      </c>
      <c r="M19" s="39">
        <f t="shared" si="3"/>
        <v>0.21921403367496173</v>
      </c>
      <c r="N19" s="34">
        <f t="shared" si="4"/>
        <v>768745926</v>
      </c>
      <c r="O19" s="39">
        <f t="shared" si="5"/>
        <v>0.90080765383390904</v>
      </c>
      <c r="P19" s="34">
        <f>SUM(P11:P18)</f>
        <v>351440731</v>
      </c>
      <c r="Q19" s="34">
        <f>SUM(Q11:Q18)</f>
        <v>773408428</v>
      </c>
      <c r="R19" s="34">
        <f>SUM(R11:R18)</f>
        <v>786331150</v>
      </c>
      <c r="S19" s="34">
        <f>SUM(S11:S18)</f>
        <v>822477142</v>
      </c>
      <c r="T19" s="39">
        <f t="shared" si="6"/>
        <v>1.0459679004195623</v>
      </c>
      <c r="U19" s="39">
        <f t="shared" si="7"/>
        <v>-0.46768706499190615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125828541</v>
      </c>
      <c r="E20" s="33">
        <v>132519833</v>
      </c>
      <c r="F20" s="33">
        <v>12775871</v>
      </c>
      <c r="G20" s="38">
        <f t="shared" si="0"/>
        <v>0.1015339675598718</v>
      </c>
      <c r="H20" s="33">
        <v>24617491</v>
      </c>
      <c r="I20" s="38">
        <f t="shared" si="1"/>
        <v>0.19564314108990583</v>
      </c>
      <c r="J20" s="33">
        <v>15287221</v>
      </c>
      <c r="K20" s="38">
        <f t="shared" si="2"/>
        <v>0.11535798569863878</v>
      </c>
      <c r="L20" s="33">
        <v>16730485</v>
      </c>
      <c r="M20" s="38">
        <f t="shared" si="3"/>
        <v>0.12624891400217808</v>
      </c>
      <c r="N20" s="33">
        <f t="shared" si="4"/>
        <v>69411068</v>
      </c>
      <c r="O20" s="38">
        <f t="shared" si="5"/>
        <v>0.52377871620167227</v>
      </c>
      <c r="P20" s="33">
        <v>37297420</v>
      </c>
      <c r="Q20" s="33">
        <v>133041246</v>
      </c>
      <c r="R20" s="33">
        <v>141323046</v>
      </c>
      <c r="S20" s="33">
        <v>73079738</v>
      </c>
      <c r="T20" s="38">
        <f t="shared" si="6"/>
        <v>0.51711125728212792</v>
      </c>
      <c r="U20" s="38">
        <f t="shared" si="7"/>
        <v>-0.55143050109096015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173457889</v>
      </c>
      <c r="E21" s="33">
        <v>266119048</v>
      </c>
      <c r="F21" s="33">
        <v>31922801</v>
      </c>
      <c r="G21" s="38">
        <f t="shared" si="0"/>
        <v>0.18403775800592154</v>
      </c>
      <c r="H21" s="33">
        <v>31061197</v>
      </c>
      <c r="I21" s="38">
        <f t="shared" si="1"/>
        <v>0.17907053509684992</v>
      </c>
      <c r="J21" s="33">
        <v>29909454</v>
      </c>
      <c r="K21" s="38">
        <f t="shared" si="2"/>
        <v>0.1123912558111962</v>
      </c>
      <c r="L21" s="33">
        <v>101581041</v>
      </c>
      <c r="M21" s="38">
        <f t="shared" si="3"/>
        <v>0.38171277765881684</v>
      </c>
      <c r="N21" s="33">
        <f t="shared" si="4"/>
        <v>194474493</v>
      </c>
      <c r="O21" s="38">
        <f t="shared" si="5"/>
        <v>0.73078005675114244</v>
      </c>
      <c r="P21" s="33">
        <v>51991003</v>
      </c>
      <c r="Q21" s="33">
        <v>156744183</v>
      </c>
      <c r="R21" s="33">
        <v>171773400</v>
      </c>
      <c r="S21" s="33">
        <v>133773765</v>
      </c>
      <c r="T21" s="38">
        <f t="shared" si="6"/>
        <v>0.77878044563360804</v>
      </c>
      <c r="U21" s="38">
        <f t="shared" si="7"/>
        <v>0.95381960605760963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49012317</v>
      </c>
      <c r="E22" s="33">
        <v>116972791</v>
      </c>
      <c r="F22" s="33">
        <v>8695143</v>
      </c>
      <c r="G22" s="38">
        <f t="shared" si="0"/>
        <v>0.17740730355596124</v>
      </c>
      <c r="H22" s="33">
        <v>9851744</v>
      </c>
      <c r="I22" s="38">
        <f t="shared" si="1"/>
        <v>0.20100547378733391</v>
      </c>
      <c r="J22" s="33">
        <v>11496735</v>
      </c>
      <c r="K22" s="38">
        <f t="shared" si="2"/>
        <v>9.8285549158179872E-2</v>
      </c>
      <c r="L22" s="33">
        <v>88464407</v>
      </c>
      <c r="M22" s="38">
        <f t="shared" si="3"/>
        <v>0.75628192029717412</v>
      </c>
      <c r="N22" s="33">
        <f t="shared" si="4"/>
        <v>118508029</v>
      </c>
      <c r="O22" s="38">
        <f t="shared" si="5"/>
        <v>1.0131247445399503</v>
      </c>
      <c r="P22" s="33">
        <v>66279925</v>
      </c>
      <c r="Q22" s="33">
        <v>47466614</v>
      </c>
      <c r="R22" s="33">
        <v>49180617</v>
      </c>
      <c r="S22" s="33">
        <v>94137842</v>
      </c>
      <c r="T22" s="38">
        <f t="shared" si="6"/>
        <v>1.9141248675265705</v>
      </c>
      <c r="U22" s="38">
        <f t="shared" si="7"/>
        <v>0.33470891827351945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50881459</v>
      </c>
      <c r="E23" s="33">
        <v>53147465</v>
      </c>
      <c r="F23" s="33">
        <v>9215565</v>
      </c>
      <c r="G23" s="38">
        <f t="shared" si="0"/>
        <v>0.18111833231826155</v>
      </c>
      <c r="H23" s="33">
        <v>9515323</v>
      </c>
      <c r="I23" s="38">
        <f t="shared" si="1"/>
        <v>0.18700963350913347</v>
      </c>
      <c r="J23" s="33">
        <v>6995616</v>
      </c>
      <c r="K23" s="38">
        <f t="shared" si="2"/>
        <v>0.13162652254439605</v>
      </c>
      <c r="L23" s="33">
        <v>8951858</v>
      </c>
      <c r="M23" s="38">
        <f t="shared" si="3"/>
        <v>0.16843433642601768</v>
      </c>
      <c r="N23" s="33">
        <f t="shared" si="4"/>
        <v>34678362</v>
      </c>
      <c r="O23" s="38">
        <f t="shared" si="5"/>
        <v>0.65249324685570609</v>
      </c>
      <c r="P23" s="33">
        <v>6909197</v>
      </c>
      <c r="Q23" s="33">
        <v>47406561</v>
      </c>
      <c r="R23" s="33">
        <v>44587161</v>
      </c>
      <c r="S23" s="33">
        <v>32820413</v>
      </c>
      <c r="T23" s="38">
        <f t="shared" si="6"/>
        <v>0.73609559935874813</v>
      </c>
      <c r="U23" s="38">
        <f t="shared" si="7"/>
        <v>0.29564376294379802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76265747</v>
      </c>
      <c r="E24" s="33">
        <v>101515288</v>
      </c>
      <c r="F24" s="33">
        <v>21315357</v>
      </c>
      <c r="G24" s="38">
        <f t="shared" si="0"/>
        <v>0.27948794627291856</v>
      </c>
      <c r="H24" s="33">
        <v>21884671</v>
      </c>
      <c r="I24" s="38">
        <f t="shared" si="1"/>
        <v>0.28695281775709874</v>
      </c>
      <c r="J24" s="33">
        <v>14517664</v>
      </c>
      <c r="K24" s="38">
        <f t="shared" si="2"/>
        <v>0.14300963220436316</v>
      </c>
      <c r="L24" s="33">
        <v>26744403</v>
      </c>
      <c r="M24" s="38">
        <f t="shared" si="3"/>
        <v>0.26345197385442082</v>
      </c>
      <c r="N24" s="33">
        <f t="shared" si="4"/>
        <v>84462095</v>
      </c>
      <c r="O24" s="38">
        <f t="shared" si="5"/>
        <v>0.83201354854059029</v>
      </c>
      <c r="P24" s="33">
        <v>15451464</v>
      </c>
      <c r="Q24" s="33">
        <v>77223300</v>
      </c>
      <c r="R24" s="33">
        <v>85530822</v>
      </c>
      <c r="S24" s="33">
        <v>77542111</v>
      </c>
      <c r="T24" s="38">
        <f t="shared" si="6"/>
        <v>0.90659845406372919</v>
      </c>
      <c r="U24" s="38">
        <f t="shared" si="7"/>
        <v>0.73086530829700025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177244735</v>
      </c>
      <c r="E25" s="33">
        <v>177244735</v>
      </c>
      <c r="F25" s="33">
        <v>12776353</v>
      </c>
      <c r="G25" s="38">
        <f t="shared" si="0"/>
        <v>7.2083117165652341E-2</v>
      </c>
      <c r="H25" s="33">
        <v>27430755</v>
      </c>
      <c r="I25" s="38">
        <f t="shared" si="1"/>
        <v>0.15476203002588484</v>
      </c>
      <c r="J25" s="33">
        <v>25701891</v>
      </c>
      <c r="K25" s="38">
        <f t="shared" si="2"/>
        <v>0.14500792364862064</v>
      </c>
      <c r="L25" s="33">
        <v>69105729</v>
      </c>
      <c r="M25" s="38">
        <f t="shared" si="3"/>
        <v>0.3898887546645603</v>
      </c>
      <c r="N25" s="33">
        <f t="shared" si="4"/>
        <v>135014728</v>
      </c>
      <c r="O25" s="38">
        <f t="shared" si="5"/>
        <v>0.76174182550471814</v>
      </c>
      <c r="P25" s="33">
        <v>40103851</v>
      </c>
      <c r="Q25" s="33">
        <v>136453668</v>
      </c>
      <c r="R25" s="33">
        <v>88897574</v>
      </c>
      <c r="S25" s="33">
        <v>70834064</v>
      </c>
      <c r="T25" s="38">
        <f t="shared" si="6"/>
        <v>0.79680536613968789</v>
      </c>
      <c r="U25" s="38">
        <f t="shared" si="7"/>
        <v>0.72316940335729862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290319168</v>
      </c>
      <c r="E26" s="33">
        <v>323527826</v>
      </c>
      <c r="F26" s="33">
        <v>67590999</v>
      </c>
      <c r="G26" s="38">
        <f t="shared" si="0"/>
        <v>0.23281617767656321</v>
      </c>
      <c r="H26" s="33">
        <v>56263740</v>
      </c>
      <c r="I26" s="38">
        <f t="shared" si="1"/>
        <v>0.19379960471642024</v>
      </c>
      <c r="J26" s="33">
        <v>69673410</v>
      </c>
      <c r="K26" s="38">
        <f t="shared" si="2"/>
        <v>0.21535523191751674</v>
      </c>
      <c r="L26" s="33">
        <v>68466798</v>
      </c>
      <c r="M26" s="38">
        <f t="shared" si="3"/>
        <v>0.21162568563731515</v>
      </c>
      <c r="N26" s="33">
        <f t="shared" si="4"/>
        <v>261994947</v>
      </c>
      <c r="O26" s="38">
        <f t="shared" si="5"/>
        <v>0.80980653268445602</v>
      </c>
      <c r="P26" s="33">
        <v>58634324</v>
      </c>
      <c r="Q26" s="33">
        <v>355935552</v>
      </c>
      <c r="R26" s="33">
        <v>0</v>
      </c>
      <c r="S26" s="33">
        <v>257150088</v>
      </c>
      <c r="T26" s="38">
        <f t="shared" si="6"/>
        <v>0</v>
      </c>
      <c r="U26" s="38">
        <f t="shared" si="7"/>
        <v>0.16769143616288651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943009856</v>
      </c>
      <c r="E27" s="34">
        <f>SUM(E20:E26)</f>
        <v>1171046986</v>
      </c>
      <c r="F27" s="34">
        <f>SUM(F20:F26)</f>
        <v>164292089</v>
      </c>
      <c r="G27" s="39">
        <f t="shared" si="0"/>
        <v>0.17422096699697698</v>
      </c>
      <c r="H27" s="34">
        <f>SUM(H20:H26)</f>
        <v>180624921</v>
      </c>
      <c r="I27" s="39">
        <f t="shared" si="1"/>
        <v>0.19154086232583342</v>
      </c>
      <c r="J27" s="34">
        <f>SUM(J20:J26)</f>
        <v>173581991</v>
      </c>
      <c r="K27" s="39">
        <f t="shared" si="2"/>
        <v>0.14822803275632188</v>
      </c>
      <c r="L27" s="34">
        <f>SUM(L20:L26)</f>
        <v>380044721</v>
      </c>
      <c r="M27" s="39">
        <f t="shared" si="3"/>
        <v>0.32453413530240705</v>
      </c>
      <c r="N27" s="34">
        <f t="shared" si="4"/>
        <v>898543722</v>
      </c>
      <c r="O27" s="39">
        <f t="shared" si="5"/>
        <v>0.76729946171433983</v>
      </c>
      <c r="P27" s="34">
        <f>SUM(P20:P26)</f>
        <v>276667184</v>
      </c>
      <c r="Q27" s="34">
        <f>SUM(Q20:Q26)</f>
        <v>954271124</v>
      </c>
      <c r="R27" s="34">
        <f>SUM(R20:R26)</f>
        <v>581292620</v>
      </c>
      <c r="S27" s="34">
        <f>SUM(S20:S26)</f>
        <v>739338021</v>
      </c>
      <c r="T27" s="39">
        <f t="shared" si="6"/>
        <v>1.2718861302591455</v>
      </c>
      <c r="U27" s="39">
        <f t="shared" si="7"/>
        <v>0.37365304950658684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43750708</v>
      </c>
      <c r="E28" s="33">
        <v>46230840</v>
      </c>
      <c r="F28" s="33">
        <v>9537782</v>
      </c>
      <c r="G28" s="38">
        <f t="shared" si="0"/>
        <v>0.21800291780421016</v>
      </c>
      <c r="H28" s="33">
        <v>11719678</v>
      </c>
      <c r="I28" s="38">
        <f t="shared" si="1"/>
        <v>0.26787401931872734</v>
      </c>
      <c r="J28" s="33">
        <v>11470986</v>
      </c>
      <c r="K28" s="38">
        <f t="shared" si="2"/>
        <v>0.24812410936076437</v>
      </c>
      <c r="L28" s="33">
        <v>10125631</v>
      </c>
      <c r="M28" s="38">
        <f t="shared" si="3"/>
        <v>0.21902329700260692</v>
      </c>
      <c r="N28" s="33">
        <f t="shared" si="4"/>
        <v>42854077</v>
      </c>
      <c r="O28" s="38">
        <f t="shared" si="5"/>
        <v>0.92695864924799121</v>
      </c>
      <c r="P28" s="33">
        <v>8813193</v>
      </c>
      <c r="Q28" s="33">
        <v>48197946</v>
      </c>
      <c r="R28" s="33">
        <v>35326416</v>
      </c>
      <c r="S28" s="33">
        <v>76261910</v>
      </c>
      <c r="T28" s="38">
        <f t="shared" si="6"/>
        <v>2.158778575216914</v>
      </c>
      <c r="U28" s="38">
        <f t="shared" si="7"/>
        <v>0.14891742413901521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115334819</v>
      </c>
      <c r="E29" s="33">
        <v>116052988</v>
      </c>
      <c r="F29" s="33">
        <v>6789791</v>
      </c>
      <c r="G29" s="38">
        <f t="shared" si="0"/>
        <v>5.8870261893765145E-2</v>
      </c>
      <c r="H29" s="33">
        <v>12468333</v>
      </c>
      <c r="I29" s="38">
        <f t="shared" si="1"/>
        <v>0.10810554096417319</v>
      </c>
      <c r="J29" s="33">
        <v>9606165</v>
      </c>
      <c r="K29" s="38">
        <f t="shared" si="2"/>
        <v>8.2773956668827864E-2</v>
      </c>
      <c r="L29" s="33">
        <v>10478835</v>
      </c>
      <c r="M29" s="38">
        <f t="shared" si="3"/>
        <v>9.0293539016849791E-2</v>
      </c>
      <c r="N29" s="33">
        <f t="shared" si="4"/>
        <v>39343124</v>
      </c>
      <c r="O29" s="38">
        <f t="shared" si="5"/>
        <v>0.33901000463684744</v>
      </c>
      <c r="P29" s="33">
        <v>14408660</v>
      </c>
      <c r="Q29" s="33">
        <v>110303626</v>
      </c>
      <c r="R29" s="33">
        <v>124938038</v>
      </c>
      <c r="S29" s="33">
        <v>53961179</v>
      </c>
      <c r="T29" s="38">
        <f t="shared" si="6"/>
        <v>0.43190352484965389</v>
      </c>
      <c r="U29" s="38">
        <f t="shared" si="7"/>
        <v>-0.27274049078817875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65716564</v>
      </c>
      <c r="E30" s="33">
        <v>71031471</v>
      </c>
      <c r="F30" s="33">
        <v>10222125</v>
      </c>
      <c r="G30" s="38">
        <f t="shared" si="0"/>
        <v>0.15554868328173702</v>
      </c>
      <c r="H30" s="33">
        <v>20915299</v>
      </c>
      <c r="I30" s="38">
        <f t="shared" si="1"/>
        <v>0.3182652550124197</v>
      </c>
      <c r="J30" s="33">
        <v>16765050</v>
      </c>
      <c r="K30" s="38">
        <f t="shared" si="2"/>
        <v>0.23602284683080826</v>
      </c>
      <c r="L30" s="33">
        <v>50153278</v>
      </c>
      <c r="M30" s="38">
        <f t="shared" si="3"/>
        <v>0.70607122862484428</v>
      </c>
      <c r="N30" s="33">
        <f t="shared" si="4"/>
        <v>98055752</v>
      </c>
      <c r="O30" s="38">
        <f t="shared" si="5"/>
        <v>1.3804550380211047</v>
      </c>
      <c r="P30" s="33">
        <v>23621609</v>
      </c>
      <c r="Q30" s="33">
        <v>64471084</v>
      </c>
      <c r="R30" s="33">
        <v>67353457</v>
      </c>
      <c r="S30" s="33">
        <v>73412881</v>
      </c>
      <c r="T30" s="38">
        <f t="shared" si="6"/>
        <v>1.0899645581666284</v>
      </c>
      <c r="U30" s="38">
        <f t="shared" si="7"/>
        <v>1.1231948255514688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126473064</v>
      </c>
      <c r="E31" s="33">
        <v>120804753</v>
      </c>
      <c r="F31" s="33">
        <v>10849734</v>
      </c>
      <c r="G31" s="38">
        <f t="shared" si="0"/>
        <v>8.5786915069915592E-2</v>
      </c>
      <c r="H31" s="33">
        <v>14728929</v>
      </c>
      <c r="I31" s="38">
        <f t="shared" si="1"/>
        <v>0.11645901928967262</v>
      </c>
      <c r="J31" s="33">
        <v>12964147</v>
      </c>
      <c r="K31" s="38">
        <f t="shared" si="2"/>
        <v>0.10731487526819412</v>
      </c>
      <c r="L31" s="33">
        <v>14639551</v>
      </c>
      <c r="M31" s="38">
        <f t="shared" si="3"/>
        <v>0.12118356800083852</v>
      </c>
      <c r="N31" s="33">
        <f t="shared" si="4"/>
        <v>53182361</v>
      </c>
      <c r="O31" s="38">
        <f t="shared" si="5"/>
        <v>0.44023401132238565</v>
      </c>
      <c r="P31" s="33">
        <v>15137410</v>
      </c>
      <c r="Q31" s="33">
        <v>121420781</v>
      </c>
      <c r="R31" s="33">
        <v>125723073</v>
      </c>
      <c r="S31" s="33">
        <v>53250725</v>
      </c>
      <c r="T31" s="38">
        <f t="shared" si="6"/>
        <v>0.42355570643743334</v>
      </c>
      <c r="U31" s="38">
        <f t="shared" si="7"/>
        <v>-3.2889311976091018E-2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37939470</v>
      </c>
      <c r="E32" s="33">
        <v>36244512</v>
      </c>
      <c r="F32" s="33">
        <v>9111018</v>
      </c>
      <c r="G32" s="38">
        <f t="shared" si="0"/>
        <v>0.24014615913190143</v>
      </c>
      <c r="H32" s="33">
        <v>6465689</v>
      </c>
      <c r="I32" s="38">
        <f t="shared" si="1"/>
        <v>0.17042117351665692</v>
      </c>
      <c r="J32" s="33">
        <v>5537329</v>
      </c>
      <c r="K32" s="38">
        <f t="shared" si="2"/>
        <v>0.15277703283741273</v>
      </c>
      <c r="L32" s="33">
        <v>4854207</v>
      </c>
      <c r="M32" s="38">
        <f t="shared" si="3"/>
        <v>0.13392943461343887</v>
      </c>
      <c r="N32" s="33">
        <f t="shared" si="4"/>
        <v>25968243</v>
      </c>
      <c r="O32" s="38">
        <f t="shared" si="5"/>
        <v>0.71647379332904249</v>
      </c>
      <c r="P32" s="33">
        <v>6348518</v>
      </c>
      <c r="Q32" s="33">
        <v>30470559</v>
      </c>
      <c r="R32" s="33">
        <v>35445156</v>
      </c>
      <c r="S32" s="33">
        <v>28365536</v>
      </c>
      <c r="T32" s="38">
        <f t="shared" si="6"/>
        <v>0.80026551441895188</v>
      </c>
      <c r="U32" s="38">
        <f t="shared" si="7"/>
        <v>-0.23537950116861917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229581002</v>
      </c>
      <c r="E33" s="33">
        <v>230979562</v>
      </c>
      <c r="F33" s="33">
        <v>29237839</v>
      </c>
      <c r="G33" s="38">
        <f t="shared" si="0"/>
        <v>0.12735304204308681</v>
      </c>
      <c r="H33" s="33">
        <v>59676415</v>
      </c>
      <c r="I33" s="38">
        <f t="shared" si="1"/>
        <v>0.25993620761355507</v>
      </c>
      <c r="J33" s="33">
        <v>49064524</v>
      </c>
      <c r="K33" s="38">
        <f t="shared" si="2"/>
        <v>0.21241933084971387</v>
      </c>
      <c r="L33" s="33">
        <v>60384378</v>
      </c>
      <c r="M33" s="38">
        <f t="shared" si="3"/>
        <v>0.26142736386347465</v>
      </c>
      <c r="N33" s="33">
        <f t="shared" si="4"/>
        <v>198363156</v>
      </c>
      <c r="O33" s="38">
        <f t="shared" si="5"/>
        <v>0.85879094359006536</v>
      </c>
      <c r="P33" s="33">
        <v>50446090</v>
      </c>
      <c r="Q33" s="33">
        <v>199369929</v>
      </c>
      <c r="R33" s="33">
        <v>198513566</v>
      </c>
      <c r="S33" s="33">
        <v>165940668</v>
      </c>
      <c r="T33" s="38">
        <f t="shared" si="6"/>
        <v>0.83591600989123338</v>
      </c>
      <c r="U33" s="38">
        <f t="shared" si="7"/>
        <v>0.19700809319414048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207459826</v>
      </c>
      <c r="E34" s="33">
        <v>269960384</v>
      </c>
      <c r="F34" s="33">
        <v>56760344</v>
      </c>
      <c r="G34" s="38">
        <f t="shared" si="0"/>
        <v>0.2735967974830944</v>
      </c>
      <c r="H34" s="33">
        <v>80781327</v>
      </c>
      <c r="I34" s="38">
        <f t="shared" si="1"/>
        <v>0.38938298829962387</v>
      </c>
      <c r="J34" s="33">
        <v>69346008</v>
      </c>
      <c r="K34" s="38">
        <f t="shared" si="2"/>
        <v>0.25687475685321293</v>
      </c>
      <c r="L34" s="33">
        <v>75557585</v>
      </c>
      <c r="M34" s="38">
        <f t="shared" si="3"/>
        <v>0.27988397364259193</v>
      </c>
      <c r="N34" s="33">
        <f t="shared" si="4"/>
        <v>282445264</v>
      </c>
      <c r="O34" s="38">
        <f t="shared" si="5"/>
        <v>1.0462470819422156</v>
      </c>
      <c r="P34" s="33">
        <v>60218847</v>
      </c>
      <c r="Q34" s="33">
        <v>192798423</v>
      </c>
      <c r="R34" s="33">
        <v>133441176</v>
      </c>
      <c r="S34" s="33">
        <v>230347197</v>
      </c>
      <c r="T34" s="38">
        <f t="shared" si="6"/>
        <v>1.7262077861184317</v>
      </c>
      <c r="U34" s="38">
        <f t="shared" si="7"/>
        <v>0.25471656738960813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826255453</v>
      </c>
      <c r="E35" s="34">
        <f>SUM(E28:E34)</f>
        <v>891304510</v>
      </c>
      <c r="F35" s="34">
        <f>SUM(F28:F34)</f>
        <v>132508633</v>
      </c>
      <c r="G35" s="39">
        <f t="shared" si="0"/>
        <v>0.16037247623465911</v>
      </c>
      <c r="H35" s="34">
        <f>SUM(H28:H34)</f>
        <v>206755670</v>
      </c>
      <c r="I35" s="39">
        <f t="shared" si="1"/>
        <v>0.25023213976900677</v>
      </c>
      <c r="J35" s="34">
        <f>SUM(J28:J34)</f>
        <v>174754209</v>
      </c>
      <c r="K35" s="39">
        <f t="shared" si="2"/>
        <v>0.19606566222805269</v>
      </c>
      <c r="L35" s="34">
        <f>SUM(L28:L34)</f>
        <v>226193465</v>
      </c>
      <c r="M35" s="39">
        <f t="shared" si="3"/>
        <v>0.25377798772722465</v>
      </c>
      <c r="N35" s="34">
        <f t="shared" si="4"/>
        <v>740211977</v>
      </c>
      <c r="O35" s="39">
        <f t="shared" si="5"/>
        <v>0.83048157918554677</v>
      </c>
      <c r="P35" s="34">
        <f>SUM(P28:P34)</f>
        <v>178994327</v>
      </c>
      <c r="Q35" s="34">
        <f>SUM(Q28:Q34)</f>
        <v>767032348</v>
      </c>
      <c r="R35" s="34">
        <f>SUM(R28:R34)</f>
        <v>720740882</v>
      </c>
      <c r="S35" s="34">
        <f>SUM(S28:S34)</f>
        <v>681540096</v>
      </c>
      <c r="T35" s="39">
        <f t="shared" si="6"/>
        <v>0.94561043090656816</v>
      </c>
      <c r="U35" s="39">
        <f t="shared" si="7"/>
        <v>0.26369069227540387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111110568</v>
      </c>
      <c r="E36" s="33">
        <v>106825814</v>
      </c>
      <c r="F36" s="33">
        <v>11308004</v>
      </c>
      <c r="G36" s="38">
        <f t="shared" si="0"/>
        <v>0.10177253346414357</v>
      </c>
      <c r="H36" s="33">
        <v>30851387</v>
      </c>
      <c r="I36" s="38">
        <f t="shared" si="1"/>
        <v>0.277663840220851</v>
      </c>
      <c r="J36" s="33">
        <v>16058524</v>
      </c>
      <c r="K36" s="38">
        <f t="shared" si="2"/>
        <v>0.15032437758910969</v>
      </c>
      <c r="L36" s="33">
        <v>33640994</v>
      </c>
      <c r="M36" s="38">
        <f t="shared" si="3"/>
        <v>0.31491446440089843</v>
      </c>
      <c r="N36" s="33">
        <f t="shared" si="4"/>
        <v>91858909</v>
      </c>
      <c r="O36" s="38">
        <f t="shared" si="5"/>
        <v>0.85989430419879598</v>
      </c>
      <c r="P36" s="33">
        <v>31106900</v>
      </c>
      <c r="Q36" s="33">
        <v>102877532</v>
      </c>
      <c r="R36" s="33">
        <v>103505342</v>
      </c>
      <c r="S36" s="33">
        <v>85257229</v>
      </c>
      <c r="T36" s="38">
        <f t="shared" si="6"/>
        <v>0.82369882899377311</v>
      </c>
      <c r="U36" s="38">
        <f t="shared" si="7"/>
        <v>8.1464048169377135E-2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83905997</v>
      </c>
      <c r="E37" s="33">
        <v>85917595</v>
      </c>
      <c r="F37" s="33">
        <v>9812315</v>
      </c>
      <c r="G37" s="38">
        <f t="shared" si="0"/>
        <v>0.11694414405206341</v>
      </c>
      <c r="H37" s="33">
        <v>16832119</v>
      </c>
      <c r="I37" s="38">
        <f t="shared" si="1"/>
        <v>0.20060686484662116</v>
      </c>
      <c r="J37" s="33">
        <v>14226555</v>
      </c>
      <c r="K37" s="38">
        <f t="shared" si="2"/>
        <v>0.16558372007503236</v>
      </c>
      <c r="L37" s="33">
        <v>15419185</v>
      </c>
      <c r="M37" s="38">
        <f t="shared" si="3"/>
        <v>0.17946481160232663</v>
      </c>
      <c r="N37" s="33">
        <f t="shared" si="4"/>
        <v>56290174</v>
      </c>
      <c r="O37" s="38">
        <f t="shared" si="5"/>
        <v>0.65516468425355712</v>
      </c>
      <c r="P37" s="33">
        <v>15137397</v>
      </c>
      <c r="Q37" s="33">
        <v>80034152</v>
      </c>
      <c r="R37" s="33">
        <v>79045742</v>
      </c>
      <c r="S37" s="33">
        <v>36601526</v>
      </c>
      <c r="T37" s="38">
        <f t="shared" si="6"/>
        <v>0.46304234831523244</v>
      </c>
      <c r="U37" s="38">
        <f t="shared" si="7"/>
        <v>1.8615353749392938E-2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69391865</v>
      </c>
      <c r="E38" s="33">
        <v>78215885</v>
      </c>
      <c r="F38" s="33">
        <v>9261067</v>
      </c>
      <c r="G38" s="38">
        <f t="shared" si="0"/>
        <v>0.13346041355135793</v>
      </c>
      <c r="H38" s="33">
        <v>10029549</v>
      </c>
      <c r="I38" s="38">
        <f t="shared" si="1"/>
        <v>0.14453493936212841</v>
      </c>
      <c r="J38" s="33">
        <v>10020028</v>
      </c>
      <c r="K38" s="38">
        <f t="shared" si="2"/>
        <v>0.12810732755884563</v>
      </c>
      <c r="L38" s="33">
        <v>15195291</v>
      </c>
      <c r="M38" s="38">
        <f t="shared" si="3"/>
        <v>0.19427372074099783</v>
      </c>
      <c r="N38" s="33">
        <f t="shared" si="4"/>
        <v>44505935</v>
      </c>
      <c r="O38" s="38">
        <f t="shared" si="5"/>
        <v>0.56901401806039786</v>
      </c>
      <c r="P38" s="33">
        <v>529281</v>
      </c>
      <c r="Q38" s="33">
        <v>57876081</v>
      </c>
      <c r="R38" s="33">
        <v>48692660</v>
      </c>
      <c r="S38" s="33">
        <v>20385008</v>
      </c>
      <c r="T38" s="38">
        <f t="shared" si="6"/>
        <v>0.41864642432760912</v>
      </c>
      <c r="U38" s="38">
        <f t="shared" si="7"/>
        <v>27.70930753229381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141204664</v>
      </c>
      <c r="E39" s="33">
        <v>127546744</v>
      </c>
      <c r="F39" s="33">
        <v>23186477</v>
      </c>
      <c r="G39" s="38">
        <f t="shared" si="0"/>
        <v>0.16420475318010741</v>
      </c>
      <c r="H39" s="33">
        <v>24878066</v>
      </c>
      <c r="I39" s="38">
        <f t="shared" si="1"/>
        <v>0.17618444954481108</v>
      </c>
      <c r="J39" s="33">
        <v>19865653</v>
      </c>
      <c r="K39" s="38">
        <f t="shared" si="2"/>
        <v>0.15575194142157012</v>
      </c>
      <c r="L39" s="33">
        <v>24111694</v>
      </c>
      <c r="M39" s="38">
        <f t="shared" si="3"/>
        <v>0.18904201897933201</v>
      </c>
      <c r="N39" s="33">
        <f t="shared" si="4"/>
        <v>92041890</v>
      </c>
      <c r="O39" s="38">
        <f t="shared" si="5"/>
        <v>0.72163261180544136</v>
      </c>
      <c r="P39" s="33">
        <v>22884742</v>
      </c>
      <c r="Q39" s="33">
        <v>123399124</v>
      </c>
      <c r="R39" s="33">
        <v>125747107</v>
      </c>
      <c r="S39" s="33">
        <v>78298272</v>
      </c>
      <c r="T39" s="38">
        <f t="shared" si="6"/>
        <v>0.62266459935336727</v>
      </c>
      <c r="U39" s="38">
        <f t="shared" si="7"/>
        <v>5.361441260731703E-2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405613094</v>
      </c>
      <c r="E40" s="34">
        <f>SUM(E36:E39)</f>
        <v>398506038</v>
      </c>
      <c r="F40" s="34">
        <f>SUM(F36:F39)</f>
        <v>53567863</v>
      </c>
      <c r="G40" s="39">
        <f t="shared" si="0"/>
        <v>0.13206640464126634</v>
      </c>
      <c r="H40" s="34">
        <f>SUM(H36:H39)</f>
        <v>82591121</v>
      </c>
      <c r="I40" s="39">
        <f t="shared" si="1"/>
        <v>0.20362045067509582</v>
      </c>
      <c r="J40" s="34">
        <f>SUM(J36:J39)</f>
        <v>60170760</v>
      </c>
      <c r="K40" s="39">
        <f t="shared" si="2"/>
        <v>0.15099083642993635</v>
      </c>
      <c r="L40" s="34">
        <f>SUM(L36:L39)</f>
        <v>88367164</v>
      </c>
      <c r="M40" s="39">
        <f t="shared" si="3"/>
        <v>0.22174611065742497</v>
      </c>
      <c r="N40" s="34">
        <f t="shared" si="4"/>
        <v>284696908</v>
      </c>
      <c r="O40" s="39">
        <f t="shared" si="5"/>
        <v>0.71441052544353167</v>
      </c>
      <c r="P40" s="34">
        <f>SUM(P36:P39)</f>
        <v>69658320</v>
      </c>
      <c r="Q40" s="34">
        <f>SUM(Q36:Q39)</f>
        <v>364186889</v>
      </c>
      <c r="R40" s="34">
        <f>SUM(R36:R39)</f>
        <v>356990851</v>
      </c>
      <c r="S40" s="34">
        <f>SUM(S36:S39)</f>
        <v>220542035</v>
      </c>
      <c r="T40" s="39">
        <f t="shared" si="6"/>
        <v>0.61778063606453604</v>
      </c>
      <c r="U40" s="39">
        <f t="shared" si="7"/>
        <v>0.26858017821848135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166768488</v>
      </c>
      <c r="E41" s="33">
        <v>201950442</v>
      </c>
      <c r="F41" s="33">
        <v>20506918</v>
      </c>
      <c r="G41" s="38">
        <f t="shared" si="0"/>
        <v>0.12296638439271573</v>
      </c>
      <c r="H41" s="33">
        <v>33491023</v>
      </c>
      <c r="I41" s="38">
        <f t="shared" si="1"/>
        <v>0.20082344933174665</v>
      </c>
      <c r="J41" s="33">
        <v>15045942</v>
      </c>
      <c r="K41" s="38">
        <f t="shared" si="2"/>
        <v>7.4503139735638713E-2</v>
      </c>
      <c r="L41" s="33">
        <v>47308626</v>
      </c>
      <c r="M41" s="38">
        <f t="shared" si="3"/>
        <v>0.23425859102601024</v>
      </c>
      <c r="N41" s="33">
        <f t="shared" si="4"/>
        <v>116352509</v>
      </c>
      <c r="O41" s="38">
        <f t="shared" si="5"/>
        <v>0.57614386899930625</v>
      </c>
      <c r="P41" s="33">
        <v>27518251</v>
      </c>
      <c r="Q41" s="33">
        <v>154482125</v>
      </c>
      <c r="R41" s="33">
        <v>174637413</v>
      </c>
      <c r="S41" s="33">
        <v>88848909</v>
      </c>
      <c r="T41" s="38">
        <f t="shared" si="6"/>
        <v>0.50876216884866476</v>
      </c>
      <c r="U41" s="38">
        <f t="shared" si="7"/>
        <v>0.71917270468969852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59924048</v>
      </c>
      <c r="E42" s="33">
        <v>61353743</v>
      </c>
      <c r="F42" s="33">
        <v>16231640</v>
      </c>
      <c r="G42" s="38">
        <f t="shared" si="0"/>
        <v>0.27087021891444985</v>
      </c>
      <c r="H42" s="33">
        <v>9280489</v>
      </c>
      <c r="I42" s="38">
        <f t="shared" si="1"/>
        <v>0.15487086252918028</v>
      </c>
      <c r="J42" s="33">
        <v>16077481</v>
      </c>
      <c r="K42" s="38">
        <f t="shared" si="2"/>
        <v>0.26204564243130202</v>
      </c>
      <c r="L42" s="33">
        <v>13069496</v>
      </c>
      <c r="M42" s="38">
        <f t="shared" si="3"/>
        <v>0.21301872324236193</v>
      </c>
      <c r="N42" s="33">
        <f t="shared" si="4"/>
        <v>54659106</v>
      </c>
      <c r="O42" s="38">
        <f t="shared" si="5"/>
        <v>0.8908846197044572</v>
      </c>
      <c r="P42" s="33">
        <v>12985124</v>
      </c>
      <c r="Q42" s="33">
        <v>51663709</v>
      </c>
      <c r="R42" s="33">
        <v>60068753</v>
      </c>
      <c r="S42" s="33">
        <v>44220090</v>
      </c>
      <c r="T42" s="38">
        <f t="shared" si="6"/>
        <v>0.73615794887568253</v>
      </c>
      <c r="U42" s="38">
        <f t="shared" si="7"/>
        <v>6.497589087328004E-3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181105522</v>
      </c>
      <c r="E43" s="33">
        <v>186964648</v>
      </c>
      <c r="F43" s="33">
        <v>21897945</v>
      </c>
      <c r="G43" s="38">
        <f t="shared" si="0"/>
        <v>0.12091263015160852</v>
      </c>
      <c r="H43" s="33">
        <v>23981413</v>
      </c>
      <c r="I43" s="38">
        <f t="shared" si="1"/>
        <v>0.13241679621452956</v>
      </c>
      <c r="J43" s="33">
        <v>20629544</v>
      </c>
      <c r="K43" s="38">
        <f t="shared" si="2"/>
        <v>0.11033927654601312</v>
      </c>
      <c r="L43" s="33">
        <v>22166080</v>
      </c>
      <c r="M43" s="38">
        <f t="shared" si="3"/>
        <v>0.11855760025820496</v>
      </c>
      <c r="N43" s="33">
        <f t="shared" si="4"/>
        <v>88674982</v>
      </c>
      <c r="O43" s="38">
        <f t="shared" si="5"/>
        <v>0.47428742785641487</v>
      </c>
      <c r="P43" s="33">
        <v>23934209</v>
      </c>
      <c r="Q43" s="33">
        <v>184679523</v>
      </c>
      <c r="R43" s="33">
        <v>194899561</v>
      </c>
      <c r="S43" s="33">
        <v>84457878</v>
      </c>
      <c r="T43" s="38">
        <f t="shared" si="6"/>
        <v>0.4333405245586982</v>
      </c>
      <c r="U43" s="38">
        <f t="shared" si="7"/>
        <v>-7.3874553364182582E-2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101571510</v>
      </c>
      <c r="E44" s="33">
        <v>92603160</v>
      </c>
      <c r="F44" s="33">
        <v>17227319</v>
      </c>
      <c r="G44" s="38">
        <f t="shared" si="0"/>
        <v>0.16960778667167595</v>
      </c>
      <c r="H44" s="33">
        <v>15457260</v>
      </c>
      <c r="I44" s="38">
        <f t="shared" si="1"/>
        <v>0.15218105943290594</v>
      </c>
      <c r="J44" s="33">
        <v>14135319</v>
      </c>
      <c r="K44" s="38">
        <f t="shared" si="2"/>
        <v>0.15264402424280121</v>
      </c>
      <c r="L44" s="33">
        <v>18591349</v>
      </c>
      <c r="M44" s="38">
        <f t="shared" si="3"/>
        <v>0.20076365644541719</v>
      </c>
      <c r="N44" s="33">
        <f t="shared" si="4"/>
        <v>65411247</v>
      </c>
      <c r="O44" s="38">
        <f t="shared" si="5"/>
        <v>0.70636085204867738</v>
      </c>
      <c r="P44" s="33">
        <v>18280150</v>
      </c>
      <c r="Q44" s="33">
        <v>87460330</v>
      </c>
      <c r="R44" s="33">
        <v>90940731</v>
      </c>
      <c r="S44" s="33">
        <v>68946783</v>
      </c>
      <c r="T44" s="38">
        <f t="shared" si="6"/>
        <v>0.7581507454564006</v>
      </c>
      <c r="U44" s="38">
        <f t="shared" si="7"/>
        <v>1.7023875624653018E-2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415650078</v>
      </c>
      <c r="E45" s="33">
        <v>347910444</v>
      </c>
      <c r="F45" s="33">
        <v>71698069</v>
      </c>
      <c r="G45" s="38">
        <f t="shared" si="0"/>
        <v>0.17249622409549986</v>
      </c>
      <c r="H45" s="33">
        <v>90444151</v>
      </c>
      <c r="I45" s="38">
        <f t="shared" si="1"/>
        <v>0.21759685799938669</v>
      </c>
      <c r="J45" s="33">
        <v>107156633</v>
      </c>
      <c r="K45" s="38">
        <f t="shared" si="2"/>
        <v>0.30800062156225466</v>
      </c>
      <c r="L45" s="33">
        <v>100951121</v>
      </c>
      <c r="M45" s="38">
        <f t="shared" si="3"/>
        <v>0.29016410039130647</v>
      </c>
      <c r="N45" s="33">
        <f t="shared" si="4"/>
        <v>370249974</v>
      </c>
      <c r="O45" s="38">
        <f t="shared" si="5"/>
        <v>1.0642105759837437</v>
      </c>
      <c r="P45" s="33">
        <v>111293122</v>
      </c>
      <c r="Q45" s="33">
        <v>372409908</v>
      </c>
      <c r="R45" s="33">
        <v>469267180</v>
      </c>
      <c r="S45" s="33">
        <v>405672225</v>
      </c>
      <c r="T45" s="38">
        <f t="shared" si="6"/>
        <v>0.86448028391842791</v>
      </c>
      <c r="U45" s="38">
        <f t="shared" si="7"/>
        <v>-9.2925787453424169E-2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316400436</v>
      </c>
      <c r="E46" s="33">
        <v>361415710</v>
      </c>
      <c r="F46" s="33">
        <v>58301141</v>
      </c>
      <c r="G46" s="38">
        <f t="shared" si="0"/>
        <v>0.18426378211438368</v>
      </c>
      <c r="H46" s="33">
        <v>66314350</v>
      </c>
      <c r="I46" s="38">
        <f t="shared" si="1"/>
        <v>0.20958994506568884</v>
      </c>
      <c r="J46" s="33">
        <v>90502100</v>
      </c>
      <c r="K46" s="38">
        <f t="shared" si="2"/>
        <v>0.25040997802779519</v>
      </c>
      <c r="L46" s="33">
        <v>82238477</v>
      </c>
      <c r="M46" s="38">
        <f t="shared" si="3"/>
        <v>0.22754538534033289</v>
      </c>
      <c r="N46" s="33">
        <f t="shared" si="4"/>
        <v>297356068</v>
      </c>
      <c r="O46" s="38">
        <f t="shared" si="5"/>
        <v>0.8227535764839885</v>
      </c>
      <c r="P46" s="33">
        <v>66298557</v>
      </c>
      <c r="Q46" s="33">
        <v>316827643</v>
      </c>
      <c r="R46" s="33">
        <v>374202771</v>
      </c>
      <c r="S46" s="33">
        <v>303860831</v>
      </c>
      <c r="T46" s="38">
        <f t="shared" si="6"/>
        <v>0.81202186233944273</v>
      </c>
      <c r="U46" s="38">
        <f t="shared" si="7"/>
        <v>0.24042634894753445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1241420082</v>
      </c>
      <c r="E47" s="34">
        <f>SUM(E41:E46)</f>
        <v>1252198147</v>
      </c>
      <c r="F47" s="34">
        <f>SUM(F41:F46)</f>
        <v>205863032</v>
      </c>
      <c r="G47" s="39">
        <f t="shared" si="0"/>
        <v>0.16582866266215274</v>
      </c>
      <c r="H47" s="34">
        <f>SUM(H41:H46)</f>
        <v>238968686</v>
      </c>
      <c r="I47" s="39">
        <f t="shared" si="1"/>
        <v>0.19249623029700594</v>
      </c>
      <c r="J47" s="34">
        <f>SUM(J41:J46)</f>
        <v>263547019</v>
      </c>
      <c r="K47" s="39">
        <f t="shared" si="2"/>
        <v>0.21046750438930334</v>
      </c>
      <c r="L47" s="34">
        <f>SUM(L41:L46)</f>
        <v>284325149</v>
      </c>
      <c r="M47" s="39">
        <f t="shared" si="3"/>
        <v>0.22706082873639646</v>
      </c>
      <c r="N47" s="34">
        <f t="shared" si="4"/>
        <v>992703886</v>
      </c>
      <c r="O47" s="39">
        <f t="shared" si="5"/>
        <v>0.79276901054222693</v>
      </c>
      <c r="P47" s="34">
        <f>SUM(P41:P46)</f>
        <v>260309413</v>
      </c>
      <c r="Q47" s="34">
        <f>SUM(Q41:Q46)</f>
        <v>1167523238</v>
      </c>
      <c r="R47" s="34">
        <f>SUM(R41:R46)</f>
        <v>1364016409</v>
      </c>
      <c r="S47" s="34">
        <f>SUM(S41:S46)</f>
        <v>996006716</v>
      </c>
      <c r="T47" s="39">
        <f t="shared" si="6"/>
        <v>0.7302014179801557</v>
      </c>
      <c r="U47" s="39">
        <f t="shared" si="7"/>
        <v>9.225842324802902E-2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221705112</v>
      </c>
      <c r="E48" s="33">
        <v>209851613</v>
      </c>
      <c r="F48" s="33">
        <v>31254770</v>
      </c>
      <c r="G48" s="38">
        <f t="shared" si="0"/>
        <v>0.14097451212581874</v>
      </c>
      <c r="H48" s="33">
        <v>70140728</v>
      </c>
      <c r="I48" s="38">
        <f t="shared" si="1"/>
        <v>0.31636946648302816</v>
      </c>
      <c r="J48" s="33">
        <v>34698858</v>
      </c>
      <c r="K48" s="38">
        <f t="shared" si="2"/>
        <v>0.16534949388261314</v>
      </c>
      <c r="L48" s="33">
        <v>45072613</v>
      </c>
      <c r="M48" s="38">
        <f t="shared" si="3"/>
        <v>0.21478325734861042</v>
      </c>
      <c r="N48" s="33">
        <f t="shared" si="4"/>
        <v>181166969</v>
      </c>
      <c r="O48" s="38">
        <f t="shared" si="5"/>
        <v>0.86330987124697489</v>
      </c>
      <c r="P48" s="33">
        <v>43452249</v>
      </c>
      <c r="Q48" s="33">
        <v>179004300</v>
      </c>
      <c r="R48" s="33">
        <v>197940686</v>
      </c>
      <c r="S48" s="33">
        <v>138049327</v>
      </c>
      <c r="T48" s="38">
        <f t="shared" si="6"/>
        <v>0.69742774863374979</v>
      </c>
      <c r="U48" s="38">
        <f t="shared" si="7"/>
        <v>3.7290682008197074E-2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207029605</v>
      </c>
      <c r="E49" s="33">
        <v>207029605</v>
      </c>
      <c r="F49" s="33">
        <v>22879527</v>
      </c>
      <c r="G49" s="38">
        <f t="shared" si="0"/>
        <v>0.11051331040311843</v>
      </c>
      <c r="H49" s="33">
        <v>28984769</v>
      </c>
      <c r="I49" s="38">
        <f t="shared" si="1"/>
        <v>0.14000301551075267</v>
      </c>
      <c r="J49" s="33">
        <v>27449661</v>
      </c>
      <c r="K49" s="38">
        <f t="shared" si="2"/>
        <v>0.13258809531129617</v>
      </c>
      <c r="L49" s="33">
        <v>29860653</v>
      </c>
      <c r="M49" s="38">
        <f t="shared" si="3"/>
        <v>0.14423373410773788</v>
      </c>
      <c r="N49" s="33">
        <f t="shared" si="4"/>
        <v>109174610</v>
      </c>
      <c r="O49" s="38">
        <f t="shared" si="5"/>
        <v>0.52733815533290518</v>
      </c>
      <c r="P49" s="33">
        <v>31989625</v>
      </c>
      <c r="Q49" s="33">
        <v>231127078</v>
      </c>
      <c r="R49" s="33">
        <v>239183544</v>
      </c>
      <c r="S49" s="33">
        <v>111085322</v>
      </c>
      <c r="T49" s="38">
        <f t="shared" si="6"/>
        <v>0.46443547136336438</v>
      </c>
      <c r="U49" s="38">
        <f t="shared" si="7"/>
        <v>-6.655195239081424E-2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127982920</v>
      </c>
      <c r="E50" s="33">
        <v>127586206</v>
      </c>
      <c r="F50" s="33">
        <v>18374851</v>
      </c>
      <c r="G50" s="38">
        <f t="shared" si="0"/>
        <v>0.14357268141717661</v>
      </c>
      <c r="H50" s="33">
        <v>24912043</v>
      </c>
      <c r="I50" s="38">
        <f t="shared" si="1"/>
        <v>0.19465130972164099</v>
      </c>
      <c r="J50" s="33">
        <v>22801961</v>
      </c>
      <c r="K50" s="38">
        <f t="shared" si="2"/>
        <v>0.17871807395855943</v>
      </c>
      <c r="L50" s="33">
        <v>22979265</v>
      </c>
      <c r="M50" s="38">
        <f t="shared" si="3"/>
        <v>0.18010775396832476</v>
      </c>
      <c r="N50" s="33">
        <f t="shared" si="4"/>
        <v>89068120</v>
      </c>
      <c r="O50" s="38">
        <f t="shared" si="5"/>
        <v>0.69810148598665911</v>
      </c>
      <c r="P50" s="33">
        <v>20442069</v>
      </c>
      <c r="Q50" s="33">
        <v>116149524</v>
      </c>
      <c r="R50" s="33">
        <v>119884292</v>
      </c>
      <c r="S50" s="33">
        <v>81066706</v>
      </c>
      <c r="T50" s="38">
        <f t="shared" si="6"/>
        <v>0.67620790553611476</v>
      </c>
      <c r="U50" s="38">
        <f t="shared" si="7"/>
        <v>0.12411639937229446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110806506</v>
      </c>
      <c r="E51" s="33">
        <v>87243682</v>
      </c>
      <c r="F51" s="33">
        <v>15252972</v>
      </c>
      <c r="G51" s="38">
        <f t="shared" si="0"/>
        <v>0.13765411933483401</v>
      </c>
      <c r="H51" s="33">
        <v>18293599</v>
      </c>
      <c r="I51" s="38">
        <f t="shared" si="1"/>
        <v>0.16509498999995542</v>
      </c>
      <c r="J51" s="33">
        <v>12989198</v>
      </c>
      <c r="K51" s="38">
        <f t="shared" si="2"/>
        <v>0.14888411059955034</v>
      </c>
      <c r="L51" s="33">
        <v>21640087</v>
      </c>
      <c r="M51" s="38">
        <f t="shared" si="3"/>
        <v>0.24804188113014303</v>
      </c>
      <c r="N51" s="33">
        <f t="shared" si="4"/>
        <v>68175856</v>
      </c>
      <c r="O51" s="38">
        <f t="shared" si="5"/>
        <v>0.78144175528951199</v>
      </c>
      <c r="P51" s="33">
        <v>16033395</v>
      </c>
      <c r="Q51" s="33">
        <v>113284960</v>
      </c>
      <c r="R51" s="33">
        <v>121307338</v>
      </c>
      <c r="S51" s="33">
        <v>51914197</v>
      </c>
      <c r="T51" s="38">
        <f t="shared" si="6"/>
        <v>0.4279559493754615</v>
      </c>
      <c r="U51" s="38">
        <f t="shared" si="7"/>
        <v>0.34968838477440367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244616422</v>
      </c>
      <c r="E52" s="33">
        <v>254449889</v>
      </c>
      <c r="F52" s="33">
        <v>59398693</v>
      </c>
      <c r="G52" s="38">
        <f t="shared" si="0"/>
        <v>0.24282381581069812</v>
      </c>
      <c r="H52" s="33">
        <v>32018883</v>
      </c>
      <c r="I52" s="38">
        <f t="shared" si="1"/>
        <v>0.13089424961010998</v>
      </c>
      <c r="J52" s="33">
        <v>45673142</v>
      </c>
      <c r="K52" s="38">
        <f t="shared" si="2"/>
        <v>0.17949759058452566</v>
      </c>
      <c r="L52" s="33">
        <v>45905921</v>
      </c>
      <c r="M52" s="38">
        <f t="shared" si="3"/>
        <v>0.18041242297417548</v>
      </c>
      <c r="N52" s="33">
        <f t="shared" si="4"/>
        <v>182996639</v>
      </c>
      <c r="O52" s="38">
        <f t="shared" si="5"/>
        <v>0.7191853756320562</v>
      </c>
      <c r="P52" s="33">
        <v>-2880091</v>
      </c>
      <c r="Q52" s="33">
        <v>239891698</v>
      </c>
      <c r="R52" s="33">
        <v>253613474</v>
      </c>
      <c r="S52" s="33">
        <v>173843415</v>
      </c>
      <c r="T52" s="38">
        <f t="shared" si="6"/>
        <v>0.68546600564290205</v>
      </c>
      <c r="U52" s="38">
        <f t="shared" si="7"/>
        <v>-16.939052273001096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912140565</v>
      </c>
      <c r="E53" s="34">
        <f>SUM(E48:E52)</f>
        <v>886160995</v>
      </c>
      <c r="F53" s="34">
        <f>SUM(F48:F52)</f>
        <v>147160813</v>
      </c>
      <c r="G53" s="39">
        <f t="shared" si="0"/>
        <v>0.16133567417868319</v>
      </c>
      <c r="H53" s="34">
        <f>SUM(H48:H52)</f>
        <v>174350022</v>
      </c>
      <c r="I53" s="39">
        <f t="shared" si="1"/>
        <v>0.19114380906850689</v>
      </c>
      <c r="J53" s="34">
        <f>SUM(J48:J52)</f>
        <v>143612820</v>
      </c>
      <c r="K53" s="39">
        <f t="shared" si="2"/>
        <v>0.1620617707282411</v>
      </c>
      <c r="L53" s="34">
        <f>SUM(L48:L52)</f>
        <v>165458539</v>
      </c>
      <c r="M53" s="39">
        <f t="shared" si="3"/>
        <v>0.18671385891905568</v>
      </c>
      <c r="N53" s="34">
        <f t="shared" si="4"/>
        <v>630582194</v>
      </c>
      <c r="O53" s="39">
        <f t="shared" si="5"/>
        <v>0.71158874917531212</v>
      </c>
      <c r="P53" s="34">
        <f>SUM(P48:P52)</f>
        <v>109037247</v>
      </c>
      <c r="Q53" s="34">
        <f>SUM(Q48:Q52)</f>
        <v>879457560</v>
      </c>
      <c r="R53" s="34">
        <f>SUM(R48:R52)</f>
        <v>931929334</v>
      </c>
      <c r="S53" s="34">
        <f>SUM(S48:S52)</f>
        <v>555958967</v>
      </c>
      <c r="T53" s="39">
        <f t="shared" si="6"/>
        <v>0.59656772967294536</v>
      </c>
      <c r="U53" s="39">
        <f t="shared" si="7"/>
        <v>0.51744971147336472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8960613358</v>
      </c>
      <c r="E54" s="34">
        <f>SUM(E8:E9,E11:E18,E20:E26,E28:E34,E36:E39,E41:E46,E48:E52)</f>
        <v>9057963767</v>
      </c>
      <c r="F54" s="34">
        <f>SUM(F8:F9,F11:F18,F20:F26,F28:F34,F36:F39,F41:F46,F48:F52)</f>
        <v>3156756084</v>
      </c>
      <c r="G54" s="39">
        <f t="shared" si="0"/>
        <v>0.35229241100796527</v>
      </c>
      <c r="H54" s="34">
        <f>SUM(H8:H9,H11:H18,H20:H26,H28:H34,H36:H39,H41:H46,H48:H52)</f>
        <v>1793820034</v>
      </c>
      <c r="I54" s="39">
        <f t="shared" si="1"/>
        <v>0.20018942480075705</v>
      </c>
      <c r="J54" s="34">
        <f>SUM(J8:J9,J11:J18,J20:J26,J28:J34,J36:J39,J41:J46,J48:J52)</f>
        <v>1546069803</v>
      </c>
      <c r="K54" s="39">
        <f t="shared" si="2"/>
        <v>0.1706862428212228</v>
      </c>
      <c r="L54" s="34">
        <f>SUM(L8:L9,L11:L18,L20:L26,L28:L34,L36:L39,L41:L46,L48:L52)</f>
        <v>1962227872</v>
      </c>
      <c r="M54" s="39">
        <f t="shared" si="3"/>
        <v>0.21663013039959314</v>
      </c>
      <c r="N54" s="34">
        <f t="shared" si="4"/>
        <v>8458873793</v>
      </c>
      <c r="O54" s="39">
        <f t="shared" si="5"/>
        <v>0.93386041395058272</v>
      </c>
      <c r="P54" s="34">
        <f>SUM(P8:P9,P11:P18,P20:P26,P28:P34,P36:P39,P41:P46,P48:P52)</f>
        <v>1384810064</v>
      </c>
      <c r="Q54" s="34">
        <f>SUM(Q8:Q9,Q11:Q18,Q20:Q26,Q28:Q34,Q36:Q39,Q41:Q46,Q48:Q52)</f>
        <v>5987858404</v>
      </c>
      <c r="R54" s="34">
        <f>SUM(R8:R9,R11:R18,R20:R26,R28:R34,R36:R39,R41:R46,R48:R52)</f>
        <v>5864100816</v>
      </c>
      <c r="S54" s="34">
        <f>SUM(S8:S9,S11:S18,S20:S26,S28:S34,S36:S39,S41:S46,S48:S52)</f>
        <v>4924930282</v>
      </c>
      <c r="T54" s="39">
        <f t="shared" si="6"/>
        <v>0.83984406757852714</v>
      </c>
      <c r="U54" s="39">
        <f t="shared" si="7"/>
        <v>0.41696534637547233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1367666956</v>
      </c>
      <c r="E57" s="33">
        <v>1270484973</v>
      </c>
      <c r="F57" s="33">
        <v>319635699</v>
      </c>
      <c r="G57" s="38">
        <f t="shared" ref="G57:G85" si="8">IF(($D57      =0),0,($F57      /$D57      ))</f>
        <v>0.2337087238949129</v>
      </c>
      <c r="H57" s="33">
        <v>358020407</v>
      </c>
      <c r="I57" s="38">
        <f t="shared" ref="I57:I85" si="9">IF(($D57      =0),0,($H57      /$D57      ))</f>
        <v>0.26177455368746949</v>
      </c>
      <c r="J57" s="33">
        <v>245005861</v>
      </c>
      <c r="K57" s="38">
        <f t="shared" ref="K57:K85" si="10">IF(($E57      =0),0,($J57      /$E57      ))</f>
        <v>0.19284435960030832</v>
      </c>
      <c r="L57" s="33">
        <v>359147566</v>
      </c>
      <c r="M57" s="38">
        <f t="shared" ref="M57:M85" si="11">IF(($E57      =0),0,($L57      /$E57      ))</f>
        <v>0.28268541040036371</v>
      </c>
      <c r="N57" s="33">
        <f t="shared" ref="N57:N85" si="12">$F57      +$H57      +$J57      +$L57</f>
        <v>1281809533</v>
      </c>
      <c r="O57" s="38">
        <f t="shared" ref="O57:O85" si="13">IF(($E57      =0),0,($N57      /$E57      ))</f>
        <v>1.0089135725653324</v>
      </c>
      <c r="P57" s="33">
        <v>209557254</v>
      </c>
      <c r="Q57" s="33">
        <v>1357062822</v>
      </c>
      <c r="R57" s="33">
        <v>1242986847</v>
      </c>
      <c r="S57" s="33">
        <v>1760613370</v>
      </c>
      <c r="T57" s="38">
        <f t="shared" ref="T57:T85" si="14">IF(($R57      =0),0,($S57      /$R57      ))</f>
        <v>1.4164376511700931</v>
      </c>
      <c r="U57" s="38">
        <f t="shared" ref="U57:U85" si="15">IF(($P57      =0),0,(($L57      /$P57      )-1))</f>
        <v>0.71383981773305738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1367666956</v>
      </c>
      <c r="E58" s="34">
        <f>E57</f>
        <v>1270484973</v>
      </c>
      <c r="F58" s="34">
        <f>F57</f>
        <v>319635699</v>
      </c>
      <c r="G58" s="39">
        <f t="shared" si="8"/>
        <v>0.2337087238949129</v>
      </c>
      <c r="H58" s="34">
        <f>H57</f>
        <v>358020407</v>
      </c>
      <c r="I58" s="39">
        <f t="shared" si="9"/>
        <v>0.26177455368746949</v>
      </c>
      <c r="J58" s="34">
        <f>J57</f>
        <v>245005861</v>
      </c>
      <c r="K58" s="39">
        <f t="shared" si="10"/>
        <v>0.19284435960030832</v>
      </c>
      <c r="L58" s="34">
        <f>L57</f>
        <v>359147566</v>
      </c>
      <c r="M58" s="39">
        <f t="shared" si="11"/>
        <v>0.28268541040036371</v>
      </c>
      <c r="N58" s="34">
        <f t="shared" si="12"/>
        <v>1281809533</v>
      </c>
      <c r="O58" s="39">
        <f t="shared" si="13"/>
        <v>1.0089135725653324</v>
      </c>
      <c r="P58" s="34">
        <f>P57</f>
        <v>209557254</v>
      </c>
      <c r="Q58" s="34">
        <f>Q57</f>
        <v>1357062822</v>
      </c>
      <c r="R58" s="34">
        <f>R57</f>
        <v>1242986847</v>
      </c>
      <c r="S58" s="34">
        <f>S57</f>
        <v>1760613370</v>
      </c>
      <c r="T58" s="39">
        <f t="shared" si="14"/>
        <v>1.4164376511700931</v>
      </c>
      <c r="U58" s="39">
        <f t="shared" si="15"/>
        <v>0.71383981773305738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128169003</v>
      </c>
      <c r="E59" s="33">
        <v>138641153</v>
      </c>
      <c r="F59" s="33">
        <v>15235735</v>
      </c>
      <c r="G59" s="38">
        <f t="shared" si="8"/>
        <v>0.11887222841235645</v>
      </c>
      <c r="H59" s="33">
        <v>14042529</v>
      </c>
      <c r="I59" s="38">
        <f t="shared" si="9"/>
        <v>0.10956259837645768</v>
      </c>
      <c r="J59" s="33">
        <v>9484270</v>
      </c>
      <c r="K59" s="38">
        <f t="shared" si="10"/>
        <v>6.8408764603970079E-2</v>
      </c>
      <c r="L59" s="33">
        <v>20655279</v>
      </c>
      <c r="M59" s="38">
        <f t="shared" si="11"/>
        <v>0.1489837508780672</v>
      </c>
      <c r="N59" s="33">
        <f t="shared" si="12"/>
        <v>59417813</v>
      </c>
      <c r="O59" s="38">
        <f t="shared" si="13"/>
        <v>0.42857269803577008</v>
      </c>
      <c r="P59" s="33">
        <v>7084087</v>
      </c>
      <c r="Q59" s="33">
        <v>102634304</v>
      </c>
      <c r="R59" s="33">
        <v>139732658</v>
      </c>
      <c r="S59" s="33">
        <v>61951611</v>
      </c>
      <c r="T59" s="38">
        <f t="shared" si="14"/>
        <v>0.44335813750855579</v>
      </c>
      <c r="U59" s="38">
        <f t="shared" si="15"/>
        <v>1.9157291546532389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189296410</v>
      </c>
      <c r="E60" s="33">
        <v>168404777</v>
      </c>
      <c r="F60" s="33">
        <v>14037910</v>
      </c>
      <c r="G60" s="38">
        <f t="shared" si="8"/>
        <v>7.4158353029515983E-2</v>
      </c>
      <c r="H60" s="33">
        <v>16298826</v>
      </c>
      <c r="I60" s="38">
        <f t="shared" si="9"/>
        <v>8.6102140024736873E-2</v>
      </c>
      <c r="J60" s="33">
        <v>-15257517</v>
      </c>
      <c r="K60" s="38">
        <f t="shared" si="10"/>
        <v>-9.0600262485428185E-2</v>
      </c>
      <c r="L60" s="33">
        <v>1768803</v>
      </c>
      <c r="M60" s="38">
        <f t="shared" si="11"/>
        <v>1.0503282813646077E-2</v>
      </c>
      <c r="N60" s="33">
        <f t="shared" si="12"/>
        <v>16848022</v>
      </c>
      <c r="O60" s="38">
        <f t="shared" si="13"/>
        <v>0.10004479861043372</v>
      </c>
      <c r="P60" s="33">
        <v>47721788</v>
      </c>
      <c r="Q60" s="33">
        <v>45309975</v>
      </c>
      <c r="R60" s="33">
        <v>50093146</v>
      </c>
      <c r="S60" s="33">
        <v>58215628</v>
      </c>
      <c r="T60" s="38">
        <f t="shared" si="14"/>
        <v>1.1621475720450858</v>
      </c>
      <c r="U60" s="38">
        <f t="shared" si="15"/>
        <v>-0.96293510628730006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119279487</v>
      </c>
      <c r="E61" s="33">
        <v>113479946</v>
      </c>
      <c r="F61" s="33">
        <v>5694817</v>
      </c>
      <c r="G61" s="38">
        <f t="shared" si="8"/>
        <v>4.7743473276339626E-2</v>
      </c>
      <c r="H61" s="33">
        <v>7856524</v>
      </c>
      <c r="I61" s="38">
        <f t="shared" si="9"/>
        <v>6.5866513996660631E-2</v>
      </c>
      <c r="J61" s="33">
        <v>4109254</v>
      </c>
      <c r="K61" s="38">
        <f t="shared" si="10"/>
        <v>3.6211279127679526E-2</v>
      </c>
      <c r="L61" s="33">
        <v>16581697</v>
      </c>
      <c r="M61" s="38">
        <f t="shared" si="11"/>
        <v>0.14612006424465518</v>
      </c>
      <c r="N61" s="33">
        <f t="shared" si="12"/>
        <v>34242292</v>
      </c>
      <c r="O61" s="38">
        <f t="shared" si="13"/>
        <v>0.301747517574603</v>
      </c>
      <c r="P61" s="33">
        <v>14568022</v>
      </c>
      <c r="Q61" s="33">
        <v>102121164</v>
      </c>
      <c r="R61" s="33">
        <v>114534285</v>
      </c>
      <c r="S61" s="33">
        <v>35706069</v>
      </c>
      <c r="T61" s="38">
        <f t="shared" si="14"/>
        <v>0.31175004934112088</v>
      </c>
      <c r="U61" s="38">
        <f t="shared" si="15"/>
        <v>0.13822569735273604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33940911</v>
      </c>
      <c r="E62" s="33">
        <v>33621819</v>
      </c>
      <c r="F62" s="33">
        <v>6852134</v>
      </c>
      <c r="G62" s="38">
        <f t="shared" si="8"/>
        <v>0.20188420988464334</v>
      </c>
      <c r="H62" s="33">
        <v>8596083</v>
      </c>
      <c r="I62" s="38">
        <f t="shared" si="9"/>
        <v>0.25326612476606769</v>
      </c>
      <c r="J62" s="33">
        <v>7003745</v>
      </c>
      <c r="K62" s="38">
        <f t="shared" si="10"/>
        <v>0.20830952067168049</v>
      </c>
      <c r="L62" s="33">
        <v>10981478</v>
      </c>
      <c r="M62" s="38">
        <f t="shared" si="11"/>
        <v>0.32661760507365767</v>
      </c>
      <c r="N62" s="33">
        <f t="shared" si="12"/>
        <v>33433440</v>
      </c>
      <c r="O62" s="38">
        <f t="shared" si="13"/>
        <v>0.99439712051272422</v>
      </c>
      <c r="P62" s="33">
        <v>7829279</v>
      </c>
      <c r="Q62" s="33">
        <v>36808693</v>
      </c>
      <c r="R62" s="33">
        <v>35113130</v>
      </c>
      <c r="S62" s="33">
        <v>20149436</v>
      </c>
      <c r="T62" s="38">
        <f t="shared" si="14"/>
        <v>0.57384334577976959</v>
      </c>
      <c r="U62" s="38">
        <f t="shared" si="15"/>
        <v>0.40261676713781691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470685811</v>
      </c>
      <c r="E63" s="34">
        <f>SUM(E59:E62)</f>
        <v>454147695</v>
      </c>
      <c r="F63" s="34">
        <f>SUM(F59:F62)</f>
        <v>41820596</v>
      </c>
      <c r="G63" s="39">
        <f t="shared" si="8"/>
        <v>8.885034352565177E-2</v>
      </c>
      <c r="H63" s="34">
        <f>SUM(H59:H62)</f>
        <v>46793962</v>
      </c>
      <c r="I63" s="39">
        <f t="shared" si="9"/>
        <v>9.941655538879203E-2</v>
      </c>
      <c r="J63" s="34">
        <f>SUM(J59:J62)</f>
        <v>5339752</v>
      </c>
      <c r="K63" s="39">
        <f t="shared" si="10"/>
        <v>1.1757743260152404E-2</v>
      </c>
      <c r="L63" s="34">
        <f>SUM(L59:L62)</f>
        <v>49987257</v>
      </c>
      <c r="M63" s="39">
        <f t="shared" si="11"/>
        <v>0.11006828296244023</v>
      </c>
      <c r="N63" s="34">
        <f t="shared" si="12"/>
        <v>143941567</v>
      </c>
      <c r="O63" s="39">
        <f t="shared" si="13"/>
        <v>0.31694880010345533</v>
      </c>
      <c r="P63" s="34">
        <f>SUM(P59:P62)</f>
        <v>77203176</v>
      </c>
      <c r="Q63" s="34">
        <f>SUM(Q59:Q62)</f>
        <v>286874136</v>
      </c>
      <c r="R63" s="34">
        <f>SUM(R59:R62)</f>
        <v>339473219</v>
      </c>
      <c r="S63" s="34">
        <f>SUM(S59:S62)</f>
        <v>176022744</v>
      </c>
      <c r="T63" s="39">
        <f t="shared" si="14"/>
        <v>0.51851732080226332</v>
      </c>
      <c r="U63" s="39">
        <f t="shared" si="15"/>
        <v>-0.35252330810846433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80614792</v>
      </c>
      <c r="E64" s="33">
        <v>83614792</v>
      </c>
      <c r="F64" s="33">
        <v>166257</v>
      </c>
      <c r="G64" s="38">
        <f t="shared" si="8"/>
        <v>2.0623634431755403E-3</v>
      </c>
      <c r="H64" s="33">
        <v>260395</v>
      </c>
      <c r="I64" s="38">
        <f t="shared" si="9"/>
        <v>3.2301143938943612E-3</v>
      </c>
      <c r="J64" s="33">
        <v>519768</v>
      </c>
      <c r="K64" s="38">
        <f t="shared" si="10"/>
        <v>6.2162206897554678E-3</v>
      </c>
      <c r="L64" s="33">
        <v>278466</v>
      </c>
      <c r="M64" s="38">
        <f t="shared" si="11"/>
        <v>3.3303437506607683E-3</v>
      </c>
      <c r="N64" s="33">
        <f t="shared" si="12"/>
        <v>1224886</v>
      </c>
      <c r="O64" s="38">
        <f t="shared" si="13"/>
        <v>1.4649154422341923E-2</v>
      </c>
      <c r="P64" s="33">
        <v>58170</v>
      </c>
      <c r="Q64" s="33">
        <v>88542069</v>
      </c>
      <c r="R64" s="33">
        <v>90436347</v>
      </c>
      <c r="S64" s="33">
        <v>343578</v>
      </c>
      <c r="T64" s="38">
        <f t="shared" si="14"/>
        <v>3.799114088498068E-3</v>
      </c>
      <c r="U64" s="38">
        <f t="shared" si="15"/>
        <v>3.7871067560598251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45167886</v>
      </c>
      <c r="E65" s="33">
        <v>53171931</v>
      </c>
      <c r="F65" s="33">
        <v>12201792</v>
      </c>
      <c r="G65" s="38">
        <f t="shared" si="8"/>
        <v>0.27014308351734684</v>
      </c>
      <c r="H65" s="33">
        <v>13240846</v>
      </c>
      <c r="I65" s="38">
        <f t="shared" si="9"/>
        <v>0.29314734809594589</v>
      </c>
      <c r="J65" s="33">
        <v>6808698</v>
      </c>
      <c r="K65" s="38">
        <f t="shared" si="10"/>
        <v>0.1280506062493762</v>
      </c>
      <c r="L65" s="33">
        <v>12335601</v>
      </c>
      <c r="M65" s="38">
        <f t="shared" si="11"/>
        <v>0.23199460256577856</v>
      </c>
      <c r="N65" s="33">
        <f t="shared" si="12"/>
        <v>44586937</v>
      </c>
      <c r="O65" s="38">
        <f t="shared" si="13"/>
        <v>0.83854274541957108</v>
      </c>
      <c r="P65" s="33">
        <v>11396613</v>
      </c>
      <c r="Q65" s="33">
        <v>34166712</v>
      </c>
      <c r="R65" s="33">
        <v>46478999</v>
      </c>
      <c r="S65" s="33">
        <v>75579980</v>
      </c>
      <c r="T65" s="38">
        <f t="shared" si="14"/>
        <v>1.6261103213518002</v>
      </c>
      <c r="U65" s="38">
        <f t="shared" si="15"/>
        <v>8.2391847472577995E-2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49481285</v>
      </c>
      <c r="E66" s="33">
        <v>50729988</v>
      </c>
      <c r="F66" s="33">
        <v>3988283</v>
      </c>
      <c r="G66" s="38">
        <f t="shared" si="8"/>
        <v>8.060184774910352E-2</v>
      </c>
      <c r="H66" s="33">
        <v>6303474</v>
      </c>
      <c r="I66" s="38">
        <f t="shared" si="9"/>
        <v>0.12739107321081092</v>
      </c>
      <c r="J66" s="33">
        <v>22288512</v>
      </c>
      <c r="K66" s="38">
        <f t="shared" si="10"/>
        <v>0.43935575147386197</v>
      </c>
      <c r="L66" s="33">
        <v>14455788</v>
      </c>
      <c r="M66" s="38">
        <f t="shared" si="11"/>
        <v>0.28495547840460755</v>
      </c>
      <c r="N66" s="33">
        <f t="shared" si="12"/>
        <v>47036057</v>
      </c>
      <c r="O66" s="38">
        <f t="shared" si="13"/>
        <v>0.92718446927288845</v>
      </c>
      <c r="P66" s="33">
        <v>4748891</v>
      </c>
      <c r="Q66" s="33">
        <v>33655225</v>
      </c>
      <c r="R66" s="33">
        <v>53205728</v>
      </c>
      <c r="S66" s="33">
        <v>18696350</v>
      </c>
      <c r="T66" s="38">
        <f t="shared" si="14"/>
        <v>0.35139731571758592</v>
      </c>
      <c r="U66" s="38">
        <f t="shared" si="15"/>
        <v>2.04403449142126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678455974</v>
      </c>
      <c r="E67" s="33">
        <v>663776093</v>
      </c>
      <c r="F67" s="33">
        <v>75135377</v>
      </c>
      <c r="G67" s="38">
        <f t="shared" si="8"/>
        <v>0.11074466122985306</v>
      </c>
      <c r="H67" s="33">
        <v>102837989</v>
      </c>
      <c r="I67" s="38">
        <f t="shared" si="9"/>
        <v>0.15157651040154302</v>
      </c>
      <c r="J67" s="33">
        <v>94031026</v>
      </c>
      <c r="K67" s="38">
        <f t="shared" si="10"/>
        <v>0.14166076029496288</v>
      </c>
      <c r="L67" s="33">
        <v>142816012</v>
      </c>
      <c r="M67" s="38">
        <f t="shared" si="11"/>
        <v>0.21515690834017429</v>
      </c>
      <c r="N67" s="33">
        <f t="shared" si="12"/>
        <v>414820404</v>
      </c>
      <c r="O67" s="38">
        <f t="shared" si="13"/>
        <v>0.62494025978727141</v>
      </c>
      <c r="P67" s="33">
        <v>131359187</v>
      </c>
      <c r="Q67" s="33">
        <v>536292626</v>
      </c>
      <c r="R67" s="33">
        <v>602187720</v>
      </c>
      <c r="S67" s="33">
        <v>515692759</v>
      </c>
      <c r="T67" s="38">
        <f t="shared" si="14"/>
        <v>0.85636545195574565</v>
      </c>
      <c r="U67" s="38">
        <f t="shared" si="15"/>
        <v>8.7217538884432955E-2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141371201</v>
      </c>
      <c r="E68" s="33">
        <v>132727937</v>
      </c>
      <c r="F68" s="33">
        <v>13736808</v>
      </c>
      <c r="G68" s="38">
        <f t="shared" si="8"/>
        <v>9.7168361751414981E-2</v>
      </c>
      <c r="H68" s="33">
        <v>26179977</v>
      </c>
      <c r="I68" s="38">
        <f t="shared" si="9"/>
        <v>0.18518606912025881</v>
      </c>
      <c r="J68" s="33">
        <v>30325509</v>
      </c>
      <c r="K68" s="38">
        <f t="shared" si="10"/>
        <v>0.22847871883972701</v>
      </c>
      <c r="L68" s="33">
        <v>29739795</v>
      </c>
      <c r="M68" s="38">
        <f t="shared" si="11"/>
        <v>0.22406582722671264</v>
      </c>
      <c r="N68" s="33">
        <f t="shared" si="12"/>
        <v>99982089</v>
      </c>
      <c r="O68" s="38">
        <f t="shared" si="13"/>
        <v>0.75328594160248263</v>
      </c>
      <c r="P68" s="33">
        <v>25773451</v>
      </c>
      <c r="Q68" s="33">
        <v>128341507</v>
      </c>
      <c r="R68" s="33">
        <v>131261442</v>
      </c>
      <c r="S68" s="33">
        <v>105211707</v>
      </c>
      <c r="T68" s="38">
        <f t="shared" si="14"/>
        <v>0.80154312947438133</v>
      </c>
      <c r="U68" s="38">
        <f t="shared" si="15"/>
        <v>0.15389262384769498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55632676</v>
      </c>
      <c r="E69" s="33">
        <v>56708352</v>
      </c>
      <c r="F69" s="33">
        <v>11759750</v>
      </c>
      <c r="G69" s="38">
        <f t="shared" si="8"/>
        <v>0.21138206617995511</v>
      </c>
      <c r="H69" s="33">
        <v>14386961</v>
      </c>
      <c r="I69" s="38">
        <f t="shared" si="9"/>
        <v>0.2586063089972519</v>
      </c>
      <c r="J69" s="33">
        <v>11848285</v>
      </c>
      <c r="K69" s="38">
        <f t="shared" si="10"/>
        <v>0.20893368581756705</v>
      </c>
      <c r="L69" s="33">
        <v>14017691</v>
      </c>
      <c r="M69" s="38">
        <f t="shared" si="11"/>
        <v>0.2471891794704244</v>
      </c>
      <c r="N69" s="33">
        <f t="shared" si="12"/>
        <v>52012687</v>
      </c>
      <c r="O69" s="38">
        <f t="shared" si="13"/>
        <v>0.91719623592658805</v>
      </c>
      <c r="P69" s="33">
        <v>12087176</v>
      </c>
      <c r="Q69" s="33">
        <v>51940134</v>
      </c>
      <c r="R69" s="33">
        <v>53499359</v>
      </c>
      <c r="S69" s="33">
        <v>46619899</v>
      </c>
      <c r="T69" s="38">
        <f t="shared" si="14"/>
        <v>0.87141042194542928</v>
      </c>
      <c r="U69" s="38">
        <f t="shared" si="15"/>
        <v>0.15971596674028743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1050723814</v>
      </c>
      <c r="E70" s="34">
        <f>SUM(E64:E69)</f>
        <v>1040729093</v>
      </c>
      <c r="F70" s="34">
        <f>SUM(F64:F69)</f>
        <v>116988267</v>
      </c>
      <c r="G70" s="39">
        <f t="shared" si="8"/>
        <v>0.11134064484047185</v>
      </c>
      <c r="H70" s="34">
        <f>SUM(H64:H69)</f>
        <v>163209642</v>
      </c>
      <c r="I70" s="39">
        <f t="shared" si="9"/>
        <v>0.15533067760087904</v>
      </c>
      <c r="J70" s="34">
        <f>SUM(J64:J69)</f>
        <v>165821798</v>
      </c>
      <c r="K70" s="39">
        <f t="shared" si="10"/>
        <v>0.15933233645078854</v>
      </c>
      <c r="L70" s="34">
        <f>SUM(L64:L69)</f>
        <v>213643353</v>
      </c>
      <c r="M70" s="39">
        <f t="shared" si="11"/>
        <v>0.20528238754636216</v>
      </c>
      <c r="N70" s="34">
        <f t="shared" si="12"/>
        <v>659663060</v>
      </c>
      <c r="O70" s="39">
        <f t="shared" si="13"/>
        <v>0.63384704476595233</v>
      </c>
      <c r="P70" s="34">
        <f>SUM(P64:P69)</f>
        <v>185423488</v>
      </c>
      <c r="Q70" s="34">
        <f>SUM(Q64:Q69)</f>
        <v>872938273</v>
      </c>
      <c r="R70" s="34">
        <f>SUM(R64:R69)</f>
        <v>977069595</v>
      </c>
      <c r="S70" s="34">
        <f>SUM(S64:S69)</f>
        <v>762144273</v>
      </c>
      <c r="T70" s="39">
        <f t="shared" si="14"/>
        <v>0.7800306926959486</v>
      </c>
      <c r="U70" s="39">
        <f t="shared" si="15"/>
        <v>0.15219142571625022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167775948</v>
      </c>
      <c r="E71" s="33">
        <v>186129801</v>
      </c>
      <c r="F71" s="33">
        <v>25085251</v>
      </c>
      <c r="G71" s="38">
        <f t="shared" si="8"/>
        <v>0.14951637167921114</v>
      </c>
      <c r="H71" s="33">
        <v>26528389</v>
      </c>
      <c r="I71" s="38">
        <f t="shared" si="9"/>
        <v>0.15811795025589723</v>
      </c>
      <c r="J71" s="33">
        <v>24921878</v>
      </c>
      <c r="K71" s="38">
        <f t="shared" si="10"/>
        <v>0.13389515201813385</v>
      </c>
      <c r="L71" s="33">
        <v>45863257</v>
      </c>
      <c r="M71" s="38">
        <f t="shared" si="11"/>
        <v>0.2464046958283698</v>
      </c>
      <c r="N71" s="33">
        <f t="shared" si="12"/>
        <v>122398775</v>
      </c>
      <c r="O71" s="38">
        <f t="shared" si="13"/>
        <v>0.65759902144847826</v>
      </c>
      <c r="P71" s="33">
        <v>29220575</v>
      </c>
      <c r="Q71" s="33">
        <v>113581320</v>
      </c>
      <c r="R71" s="33">
        <v>111711244</v>
      </c>
      <c r="S71" s="33">
        <v>98957912</v>
      </c>
      <c r="T71" s="38">
        <f t="shared" si="14"/>
        <v>0.88583663073342911</v>
      </c>
      <c r="U71" s="38">
        <f t="shared" si="15"/>
        <v>0.5695535423242013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285586518</v>
      </c>
      <c r="E72" s="33">
        <v>266109968</v>
      </c>
      <c r="F72" s="33">
        <v>62388842</v>
      </c>
      <c r="G72" s="38">
        <f t="shared" si="8"/>
        <v>0.21845863886333738</v>
      </c>
      <c r="H72" s="33">
        <v>56134456</v>
      </c>
      <c r="I72" s="38">
        <f t="shared" si="9"/>
        <v>0.19655849440343678</v>
      </c>
      <c r="J72" s="33">
        <v>74994726</v>
      </c>
      <c r="K72" s="38">
        <f t="shared" si="10"/>
        <v>0.28181855254666749</v>
      </c>
      <c r="L72" s="33">
        <v>58216386</v>
      </c>
      <c r="M72" s="38">
        <f t="shared" si="11"/>
        <v>0.21876815227004198</v>
      </c>
      <c r="N72" s="33">
        <f t="shared" si="12"/>
        <v>251734410</v>
      </c>
      <c r="O72" s="38">
        <f t="shared" si="13"/>
        <v>0.94597888193350199</v>
      </c>
      <c r="P72" s="33">
        <v>54969104</v>
      </c>
      <c r="Q72" s="33">
        <v>269970370</v>
      </c>
      <c r="R72" s="33">
        <v>280965253</v>
      </c>
      <c r="S72" s="33">
        <v>227879382</v>
      </c>
      <c r="T72" s="38">
        <f t="shared" si="14"/>
        <v>0.81105894613950713</v>
      </c>
      <c r="U72" s="38">
        <f t="shared" si="15"/>
        <v>5.9074675839722701E-2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12707820</v>
      </c>
      <c r="E73" s="33">
        <v>72579128</v>
      </c>
      <c r="F73" s="33">
        <v>10822071</v>
      </c>
      <c r="G73" s="38">
        <f t="shared" si="8"/>
        <v>0.85160719934654405</v>
      </c>
      <c r="H73" s="33">
        <v>9319754</v>
      </c>
      <c r="I73" s="38">
        <f t="shared" si="9"/>
        <v>0.73338731584174155</v>
      </c>
      <c r="J73" s="33">
        <v>14832711</v>
      </c>
      <c r="K73" s="38">
        <f t="shared" si="10"/>
        <v>0.20436606788662437</v>
      </c>
      <c r="L73" s="33">
        <v>47131525</v>
      </c>
      <c r="M73" s="38">
        <f t="shared" si="11"/>
        <v>0.64938125186623896</v>
      </c>
      <c r="N73" s="33">
        <f t="shared" si="12"/>
        <v>82106061</v>
      </c>
      <c r="O73" s="38">
        <f t="shared" si="13"/>
        <v>1.1312627095767809</v>
      </c>
      <c r="P73" s="33">
        <v>36344137</v>
      </c>
      <c r="Q73" s="33">
        <v>58814292</v>
      </c>
      <c r="R73" s="33">
        <v>58814292</v>
      </c>
      <c r="S73" s="33">
        <v>71044780</v>
      </c>
      <c r="T73" s="38">
        <f t="shared" si="14"/>
        <v>1.2079509517856646</v>
      </c>
      <c r="U73" s="38">
        <f t="shared" si="15"/>
        <v>0.29681233041797084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1113280239</v>
      </c>
      <c r="E74" s="33">
        <v>889580074</v>
      </c>
      <c r="F74" s="33">
        <v>76102329</v>
      </c>
      <c r="G74" s="38">
        <f t="shared" si="8"/>
        <v>6.8358645320389988E-2</v>
      </c>
      <c r="H74" s="33">
        <v>136010056</v>
      </c>
      <c r="I74" s="38">
        <f t="shared" si="9"/>
        <v>0.1221705472129556</v>
      </c>
      <c r="J74" s="33">
        <v>170935359</v>
      </c>
      <c r="K74" s="38">
        <f t="shared" si="10"/>
        <v>0.19215286402649348</v>
      </c>
      <c r="L74" s="33">
        <v>146846799</v>
      </c>
      <c r="M74" s="38">
        <f t="shared" si="11"/>
        <v>0.16507428987218975</v>
      </c>
      <c r="N74" s="33">
        <f t="shared" si="12"/>
        <v>529894543</v>
      </c>
      <c r="O74" s="38">
        <f t="shared" si="13"/>
        <v>0.59566817927623683</v>
      </c>
      <c r="P74" s="33">
        <v>276997023</v>
      </c>
      <c r="Q74" s="33">
        <v>1226047798</v>
      </c>
      <c r="R74" s="33">
        <v>1029253733</v>
      </c>
      <c r="S74" s="33">
        <v>436983059</v>
      </c>
      <c r="T74" s="38">
        <f t="shared" si="14"/>
        <v>0.4245630061756599</v>
      </c>
      <c r="U74" s="38">
        <f t="shared" si="15"/>
        <v>-0.46986145407057311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46490919</v>
      </c>
      <c r="E75" s="33">
        <v>51683367</v>
      </c>
      <c r="F75" s="33">
        <v>10816290</v>
      </c>
      <c r="G75" s="38">
        <f t="shared" si="8"/>
        <v>0.2326538221367489</v>
      </c>
      <c r="H75" s="33">
        <v>18177688</v>
      </c>
      <c r="I75" s="38">
        <f t="shared" si="9"/>
        <v>0.3909943789237636</v>
      </c>
      <c r="J75" s="33">
        <v>11769897</v>
      </c>
      <c r="K75" s="38">
        <f t="shared" si="10"/>
        <v>0.22773084810825114</v>
      </c>
      <c r="L75" s="33">
        <v>6498925</v>
      </c>
      <c r="M75" s="38">
        <f t="shared" si="11"/>
        <v>0.12574500032089628</v>
      </c>
      <c r="N75" s="33">
        <f t="shared" si="12"/>
        <v>47262800</v>
      </c>
      <c r="O75" s="38">
        <f t="shared" si="13"/>
        <v>0.91446828531894986</v>
      </c>
      <c r="P75" s="33">
        <v>31135706</v>
      </c>
      <c r="Q75" s="33">
        <v>48295046</v>
      </c>
      <c r="R75" s="33">
        <v>51824530</v>
      </c>
      <c r="S75" s="33">
        <v>64560981</v>
      </c>
      <c r="T75" s="38">
        <f t="shared" si="14"/>
        <v>1.245761051764483</v>
      </c>
      <c r="U75" s="38">
        <f t="shared" si="15"/>
        <v>-0.79127099285945213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97484290</v>
      </c>
      <c r="E76" s="33">
        <v>94739515</v>
      </c>
      <c r="F76" s="33">
        <v>10371801</v>
      </c>
      <c r="G76" s="38">
        <f t="shared" si="8"/>
        <v>0.10639458932305913</v>
      </c>
      <c r="H76" s="33">
        <v>7141180</v>
      </c>
      <c r="I76" s="38">
        <f t="shared" si="9"/>
        <v>7.3254675189202284E-2</v>
      </c>
      <c r="J76" s="33">
        <v>9781928</v>
      </c>
      <c r="K76" s="38">
        <f t="shared" si="10"/>
        <v>0.10325077133865421</v>
      </c>
      <c r="L76" s="33">
        <v>8697770</v>
      </c>
      <c r="M76" s="38">
        <f t="shared" si="11"/>
        <v>9.1807204206185766E-2</v>
      </c>
      <c r="N76" s="33">
        <f t="shared" si="12"/>
        <v>35992679</v>
      </c>
      <c r="O76" s="38">
        <f t="shared" si="13"/>
        <v>0.37991200398270986</v>
      </c>
      <c r="P76" s="33">
        <v>26874526</v>
      </c>
      <c r="Q76" s="33">
        <v>88782870</v>
      </c>
      <c r="R76" s="33">
        <v>92906747</v>
      </c>
      <c r="S76" s="33">
        <v>43745198</v>
      </c>
      <c r="T76" s="38">
        <f t="shared" si="14"/>
        <v>0.47085060463907968</v>
      </c>
      <c r="U76" s="38">
        <f t="shared" si="15"/>
        <v>-0.67635633834062792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46046159</v>
      </c>
      <c r="E77" s="33">
        <v>53592843</v>
      </c>
      <c r="F77" s="33">
        <v>10376270</v>
      </c>
      <c r="G77" s="38">
        <f t="shared" si="8"/>
        <v>0.22534496308367435</v>
      </c>
      <c r="H77" s="33">
        <v>11838894</v>
      </c>
      <c r="I77" s="38">
        <f t="shared" si="9"/>
        <v>0.25710926290290576</v>
      </c>
      <c r="J77" s="33">
        <v>8782010</v>
      </c>
      <c r="K77" s="38">
        <f t="shared" si="10"/>
        <v>0.16386535045360442</v>
      </c>
      <c r="L77" s="33">
        <v>10658859</v>
      </c>
      <c r="M77" s="38">
        <f t="shared" si="11"/>
        <v>0.1988858661594049</v>
      </c>
      <c r="N77" s="33">
        <f t="shared" si="12"/>
        <v>41656033</v>
      </c>
      <c r="O77" s="38">
        <f t="shared" si="13"/>
        <v>0.77726858043339853</v>
      </c>
      <c r="P77" s="33">
        <v>8552664</v>
      </c>
      <c r="Q77" s="33">
        <v>44862486</v>
      </c>
      <c r="R77" s="33">
        <v>46198039</v>
      </c>
      <c r="S77" s="33">
        <v>36951334</v>
      </c>
      <c r="T77" s="38">
        <f t="shared" si="14"/>
        <v>0.79984637443160733</v>
      </c>
      <c r="U77" s="38">
        <f t="shared" si="15"/>
        <v>0.24626186647809378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1769371893</v>
      </c>
      <c r="E78" s="34">
        <f>SUM(E71:E77)</f>
        <v>1614414696</v>
      </c>
      <c r="F78" s="34">
        <f>SUM(F71:F77)</f>
        <v>205962854</v>
      </c>
      <c r="G78" s="39">
        <f t="shared" si="8"/>
        <v>0.1164045019675239</v>
      </c>
      <c r="H78" s="34">
        <f>SUM(H71:H77)</f>
        <v>265150417</v>
      </c>
      <c r="I78" s="39">
        <f t="shared" si="9"/>
        <v>0.14985567367097313</v>
      </c>
      <c r="J78" s="34">
        <f>SUM(J71:J77)</f>
        <v>316018509</v>
      </c>
      <c r="K78" s="39">
        <f t="shared" si="10"/>
        <v>0.19574803783872394</v>
      </c>
      <c r="L78" s="34">
        <f>SUM(L71:L77)</f>
        <v>323913521</v>
      </c>
      <c r="M78" s="39">
        <f t="shared" si="11"/>
        <v>0.2006383624991481</v>
      </c>
      <c r="N78" s="34">
        <f t="shared" si="12"/>
        <v>1111045301</v>
      </c>
      <c r="O78" s="39">
        <f t="shared" si="13"/>
        <v>0.68820316350737676</v>
      </c>
      <c r="P78" s="34">
        <f>SUM(P71:P77)</f>
        <v>464093735</v>
      </c>
      <c r="Q78" s="34">
        <f>SUM(Q71:Q77)</f>
        <v>1850354182</v>
      </c>
      <c r="R78" s="34">
        <f>SUM(R71:R77)</f>
        <v>1671673838</v>
      </c>
      <c r="S78" s="34">
        <f>SUM(S71:S77)</f>
        <v>980122646</v>
      </c>
      <c r="T78" s="39">
        <f t="shared" si="14"/>
        <v>0.5863121284308811</v>
      </c>
      <c r="U78" s="39">
        <f t="shared" si="15"/>
        <v>-0.30205151121033769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166899426</v>
      </c>
      <c r="E79" s="33">
        <v>163875575</v>
      </c>
      <c r="F79" s="33">
        <v>28943643</v>
      </c>
      <c r="G79" s="38">
        <f t="shared" si="8"/>
        <v>0.1734196677225241</v>
      </c>
      <c r="H79" s="33">
        <v>43236324</v>
      </c>
      <c r="I79" s="38">
        <f t="shared" si="9"/>
        <v>0.25905615756881034</v>
      </c>
      <c r="J79" s="33">
        <v>38923766</v>
      </c>
      <c r="K79" s="38">
        <f t="shared" si="10"/>
        <v>0.23752024058496821</v>
      </c>
      <c r="L79" s="33">
        <v>15646571</v>
      </c>
      <c r="M79" s="38">
        <f t="shared" si="11"/>
        <v>9.547835911483453E-2</v>
      </c>
      <c r="N79" s="33">
        <f t="shared" si="12"/>
        <v>126750304</v>
      </c>
      <c r="O79" s="38">
        <f t="shared" si="13"/>
        <v>0.77345451877132998</v>
      </c>
      <c r="P79" s="33">
        <v>31168832</v>
      </c>
      <c r="Q79" s="33">
        <v>151856213</v>
      </c>
      <c r="R79" s="33">
        <v>158874312</v>
      </c>
      <c r="S79" s="33">
        <v>123872894</v>
      </c>
      <c r="T79" s="38">
        <f t="shared" si="14"/>
        <v>0.77969114352482605</v>
      </c>
      <c r="U79" s="38">
        <f t="shared" si="15"/>
        <v>-0.49800586046984374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260924245</v>
      </c>
      <c r="E80" s="33">
        <v>247725819</v>
      </c>
      <c r="F80" s="33">
        <v>27094545</v>
      </c>
      <c r="G80" s="38">
        <f t="shared" si="8"/>
        <v>0.10384065689257815</v>
      </c>
      <c r="H80" s="33">
        <v>50799059</v>
      </c>
      <c r="I80" s="38">
        <f t="shared" si="9"/>
        <v>0.19468891823371953</v>
      </c>
      <c r="J80" s="33">
        <v>19262623</v>
      </c>
      <c r="K80" s="38">
        <f t="shared" si="10"/>
        <v>7.7757833550648192E-2</v>
      </c>
      <c r="L80" s="33">
        <v>6245585</v>
      </c>
      <c r="M80" s="38">
        <f t="shared" si="11"/>
        <v>2.5211683728453029E-2</v>
      </c>
      <c r="N80" s="33">
        <f t="shared" si="12"/>
        <v>103401812</v>
      </c>
      <c r="O80" s="38">
        <f t="shared" si="13"/>
        <v>0.41740425934367381</v>
      </c>
      <c r="P80" s="33">
        <v>31378177</v>
      </c>
      <c r="Q80" s="33">
        <v>275885702</v>
      </c>
      <c r="R80" s="33">
        <v>307847971</v>
      </c>
      <c r="S80" s="33">
        <v>99730852</v>
      </c>
      <c r="T80" s="38">
        <f t="shared" si="14"/>
        <v>0.32396137507757033</v>
      </c>
      <c r="U80" s="38">
        <f t="shared" si="15"/>
        <v>-0.80095768469914619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227934050</v>
      </c>
      <c r="E81" s="33">
        <v>235176260</v>
      </c>
      <c r="F81" s="33">
        <v>35433564</v>
      </c>
      <c r="G81" s="38">
        <f t="shared" si="8"/>
        <v>0.1554553345583953</v>
      </c>
      <c r="H81" s="33">
        <v>48051701</v>
      </c>
      <c r="I81" s="38">
        <f t="shared" si="9"/>
        <v>0.21081405345098725</v>
      </c>
      <c r="J81" s="33">
        <v>42187620</v>
      </c>
      <c r="K81" s="38">
        <f t="shared" si="10"/>
        <v>0.17938723917116464</v>
      </c>
      <c r="L81" s="33">
        <v>40204470</v>
      </c>
      <c r="M81" s="38">
        <f t="shared" si="11"/>
        <v>0.17095462781830104</v>
      </c>
      <c r="N81" s="33">
        <f t="shared" si="12"/>
        <v>165877355</v>
      </c>
      <c r="O81" s="38">
        <f t="shared" si="13"/>
        <v>0.70533205605021532</v>
      </c>
      <c r="P81" s="33">
        <v>43399115</v>
      </c>
      <c r="Q81" s="33">
        <v>219826870</v>
      </c>
      <c r="R81" s="33">
        <v>216659230</v>
      </c>
      <c r="S81" s="33">
        <v>160676046</v>
      </c>
      <c r="T81" s="38">
        <f t="shared" si="14"/>
        <v>0.74160720501037503</v>
      </c>
      <c r="U81" s="38">
        <f t="shared" si="15"/>
        <v>-7.3610832847628371E-2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137357627</v>
      </c>
      <c r="E82" s="33">
        <v>141598744</v>
      </c>
      <c r="F82" s="33">
        <v>24337248</v>
      </c>
      <c r="G82" s="38">
        <f t="shared" si="8"/>
        <v>0.17718162821784916</v>
      </c>
      <c r="H82" s="33">
        <v>27207831</v>
      </c>
      <c r="I82" s="38">
        <f t="shared" si="9"/>
        <v>0.19808023474371758</v>
      </c>
      <c r="J82" s="33">
        <v>28591484</v>
      </c>
      <c r="K82" s="38">
        <f t="shared" si="10"/>
        <v>0.20191905092039517</v>
      </c>
      <c r="L82" s="33">
        <v>28470053</v>
      </c>
      <c r="M82" s="38">
        <f t="shared" si="11"/>
        <v>0.20106147975436844</v>
      </c>
      <c r="N82" s="33">
        <f t="shared" si="12"/>
        <v>108606616</v>
      </c>
      <c r="O82" s="38">
        <f t="shared" si="13"/>
        <v>0.76700267906331143</v>
      </c>
      <c r="P82" s="33">
        <v>73848964</v>
      </c>
      <c r="Q82" s="33">
        <v>296374471</v>
      </c>
      <c r="R82" s="33">
        <v>152171504</v>
      </c>
      <c r="S82" s="33">
        <v>96743300</v>
      </c>
      <c r="T82" s="38">
        <f t="shared" si="14"/>
        <v>0.63575175020942165</v>
      </c>
      <c r="U82" s="38">
        <f t="shared" si="15"/>
        <v>-0.61448270283114603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126722049</v>
      </c>
      <c r="E83" s="33">
        <v>126727649</v>
      </c>
      <c r="F83" s="33">
        <v>26060387</v>
      </c>
      <c r="G83" s="38">
        <f t="shared" si="8"/>
        <v>0.20564998124359557</v>
      </c>
      <c r="H83" s="33">
        <v>30845040</v>
      </c>
      <c r="I83" s="38">
        <f t="shared" si="9"/>
        <v>0.24340704907636082</v>
      </c>
      <c r="J83" s="33">
        <v>27219056</v>
      </c>
      <c r="K83" s="38">
        <f t="shared" si="10"/>
        <v>0.214783878772974</v>
      </c>
      <c r="L83" s="33">
        <v>30710849</v>
      </c>
      <c r="M83" s="38">
        <f t="shared" si="11"/>
        <v>0.24233740026219536</v>
      </c>
      <c r="N83" s="33">
        <f t="shared" si="12"/>
        <v>114835332</v>
      </c>
      <c r="O83" s="38">
        <f t="shared" si="13"/>
        <v>0.90615846586091087</v>
      </c>
      <c r="P83" s="33">
        <v>29254754</v>
      </c>
      <c r="Q83" s="33">
        <v>118028030</v>
      </c>
      <c r="R83" s="33">
        <v>126876950</v>
      </c>
      <c r="S83" s="33">
        <v>104538005</v>
      </c>
      <c r="T83" s="38">
        <f t="shared" si="14"/>
        <v>0.82393220360357022</v>
      </c>
      <c r="U83" s="38">
        <f t="shared" si="15"/>
        <v>4.9772936049983452E-2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919837397</v>
      </c>
      <c r="E84" s="34">
        <f>SUM(E79:E83)</f>
        <v>915104047</v>
      </c>
      <c r="F84" s="34">
        <f>SUM(F79:F83)</f>
        <v>141869387</v>
      </c>
      <c r="G84" s="39">
        <f t="shared" si="8"/>
        <v>0.15423311496433972</v>
      </c>
      <c r="H84" s="34">
        <f>SUM(H79:H83)</f>
        <v>200139955</v>
      </c>
      <c r="I84" s="39">
        <f t="shared" si="9"/>
        <v>0.21758188529053685</v>
      </c>
      <c r="J84" s="34">
        <f>SUM(J79:J83)</f>
        <v>156184549</v>
      </c>
      <c r="K84" s="39">
        <f t="shared" si="10"/>
        <v>0.17067408838592973</v>
      </c>
      <c r="L84" s="34">
        <f>SUM(L79:L83)</f>
        <v>121277528</v>
      </c>
      <c r="M84" s="39">
        <f t="shared" si="11"/>
        <v>0.13252867627193435</v>
      </c>
      <c r="N84" s="34">
        <f t="shared" si="12"/>
        <v>619471419</v>
      </c>
      <c r="O84" s="39">
        <f t="shared" si="13"/>
        <v>0.67694096756628153</v>
      </c>
      <c r="P84" s="34">
        <f>SUM(P79:P83)</f>
        <v>209049842</v>
      </c>
      <c r="Q84" s="34">
        <f>SUM(Q79:Q83)</f>
        <v>1061971286</v>
      </c>
      <c r="R84" s="34">
        <f>SUM(R79:R83)</f>
        <v>962429967</v>
      </c>
      <c r="S84" s="34">
        <f>SUM(S79:S83)</f>
        <v>585561097</v>
      </c>
      <c r="T84" s="39">
        <f t="shared" si="14"/>
        <v>0.6084194352605814</v>
      </c>
      <c r="U84" s="39">
        <f t="shared" si="15"/>
        <v>-0.41986309657196486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5578285871</v>
      </c>
      <c r="E85" s="34">
        <f>SUM(E57,E59:E62,E64:E69,E71:E77,E79:E83)</f>
        <v>5294880504</v>
      </c>
      <c r="F85" s="34">
        <f>SUM(F57,F59:F62,F64:F69,F71:F77,F79:F83)</f>
        <v>826276803</v>
      </c>
      <c r="G85" s="39">
        <f t="shared" si="8"/>
        <v>0.14812378248586894</v>
      </c>
      <c r="H85" s="34">
        <f>SUM(H57,H59:H62,H64:H69,H71:H77,H79:H83)</f>
        <v>1033314383</v>
      </c>
      <c r="I85" s="39">
        <f t="shared" si="9"/>
        <v>0.18523869283428482</v>
      </c>
      <c r="J85" s="34">
        <f>SUM(J57,J59:J62,J64:J69,J71:J77,J79:J83)</f>
        <v>888370469</v>
      </c>
      <c r="K85" s="39">
        <f t="shared" si="10"/>
        <v>0.16777913464314889</v>
      </c>
      <c r="L85" s="34">
        <f>SUM(L57,L59:L62,L64:L69,L71:L77,L79:L83)</f>
        <v>1067969225</v>
      </c>
      <c r="M85" s="39">
        <f t="shared" si="11"/>
        <v>0.20169845649834894</v>
      </c>
      <c r="N85" s="34">
        <f t="shared" si="12"/>
        <v>3815930880</v>
      </c>
      <c r="O85" s="39">
        <f t="shared" si="13"/>
        <v>0.72068309702499755</v>
      </c>
      <c r="P85" s="34">
        <f>SUM(P57,P59:P62,P64:P69,P71:P77,P79:P83)</f>
        <v>1145327495</v>
      </c>
      <c r="Q85" s="34">
        <f>SUM(Q57,Q59:Q62,Q64:Q69,Q71:Q77,Q79:Q83)</f>
        <v>5429200699</v>
      </c>
      <c r="R85" s="34">
        <f>SUM(R57,R59:R62,R64:R69,R71:R77,R79:R83)</f>
        <v>5193633466</v>
      </c>
      <c r="S85" s="34">
        <f>SUM(S57,S59:S62,S64:S69,S71:S77,S79:S83)</f>
        <v>4264464130</v>
      </c>
      <c r="T85" s="39">
        <f t="shared" si="14"/>
        <v>0.82109454930102688</v>
      </c>
      <c r="U85" s="39">
        <f t="shared" si="15"/>
        <v>-6.7542489233614389E-2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5473434527</v>
      </c>
      <c r="E88" s="33">
        <v>7383834469</v>
      </c>
      <c r="F88" s="33">
        <v>1253897578</v>
      </c>
      <c r="G88" s="38">
        <f t="shared" ref="G88:G99" si="16">IF(($D88      =0),0,($F88      /$D88      ))</f>
        <v>0.22908789203828545</v>
      </c>
      <c r="H88" s="33">
        <v>1539436558</v>
      </c>
      <c r="I88" s="38">
        <f t="shared" ref="I88:I99" si="17">IF(($D88      =0),0,($H88      /$D88      ))</f>
        <v>0.28125604689452055</v>
      </c>
      <c r="J88" s="33">
        <v>1802184951</v>
      </c>
      <c r="K88" s="38">
        <f t="shared" ref="K88:K99" si="18">IF(($E88      =0),0,($J88      /$E88      ))</f>
        <v>0.24407168911575988</v>
      </c>
      <c r="L88" s="33">
        <v>2519122568</v>
      </c>
      <c r="M88" s="38">
        <f t="shared" ref="M88:M99" si="19">IF(($E88      =0),0,($L88      /$E88      ))</f>
        <v>0.34116725917627017</v>
      </c>
      <c r="N88" s="33">
        <f t="shared" ref="N88:N99" si="20">$F88      +$H88      +$J88      +$L88</f>
        <v>7114641655</v>
      </c>
      <c r="O88" s="38">
        <f t="shared" ref="O88:O99" si="21">IF(($E88      =0),0,($N88      /$E88      ))</f>
        <v>0.96354295114141997</v>
      </c>
      <c r="P88" s="33">
        <v>1692338983</v>
      </c>
      <c r="Q88" s="33">
        <v>5533886224</v>
      </c>
      <c r="R88" s="33">
        <v>6571899982</v>
      </c>
      <c r="S88" s="33">
        <v>6088017398</v>
      </c>
      <c r="T88" s="38">
        <f t="shared" ref="T88:T99" si="22">IF(($R88      =0),0,($S88      /$R88      ))</f>
        <v>0.92637097561963477</v>
      </c>
      <c r="U88" s="38">
        <f t="shared" ref="U88:U99" si="23">IF(($P88      =0),0,(($L88      /$P88      )-1))</f>
        <v>0.48854490341785151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20739350830</v>
      </c>
      <c r="E89" s="33">
        <v>19676469947</v>
      </c>
      <c r="F89" s="33">
        <v>6137025020</v>
      </c>
      <c r="G89" s="38">
        <f t="shared" si="16"/>
        <v>0.29591210787189332</v>
      </c>
      <c r="H89" s="33">
        <v>7047088349</v>
      </c>
      <c r="I89" s="38">
        <f t="shared" si="17"/>
        <v>0.33979310185573441</v>
      </c>
      <c r="J89" s="33">
        <v>7053615032</v>
      </c>
      <c r="K89" s="38">
        <f t="shared" si="18"/>
        <v>0.35847969940743557</v>
      </c>
      <c r="L89" s="33">
        <v>5942505902</v>
      </c>
      <c r="M89" s="38">
        <f t="shared" si="19"/>
        <v>0.30201077317255437</v>
      </c>
      <c r="N89" s="33">
        <f t="shared" si="20"/>
        <v>26180234303</v>
      </c>
      <c r="O89" s="38">
        <f t="shared" si="21"/>
        <v>1.3305351200453315</v>
      </c>
      <c r="P89" s="33">
        <v>4708857278</v>
      </c>
      <c r="Q89" s="33">
        <v>26787570937</v>
      </c>
      <c r="R89" s="33">
        <v>19628712258</v>
      </c>
      <c r="S89" s="33">
        <v>23895920812</v>
      </c>
      <c r="T89" s="38">
        <f t="shared" si="22"/>
        <v>1.2173962559495379</v>
      </c>
      <c r="U89" s="38">
        <f t="shared" si="23"/>
        <v>0.26198471331116013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7334496035</v>
      </c>
      <c r="E90" s="33">
        <v>7265576185</v>
      </c>
      <c r="F90" s="33">
        <v>1326572580</v>
      </c>
      <c r="G90" s="38">
        <f t="shared" si="16"/>
        <v>0.18086758431249189</v>
      </c>
      <c r="H90" s="33">
        <v>1626987526</v>
      </c>
      <c r="I90" s="38">
        <f t="shared" si="17"/>
        <v>0.22182676467968124</v>
      </c>
      <c r="J90" s="33">
        <v>1153427134</v>
      </c>
      <c r="K90" s="38">
        <f t="shared" si="18"/>
        <v>0.15875232805091011</v>
      </c>
      <c r="L90" s="33">
        <v>1171954560</v>
      </c>
      <c r="M90" s="38">
        <f t="shared" si="19"/>
        <v>0.16130235650402172</v>
      </c>
      <c r="N90" s="33">
        <f t="shared" si="20"/>
        <v>5278941800</v>
      </c>
      <c r="O90" s="38">
        <f t="shared" si="21"/>
        <v>0.72656891423126679</v>
      </c>
      <c r="P90" s="33">
        <v>1451431110</v>
      </c>
      <c r="Q90" s="33">
        <v>7095043776</v>
      </c>
      <c r="R90" s="33">
        <v>7169565980</v>
      </c>
      <c r="S90" s="33">
        <v>6239998543</v>
      </c>
      <c r="T90" s="38">
        <f t="shared" si="22"/>
        <v>0.87034536824222097</v>
      </c>
      <c r="U90" s="38">
        <f t="shared" si="23"/>
        <v>-0.19255240436454468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33547281392</v>
      </c>
      <c r="E91" s="34">
        <f>SUM(E88:E90)</f>
        <v>34325880601</v>
      </c>
      <c r="F91" s="34">
        <f>SUM(F88:F90)</f>
        <v>8717495178</v>
      </c>
      <c r="G91" s="39">
        <f t="shared" si="16"/>
        <v>0.25985697845783878</v>
      </c>
      <c r="H91" s="34">
        <f>SUM(H88:H90)</f>
        <v>10213512433</v>
      </c>
      <c r="I91" s="39">
        <f t="shared" si="17"/>
        <v>0.30445127024318608</v>
      </c>
      <c r="J91" s="34">
        <f>SUM(J88:J90)</f>
        <v>10009227117</v>
      </c>
      <c r="K91" s="39">
        <f t="shared" si="18"/>
        <v>0.29159418321546005</v>
      </c>
      <c r="L91" s="34">
        <f>SUM(L88:L90)</f>
        <v>9633583030</v>
      </c>
      <c r="M91" s="39">
        <f t="shared" si="19"/>
        <v>0.2806507178061835</v>
      </c>
      <c r="N91" s="34">
        <f t="shared" si="20"/>
        <v>38573817758</v>
      </c>
      <c r="O91" s="39">
        <f t="shared" si="21"/>
        <v>1.1237531880500757</v>
      </c>
      <c r="P91" s="34">
        <f>SUM(P88:P90)</f>
        <v>7852627371</v>
      </c>
      <c r="Q91" s="34">
        <f>SUM(Q88:Q90)</f>
        <v>39416500937</v>
      </c>
      <c r="R91" s="34">
        <f>SUM(R88:R90)</f>
        <v>33370178220</v>
      </c>
      <c r="S91" s="34">
        <f>SUM(S88:S90)</f>
        <v>36223936753</v>
      </c>
      <c r="T91" s="39">
        <f t="shared" si="22"/>
        <v>1.0855182287066611</v>
      </c>
      <c r="U91" s="39">
        <f t="shared" si="23"/>
        <v>0.22679742395228453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767730886</v>
      </c>
      <c r="E92" s="33">
        <v>726779708</v>
      </c>
      <c r="F92" s="33">
        <v>1027964082</v>
      </c>
      <c r="G92" s="38">
        <f t="shared" si="16"/>
        <v>1.3389640833077021</v>
      </c>
      <c r="H92" s="33">
        <v>236057500</v>
      </c>
      <c r="I92" s="38">
        <f t="shared" si="17"/>
        <v>0.30747427816783185</v>
      </c>
      <c r="J92" s="33">
        <v>-691150379</v>
      </c>
      <c r="K92" s="38">
        <f t="shared" si="18"/>
        <v>-0.95097643947978805</v>
      </c>
      <c r="L92" s="33">
        <v>416171775</v>
      </c>
      <c r="M92" s="38">
        <f t="shared" si="19"/>
        <v>0.57262437354676388</v>
      </c>
      <c r="N92" s="33">
        <f t="shared" si="20"/>
        <v>989042978</v>
      </c>
      <c r="O92" s="38">
        <f t="shared" si="21"/>
        <v>1.3608566214949964</v>
      </c>
      <c r="P92" s="33">
        <v>351034561</v>
      </c>
      <c r="Q92" s="33">
        <v>741059282</v>
      </c>
      <c r="R92" s="33">
        <v>740518041</v>
      </c>
      <c r="S92" s="33">
        <v>939023406</v>
      </c>
      <c r="T92" s="38">
        <f t="shared" si="22"/>
        <v>1.2680628344070284</v>
      </c>
      <c r="U92" s="38">
        <f t="shared" si="23"/>
        <v>0.18555783742330711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200624528</v>
      </c>
      <c r="E93" s="33">
        <v>198314643</v>
      </c>
      <c r="F93" s="33">
        <v>40081775</v>
      </c>
      <c r="G93" s="38">
        <f t="shared" si="16"/>
        <v>0.19978501831042314</v>
      </c>
      <c r="H93" s="33">
        <v>44876990</v>
      </c>
      <c r="I93" s="38">
        <f t="shared" si="17"/>
        <v>0.22368645771966625</v>
      </c>
      <c r="J93" s="33">
        <v>33041605</v>
      </c>
      <c r="K93" s="38">
        <f t="shared" si="18"/>
        <v>0.16661202874464495</v>
      </c>
      <c r="L93" s="33">
        <v>43519085</v>
      </c>
      <c r="M93" s="38">
        <f t="shared" si="19"/>
        <v>0.21944463778199172</v>
      </c>
      <c r="N93" s="33">
        <f t="shared" si="20"/>
        <v>161519455</v>
      </c>
      <c r="O93" s="38">
        <f t="shared" si="21"/>
        <v>0.81446055902185699</v>
      </c>
      <c r="P93" s="33">
        <v>59575473</v>
      </c>
      <c r="Q93" s="33">
        <v>199437951</v>
      </c>
      <c r="R93" s="33">
        <v>199527321</v>
      </c>
      <c r="S93" s="33">
        <v>178124194</v>
      </c>
      <c r="T93" s="38">
        <f t="shared" si="22"/>
        <v>0.89273084561687666</v>
      </c>
      <c r="U93" s="38">
        <f t="shared" si="23"/>
        <v>-0.26951339521886797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173190024</v>
      </c>
      <c r="E94" s="33">
        <v>179002189</v>
      </c>
      <c r="F94" s="33">
        <v>29663282</v>
      </c>
      <c r="G94" s="38">
        <f t="shared" si="16"/>
        <v>0.17127592753263896</v>
      </c>
      <c r="H94" s="33">
        <v>35109624</v>
      </c>
      <c r="I94" s="38">
        <f t="shared" si="17"/>
        <v>0.20272313144318288</v>
      </c>
      <c r="J94" s="33">
        <v>35170708</v>
      </c>
      <c r="K94" s="38">
        <f t="shared" si="18"/>
        <v>0.19648199944638667</v>
      </c>
      <c r="L94" s="33">
        <v>37252861</v>
      </c>
      <c r="M94" s="38">
        <f t="shared" si="19"/>
        <v>0.20811399686290988</v>
      </c>
      <c r="N94" s="33">
        <f t="shared" si="20"/>
        <v>137196475</v>
      </c>
      <c r="O94" s="38">
        <f t="shared" si="21"/>
        <v>0.76645138121746659</v>
      </c>
      <c r="P94" s="33">
        <v>34990139</v>
      </c>
      <c r="Q94" s="33">
        <v>170743773</v>
      </c>
      <c r="R94" s="33">
        <v>170737300</v>
      </c>
      <c r="S94" s="33">
        <v>121232706</v>
      </c>
      <c r="T94" s="38">
        <f t="shared" si="22"/>
        <v>0.71005401865907447</v>
      </c>
      <c r="U94" s="38">
        <f t="shared" si="23"/>
        <v>6.4667419583557484E-2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157476436</v>
      </c>
      <c r="E95" s="33">
        <v>156589261</v>
      </c>
      <c r="F95" s="33">
        <v>38914931</v>
      </c>
      <c r="G95" s="38">
        <f t="shared" si="16"/>
        <v>0.24711589866054626</v>
      </c>
      <c r="H95" s="33">
        <v>35913585</v>
      </c>
      <c r="I95" s="38">
        <f t="shared" si="17"/>
        <v>0.22805688211028602</v>
      </c>
      <c r="J95" s="33">
        <v>40409457</v>
      </c>
      <c r="K95" s="38">
        <f t="shared" si="18"/>
        <v>0.2580602063126155</v>
      </c>
      <c r="L95" s="33">
        <v>36680707</v>
      </c>
      <c r="M95" s="38">
        <f t="shared" si="19"/>
        <v>0.23424790924838709</v>
      </c>
      <c r="N95" s="33">
        <f t="shared" si="20"/>
        <v>151918680</v>
      </c>
      <c r="O95" s="38">
        <f t="shared" si="21"/>
        <v>0.97017304398671378</v>
      </c>
      <c r="P95" s="33">
        <v>52031885</v>
      </c>
      <c r="Q95" s="33">
        <v>163242649</v>
      </c>
      <c r="R95" s="33">
        <v>160364574</v>
      </c>
      <c r="S95" s="33">
        <v>161070548</v>
      </c>
      <c r="T95" s="38">
        <f t="shared" si="22"/>
        <v>1.0044023064595302</v>
      </c>
      <c r="U95" s="38">
        <f t="shared" si="23"/>
        <v>-0.29503405459940568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1299021874</v>
      </c>
      <c r="E96" s="34">
        <f>SUM(E92:E95)</f>
        <v>1260685801</v>
      </c>
      <c r="F96" s="34">
        <f>SUM(F92:F95)</f>
        <v>1136624070</v>
      </c>
      <c r="G96" s="39">
        <f t="shared" si="16"/>
        <v>0.8749845501061978</v>
      </c>
      <c r="H96" s="34">
        <f>SUM(H92:H95)</f>
        <v>351957699</v>
      </c>
      <c r="I96" s="39">
        <f t="shared" si="17"/>
        <v>0.27094054845761589</v>
      </c>
      <c r="J96" s="34">
        <f>SUM(J92:J95)</f>
        <v>-582528609</v>
      </c>
      <c r="K96" s="39">
        <f t="shared" si="18"/>
        <v>-0.46207279287029901</v>
      </c>
      <c r="L96" s="34">
        <f>SUM(L92:L95)</f>
        <v>533624428</v>
      </c>
      <c r="M96" s="39">
        <f t="shared" si="19"/>
        <v>0.42328106462111253</v>
      </c>
      <c r="N96" s="34">
        <f t="shared" si="20"/>
        <v>1439677588</v>
      </c>
      <c r="O96" s="39">
        <f t="shared" si="21"/>
        <v>1.1419796961764941</v>
      </c>
      <c r="P96" s="34">
        <f>SUM(P92:P95)</f>
        <v>497632058</v>
      </c>
      <c r="Q96" s="34">
        <f>SUM(Q92:Q95)</f>
        <v>1274483655</v>
      </c>
      <c r="R96" s="34">
        <f>SUM(R92:R95)</f>
        <v>1271147236</v>
      </c>
      <c r="S96" s="34">
        <f>SUM(S92:S95)</f>
        <v>1399450854</v>
      </c>
      <c r="T96" s="39">
        <f t="shared" si="22"/>
        <v>1.1009352924400333</v>
      </c>
      <c r="U96" s="39">
        <f t="shared" si="23"/>
        <v>7.2327273577700302E-2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657343951</v>
      </c>
      <c r="E97" s="33">
        <v>642514786</v>
      </c>
      <c r="F97" s="33">
        <v>130599324</v>
      </c>
      <c r="G97" s="38">
        <f t="shared" si="16"/>
        <v>0.19867730402222869</v>
      </c>
      <c r="H97" s="33">
        <v>123043599</v>
      </c>
      <c r="I97" s="38">
        <f t="shared" si="17"/>
        <v>0.18718297903679956</v>
      </c>
      <c r="J97" s="33">
        <v>142778046</v>
      </c>
      <c r="K97" s="38">
        <f t="shared" si="18"/>
        <v>0.22221752574578105</v>
      </c>
      <c r="L97" s="33">
        <v>139365392</v>
      </c>
      <c r="M97" s="38">
        <f t="shared" si="19"/>
        <v>0.21690612424287462</v>
      </c>
      <c r="N97" s="33">
        <f t="shared" si="20"/>
        <v>535786361</v>
      </c>
      <c r="O97" s="38">
        <f t="shared" si="21"/>
        <v>0.83388954258244885</v>
      </c>
      <c r="P97" s="33">
        <v>129614256</v>
      </c>
      <c r="Q97" s="33">
        <v>735278612</v>
      </c>
      <c r="R97" s="33">
        <v>679481230</v>
      </c>
      <c r="S97" s="33">
        <v>570420506</v>
      </c>
      <c r="T97" s="38">
        <f t="shared" si="22"/>
        <v>0.83949413289900587</v>
      </c>
      <c r="U97" s="38">
        <f t="shared" si="23"/>
        <v>7.523197139672666E-2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485210557</v>
      </c>
      <c r="E98" s="33">
        <v>520893859</v>
      </c>
      <c r="F98" s="33">
        <v>53890919</v>
      </c>
      <c r="G98" s="38">
        <f t="shared" si="16"/>
        <v>0.11106707845188125</v>
      </c>
      <c r="H98" s="33">
        <v>63201817</v>
      </c>
      <c r="I98" s="38">
        <f t="shared" si="17"/>
        <v>0.13025647543773455</v>
      </c>
      <c r="J98" s="33">
        <v>61781053</v>
      </c>
      <c r="K98" s="38">
        <f t="shared" si="18"/>
        <v>0.11860583866088542</v>
      </c>
      <c r="L98" s="33">
        <v>47669469</v>
      </c>
      <c r="M98" s="38">
        <f t="shared" si="19"/>
        <v>9.1514745617302426E-2</v>
      </c>
      <c r="N98" s="33">
        <f t="shared" si="20"/>
        <v>226543258</v>
      </c>
      <c r="O98" s="38">
        <f t="shared" si="21"/>
        <v>0.43491251448982815</v>
      </c>
      <c r="P98" s="33">
        <v>58326961</v>
      </c>
      <c r="Q98" s="33">
        <v>484556508</v>
      </c>
      <c r="R98" s="33">
        <v>473028619</v>
      </c>
      <c r="S98" s="33">
        <v>1104450106</v>
      </c>
      <c r="T98" s="38">
        <f t="shared" si="22"/>
        <v>2.3348483826091715</v>
      </c>
      <c r="U98" s="38">
        <f t="shared" si="23"/>
        <v>-0.18271982317062596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435343844</v>
      </c>
      <c r="E99" s="33">
        <v>435021422</v>
      </c>
      <c r="F99" s="33">
        <v>48795840</v>
      </c>
      <c r="G99" s="38">
        <f t="shared" si="16"/>
        <v>0.11208574709971092</v>
      </c>
      <c r="H99" s="33">
        <v>109390450</v>
      </c>
      <c r="I99" s="38">
        <f t="shared" si="17"/>
        <v>0.25127368058063088</v>
      </c>
      <c r="J99" s="33">
        <v>105338757</v>
      </c>
      <c r="K99" s="38">
        <f t="shared" si="18"/>
        <v>0.24214613734585236</v>
      </c>
      <c r="L99" s="33">
        <v>119525651</v>
      </c>
      <c r="M99" s="38">
        <f t="shared" si="19"/>
        <v>0.27475808076412384</v>
      </c>
      <c r="N99" s="33">
        <f t="shared" si="20"/>
        <v>383050698</v>
      </c>
      <c r="O99" s="38">
        <f t="shared" si="21"/>
        <v>0.88053295453574243</v>
      </c>
      <c r="P99" s="33">
        <v>154307240</v>
      </c>
      <c r="Q99" s="33">
        <v>413206028</v>
      </c>
      <c r="R99" s="33">
        <v>434768324</v>
      </c>
      <c r="S99" s="33">
        <v>259347084</v>
      </c>
      <c r="T99" s="38">
        <f t="shared" si="22"/>
        <v>0.59651789167602742</v>
      </c>
      <c r="U99" s="38">
        <f t="shared" si="23"/>
        <v>-0.22540477685946558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70816414</v>
      </c>
      <c r="E100" s="33">
        <v>56320434</v>
      </c>
      <c r="F100" s="33">
        <v>13618056</v>
      </c>
      <c r="G100" s="38">
        <f>IF(($D100     =0),0,($F100     /$D100     ))</f>
        <v>0.19230084144051687</v>
      </c>
      <c r="H100" s="33">
        <v>12646201</v>
      </c>
      <c r="I100" s="38">
        <f>IF(($D100     =0),0,($H100     /$D100     ))</f>
        <v>0.1785772575267649</v>
      </c>
      <c r="J100" s="33">
        <v>13545460</v>
      </c>
      <c r="K100" s="38">
        <f>IF(($E100     =0),0,($J100     /$E100     ))</f>
        <v>0.24050702450197739</v>
      </c>
      <c r="L100" s="33">
        <v>13746903</v>
      </c>
      <c r="M100" s="38">
        <f>IF(($E100     =0),0,($L100     /$E100     ))</f>
        <v>0.244083754752316</v>
      </c>
      <c r="N100" s="33">
        <f>$F100     +$H100     +$J100     +$L100</f>
        <v>53556620</v>
      </c>
      <c r="O100" s="38">
        <f>IF(($E100     =0),0,($N100     /$E100     ))</f>
        <v>0.95092697616641231</v>
      </c>
      <c r="P100" s="33">
        <v>12212835</v>
      </c>
      <c r="Q100" s="33">
        <v>60394116</v>
      </c>
      <c r="R100" s="33">
        <v>53440819</v>
      </c>
      <c r="S100" s="33">
        <v>61790718</v>
      </c>
      <c r="T100" s="38">
        <f>IF(($R100     =0),0,($S100     /$R100     ))</f>
        <v>1.1562457154707901</v>
      </c>
      <c r="U100" s="38">
        <f>IF(($P100     =0),0,(($L100     /$P100     )-1))</f>
        <v>0.12561112960258614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1648714766</v>
      </c>
      <c r="E101" s="34">
        <f>SUM(E97:E100)</f>
        <v>1654750501</v>
      </c>
      <c r="F101" s="34">
        <f>SUM(F97:F100)</f>
        <v>246904139</v>
      </c>
      <c r="G101" s="39">
        <f>IF(($D101     =0),0,($F101     /$D101     ))</f>
        <v>0.1497555211439163</v>
      </c>
      <c r="H101" s="34">
        <f>SUM(H97:H100)</f>
        <v>308282067</v>
      </c>
      <c r="I101" s="39">
        <f>IF(($D101     =0),0,($H101     /$D101     ))</f>
        <v>0.1869832631801637</v>
      </c>
      <c r="J101" s="34">
        <f>SUM(J97:J100)</f>
        <v>323443316</v>
      </c>
      <c r="K101" s="39">
        <f>IF(($E101     =0),0,($J101     /$E101     ))</f>
        <v>0.19546349483172026</v>
      </c>
      <c r="L101" s="34">
        <f>SUM(L97:L100)</f>
        <v>320307415</v>
      </c>
      <c r="M101" s="39">
        <f>IF(($E101     =0),0,($L101     /$E101     ))</f>
        <v>0.19356840490843277</v>
      </c>
      <c r="N101" s="34">
        <f>$F101     +$H101     +$J101     +$L101</f>
        <v>1198936937</v>
      </c>
      <c r="O101" s="39">
        <f>IF(($E101     =0),0,($N101     /$E101     ))</f>
        <v>0.72454242272503167</v>
      </c>
      <c r="P101" s="34">
        <f>SUM(P97:P100)</f>
        <v>354461292</v>
      </c>
      <c r="Q101" s="34">
        <f>SUM(Q97:Q100)</f>
        <v>1693435264</v>
      </c>
      <c r="R101" s="34">
        <f>SUM(R97:R100)</f>
        <v>1640718992</v>
      </c>
      <c r="S101" s="34">
        <f>SUM(S97:S100)</f>
        <v>1996008414</v>
      </c>
      <c r="T101" s="39">
        <f>IF(($R101     =0),0,($S101     /$R101     ))</f>
        <v>1.216544956042052</v>
      </c>
      <c r="U101" s="39">
        <f>IF(($P101     =0),0,(($L101     /$P101     )-1))</f>
        <v>-9.6354320685599681E-2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36495018032</v>
      </c>
      <c r="E102" s="34">
        <f>SUM(E88:E90,E92:E95,E97:E100)</f>
        <v>37241316903</v>
      </c>
      <c r="F102" s="34">
        <f>SUM(F88:F90,F92:F95,F97:F100)</f>
        <v>10101023387</v>
      </c>
      <c r="G102" s="39">
        <f>IF(($D102     =0),0,($F102     /$D102     ))</f>
        <v>0.27677814484549917</v>
      </c>
      <c r="H102" s="34">
        <f>SUM(H88:H90,H92:H95,H97:H100)</f>
        <v>10873752199</v>
      </c>
      <c r="I102" s="39">
        <f>IF(($D102     =0),0,($H102     /$D102     ))</f>
        <v>0.29795168725401222</v>
      </c>
      <c r="J102" s="34">
        <f>SUM(J88:J90,J92:J95,J97:J100)</f>
        <v>9750141824</v>
      </c>
      <c r="K102" s="39">
        <f>IF(($E102     =0),0,($J102     /$E102     ))</f>
        <v>0.26180980252109642</v>
      </c>
      <c r="L102" s="34">
        <f>SUM(L88:L90,L92:L95,L97:L100)</f>
        <v>10487514873</v>
      </c>
      <c r="M102" s="39">
        <f>IF(($E102     =0),0,($L102     /$E102     ))</f>
        <v>0.28160966757207156</v>
      </c>
      <c r="N102" s="34">
        <f>$F102     +$H102     +$J102     +$L102</f>
        <v>41212432283</v>
      </c>
      <c r="O102" s="39">
        <f>IF(($E102     =0),0,($N102     /$E102     ))</f>
        <v>1.106631980559208</v>
      </c>
      <c r="P102" s="34">
        <f>SUM(P88:P90,P92:P95,P97:P100)</f>
        <v>8704720721</v>
      </c>
      <c r="Q102" s="34">
        <f>SUM(Q88:Q90,Q92:Q95,Q97:Q100)</f>
        <v>42384419856</v>
      </c>
      <c r="R102" s="34">
        <f>SUM(R88:R90,R92:R95,R97:R100)</f>
        <v>36282044448</v>
      </c>
      <c r="S102" s="34">
        <f>SUM(S88:S90,S92:S95,S97:S100)</f>
        <v>39619396021</v>
      </c>
      <c r="T102" s="39">
        <f>IF(($R102     =0),0,($S102     /$R102     ))</f>
        <v>1.091983558913918</v>
      </c>
      <c r="U102" s="39">
        <f>IF(($P102     =0),0,(($L102     /$P102     )-1))</f>
        <v>0.20480773699023302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6047267260</v>
      </c>
      <c r="E105" s="33">
        <v>5960640967</v>
      </c>
      <c r="F105" s="33">
        <v>1288149602</v>
      </c>
      <c r="G105" s="38">
        <f t="shared" ref="G105:G136" si="24">IF(($D105     =0),0,($F105     /$D105     ))</f>
        <v>0.21301350620313084</v>
      </c>
      <c r="H105" s="33">
        <v>1331749014</v>
      </c>
      <c r="I105" s="38">
        <f t="shared" ref="I105:I136" si="25">IF(($D105     =0),0,($H105     /$D105     ))</f>
        <v>0.22022327718322143</v>
      </c>
      <c r="J105" s="33">
        <v>1178350509</v>
      </c>
      <c r="K105" s="38">
        <f t="shared" ref="K105:K136" si="26">IF(($E105     =0),0,($J105     /$E105     ))</f>
        <v>0.19768855657029544</v>
      </c>
      <c r="L105" s="33">
        <v>893666991</v>
      </c>
      <c r="M105" s="38">
        <f t="shared" ref="M105:M136" si="27">IF(($E105     =0),0,($L105     /$E105     ))</f>
        <v>0.14992800202991996</v>
      </c>
      <c r="N105" s="33">
        <f t="shared" ref="N105:N136" si="28">$F105     +$H105     +$J105     +$L105</f>
        <v>4691916116</v>
      </c>
      <c r="O105" s="38">
        <f t="shared" ref="O105:O136" si="29">IF(($E105     =0),0,($N105     /$E105     ))</f>
        <v>0.78714959380642724</v>
      </c>
      <c r="P105" s="33">
        <v>558926546</v>
      </c>
      <c r="Q105" s="33">
        <v>6773057470</v>
      </c>
      <c r="R105" s="33">
        <v>5838019413</v>
      </c>
      <c r="S105" s="33">
        <v>3863574489</v>
      </c>
      <c r="T105" s="38">
        <f t="shared" ref="T105:T136" si="30">IF(($R105     =0),0,($S105     /$R105     ))</f>
        <v>0.66179541650660834</v>
      </c>
      <c r="U105" s="38">
        <f t="shared" ref="U105:U136" si="31">IF(($P105     =0),0,(($L105     /$P105     )-1))</f>
        <v>0.59889881308303439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6047267260</v>
      </c>
      <c r="E106" s="34">
        <f>E105</f>
        <v>5960640967</v>
      </c>
      <c r="F106" s="34">
        <f>F105</f>
        <v>1288149602</v>
      </c>
      <c r="G106" s="39">
        <f t="shared" si="24"/>
        <v>0.21301350620313084</v>
      </c>
      <c r="H106" s="34">
        <f>H105</f>
        <v>1331749014</v>
      </c>
      <c r="I106" s="39">
        <f t="shared" si="25"/>
        <v>0.22022327718322143</v>
      </c>
      <c r="J106" s="34">
        <f>J105</f>
        <v>1178350509</v>
      </c>
      <c r="K106" s="39">
        <f t="shared" si="26"/>
        <v>0.19768855657029544</v>
      </c>
      <c r="L106" s="34">
        <f>L105</f>
        <v>893666991</v>
      </c>
      <c r="M106" s="39">
        <f t="shared" si="27"/>
        <v>0.14992800202991996</v>
      </c>
      <c r="N106" s="34">
        <f t="shared" si="28"/>
        <v>4691916116</v>
      </c>
      <c r="O106" s="39">
        <f t="shared" si="29"/>
        <v>0.78714959380642724</v>
      </c>
      <c r="P106" s="34">
        <f>P105</f>
        <v>558926546</v>
      </c>
      <c r="Q106" s="34">
        <f>Q105</f>
        <v>6773057470</v>
      </c>
      <c r="R106" s="34">
        <f>R105</f>
        <v>5838019413</v>
      </c>
      <c r="S106" s="34">
        <f>S105</f>
        <v>3863574489</v>
      </c>
      <c r="T106" s="39">
        <f t="shared" si="30"/>
        <v>0.66179541650660834</v>
      </c>
      <c r="U106" s="39">
        <f t="shared" si="31"/>
        <v>0.59889881308303439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106812324</v>
      </c>
      <c r="E107" s="33">
        <v>125150586</v>
      </c>
      <c r="F107" s="33">
        <v>18584348</v>
      </c>
      <c r="G107" s="38">
        <f t="shared" si="24"/>
        <v>0.17399067171312554</v>
      </c>
      <c r="H107" s="33">
        <v>19679498</v>
      </c>
      <c r="I107" s="38">
        <f t="shared" si="25"/>
        <v>0.18424370206569046</v>
      </c>
      <c r="J107" s="33">
        <v>24683271</v>
      </c>
      <c r="K107" s="38">
        <f t="shared" si="26"/>
        <v>0.19722856910953657</v>
      </c>
      <c r="L107" s="33">
        <v>19460567</v>
      </c>
      <c r="M107" s="38">
        <f t="shared" si="27"/>
        <v>0.15549721037662581</v>
      </c>
      <c r="N107" s="33">
        <f t="shared" si="28"/>
        <v>82407684</v>
      </c>
      <c r="O107" s="38">
        <f t="shared" si="29"/>
        <v>0.65846822323308973</v>
      </c>
      <c r="P107" s="33">
        <v>17793772</v>
      </c>
      <c r="Q107" s="33">
        <v>107666334</v>
      </c>
      <c r="R107" s="33">
        <v>114605394</v>
      </c>
      <c r="S107" s="33">
        <v>77619049</v>
      </c>
      <c r="T107" s="38">
        <f t="shared" si="30"/>
        <v>0.67727221460448883</v>
      </c>
      <c r="U107" s="38">
        <f t="shared" si="31"/>
        <v>9.3672943544516496E-2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101648608</v>
      </c>
      <c r="E108" s="33">
        <v>102943421</v>
      </c>
      <c r="F108" s="33">
        <v>18563884</v>
      </c>
      <c r="G108" s="38">
        <f t="shared" si="24"/>
        <v>0.18262801985443813</v>
      </c>
      <c r="H108" s="33">
        <v>18406166</v>
      </c>
      <c r="I108" s="38">
        <f t="shared" si="25"/>
        <v>0.18107641965938187</v>
      </c>
      <c r="J108" s="33">
        <v>17614740</v>
      </c>
      <c r="K108" s="38">
        <f t="shared" si="26"/>
        <v>0.17111088624109355</v>
      </c>
      <c r="L108" s="33">
        <v>18994865</v>
      </c>
      <c r="M108" s="38">
        <f t="shared" si="27"/>
        <v>0.18451752249422526</v>
      </c>
      <c r="N108" s="33">
        <f t="shared" si="28"/>
        <v>73579655</v>
      </c>
      <c r="O108" s="38">
        <f t="shared" si="29"/>
        <v>0.71475820684062952</v>
      </c>
      <c r="P108" s="33">
        <v>17839047</v>
      </c>
      <c r="Q108" s="33">
        <v>96840027</v>
      </c>
      <c r="R108" s="33">
        <v>98735221</v>
      </c>
      <c r="S108" s="33">
        <v>65216384</v>
      </c>
      <c r="T108" s="38">
        <f t="shared" si="30"/>
        <v>0.66051793209638943</v>
      </c>
      <c r="U108" s="38">
        <f t="shared" si="31"/>
        <v>6.4791465597910047E-2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59646059</v>
      </c>
      <c r="E109" s="33">
        <v>61555583</v>
      </c>
      <c r="F109" s="33">
        <v>10202480</v>
      </c>
      <c r="G109" s="38">
        <f t="shared" si="24"/>
        <v>0.17105036227121057</v>
      </c>
      <c r="H109" s="33">
        <v>8925871</v>
      </c>
      <c r="I109" s="38">
        <f t="shared" si="25"/>
        <v>0.14964728851574249</v>
      </c>
      <c r="J109" s="33">
        <v>5919975</v>
      </c>
      <c r="K109" s="38">
        <f t="shared" si="26"/>
        <v>9.6172836182869065E-2</v>
      </c>
      <c r="L109" s="33">
        <v>29469470</v>
      </c>
      <c r="M109" s="38">
        <f t="shared" si="27"/>
        <v>0.4787456890790881</v>
      </c>
      <c r="N109" s="33">
        <f t="shared" si="28"/>
        <v>54517796</v>
      </c>
      <c r="O109" s="38">
        <f t="shared" si="29"/>
        <v>0.88566777119144502</v>
      </c>
      <c r="P109" s="33">
        <v>27675919</v>
      </c>
      <c r="Q109" s="33">
        <v>57011580</v>
      </c>
      <c r="R109" s="33">
        <v>59978550</v>
      </c>
      <c r="S109" s="33">
        <v>57031798</v>
      </c>
      <c r="T109" s="38">
        <f t="shared" si="30"/>
        <v>0.95086990265686655</v>
      </c>
      <c r="U109" s="38">
        <f t="shared" si="31"/>
        <v>6.4805472222982052E-2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320170366</v>
      </c>
      <c r="E110" s="33">
        <v>354481908</v>
      </c>
      <c r="F110" s="33">
        <v>43581174</v>
      </c>
      <c r="G110" s="38">
        <f t="shared" si="24"/>
        <v>0.13611870000485929</v>
      </c>
      <c r="H110" s="33">
        <v>106285083</v>
      </c>
      <c r="I110" s="38">
        <f t="shared" si="25"/>
        <v>0.33196414873698837</v>
      </c>
      <c r="J110" s="33">
        <v>68417286</v>
      </c>
      <c r="K110" s="38">
        <f t="shared" si="26"/>
        <v>0.19300642559168352</v>
      </c>
      <c r="L110" s="33">
        <v>70630822</v>
      </c>
      <c r="M110" s="38">
        <f t="shared" si="27"/>
        <v>0.19925085147081753</v>
      </c>
      <c r="N110" s="33">
        <f t="shared" si="28"/>
        <v>288914365</v>
      </c>
      <c r="O110" s="38">
        <f t="shared" si="29"/>
        <v>0.81503275196769709</v>
      </c>
      <c r="P110" s="33">
        <v>58637077</v>
      </c>
      <c r="Q110" s="33">
        <v>178318117</v>
      </c>
      <c r="R110" s="33">
        <v>220916337</v>
      </c>
      <c r="S110" s="33">
        <v>204667197</v>
      </c>
      <c r="T110" s="38">
        <f t="shared" si="30"/>
        <v>0.92644663486340528</v>
      </c>
      <c r="U110" s="38">
        <f t="shared" si="31"/>
        <v>0.20454199993632005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548395040</v>
      </c>
      <c r="E111" s="33">
        <v>518078057</v>
      </c>
      <c r="F111" s="33">
        <v>86834662</v>
      </c>
      <c r="G111" s="38">
        <f t="shared" si="24"/>
        <v>0.15834326656200245</v>
      </c>
      <c r="H111" s="33">
        <v>84758156</v>
      </c>
      <c r="I111" s="38">
        <f t="shared" si="25"/>
        <v>0.15455675164385149</v>
      </c>
      <c r="J111" s="33">
        <v>-32004409</v>
      </c>
      <c r="K111" s="38">
        <f t="shared" si="26"/>
        <v>-6.1775264494554727E-2</v>
      </c>
      <c r="L111" s="33">
        <v>71413100</v>
      </c>
      <c r="M111" s="38">
        <f t="shared" si="27"/>
        <v>0.13784235606025677</v>
      </c>
      <c r="N111" s="33">
        <f t="shared" si="28"/>
        <v>211001509</v>
      </c>
      <c r="O111" s="38">
        <f t="shared" si="29"/>
        <v>0.40727744815488298</v>
      </c>
      <c r="P111" s="33">
        <v>60464473</v>
      </c>
      <c r="Q111" s="33">
        <v>315922225</v>
      </c>
      <c r="R111" s="33">
        <v>340271413</v>
      </c>
      <c r="S111" s="33">
        <v>283248032</v>
      </c>
      <c r="T111" s="38">
        <f t="shared" si="30"/>
        <v>0.83241794984405582</v>
      </c>
      <c r="U111" s="38">
        <f t="shared" si="31"/>
        <v>0.1810753729714969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1136672397</v>
      </c>
      <c r="E112" s="34">
        <f>SUM(E107:E111)</f>
        <v>1162209555</v>
      </c>
      <c r="F112" s="34">
        <f>SUM(F107:F111)</f>
        <v>177766548</v>
      </c>
      <c r="G112" s="39">
        <f t="shared" si="24"/>
        <v>0.15639206905100908</v>
      </c>
      <c r="H112" s="34">
        <f>SUM(H107:H111)</f>
        <v>238054774</v>
      </c>
      <c r="I112" s="39">
        <f t="shared" si="25"/>
        <v>0.20943129667641608</v>
      </c>
      <c r="J112" s="34">
        <f>SUM(J107:J111)</f>
        <v>84630863</v>
      </c>
      <c r="K112" s="39">
        <f t="shared" si="26"/>
        <v>7.2818935824357431E-2</v>
      </c>
      <c r="L112" s="34">
        <f>SUM(L107:L111)</f>
        <v>209968824</v>
      </c>
      <c r="M112" s="39">
        <f t="shared" si="27"/>
        <v>0.18066348112238675</v>
      </c>
      <c r="N112" s="34">
        <f t="shared" si="28"/>
        <v>710421009</v>
      </c>
      <c r="O112" s="39">
        <f t="shared" si="29"/>
        <v>0.61126756869590526</v>
      </c>
      <c r="P112" s="34">
        <f>SUM(P107:P111)</f>
        <v>182410288</v>
      </c>
      <c r="Q112" s="34">
        <f>SUM(Q107:Q111)</f>
        <v>755758283</v>
      </c>
      <c r="R112" s="34">
        <f>SUM(R107:R111)</f>
        <v>834506915</v>
      </c>
      <c r="S112" s="34">
        <f>SUM(S107:S111)</f>
        <v>687782460</v>
      </c>
      <c r="T112" s="39">
        <f t="shared" si="30"/>
        <v>0.82417826340001032</v>
      </c>
      <c r="U112" s="39">
        <f t="shared" si="31"/>
        <v>0.15107994347336384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68198000</v>
      </c>
      <c r="E113" s="33">
        <v>69809000</v>
      </c>
      <c r="F113" s="33">
        <v>7507878</v>
      </c>
      <c r="G113" s="38">
        <f t="shared" si="24"/>
        <v>0.11008941611190944</v>
      </c>
      <c r="H113" s="33">
        <v>11489986</v>
      </c>
      <c r="I113" s="38">
        <f t="shared" si="25"/>
        <v>0.16847980879204669</v>
      </c>
      <c r="J113" s="33">
        <v>10242491</v>
      </c>
      <c r="K113" s="38">
        <f t="shared" si="26"/>
        <v>0.14672164047615638</v>
      </c>
      <c r="L113" s="33">
        <v>26717427</v>
      </c>
      <c r="M113" s="38">
        <f t="shared" si="27"/>
        <v>0.38272181237376268</v>
      </c>
      <c r="N113" s="33">
        <f t="shared" si="28"/>
        <v>55957782</v>
      </c>
      <c r="O113" s="38">
        <f t="shared" si="29"/>
        <v>0.80158406509189362</v>
      </c>
      <c r="P113" s="33">
        <v>10412175</v>
      </c>
      <c r="Q113" s="33">
        <v>59437000</v>
      </c>
      <c r="R113" s="33">
        <v>71496000</v>
      </c>
      <c r="S113" s="33">
        <v>63814786</v>
      </c>
      <c r="T113" s="38">
        <f t="shared" si="30"/>
        <v>0.89256442318451379</v>
      </c>
      <c r="U113" s="38">
        <f t="shared" si="31"/>
        <v>1.5659794423355349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156755878</v>
      </c>
      <c r="E114" s="33">
        <v>156584018</v>
      </c>
      <c r="F114" s="33">
        <v>40512409</v>
      </c>
      <c r="G114" s="38">
        <f t="shared" si="24"/>
        <v>0.25844267862159531</v>
      </c>
      <c r="H114" s="33">
        <v>38346762</v>
      </c>
      <c r="I114" s="38">
        <f t="shared" si="25"/>
        <v>0.24462726686395772</v>
      </c>
      <c r="J114" s="33">
        <v>35684478</v>
      </c>
      <c r="K114" s="38">
        <f t="shared" si="26"/>
        <v>0.22789348782709101</v>
      </c>
      <c r="L114" s="33">
        <v>38835663</v>
      </c>
      <c r="M114" s="38">
        <f t="shared" si="27"/>
        <v>0.24801805124198562</v>
      </c>
      <c r="N114" s="33">
        <f t="shared" si="28"/>
        <v>153379312</v>
      </c>
      <c r="O114" s="38">
        <f t="shared" si="29"/>
        <v>0.97953363286411521</v>
      </c>
      <c r="P114" s="33">
        <v>36812367</v>
      </c>
      <c r="Q114" s="33">
        <v>134014716</v>
      </c>
      <c r="R114" s="33">
        <v>152982580</v>
      </c>
      <c r="S114" s="33">
        <v>154462113</v>
      </c>
      <c r="T114" s="38">
        <f t="shared" si="30"/>
        <v>1.0096712514588262</v>
      </c>
      <c r="U114" s="38">
        <f t="shared" si="31"/>
        <v>5.4962398913386945E-2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31781329</v>
      </c>
      <c r="E115" s="33">
        <v>41579020</v>
      </c>
      <c r="F115" s="33">
        <v>10863853</v>
      </c>
      <c r="G115" s="38">
        <f t="shared" si="24"/>
        <v>0.34183129975464527</v>
      </c>
      <c r="H115" s="33">
        <v>9180347</v>
      </c>
      <c r="I115" s="38">
        <f t="shared" si="25"/>
        <v>0.28885975787859597</v>
      </c>
      <c r="J115" s="33">
        <v>6097739</v>
      </c>
      <c r="K115" s="38">
        <f t="shared" si="26"/>
        <v>0.146654226097681</v>
      </c>
      <c r="L115" s="33">
        <v>12690982</v>
      </c>
      <c r="M115" s="38">
        <f t="shared" si="27"/>
        <v>0.30522561618816413</v>
      </c>
      <c r="N115" s="33">
        <f t="shared" si="28"/>
        <v>38832921</v>
      </c>
      <c r="O115" s="38">
        <f t="shared" si="29"/>
        <v>0.93395469638293538</v>
      </c>
      <c r="P115" s="33">
        <v>9088944</v>
      </c>
      <c r="Q115" s="33">
        <v>39916741</v>
      </c>
      <c r="R115" s="33">
        <v>34740933</v>
      </c>
      <c r="S115" s="33">
        <v>27516665</v>
      </c>
      <c r="T115" s="38">
        <f t="shared" si="30"/>
        <v>0.79205313800870003</v>
      </c>
      <c r="U115" s="38">
        <f t="shared" si="31"/>
        <v>0.39630984633638411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52368609</v>
      </c>
      <c r="E116" s="33">
        <v>53073739</v>
      </c>
      <c r="F116" s="33">
        <v>16204616</v>
      </c>
      <c r="G116" s="38">
        <f t="shared" si="24"/>
        <v>0.30943376785127136</v>
      </c>
      <c r="H116" s="33">
        <v>14250551</v>
      </c>
      <c r="I116" s="38">
        <f t="shared" si="25"/>
        <v>0.27212009774787027</v>
      </c>
      <c r="J116" s="33">
        <v>11520619</v>
      </c>
      <c r="K116" s="38">
        <f t="shared" si="26"/>
        <v>0.21706816246731742</v>
      </c>
      <c r="L116" s="33">
        <v>11454191</v>
      </c>
      <c r="M116" s="38">
        <f t="shared" si="27"/>
        <v>0.21581654535400266</v>
      </c>
      <c r="N116" s="33">
        <f t="shared" si="28"/>
        <v>53429977</v>
      </c>
      <c r="O116" s="38">
        <f t="shared" si="29"/>
        <v>1.0067121330946742</v>
      </c>
      <c r="P116" s="33">
        <v>31067072</v>
      </c>
      <c r="Q116" s="33">
        <v>38705385</v>
      </c>
      <c r="R116" s="33">
        <v>45869581</v>
      </c>
      <c r="S116" s="33">
        <v>48137955</v>
      </c>
      <c r="T116" s="38">
        <f t="shared" si="30"/>
        <v>1.0494526863020615</v>
      </c>
      <c r="U116" s="38">
        <f t="shared" si="31"/>
        <v>-0.63130767521316455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991103339</v>
      </c>
      <c r="E117" s="33">
        <v>693410592</v>
      </c>
      <c r="F117" s="33">
        <v>94424837</v>
      </c>
      <c r="G117" s="38">
        <f t="shared" si="24"/>
        <v>9.52724436336502E-2</v>
      </c>
      <c r="H117" s="33">
        <v>621388710</v>
      </c>
      <c r="I117" s="38">
        <f t="shared" si="25"/>
        <v>0.62696661947175625</v>
      </c>
      <c r="J117" s="33">
        <v>-160759501</v>
      </c>
      <c r="K117" s="38">
        <f t="shared" si="26"/>
        <v>-0.23183883092457866</v>
      </c>
      <c r="L117" s="33">
        <v>240495005</v>
      </c>
      <c r="M117" s="38">
        <f t="shared" si="27"/>
        <v>0.3468291482342975</v>
      </c>
      <c r="N117" s="33">
        <f t="shared" si="28"/>
        <v>795549051</v>
      </c>
      <c r="O117" s="38">
        <f t="shared" si="29"/>
        <v>1.1472986714918829</v>
      </c>
      <c r="P117" s="33">
        <v>468882066</v>
      </c>
      <c r="Q117" s="33">
        <v>1051920718</v>
      </c>
      <c r="R117" s="33">
        <v>1177169132</v>
      </c>
      <c r="S117" s="33">
        <v>3153865286</v>
      </c>
      <c r="T117" s="38">
        <f t="shared" si="30"/>
        <v>2.6791946885674878</v>
      </c>
      <c r="U117" s="38">
        <f t="shared" si="31"/>
        <v>-0.48708849743039651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62533186</v>
      </c>
      <c r="E118" s="33">
        <v>60859745</v>
      </c>
      <c r="F118" s="33">
        <v>17171360</v>
      </c>
      <c r="G118" s="38">
        <f t="shared" si="24"/>
        <v>0.27459595613759391</v>
      </c>
      <c r="H118" s="33">
        <v>17016114</v>
      </c>
      <c r="I118" s="38">
        <f t="shared" si="25"/>
        <v>0.27211333834805729</v>
      </c>
      <c r="J118" s="33">
        <v>10579477</v>
      </c>
      <c r="K118" s="38">
        <f t="shared" si="26"/>
        <v>0.17383373854096826</v>
      </c>
      <c r="L118" s="33">
        <v>15305019</v>
      </c>
      <c r="M118" s="38">
        <f t="shared" si="27"/>
        <v>0.25148016969180531</v>
      </c>
      <c r="N118" s="33">
        <f t="shared" si="28"/>
        <v>60071970</v>
      </c>
      <c r="O118" s="38">
        <f t="shared" si="29"/>
        <v>0.98705589384247339</v>
      </c>
      <c r="P118" s="33">
        <v>10220866</v>
      </c>
      <c r="Q118" s="33">
        <v>50551785</v>
      </c>
      <c r="R118" s="33">
        <v>57122785</v>
      </c>
      <c r="S118" s="33">
        <v>46117956</v>
      </c>
      <c r="T118" s="38">
        <f t="shared" si="30"/>
        <v>0.80734782101397895</v>
      </c>
      <c r="U118" s="38">
        <f t="shared" si="31"/>
        <v>0.49742878930219803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46960656</v>
      </c>
      <c r="E119" s="33">
        <v>46593887</v>
      </c>
      <c r="F119" s="33">
        <v>9518799</v>
      </c>
      <c r="G119" s="38">
        <f t="shared" si="24"/>
        <v>0.20269731751617781</v>
      </c>
      <c r="H119" s="33">
        <v>13281262</v>
      </c>
      <c r="I119" s="38">
        <f t="shared" si="25"/>
        <v>0.28281679029355977</v>
      </c>
      <c r="J119" s="33">
        <v>9822511</v>
      </c>
      <c r="K119" s="38">
        <f t="shared" si="26"/>
        <v>0.21081115211529788</v>
      </c>
      <c r="L119" s="33">
        <v>11710187</v>
      </c>
      <c r="M119" s="38">
        <f t="shared" si="27"/>
        <v>0.2513245353408699</v>
      </c>
      <c r="N119" s="33">
        <f t="shared" si="28"/>
        <v>44332759</v>
      </c>
      <c r="O119" s="38">
        <f t="shared" si="29"/>
        <v>0.95147157394273629</v>
      </c>
      <c r="P119" s="33">
        <v>8566808</v>
      </c>
      <c r="Q119" s="33">
        <v>44180928</v>
      </c>
      <c r="R119" s="33">
        <v>43707365</v>
      </c>
      <c r="S119" s="33">
        <v>37135008</v>
      </c>
      <c r="T119" s="38">
        <f t="shared" si="30"/>
        <v>0.84962815763430255</v>
      </c>
      <c r="U119" s="38">
        <f t="shared" si="31"/>
        <v>0.3669253472238434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244677888</v>
      </c>
      <c r="E120" s="33">
        <v>-86741067</v>
      </c>
      <c r="F120" s="33">
        <v>27686949</v>
      </c>
      <c r="G120" s="38">
        <f t="shared" si="24"/>
        <v>0.11315672710073417</v>
      </c>
      <c r="H120" s="33">
        <v>28611554</v>
      </c>
      <c r="I120" s="38">
        <f t="shared" si="25"/>
        <v>0.11693559329725782</v>
      </c>
      <c r="J120" s="33">
        <v>38395305</v>
      </c>
      <c r="K120" s="38">
        <f t="shared" si="26"/>
        <v>-0.44264275651578044</v>
      </c>
      <c r="L120" s="33">
        <v>-440918984</v>
      </c>
      <c r="M120" s="38">
        <f t="shared" si="27"/>
        <v>5.0831630189653998</v>
      </c>
      <c r="N120" s="33">
        <f t="shared" si="28"/>
        <v>-346225176</v>
      </c>
      <c r="O120" s="38">
        <f t="shared" si="29"/>
        <v>3.9914793300847915</v>
      </c>
      <c r="P120" s="33">
        <v>32456905</v>
      </c>
      <c r="Q120" s="33">
        <v>271715358</v>
      </c>
      <c r="R120" s="33">
        <v>260231590</v>
      </c>
      <c r="S120" s="33">
        <v>103931156</v>
      </c>
      <c r="T120" s="38">
        <f t="shared" si="30"/>
        <v>0.39937947579692379</v>
      </c>
      <c r="U120" s="38">
        <f t="shared" si="31"/>
        <v>-14.584751349520234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1654378885</v>
      </c>
      <c r="E121" s="34">
        <f>SUM(E113:E120)</f>
        <v>1035168934</v>
      </c>
      <c r="F121" s="34">
        <f>SUM(F113:F120)</f>
        <v>223890701</v>
      </c>
      <c r="G121" s="39">
        <f t="shared" si="24"/>
        <v>0.13533217996795213</v>
      </c>
      <c r="H121" s="34">
        <f>SUM(H113:H120)</f>
        <v>753565286</v>
      </c>
      <c r="I121" s="39">
        <f t="shared" si="25"/>
        <v>0.45549740318403542</v>
      </c>
      <c r="J121" s="34">
        <f>SUM(J113:J120)</f>
        <v>-38416881</v>
      </c>
      <c r="K121" s="39">
        <f t="shared" si="26"/>
        <v>-3.7111702001675406E-2</v>
      </c>
      <c r="L121" s="34">
        <f>SUM(L113:L120)</f>
        <v>-83710510</v>
      </c>
      <c r="M121" s="39">
        <f t="shared" si="27"/>
        <v>-8.0866520671687772E-2</v>
      </c>
      <c r="N121" s="34">
        <f t="shared" si="28"/>
        <v>855328596</v>
      </c>
      <c r="O121" s="39">
        <f t="shared" si="29"/>
        <v>0.82626957582171801</v>
      </c>
      <c r="P121" s="34">
        <f>SUM(P113:P120)</f>
        <v>607507203</v>
      </c>
      <c r="Q121" s="34">
        <f>SUM(Q113:Q120)</f>
        <v>1690442631</v>
      </c>
      <c r="R121" s="34">
        <f>SUM(R113:R120)</f>
        <v>1843319966</v>
      </c>
      <c r="S121" s="34">
        <f>SUM(S113:S120)</f>
        <v>3634980925</v>
      </c>
      <c r="T121" s="39">
        <f t="shared" si="30"/>
        <v>1.9719750190130583</v>
      </c>
      <c r="U121" s="39">
        <f t="shared" si="31"/>
        <v>-1.1377934444013498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81709211</v>
      </c>
      <c r="E122" s="33">
        <v>83740664</v>
      </c>
      <c r="F122" s="33">
        <v>14702927</v>
      </c>
      <c r="G122" s="38">
        <f t="shared" si="24"/>
        <v>0.17994209979582351</v>
      </c>
      <c r="H122" s="33">
        <v>20723554</v>
      </c>
      <c r="I122" s="38">
        <f t="shared" si="25"/>
        <v>0.25362567752612369</v>
      </c>
      <c r="J122" s="33">
        <v>17859516</v>
      </c>
      <c r="K122" s="38">
        <f t="shared" si="26"/>
        <v>0.21327172662495247</v>
      </c>
      <c r="L122" s="33">
        <v>29410804</v>
      </c>
      <c r="M122" s="38">
        <f t="shared" si="27"/>
        <v>0.35121293043484825</v>
      </c>
      <c r="N122" s="33">
        <f t="shared" si="28"/>
        <v>82696801</v>
      </c>
      <c r="O122" s="38">
        <f t="shared" si="29"/>
        <v>0.98753457460045935</v>
      </c>
      <c r="P122" s="33">
        <v>20139391</v>
      </c>
      <c r="Q122" s="33">
        <v>79375759</v>
      </c>
      <c r="R122" s="33">
        <v>84556376</v>
      </c>
      <c r="S122" s="33">
        <v>75246001</v>
      </c>
      <c r="T122" s="38">
        <f t="shared" si="30"/>
        <v>0.88989150859540145</v>
      </c>
      <c r="U122" s="38">
        <f t="shared" si="31"/>
        <v>0.46036213309528584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240315603</v>
      </c>
      <c r="E123" s="33">
        <v>211604101</v>
      </c>
      <c r="F123" s="33">
        <v>48848499</v>
      </c>
      <c r="G123" s="38">
        <f t="shared" si="24"/>
        <v>0.20326811239135398</v>
      </c>
      <c r="H123" s="33">
        <v>56656418</v>
      </c>
      <c r="I123" s="38">
        <f t="shared" si="25"/>
        <v>0.23575838311256053</v>
      </c>
      <c r="J123" s="33">
        <v>53888890</v>
      </c>
      <c r="K123" s="38">
        <f t="shared" si="26"/>
        <v>0.25466845748892175</v>
      </c>
      <c r="L123" s="33">
        <v>48062933</v>
      </c>
      <c r="M123" s="38">
        <f t="shared" si="27"/>
        <v>0.22713611301890599</v>
      </c>
      <c r="N123" s="33">
        <f t="shared" si="28"/>
        <v>207456740</v>
      </c>
      <c r="O123" s="38">
        <f t="shared" si="29"/>
        <v>0.98040037513261613</v>
      </c>
      <c r="P123" s="33">
        <v>42573199</v>
      </c>
      <c r="Q123" s="33">
        <v>242474208</v>
      </c>
      <c r="R123" s="33">
        <v>241509662</v>
      </c>
      <c r="S123" s="33">
        <v>147545150</v>
      </c>
      <c r="T123" s="38">
        <f t="shared" si="30"/>
        <v>0.61092855986854888</v>
      </c>
      <c r="U123" s="38">
        <f t="shared" si="31"/>
        <v>0.12894812062396355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124094832</v>
      </c>
      <c r="E124" s="33">
        <v>139499998</v>
      </c>
      <c r="F124" s="33">
        <v>28104623</v>
      </c>
      <c r="G124" s="38">
        <f t="shared" si="24"/>
        <v>0.22647698173280897</v>
      </c>
      <c r="H124" s="33">
        <v>31800224</v>
      </c>
      <c r="I124" s="38">
        <f t="shared" si="25"/>
        <v>0.2562574402776096</v>
      </c>
      <c r="J124" s="33">
        <v>29851982</v>
      </c>
      <c r="K124" s="38">
        <f t="shared" si="26"/>
        <v>0.21399270557695635</v>
      </c>
      <c r="L124" s="33">
        <v>28390345</v>
      </c>
      <c r="M124" s="38">
        <f t="shared" si="27"/>
        <v>0.20351502083892503</v>
      </c>
      <c r="N124" s="33">
        <f t="shared" si="28"/>
        <v>118147174</v>
      </c>
      <c r="O124" s="38">
        <f t="shared" si="29"/>
        <v>0.8469331590958159</v>
      </c>
      <c r="P124" s="33">
        <v>34997859</v>
      </c>
      <c r="Q124" s="33">
        <v>119094156</v>
      </c>
      <c r="R124" s="33">
        <v>138267876</v>
      </c>
      <c r="S124" s="33">
        <v>125290428</v>
      </c>
      <c r="T124" s="38">
        <f t="shared" si="30"/>
        <v>0.9061427109793746</v>
      </c>
      <c r="U124" s="38">
        <f t="shared" si="31"/>
        <v>-0.18879766330848979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325232568</v>
      </c>
      <c r="E125" s="33">
        <v>394847578</v>
      </c>
      <c r="F125" s="33">
        <v>27005061</v>
      </c>
      <c r="G125" s="38">
        <f t="shared" si="24"/>
        <v>8.3033077425382559E-2</v>
      </c>
      <c r="H125" s="33">
        <v>34219026</v>
      </c>
      <c r="I125" s="38">
        <f t="shared" si="25"/>
        <v>0.10521402026380089</v>
      </c>
      <c r="J125" s="33">
        <v>46617530</v>
      </c>
      <c r="K125" s="38">
        <f t="shared" si="26"/>
        <v>0.11806462188809476</v>
      </c>
      <c r="L125" s="33">
        <v>28021973</v>
      </c>
      <c r="M125" s="38">
        <f t="shared" si="27"/>
        <v>7.0969089241823838E-2</v>
      </c>
      <c r="N125" s="33">
        <f t="shared" si="28"/>
        <v>135863590</v>
      </c>
      <c r="O125" s="38">
        <f t="shared" si="29"/>
        <v>0.34409123309856038</v>
      </c>
      <c r="P125" s="33">
        <v>39673226</v>
      </c>
      <c r="Q125" s="33">
        <v>348033379</v>
      </c>
      <c r="R125" s="33">
        <v>358585693</v>
      </c>
      <c r="S125" s="33">
        <v>161461129</v>
      </c>
      <c r="T125" s="38">
        <f t="shared" si="30"/>
        <v>0.45027208879747471</v>
      </c>
      <c r="U125" s="38">
        <f t="shared" si="31"/>
        <v>-0.29368050382391386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771352214</v>
      </c>
      <c r="E126" s="34">
        <f>SUM(E122:E125)</f>
        <v>829692341</v>
      </c>
      <c r="F126" s="34">
        <f>SUM(F122:F125)</f>
        <v>118661110</v>
      </c>
      <c r="G126" s="39">
        <f t="shared" si="24"/>
        <v>0.15383518429882928</v>
      </c>
      <c r="H126" s="34">
        <f>SUM(H122:H125)</f>
        <v>143399222</v>
      </c>
      <c r="I126" s="39">
        <f t="shared" si="25"/>
        <v>0.18590628171840576</v>
      </c>
      <c r="J126" s="34">
        <f>SUM(J122:J125)</f>
        <v>148217918</v>
      </c>
      <c r="K126" s="39">
        <f t="shared" si="26"/>
        <v>0.17864202268199555</v>
      </c>
      <c r="L126" s="34">
        <f>SUM(L122:L125)</f>
        <v>133886055</v>
      </c>
      <c r="M126" s="39">
        <f t="shared" si="27"/>
        <v>0.16136831495712217</v>
      </c>
      <c r="N126" s="34">
        <f t="shared" si="28"/>
        <v>544164305</v>
      </c>
      <c r="O126" s="39">
        <f t="shared" si="29"/>
        <v>0.65586275551746953</v>
      </c>
      <c r="P126" s="34">
        <f>SUM(P122:P125)</f>
        <v>137383675</v>
      </c>
      <c r="Q126" s="34">
        <f>SUM(Q122:Q125)</f>
        <v>788977502</v>
      </c>
      <c r="R126" s="34">
        <f>SUM(R122:R125)</f>
        <v>822919607</v>
      </c>
      <c r="S126" s="34">
        <f>SUM(S122:S125)</f>
        <v>509542708</v>
      </c>
      <c r="T126" s="39">
        <f t="shared" si="30"/>
        <v>0.61918892643421974</v>
      </c>
      <c r="U126" s="39">
        <f t="shared" si="31"/>
        <v>-2.5458774486852187E-2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69335764</v>
      </c>
      <c r="E127" s="33">
        <v>67586949</v>
      </c>
      <c r="F127" s="33">
        <v>5139057</v>
      </c>
      <c r="G127" s="38">
        <f t="shared" si="24"/>
        <v>7.4118416002454376E-2</v>
      </c>
      <c r="H127" s="33">
        <v>5996648</v>
      </c>
      <c r="I127" s="38">
        <f t="shared" si="25"/>
        <v>8.6487083347058819E-2</v>
      </c>
      <c r="J127" s="33">
        <v>15939205</v>
      </c>
      <c r="K127" s="38">
        <f t="shared" si="26"/>
        <v>0.23583258655454326</v>
      </c>
      <c r="L127" s="33">
        <v>29387333</v>
      </c>
      <c r="M127" s="38">
        <f t="shared" si="27"/>
        <v>0.43480780586796425</v>
      </c>
      <c r="N127" s="33">
        <f t="shared" si="28"/>
        <v>56462243</v>
      </c>
      <c r="O127" s="38">
        <f t="shared" si="29"/>
        <v>0.83540156547087219</v>
      </c>
      <c r="P127" s="33">
        <v>26882699</v>
      </c>
      <c r="Q127" s="33">
        <v>69732556</v>
      </c>
      <c r="R127" s="33">
        <v>70866261</v>
      </c>
      <c r="S127" s="33">
        <v>50193682</v>
      </c>
      <c r="T127" s="38">
        <f t="shared" si="30"/>
        <v>0.70828743173003017</v>
      </c>
      <c r="U127" s="38">
        <f t="shared" si="31"/>
        <v>9.3168993187774829E-2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93802849</v>
      </c>
      <c r="E128" s="33">
        <v>107815414</v>
      </c>
      <c r="F128" s="33">
        <v>5612196</v>
      </c>
      <c r="G128" s="38">
        <f t="shared" si="24"/>
        <v>5.9829696643862063E-2</v>
      </c>
      <c r="H128" s="33">
        <v>5988979</v>
      </c>
      <c r="I128" s="38">
        <f t="shared" si="25"/>
        <v>6.3846450975065805E-2</v>
      </c>
      <c r="J128" s="33">
        <v>8584241</v>
      </c>
      <c r="K128" s="38">
        <f t="shared" si="26"/>
        <v>7.9619793511157874E-2</v>
      </c>
      <c r="L128" s="33">
        <v>9718356</v>
      </c>
      <c r="M128" s="38">
        <f t="shared" si="27"/>
        <v>9.0138836734420927E-2</v>
      </c>
      <c r="N128" s="33">
        <f t="shared" si="28"/>
        <v>29903772</v>
      </c>
      <c r="O128" s="38">
        <f t="shared" si="29"/>
        <v>0.2773608233791135</v>
      </c>
      <c r="P128" s="33">
        <v>16368394</v>
      </c>
      <c r="Q128" s="33">
        <v>85011335</v>
      </c>
      <c r="R128" s="33">
        <v>94109977</v>
      </c>
      <c r="S128" s="33">
        <v>40040475</v>
      </c>
      <c r="T128" s="38">
        <f t="shared" si="30"/>
        <v>0.42546471985642925</v>
      </c>
      <c r="U128" s="38">
        <f t="shared" si="31"/>
        <v>-0.40627308946742113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107759830</v>
      </c>
      <c r="E129" s="33">
        <v>115512620</v>
      </c>
      <c r="F129" s="33">
        <v>19015188</v>
      </c>
      <c r="G129" s="38">
        <f t="shared" si="24"/>
        <v>0.17645896434691852</v>
      </c>
      <c r="H129" s="33">
        <v>36644340</v>
      </c>
      <c r="I129" s="38">
        <f t="shared" si="25"/>
        <v>0.3400556589593729</v>
      </c>
      <c r="J129" s="33">
        <v>27925602</v>
      </c>
      <c r="K129" s="38">
        <f t="shared" si="26"/>
        <v>0.24175368890429461</v>
      </c>
      <c r="L129" s="33">
        <v>27537699</v>
      </c>
      <c r="M129" s="38">
        <f t="shared" si="27"/>
        <v>0.23839558829156501</v>
      </c>
      <c r="N129" s="33">
        <f t="shared" si="28"/>
        <v>111122829</v>
      </c>
      <c r="O129" s="38">
        <f t="shared" si="29"/>
        <v>0.96199730384437654</v>
      </c>
      <c r="P129" s="33">
        <v>30865061</v>
      </c>
      <c r="Q129" s="33">
        <v>79350104</v>
      </c>
      <c r="R129" s="33">
        <v>97005917</v>
      </c>
      <c r="S129" s="33">
        <v>87908899</v>
      </c>
      <c r="T129" s="38">
        <f t="shared" si="30"/>
        <v>0.90622202973453669</v>
      </c>
      <c r="U129" s="38">
        <f t="shared" si="31"/>
        <v>-0.10780351284580325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67575471</v>
      </c>
      <c r="E130" s="33">
        <v>85198258</v>
      </c>
      <c r="F130" s="33">
        <v>8836221</v>
      </c>
      <c r="G130" s="38">
        <f t="shared" si="24"/>
        <v>0.13076077560746857</v>
      </c>
      <c r="H130" s="33">
        <v>18734405</v>
      </c>
      <c r="I130" s="38">
        <f t="shared" si="25"/>
        <v>0.27723676539376246</v>
      </c>
      <c r="J130" s="33">
        <v>10880947</v>
      </c>
      <c r="K130" s="38">
        <f t="shared" si="26"/>
        <v>0.12771325676635314</v>
      </c>
      <c r="L130" s="33">
        <v>23970271</v>
      </c>
      <c r="M130" s="38">
        <f t="shared" si="27"/>
        <v>0.28134696134280118</v>
      </c>
      <c r="N130" s="33">
        <f t="shared" si="28"/>
        <v>62421844</v>
      </c>
      <c r="O130" s="38">
        <f t="shared" si="29"/>
        <v>0.73266573126412982</v>
      </c>
      <c r="P130" s="33">
        <v>9539668</v>
      </c>
      <c r="Q130" s="33">
        <v>57795077</v>
      </c>
      <c r="R130" s="33">
        <v>63556328</v>
      </c>
      <c r="S130" s="33">
        <v>40294103</v>
      </c>
      <c r="T130" s="38">
        <f t="shared" si="30"/>
        <v>0.63399041870386219</v>
      </c>
      <c r="U130" s="38">
        <f t="shared" si="31"/>
        <v>1.5126944669353275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138844805</v>
      </c>
      <c r="E131" s="33">
        <v>169809184</v>
      </c>
      <c r="F131" s="33">
        <v>28402407</v>
      </c>
      <c r="G131" s="38">
        <f t="shared" si="24"/>
        <v>0.20456225927934429</v>
      </c>
      <c r="H131" s="33">
        <v>42429110</v>
      </c>
      <c r="I131" s="38">
        <f t="shared" si="25"/>
        <v>0.30558658640487124</v>
      </c>
      <c r="J131" s="33">
        <v>31132538</v>
      </c>
      <c r="K131" s="38">
        <f t="shared" si="26"/>
        <v>0.18333836407811724</v>
      </c>
      <c r="L131" s="33">
        <v>33190959</v>
      </c>
      <c r="M131" s="38">
        <f t="shared" si="27"/>
        <v>0.19546032916570638</v>
      </c>
      <c r="N131" s="33">
        <f t="shared" si="28"/>
        <v>135155014</v>
      </c>
      <c r="O131" s="38">
        <f t="shared" si="29"/>
        <v>0.79592287540819939</v>
      </c>
      <c r="P131" s="33">
        <v>30095108</v>
      </c>
      <c r="Q131" s="33">
        <v>129209427</v>
      </c>
      <c r="R131" s="33">
        <v>134643078</v>
      </c>
      <c r="S131" s="33">
        <v>120318981</v>
      </c>
      <c r="T131" s="38">
        <f t="shared" si="30"/>
        <v>0.89361430819340004</v>
      </c>
      <c r="U131" s="38">
        <f t="shared" si="31"/>
        <v>0.1028689114523198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477318719</v>
      </c>
      <c r="E132" s="34">
        <f>SUM(E127:E131)</f>
        <v>545922425</v>
      </c>
      <c r="F132" s="34">
        <f>SUM(F127:F131)</f>
        <v>67005069</v>
      </c>
      <c r="G132" s="39">
        <f t="shared" si="24"/>
        <v>0.1403780458063284</v>
      </c>
      <c r="H132" s="34">
        <f>SUM(H127:H131)</f>
        <v>109793482</v>
      </c>
      <c r="I132" s="39">
        <f t="shared" si="25"/>
        <v>0.23002132040834544</v>
      </c>
      <c r="J132" s="34">
        <f>SUM(J127:J131)</f>
        <v>94462533</v>
      </c>
      <c r="K132" s="39">
        <f t="shared" si="26"/>
        <v>0.17303288649481655</v>
      </c>
      <c r="L132" s="34">
        <f>SUM(L127:L131)</f>
        <v>123804618</v>
      </c>
      <c r="M132" s="39">
        <f t="shared" si="27"/>
        <v>0.2267806053213513</v>
      </c>
      <c r="N132" s="34">
        <f t="shared" si="28"/>
        <v>395065702</v>
      </c>
      <c r="O132" s="39">
        <f t="shared" si="29"/>
        <v>0.72366637439376114</v>
      </c>
      <c r="P132" s="34">
        <f>SUM(P127:P131)</f>
        <v>113750930</v>
      </c>
      <c r="Q132" s="34">
        <f>SUM(Q127:Q131)</f>
        <v>421098499</v>
      </c>
      <c r="R132" s="34">
        <f>SUM(R127:R131)</f>
        <v>460181561</v>
      </c>
      <c r="S132" s="34">
        <f>SUM(S127:S131)</f>
        <v>338756140</v>
      </c>
      <c r="T132" s="39">
        <f t="shared" si="30"/>
        <v>0.73613584008856014</v>
      </c>
      <c r="U132" s="39">
        <f t="shared" si="31"/>
        <v>8.8383347722959194E-2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324628620</v>
      </c>
      <c r="E133" s="33">
        <v>191416021</v>
      </c>
      <c r="F133" s="33">
        <v>92186985</v>
      </c>
      <c r="G133" s="38">
        <f t="shared" si="24"/>
        <v>0.28397676397108795</v>
      </c>
      <c r="H133" s="33">
        <v>84690163</v>
      </c>
      <c r="I133" s="38">
        <f t="shared" si="25"/>
        <v>0.26088323019701715</v>
      </c>
      <c r="J133" s="33">
        <v>63432747</v>
      </c>
      <c r="K133" s="38">
        <f t="shared" si="26"/>
        <v>0.3313868226317378</v>
      </c>
      <c r="L133" s="33">
        <v>106905835</v>
      </c>
      <c r="M133" s="38">
        <f t="shared" si="27"/>
        <v>0.55849993350347615</v>
      </c>
      <c r="N133" s="33">
        <f t="shared" si="28"/>
        <v>347215730</v>
      </c>
      <c r="O133" s="38">
        <f t="shared" si="29"/>
        <v>1.8139324398557004</v>
      </c>
      <c r="P133" s="33">
        <v>112926017</v>
      </c>
      <c r="Q133" s="33">
        <v>393574881</v>
      </c>
      <c r="R133" s="33">
        <v>377079699</v>
      </c>
      <c r="S133" s="33">
        <v>371531732</v>
      </c>
      <c r="T133" s="38">
        <f t="shared" si="30"/>
        <v>0.98528701753312897</v>
      </c>
      <c r="U133" s="38">
        <f t="shared" si="31"/>
        <v>-5.3310850412797262E-2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32050943</v>
      </c>
      <c r="E134" s="33">
        <v>32245868</v>
      </c>
      <c r="F134" s="33">
        <v>890185</v>
      </c>
      <c r="G134" s="38">
        <f t="shared" si="24"/>
        <v>2.7774065805177713E-2</v>
      </c>
      <c r="H134" s="33">
        <v>4429555</v>
      </c>
      <c r="I134" s="38">
        <f t="shared" si="25"/>
        <v>0.13820357797272922</v>
      </c>
      <c r="J134" s="33">
        <v>5745195</v>
      </c>
      <c r="K134" s="38">
        <f t="shared" si="26"/>
        <v>0.17816840905011458</v>
      </c>
      <c r="L134" s="33">
        <v>5036677</v>
      </c>
      <c r="M134" s="38">
        <f t="shared" si="27"/>
        <v>0.15619604347446936</v>
      </c>
      <c r="N134" s="33">
        <f t="shared" si="28"/>
        <v>16101612</v>
      </c>
      <c r="O134" s="38">
        <f t="shared" si="29"/>
        <v>0.49933876799346821</v>
      </c>
      <c r="P134" s="33">
        <v>4659218</v>
      </c>
      <c r="Q134" s="33">
        <v>33597277</v>
      </c>
      <c r="R134" s="33">
        <v>32289647</v>
      </c>
      <c r="S134" s="33">
        <v>16324597</v>
      </c>
      <c r="T134" s="38">
        <f t="shared" si="30"/>
        <v>0.50556752757315682</v>
      </c>
      <c r="U134" s="38">
        <f t="shared" si="31"/>
        <v>8.1013380356961262E-2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66479522</v>
      </c>
      <c r="E135" s="33">
        <v>62707005</v>
      </c>
      <c r="F135" s="33">
        <v>7334912</v>
      </c>
      <c r="G135" s="38">
        <f t="shared" si="24"/>
        <v>0.11033340462345682</v>
      </c>
      <c r="H135" s="33">
        <v>6274287</v>
      </c>
      <c r="I135" s="38">
        <f t="shared" si="25"/>
        <v>9.437924358120385E-2</v>
      </c>
      <c r="J135" s="33">
        <v>11535193</v>
      </c>
      <c r="K135" s="38">
        <f t="shared" si="26"/>
        <v>0.1839538182376913</v>
      </c>
      <c r="L135" s="33">
        <v>7669258</v>
      </c>
      <c r="M135" s="38">
        <f t="shared" si="27"/>
        <v>0.1223030505124587</v>
      </c>
      <c r="N135" s="33">
        <f t="shared" si="28"/>
        <v>32813650</v>
      </c>
      <c r="O135" s="38">
        <f t="shared" si="29"/>
        <v>0.52328523743081012</v>
      </c>
      <c r="P135" s="33">
        <v>13866788</v>
      </c>
      <c r="Q135" s="33">
        <v>41296377</v>
      </c>
      <c r="R135" s="33">
        <v>37372256</v>
      </c>
      <c r="S135" s="33">
        <v>36736078</v>
      </c>
      <c r="T135" s="38">
        <f t="shared" si="30"/>
        <v>0.98297726527400431</v>
      </c>
      <c r="U135" s="38">
        <f t="shared" si="31"/>
        <v>-0.44693334894858128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75075297</v>
      </c>
      <c r="E136" s="33">
        <v>75182062</v>
      </c>
      <c r="F136" s="33">
        <v>20940930</v>
      </c>
      <c r="G136" s="38">
        <f t="shared" si="24"/>
        <v>0.27893236306477748</v>
      </c>
      <c r="H136" s="33">
        <v>18743944</v>
      </c>
      <c r="I136" s="38">
        <f t="shared" si="25"/>
        <v>0.24966859604964334</v>
      </c>
      <c r="J136" s="33">
        <v>17826472</v>
      </c>
      <c r="K136" s="38">
        <f t="shared" si="26"/>
        <v>0.23711070866877793</v>
      </c>
      <c r="L136" s="33">
        <v>18675965</v>
      </c>
      <c r="M136" s="38">
        <f t="shared" si="27"/>
        <v>0.24840985340359512</v>
      </c>
      <c r="N136" s="33">
        <f t="shared" si="28"/>
        <v>76187311</v>
      </c>
      <c r="O136" s="38">
        <f t="shared" si="29"/>
        <v>1.0133708623208553</v>
      </c>
      <c r="P136" s="33">
        <v>14471836</v>
      </c>
      <c r="Q136" s="33">
        <v>75864085</v>
      </c>
      <c r="R136" s="33">
        <v>75759825</v>
      </c>
      <c r="S136" s="33">
        <v>44382165</v>
      </c>
      <c r="T136" s="38">
        <f t="shared" si="30"/>
        <v>0.58582718479088358</v>
      </c>
      <c r="U136" s="38">
        <f t="shared" si="31"/>
        <v>0.29050419034599351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498234382</v>
      </c>
      <c r="E137" s="34">
        <f>SUM(E133:E136)</f>
        <v>361550956</v>
      </c>
      <c r="F137" s="34">
        <f>SUM(F133:F136)</f>
        <v>121353012</v>
      </c>
      <c r="G137" s="39">
        <f t="shared" ref="G137:G170" si="32">IF(($D137     =0),0,($F137     /$D137     ))</f>
        <v>0.24356611342811746</v>
      </c>
      <c r="H137" s="34">
        <f>SUM(H133:H136)</f>
        <v>114137949</v>
      </c>
      <c r="I137" s="39">
        <f t="shared" ref="I137:I170" si="33">IF(($D137     =0),0,($H137     /$D137     ))</f>
        <v>0.22908485067174669</v>
      </c>
      <c r="J137" s="34">
        <f>SUM(J133:J136)</f>
        <v>98539607</v>
      </c>
      <c r="K137" s="39">
        <f t="shared" ref="K137:K170" si="34">IF(($E137     =0),0,($J137     /$E137     ))</f>
        <v>0.27254694079691494</v>
      </c>
      <c r="L137" s="34">
        <f>SUM(L133:L136)</f>
        <v>138287735</v>
      </c>
      <c r="M137" s="39">
        <f t="shared" ref="M137:M170" si="35">IF(($E137     =0),0,($L137     /$E137     ))</f>
        <v>0.38248477207732789</v>
      </c>
      <c r="N137" s="34">
        <f t="shared" ref="N137:N170" si="36">$F137     +$H137     +$J137     +$L137</f>
        <v>472318303</v>
      </c>
      <c r="O137" s="39">
        <f t="shared" ref="O137:O170" si="37">IF(($E137     =0),0,($N137     /$E137     ))</f>
        <v>1.3063671805088519</v>
      </c>
      <c r="P137" s="34">
        <f>SUM(P133:P136)</f>
        <v>145923859</v>
      </c>
      <c r="Q137" s="34">
        <f>SUM(Q133:Q136)</f>
        <v>544332620</v>
      </c>
      <c r="R137" s="34">
        <f>SUM(R133:R136)</f>
        <v>522501427</v>
      </c>
      <c r="S137" s="34">
        <f>SUM(S133:S136)</f>
        <v>468974572</v>
      </c>
      <c r="T137" s="39">
        <f t="shared" ref="T137:T170" si="38">IF(($R137     =0),0,($S137     /$R137     ))</f>
        <v>0.89755653815659342</v>
      </c>
      <c r="U137" s="39">
        <f t="shared" ref="U137:U170" si="39">IF(($P137     =0),0,(($L137     /$P137     )-1))</f>
        <v>-5.2329509734251212E-2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73377721</v>
      </c>
      <c r="E138" s="33">
        <v>75091138</v>
      </c>
      <c r="F138" s="33">
        <v>11067908</v>
      </c>
      <c r="G138" s="38">
        <f t="shared" si="32"/>
        <v>0.15083471998264977</v>
      </c>
      <c r="H138" s="33">
        <v>10986039</v>
      </c>
      <c r="I138" s="38">
        <f t="shared" si="33"/>
        <v>0.14971899985828124</v>
      </c>
      <c r="J138" s="33">
        <v>11310778</v>
      </c>
      <c r="K138" s="38">
        <f t="shared" si="34"/>
        <v>0.15062733501255501</v>
      </c>
      <c r="L138" s="33">
        <v>12082156</v>
      </c>
      <c r="M138" s="38">
        <f t="shared" si="35"/>
        <v>0.1608998920751474</v>
      </c>
      <c r="N138" s="33">
        <f t="shared" si="36"/>
        <v>45446881</v>
      </c>
      <c r="O138" s="38">
        <f t="shared" si="37"/>
        <v>0.60522296252854768</v>
      </c>
      <c r="P138" s="33">
        <v>9666144</v>
      </c>
      <c r="Q138" s="33">
        <v>68053593</v>
      </c>
      <c r="R138" s="33">
        <v>79372516</v>
      </c>
      <c r="S138" s="33">
        <v>45519956</v>
      </c>
      <c r="T138" s="38">
        <f t="shared" si="38"/>
        <v>0.57349770794716903</v>
      </c>
      <c r="U138" s="38">
        <f t="shared" si="39"/>
        <v>0.24994579017237895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88083471</v>
      </c>
      <c r="E139" s="33">
        <v>88495839</v>
      </c>
      <c r="F139" s="33">
        <v>20746036</v>
      </c>
      <c r="G139" s="38">
        <f t="shared" si="32"/>
        <v>0.23552700369857132</v>
      </c>
      <c r="H139" s="33">
        <v>21915341</v>
      </c>
      <c r="I139" s="38">
        <f t="shared" si="33"/>
        <v>0.2488019687598369</v>
      </c>
      <c r="J139" s="33">
        <v>20172058</v>
      </c>
      <c r="K139" s="38">
        <f t="shared" si="34"/>
        <v>0.22794357596858311</v>
      </c>
      <c r="L139" s="33">
        <v>19927242</v>
      </c>
      <c r="M139" s="38">
        <f t="shared" si="35"/>
        <v>0.225177163414429</v>
      </c>
      <c r="N139" s="33">
        <f t="shared" si="36"/>
        <v>82760677</v>
      </c>
      <c r="O139" s="38">
        <f t="shared" si="37"/>
        <v>0.9351928625706345</v>
      </c>
      <c r="P139" s="33">
        <v>9961879</v>
      </c>
      <c r="Q139" s="33">
        <v>92706346</v>
      </c>
      <c r="R139" s="33">
        <v>89561482</v>
      </c>
      <c r="S139" s="33">
        <v>43631305</v>
      </c>
      <c r="T139" s="38">
        <f t="shared" si="38"/>
        <v>0.48716595600774004</v>
      </c>
      <c r="U139" s="38">
        <f t="shared" si="39"/>
        <v>1.0003497332180005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75583528</v>
      </c>
      <c r="E140" s="33">
        <v>95547221</v>
      </c>
      <c r="F140" s="33">
        <v>17847380</v>
      </c>
      <c r="G140" s="38">
        <f t="shared" si="32"/>
        <v>0.23612790342361367</v>
      </c>
      <c r="H140" s="33">
        <v>26819990</v>
      </c>
      <c r="I140" s="38">
        <f t="shared" si="33"/>
        <v>0.35483908610352244</v>
      </c>
      <c r="J140" s="33">
        <v>25235107</v>
      </c>
      <c r="K140" s="38">
        <f t="shared" si="34"/>
        <v>0.26411136541585023</v>
      </c>
      <c r="L140" s="33">
        <v>24891859</v>
      </c>
      <c r="M140" s="38">
        <f t="shared" si="35"/>
        <v>0.26051892184284459</v>
      </c>
      <c r="N140" s="33">
        <f t="shared" si="36"/>
        <v>94794336</v>
      </c>
      <c r="O140" s="38">
        <f t="shared" si="37"/>
        <v>0.99212028364487959</v>
      </c>
      <c r="P140" s="33">
        <v>26972947</v>
      </c>
      <c r="Q140" s="33">
        <v>74877217</v>
      </c>
      <c r="R140" s="33">
        <v>101981696</v>
      </c>
      <c r="S140" s="33">
        <v>100489443</v>
      </c>
      <c r="T140" s="38">
        <f t="shared" si="38"/>
        <v>0.98536744280071598</v>
      </c>
      <c r="U140" s="38">
        <f t="shared" si="39"/>
        <v>-7.7154639424457439E-2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87148321</v>
      </c>
      <c r="E141" s="33">
        <v>79084615</v>
      </c>
      <c r="F141" s="33">
        <v>24165994</v>
      </c>
      <c r="G141" s="38">
        <f t="shared" si="32"/>
        <v>0.27729729870527281</v>
      </c>
      <c r="H141" s="33">
        <v>29359503</v>
      </c>
      <c r="I141" s="38">
        <f t="shared" si="33"/>
        <v>0.33689120642955361</v>
      </c>
      <c r="J141" s="33">
        <v>16473660</v>
      </c>
      <c r="K141" s="38">
        <f t="shared" si="34"/>
        <v>0.20830423211897789</v>
      </c>
      <c r="L141" s="33">
        <v>31027927</v>
      </c>
      <c r="M141" s="38">
        <f t="shared" si="35"/>
        <v>0.39233834545442248</v>
      </c>
      <c r="N141" s="33">
        <f t="shared" si="36"/>
        <v>101027084</v>
      </c>
      <c r="O141" s="38">
        <f t="shared" si="37"/>
        <v>1.2774555961358602</v>
      </c>
      <c r="P141" s="33">
        <v>26916354</v>
      </c>
      <c r="Q141" s="33">
        <v>73395600</v>
      </c>
      <c r="R141" s="33">
        <v>96417920</v>
      </c>
      <c r="S141" s="33">
        <v>119290500</v>
      </c>
      <c r="T141" s="38">
        <f t="shared" si="38"/>
        <v>1.2372233294391748</v>
      </c>
      <c r="U141" s="38">
        <f t="shared" si="39"/>
        <v>0.15275371248275316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140386057</v>
      </c>
      <c r="E142" s="33">
        <v>104329860</v>
      </c>
      <c r="F142" s="33">
        <v>26764460</v>
      </c>
      <c r="G142" s="38">
        <f t="shared" si="32"/>
        <v>0.19064899016289061</v>
      </c>
      <c r="H142" s="33">
        <v>26720122</v>
      </c>
      <c r="I142" s="38">
        <f t="shared" si="33"/>
        <v>0.19033316107738535</v>
      </c>
      <c r="J142" s="33">
        <v>25720587</v>
      </c>
      <c r="K142" s="38">
        <f t="shared" si="34"/>
        <v>0.24653140529470663</v>
      </c>
      <c r="L142" s="33">
        <v>38289401</v>
      </c>
      <c r="M142" s="38">
        <f t="shared" si="35"/>
        <v>0.3670032817066945</v>
      </c>
      <c r="N142" s="33">
        <f t="shared" si="36"/>
        <v>117494570</v>
      </c>
      <c r="O142" s="38">
        <f t="shared" si="37"/>
        <v>1.1261835298159126</v>
      </c>
      <c r="P142" s="33">
        <v>30227517</v>
      </c>
      <c r="Q142" s="33">
        <v>140229211</v>
      </c>
      <c r="R142" s="33">
        <v>148136634</v>
      </c>
      <c r="S142" s="33">
        <v>110987854</v>
      </c>
      <c r="T142" s="38">
        <f t="shared" si="38"/>
        <v>0.7492262447383542</v>
      </c>
      <c r="U142" s="38">
        <f t="shared" si="39"/>
        <v>0.26670678904919654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137208470</v>
      </c>
      <c r="E143" s="33">
        <v>171813185</v>
      </c>
      <c r="F143" s="33">
        <v>43761699</v>
      </c>
      <c r="G143" s="38">
        <f t="shared" si="32"/>
        <v>0.3189431308431615</v>
      </c>
      <c r="H143" s="33">
        <v>46582965</v>
      </c>
      <c r="I143" s="38">
        <f t="shared" si="33"/>
        <v>0.33950502472624322</v>
      </c>
      <c r="J143" s="33">
        <v>41386143</v>
      </c>
      <c r="K143" s="38">
        <f t="shared" si="34"/>
        <v>0.24087873698400969</v>
      </c>
      <c r="L143" s="33">
        <v>33597792</v>
      </c>
      <c r="M143" s="38">
        <f t="shared" si="35"/>
        <v>0.19554839170230154</v>
      </c>
      <c r="N143" s="33">
        <f t="shared" si="36"/>
        <v>165328599</v>
      </c>
      <c r="O143" s="38">
        <f t="shared" si="37"/>
        <v>0.96225792566501811</v>
      </c>
      <c r="P143" s="33">
        <v>36124354</v>
      </c>
      <c r="Q143" s="33">
        <v>211092708</v>
      </c>
      <c r="R143" s="33">
        <v>227143658</v>
      </c>
      <c r="S143" s="33">
        <v>143375504</v>
      </c>
      <c r="T143" s="38">
        <f t="shared" si="38"/>
        <v>0.63121068517792378</v>
      </c>
      <c r="U143" s="38">
        <f t="shared" si="39"/>
        <v>-6.9940683229934075E-2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601787568</v>
      </c>
      <c r="E144" s="34">
        <f>SUM(E138:E143)</f>
        <v>614361858</v>
      </c>
      <c r="F144" s="34">
        <f>SUM(F138:F143)</f>
        <v>144353477</v>
      </c>
      <c r="G144" s="39">
        <f t="shared" si="32"/>
        <v>0.23987447510713614</v>
      </c>
      <c r="H144" s="34">
        <f>SUM(H138:H143)</f>
        <v>162383960</v>
      </c>
      <c r="I144" s="39">
        <f t="shared" si="33"/>
        <v>0.2698360162867306</v>
      </c>
      <c r="J144" s="34">
        <f>SUM(J138:J143)</f>
        <v>140298333</v>
      </c>
      <c r="K144" s="39">
        <f t="shared" si="34"/>
        <v>0.22836432824252575</v>
      </c>
      <c r="L144" s="34">
        <f>SUM(L138:L143)</f>
        <v>159816377</v>
      </c>
      <c r="M144" s="39">
        <f t="shared" si="35"/>
        <v>0.26013395024272484</v>
      </c>
      <c r="N144" s="34">
        <f t="shared" si="36"/>
        <v>606852147</v>
      </c>
      <c r="O144" s="39">
        <f t="shared" si="37"/>
        <v>0.98777640424415802</v>
      </c>
      <c r="P144" s="34">
        <f>SUM(P138:P143)</f>
        <v>139869195</v>
      </c>
      <c r="Q144" s="34">
        <f>SUM(Q138:Q143)</f>
        <v>660354675</v>
      </c>
      <c r="R144" s="34">
        <f>SUM(R138:R143)</f>
        <v>742613906</v>
      </c>
      <c r="S144" s="34">
        <f>SUM(S138:S143)</f>
        <v>563294562</v>
      </c>
      <c r="T144" s="39">
        <f t="shared" si="38"/>
        <v>0.75852950968036414</v>
      </c>
      <c r="U144" s="39">
        <f t="shared" si="39"/>
        <v>0.14261311792064002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83198990</v>
      </c>
      <c r="E145" s="33">
        <v>80513393</v>
      </c>
      <c r="F145" s="33">
        <v>22120486</v>
      </c>
      <c r="G145" s="38">
        <f t="shared" si="32"/>
        <v>0.26587445352401512</v>
      </c>
      <c r="H145" s="33">
        <v>30839895</v>
      </c>
      <c r="I145" s="38">
        <f t="shared" si="33"/>
        <v>0.37067631470045492</v>
      </c>
      <c r="J145" s="33">
        <v>20522777</v>
      </c>
      <c r="K145" s="38">
        <f t="shared" si="34"/>
        <v>0.25489892097827749</v>
      </c>
      <c r="L145" s="33">
        <v>17100808</v>
      </c>
      <c r="M145" s="38">
        <f t="shared" si="35"/>
        <v>0.21239706044930934</v>
      </c>
      <c r="N145" s="33">
        <f t="shared" si="36"/>
        <v>90583966</v>
      </c>
      <c r="O145" s="38">
        <f t="shared" si="37"/>
        <v>1.1250794759078158</v>
      </c>
      <c r="P145" s="33">
        <v>6212306</v>
      </c>
      <c r="Q145" s="33">
        <v>75531274</v>
      </c>
      <c r="R145" s="33">
        <v>88240584</v>
      </c>
      <c r="S145" s="33">
        <v>62934740</v>
      </c>
      <c r="T145" s="38">
        <f t="shared" si="38"/>
        <v>0.71321762784344223</v>
      </c>
      <c r="U145" s="38">
        <f t="shared" si="39"/>
        <v>1.7527311114423534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106080603</v>
      </c>
      <c r="E146" s="33">
        <v>107745515</v>
      </c>
      <c r="F146" s="33">
        <v>26486819</v>
      </c>
      <c r="G146" s="38">
        <f t="shared" si="32"/>
        <v>0.2496857884565381</v>
      </c>
      <c r="H146" s="33">
        <v>24103374</v>
      </c>
      <c r="I146" s="38">
        <f t="shared" si="33"/>
        <v>0.22721754324869364</v>
      </c>
      <c r="J146" s="33">
        <v>21753568</v>
      </c>
      <c r="K146" s="38">
        <f t="shared" si="34"/>
        <v>0.20189766599565653</v>
      </c>
      <c r="L146" s="33">
        <v>35369386</v>
      </c>
      <c r="M146" s="38">
        <f t="shared" si="35"/>
        <v>0.32826782627564588</v>
      </c>
      <c r="N146" s="33">
        <f t="shared" si="36"/>
        <v>107713147</v>
      </c>
      <c r="O146" s="38">
        <f t="shared" si="37"/>
        <v>0.99969958842370377</v>
      </c>
      <c r="P146" s="33">
        <v>46659986</v>
      </c>
      <c r="Q146" s="33">
        <v>86249044</v>
      </c>
      <c r="R146" s="33">
        <v>91217201</v>
      </c>
      <c r="S146" s="33">
        <v>107487586</v>
      </c>
      <c r="T146" s="38">
        <f t="shared" si="38"/>
        <v>1.1783697024424153</v>
      </c>
      <c r="U146" s="38">
        <f t="shared" si="39"/>
        <v>-0.24197606917413139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110234429</v>
      </c>
      <c r="E147" s="33">
        <v>108560051</v>
      </c>
      <c r="F147" s="33">
        <v>17896671</v>
      </c>
      <c r="G147" s="38">
        <f t="shared" si="32"/>
        <v>0.16235101104392713</v>
      </c>
      <c r="H147" s="33">
        <v>20233485</v>
      </c>
      <c r="I147" s="38">
        <f t="shared" si="33"/>
        <v>0.1835495968324016</v>
      </c>
      <c r="J147" s="33">
        <v>18295327</v>
      </c>
      <c r="K147" s="38">
        <f t="shared" si="34"/>
        <v>0.16852725133668184</v>
      </c>
      <c r="L147" s="33">
        <v>17881729</v>
      </c>
      <c r="M147" s="38">
        <f t="shared" si="35"/>
        <v>0.16471739682583605</v>
      </c>
      <c r="N147" s="33">
        <f t="shared" si="36"/>
        <v>74307212</v>
      </c>
      <c r="O147" s="38">
        <f t="shared" si="37"/>
        <v>0.68448026060709943</v>
      </c>
      <c r="P147" s="33">
        <v>19993667</v>
      </c>
      <c r="Q147" s="33">
        <v>102974630</v>
      </c>
      <c r="R147" s="33">
        <v>119423827</v>
      </c>
      <c r="S147" s="33">
        <v>94459345</v>
      </c>
      <c r="T147" s="38">
        <f t="shared" si="38"/>
        <v>0.79095895160016938</v>
      </c>
      <c r="U147" s="38">
        <f t="shared" si="39"/>
        <v>-0.10563034784964664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84349530</v>
      </c>
      <c r="E148" s="33">
        <v>85657642</v>
      </c>
      <c r="F148" s="33">
        <v>11244191</v>
      </c>
      <c r="G148" s="38">
        <f t="shared" si="32"/>
        <v>0.13330472617926858</v>
      </c>
      <c r="H148" s="33">
        <v>24806889</v>
      </c>
      <c r="I148" s="38">
        <f t="shared" si="33"/>
        <v>0.29409635121855449</v>
      </c>
      <c r="J148" s="33">
        <v>10444286</v>
      </c>
      <c r="K148" s="38">
        <f t="shared" si="34"/>
        <v>0.12193058034448345</v>
      </c>
      <c r="L148" s="33">
        <v>11856395</v>
      </c>
      <c r="M148" s="38">
        <f t="shared" si="35"/>
        <v>0.13841607967681388</v>
      </c>
      <c r="N148" s="33">
        <f t="shared" si="36"/>
        <v>58351761</v>
      </c>
      <c r="O148" s="38">
        <f t="shared" si="37"/>
        <v>0.68122072517476029</v>
      </c>
      <c r="P148" s="33">
        <v>21377770</v>
      </c>
      <c r="Q148" s="33">
        <v>135906833</v>
      </c>
      <c r="R148" s="33">
        <v>85767064</v>
      </c>
      <c r="S148" s="33">
        <v>58452642</v>
      </c>
      <c r="T148" s="38">
        <f t="shared" si="38"/>
        <v>0.68152784150335377</v>
      </c>
      <c r="U148" s="38">
        <f t="shared" si="39"/>
        <v>-0.44538672649205224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113500153</v>
      </c>
      <c r="E149" s="33">
        <v>123706676</v>
      </c>
      <c r="F149" s="33">
        <v>7950311</v>
      </c>
      <c r="G149" s="38">
        <f t="shared" si="32"/>
        <v>7.0046698527357926E-2</v>
      </c>
      <c r="H149" s="33">
        <v>18436401</v>
      </c>
      <c r="I149" s="38">
        <f t="shared" si="33"/>
        <v>0.16243503213603597</v>
      </c>
      <c r="J149" s="33">
        <v>82784269</v>
      </c>
      <c r="K149" s="38">
        <f t="shared" si="34"/>
        <v>0.66919807141208776</v>
      </c>
      <c r="L149" s="33">
        <v>25397206</v>
      </c>
      <c r="M149" s="38">
        <f t="shared" si="35"/>
        <v>0.20530182219106752</v>
      </c>
      <c r="N149" s="33">
        <f t="shared" si="36"/>
        <v>134568187</v>
      </c>
      <c r="O149" s="38">
        <f t="shared" si="37"/>
        <v>1.0878005242012969</v>
      </c>
      <c r="P149" s="33">
        <v>38315072</v>
      </c>
      <c r="Q149" s="33">
        <v>156887835</v>
      </c>
      <c r="R149" s="33">
        <v>172971218</v>
      </c>
      <c r="S149" s="33">
        <v>146907262</v>
      </c>
      <c r="T149" s="38">
        <f t="shared" si="38"/>
        <v>0.84931622554684216</v>
      </c>
      <c r="U149" s="38">
        <f t="shared" si="39"/>
        <v>-0.3371484203396512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497363705</v>
      </c>
      <c r="E150" s="34">
        <f>SUM(E145:E149)</f>
        <v>506183277</v>
      </c>
      <c r="F150" s="34">
        <f>SUM(F145:F149)</f>
        <v>85698478</v>
      </c>
      <c r="G150" s="39">
        <f t="shared" si="32"/>
        <v>0.17230545200317743</v>
      </c>
      <c r="H150" s="34">
        <f>SUM(H145:H149)</f>
        <v>118420044</v>
      </c>
      <c r="I150" s="39">
        <f t="shared" si="33"/>
        <v>0.2380954677824752</v>
      </c>
      <c r="J150" s="34">
        <f>SUM(J145:J149)</f>
        <v>153800227</v>
      </c>
      <c r="K150" s="39">
        <f t="shared" si="34"/>
        <v>0.30384296358332674</v>
      </c>
      <c r="L150" s="34">
        <f>SUM(L145:L149)</f>
        <v>107605524</v>
      </c>
      <c r="M150" s="39">
        <f t="shared" si="35"/>
        <v>0.2125821394925301</v>
      </c>
      <c r="N150" s="34">
        <f t="shared" si="36"/>
        <v>465524273</v>
      </c>
      <c r="O150" s="39">
        <f t="shared" si="37"/>
        <v>0.91967533135236312</v>
      </c>
      <c r="P150" s="34">
        <f>SUM(P145:P149)</f>
        <v>132558801</v>
      </c>
      <c r="Q150" s="34">
        <f>SUM(Q145:Q149)</f>
        <v>557549616</v>
      </c>
      <c r="R150" s="34">
        <f>SUM(R145:R149)</f>
        <v>557619894</v>
      </c>
      <c r="S150" s="34">
        <f>SUM(S145:S149)</f>
        <v>470241575</v>
      </c>
      <c r="T150" s="39">
        <f t="shared" si="38"/>
        <v>0.84330128831450912</v>
      </c>
      <c r="U150" s="39">
        <f t="shared" si="39"/>
        <v>-0.18824308014071434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90015131</v>
      </c>
      <c r="E151" s="33">
        <v>93551626</v>
      </c>
      <c r="F151" s="33">
        <v>21457093</v>
      </c>
      <c r="G151" s="38">
        <f t="shared" si="32"/>
        <v>0.23837206880252165</v>
      </c>
      <c r="H151" s="33">
        <v>21596031</v>
      </c>
      <c r="I151" s="38">
        <f t="shared" si="33"/>
        <v>0.23991556486208968</v>
      </c>
      <c r="J151" s="33">
        <v>22906168</v>
      </c>
      <c r="K151" s="38">
        <f t="shared" si="34"/>
        <v>0.24485055983954784</v>
      </c>
      <c r="L151" s="33">
        <v>22159080</v>
      </c>
      <c r="M151" s="38">
        <f t="shared" si="35"/>
        <v>0.23686472322779295</v>
      </c>
      <c r="N151" s="33">
        <f t="shared" si="36"/>
        <v>88118372</v>
      </c>
      <c r="O151" s="38">
        <f t="shared" si="37"/>
        <v>0.94192239908261988</v>
      </c>
      <c r="P151" s="33">
        <v>18378988</v>
      </c>
      <c r="Q151" s="33">
        <v>81130354</v>
      </c>
      <c r="R151" s="33">
        <v>85191790</v>
      </c>
      <c r="S151" s="33">
        <v>68471402</v>
      </c>
      <c r="T151" s="38">
        <f t="shared" si="38"/>
        <v>0.80373240191337691</v>
      </c>
      <c r="U151" s="38">
        <f t="shared" si="39"/>
        <v>0.20567465412132591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525985800</v>
      </c>
      <c r="E152" s="33">
        <v>538556240</v>
      </c>
      <c r="F152" s="33">
        <v>91809794</v>
      </c>
      <c r="G152" s="38">
        <f t="shared" si="32"/>
        <v>0.17454804673434149</v>
      </c>
      <c r="H152" s="33">
        <v>141707536</v>
      </c>
      <c r="I152" s="38">
        <f t="shared" si="33"/>
        <v>0.26941323511014936</v>
      </c>
      <c r="J152" s="33">
        <v>112982962</v>
      </c>
      <c r="K152" s="38">
        <f t="shared" si="34"/>
        <v>0.20978860443618666</v>
      </c>
      <c r="L152" s="33">
        <v>160814976</v>
      </c>
      <c r="M152" s="38">
        <f t="shared" si="35"/>
        <v>0.29860386725813443</v>
      </c>
      <c r="N152" s="33">
        <f t="shared" si="36"/>
        <v>507315268</v>
      </c>
      <c r="O152" s="38">
        <f t="shared" si="37"/>
        <v>0.94199125424672459</v>
      </c>
      <c r="P152" s="33">
        <v>122394027</v>
      </c>
      <c r="Q152" s="33">
        <v>441118700</v>
      </c>
      <c r="R152" s="33">
        <v>523426713</v>
      </c>
      <c r="S152" s="33">
        <v>404624742</v>
      </c>
      <c r="T152" s="38">
        <f t="shared" si="38"/>
        <v>0.77303036308733442</v>
      </c>
      <c r="U152" s="38">
        <f t="shared" si="39"/>
        <v>0.31391196075279071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70790760</v>
      </c>
      <c r="E153" s="33">
        <v>74567520</v>
      </c>
      <c r="F153" s="33">
        <v>15550848</v>
      </c>
      <c r="G153" s="38">
        <f t="shared" si="32"/>
        <v>0.21967341500500911</v>
      </c>
      <c r="H153" s="33">
        <v>17123166</v>
      </c>
      <c r="I153" s="38">
        <f t="shared" si="33"/>
        <v>0.24188419505596492</v>
      </c>
      <c r="J153" s="33">
        <v>18208233</v>
      </c>
      <c r="K153" s="38">
        <f t="shared" si="34"/>
        <v>0.24418450553270379</v>
      </c>
      <c r="L153" s="33">
        <v>16872669</v>
      </c>
      <c r="M153" s="38">
        <f t="shared" si="35"/>
        <v>0.22627370469072861</v>
      </c>
      <c r="N153" s="33">
        <f t="shared" si="36"/>
        <v>67754916</v>
      </c>
      <c r="O153" s="38">
        <f t="shared" si="37"/>
        <v>0.9086384527740764</v>
      </c>
      <c r="P153" s="33">
        <v>-15839368</v>
      </c>
      <c r="Q153" s="33">
        <v>70555680</v>
      </c>
      <c r="R153" s="33">
        <v>71861250</v>
      </c>
      <c r="S153" s="33">
        <v>59484074</v>
      </c>
      <c r="T153" s="38">
        <f t="shared" si="38"/>
        <v>0.82776286246064468</v>
      </c>
      <c r="U153" s="38">
        <f t="shared" si="39"/>
        <v>-2.0652362518504526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42475127</v>
      </c>
      <c r="E154" s="33">
        <v>54128364</v>
      </c>
      <c r="F154" s="33">
        <v>15144945</v>
      </c>
      <c r="G154" s="38">
        <f t="shared" si="32"/>
        <v>0.35656032293911682</v>
      </c>
      <c r="H154" s="33">
        <v>16459449</v>
      </c>
      <c r="I154" s="38">
        <f t="shared" si="33"/>
        <v>0.38750794082381435</v>
      </c>
      <c r="J154" s="33">
        <v>13165709</v>
      </c>
      <c r="K154" s="38">
        <f t="shared" si="34"/>
        <v>0.24323123824691986</v>
      </c>
      <c r="L154" s="33">
        <v>13626006</v>
      </c>
      <c r="M154" s="38">
        <f t="shared" si="35"/>
        <v>0.25173504227838844</v>
      </c>
      <c r="N154" s="33">
        <f t="shared" si="36"/>
        <v>58396109</v>
      </c>
      <c r="O154" s="38">
        <f t="shared" si="37"/>
        <v>1.0788448917465896</v>
      </c>
      <c r="P154" s="33">
        <v>13724443</v>
      </c>
      <c r="Q154" s="33">
        <v>55957165</v>
      </c>
      <c r="R154" s="33">
        <v>61457643</v>
      </c>
      <c r="S154" s="33">
        <v>48240595</v>
      </c>
      <c r="T154" s="38">
        <f t="shared" si="38"/>
        <v>0.78494053213202464</v>
      </c>
      <c r="U154" s="38">
        <f t="shared" si="39"/>
        <v>-7.1723857937258106E-3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76067852</v>
      </c>
      <c r="E155" s="33">
        <v>86125452</v>
      </c>
      <c r="F155" s="33">
        <v>9662132</v>
      </c>
      <c r="G155" s="38">
        <f t="shared" si="32"/>
        <v>0.1270199137475316</v>
      </c>
      <c r="H155" s="33">
        <v>17304408</v>
      </c>
      <c r="I155" s="38">
        <f t="shared" si="33"/>
        <v>0.22748648141135891</v>
      </c>
      <c r="J155" s="33">
        <v>21103515</v>
      </c>
      <c r="K155" s="38">
        <f t="shared" si="34"/>
        <v>0.2450322699032105</v>
      </c>
      <c r="L155" s="33">
        <v>20190628</v>
      </c>
      <c r="M155" s="38">
        <f t="shared" si="35"/>
        <v>0.23443276675053037</v>
      </c>
      <c r="N155" s="33">
        <f t="shared" si="36"/>
        <v>68260683</v>
      </c>
      <c r="O155" s="38">
        <f t="shared" si="37"/>
        <v>0.79257271125845585</v>
      </c>
      <c r="P155" s="33">
        <v>12899468</v>
      </c>
      <c r="Q155" s="33">
        <v>87187941</v>
      </c>
      <c r="R155" s="33">
        <v>98878913</v>
      </c>
      <c r="S155" s="33">
        <v>48076931</v>
      </c>
      <c r="T155" s="38">
        <f t="shared" si="38"/>
        <v>0.48622026215033332</v>
      </c>
      <c r="U155" s="38">
        <f t="shared" si="39"/>
        <v>0.5652295117907189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213855321</v>
      </c>
      <c r="E156" s="33">
        <v>209602835</v>
      </c>
      <c r="F156" s="33">
        <v>46402944</v>
      </c>
      <c r="G156" s="38">
        <f t="shared" si="32"/>
        <v>0.21698288255357462</v>
      </c>
      <c r="H156" s="33">
        <v>53444602</v>
      </c>
      <c r="I156" s="38">
        <f t="shared" si="33"/>
        <v>0.24991008757738603</v>
      </c>
      <c r="J156" s="33">
        <v>48456731</v>
      </c>
      <c r="K156" s="38">
        <f t="shared" si="34"/>
        <v>0.23118356676807353</v>
      </c>
      <c r="L156" s="33">
        <v>50621320</v>
      </c>
      <c r="M156" s="38">
        <f t="shared" si="35"/>
        <v>0.24151066468161081</v>
      </c>
      <c r="N156" s="33">
        <f t="shared" si="36"/>
        <v>198925597</v>
      </c>
      <c r="O156" s="38">
        <f t="shared" si="37"/>
        <v>0.94905966801450947</v>
      </c>
      <c r="P156" s="33">
        <v>34334082</v>
      </c>
      <c r="Q156" s="33">
        <v>161123842</v>
      </c>
      <c r="R156" s="33">
        <v>153532075</v>
      </c>
      <c r="S156" s="33">
        <v>140474046</v>
      </c>
      <c r="T156" s="38">
        <f t="shared" si="38"/>
        <v>0.91494917918617336</v>
      </c>
      <c r="U156" s="38">
        <f t="shared" si="39"/>
        <v>0.47437522867219806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1019189991</v>
      </c>
      <c r="E157" s="34">
        <f>SUM(E151:E156)</f>
        <v>1056532037</v>
      </c>
      <c r="F157" s="34">
        <f>SUM(F151:F156)</f>
        <v>200027756</v>
      </c>
      <c r="G157" s="39">
        <f t="shared" si="32"/>
        <v>0.19626149958923605</v>
      </c>
      <c r="H157" s="34">
        <f>SUM(H151:H156)</f>
        <v>267635192</v>
      </c>
      <c r="I157" s="39">
        <f t="shared" si="33"/>
        <v>0.26259597755410063</v>
      </c>
      <c r="J157" s="34">
        <f>SUM(J151:J156)</f>
        <v>236823318</v>
      </c>
      <c r="K157" s="39">
        <f t="shared" si="34"/>
        <v>0.22415157298254271</v>
      </c>
      <c r="L157" s="34">
        <f>SUM(L151:L156)</f>
        <v>284284679</v>
      </c>
      <c r="M157" s="39">
        <f t="shared" si="35"/>
        <v>0.26907341097504267</v>
      </c>
      <c r="N157" s="34">
        <f t="shared" si="36"/>
        <v>988770945</v>
      </c>
      <c r="O157" s="39">
        <f t="shared" si="37"/>
        <v>0.93586461212060723</v>
      </c>
      <c r="P157" s="34">
        <f>SUM(P151:P156)</f>
        <v>185891640</v>
      </c>
      <c r="Q157" s="34">
        <f>SUM(Q151:Q156)</f>
        <v>897073682</v>
      </c>
      <c r="R157" s="34">
        <f>SUM(R151:R156)</f>
        <v>994348384</v>
      </c>
      <c r="S157" s="34">
        <f>SUM(S151:S156)</f>
        <v>769371790</v>
      </c>
      <c r="T157" s="39">
        <f t="shared" si="38"/>
        <v>0.77374469791464962</v>
      </c>
      <c r="U157" s="39">
        <f t="shared" si="39"/>
        <v>0.52930319513023827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102382146</v>
      </c>
      <c r="E158" s="33">
        <v>128048097</v>
      </c>
      <c r="F158" s="33">
        <v>14762489</v>
      </c>
      <c r="G158" s="38">
        <f t="shared" si="32"/>
        <v>0.14419007196821212</v>
      </c>
      <c r="H158" s="33">
        <v>36988163</v>
      </c>
      <c r="I158" s="38">
        <f t="shared" si="33"/>
        <v>0.36127551965945315</v>
      </c>
      <c r="J158" s="33">
        <v>19496723</v>
      </c>
      <c r="K158" s="38">
        <f t="shared" si="34"/>
        <v>0.15226093520155945</v>
      </c>
      <c r="L158" s="33">
        <v>22042543</v>
      </c>
      <c r="M158" s="38">
        <f t="shared" si="35"/>
        <v>0.17214268322941184</v>
      </c>
      <c r="N158" s="33">
        <f t="shared" si="36"/>
        <v>93289918</v>
      </c>
      <c r="O158" s="38">
        <f t="shared" si="37"/>
        <v>0.72855372462114765</v>
      </c>
      <c r="P158" s="33">
        <v>93990279</v>
      </c>
      <c r="Q158" s="33">
        <v>102503047</v>
      </c>
      <c r="R158" s="33">
        <v>108863826</v>
      </c>
      <c r="S158" s="33">
        <v>138205100</v>
      </c>
      <c r="T158" s="38">
        <f t="shared" si="38"/>
        <v>1.2695227154702426</v>
      </c>
      <c r="U158" s="38">
        <f t="shared" si="39"/>
        <v>-0.7654806089042463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220484672</v>
      </c>
      <c r="E159" s="33">
        <v>185073572</v>
      </c>
      <c r="F159" s="33">
        <v>35934504</v>
      </c>
      <c r="G159" s="38">
        <f t="shared" si="32"/>
        <v>0.16297960159334796</v>
      </c>
      <c r="H159" s="33">
        <v>42005589</v>
      </c>
      <c r="I159" s="38">
        <f t="shared" si="33"/>
        <v>0.19051478100028649</v>
      </c>
      <c r="J159" s="33">
        <v>39414891</v>
      </c>
      <c r="K159" s="38">
        <f t="shared" si="34"/>
        <v>0.21296877006296719</v>
      </c>
      <c r="L159" s="33">
        <v>41796417</v>
      </c>
      <c r="M159" s="38">
        <f t="shared" si="35"/>
        <v>0.22583676614832937</v>
      </c>
      <c r="N159" s="33">
        <f t="shared" si="36"/>
        <v>159151401</v>
      </c>
      <c r="O159" s="38">
        <f t="shared" si="37"/>
        <v>0.85993585837312314</v>
      </c>
      <c r="P159" s="33">
        <v>36640935</v>
      </c>
      <c r="Q159" s="33">
        <v>200021832</v>
      </c>
      <c r="R159" s="33">
        <v>215710945</v>
      </c>
      <c r="S159" s="33">
        <v>148281387</v>
      </c>
      <c r="T159" s="38">
        <f t="shared" si="38"/>
        <v>0.68740780399436852</v>
      </c>
      <c r="U159" s="38">
        <f t="shared" si="39"/>
        <v>0.14070279593028934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96626768</v>
      </c>
      <c r="E160" s="33">
        <v>97151636</v>
      </c>
      <c r="F160" s="33">
        <v>19788358</v>
      </c>
      <c r="G160" s="38">
        <f t="shared" si="32"/>
        <v>0.20479167843014268</v>
      </c>
      <c r="H160" s="33">
        <v>24629704</v>
      </c>
      <c r="I160" s="38">
        <f t="shared" si="33"/>
        <v>0.2548952480745294</v>
      </c>
      <c r="J160" s="33">
        <v>16678818</v>
      </c>
      <c r="K160" s="38">
        <f t="shared" si="34"/>
        <v>0.17167820004595702</v>
      </c>
      <c r="L160" s="33">
        <v>32212350</v>
      </c>
      <c r="M160" s="38">
        <f t="shared" si="35"/>
        <v>0.33156775661503013</v>
      </c>
      <c r="N160" s="33">
        <f t="shared" si="36"/>
        <v>93309230</v>
      </c>
      <c r="O160" s="38">
        <f t="shared" si="37"/>
        <v>0.96044939479969227</v>
      </c>
      <c r="P160" s="33">
        <v>22654458</v>
      </c>
      <c r="Q160" s="33">
        <v>90005379</v>
      </c>
      <c r="R160" s="33">
        <v>93285029</v>
      </c>
      <c r="S160" s="33">
        <v>88358890</v>
      </c>
      <c r="T160" s="38">
        <f t="shared" si="38"/>
        <v>0.94719260900910474</v>
      </c>
      <c r="U160" s="38">
        <f t="shared" si="39"/>
        <v>0.42189894810107575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72350038</v>
      </c>
      <c r="E161" s="33">
        <v>73975947</v>
      </c>
      <c r="F161" s="33">
        <v>15497700</v>
      </c>
      <c r="G161" s="38">
        <f t="shared" si="32"/>
        <v>0.21420444865557639</v>
      </c>
      <c r="H161" s="33">
        <v>17389947</v>
      </c>
      <c r="I161" s="38">
        <f t="shared" si="33"/>
        <v>0.24035850540949266</v>
      </c>
      <c r="J161" s="33">
        <v>16218394</v>
      </c>
      <c r="K161" s="38">
        <f t="shared" si="34"/>
        <v>0.21923874796763332</v>
      </c>
      <c r="L161" s="33">
        <v>12214274</v>
      </c>
      <c r="M161" s="38">
        <f t="shared" si="35"/>
        <v>0.16511142466347881</v>
      </c>
      <c r="N161" s="33">
        <f t="shared" si="36"/>
        <v>61320315</v>
      </c>
      <c r="O161" s="38">
        <f t="shared" si="37"/>
        <v>0.82892233877046551</v>
      </c>
      <c r="P161" s="33">
        <v>13758219</v>
      </c>
      <c r="Q161" s="33">
        <v>64908671</v>
      </c>
      <c r="R161" s="33">
        <v>80257715</v>
      </c>
      <c r="S161" s="33">
        <v>61703790</v>
      </c>
      <c r="T161" s="38">
        <f t="shared" si="38"/>
        <v>0.76882066727167597</v>
      </c>
      <c r="U161" s="38">
        <f t="shared" si="39"/>
        <v>-0.1122198301974987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280083462</v>
      </c>
      <c r="E162" s="33">
        <v>292277293</v>
      </c>
      <c r="F162" s="33">
        <v>53829884</v>
      </c>
      <c r="G162" s="38">
        <f t="shared" si="32"/>
        <v>0.19219229730886431</v>
      </c>
      <c r="H162" s="33">
        <v>63863341</v>
      </c>
      <c r="I162" s="38">
        <f t="shared" si="33"/>
        <v>0.22801539421131548</v>
      </c>
      <c r="J162" s="33">
        <v>76548879</v>
      </c>
      <c r="K162" s="38">
        <f t="shared" si="34"/>
        <v>0.26190498144513746</v>
      </c>
      <c r="L162" s="33">
        <v>74709025</v>
      </c>
      <c r="M162" s="38">
        <f t="shared" si="35"/>
        <v>0.25561008942285501</v>
      </c>
      <c r="N162" s="33">
        <f t="shared" si="36"/>
        <v>268951129</v>
      </c>
      <c r="O162" s="38">
        <f t="shared" si="37"/>
        <v>0.92019166538537767</v>
      </c>
      <c r="P162" s="33">
        <v>58962451</v>
      </c>
      <c r="Q162" s="33">
        <v>250026024</v>
      </c>
      <c r="R162" s="33">
        <v>256709434</v>
      </c>
      <c r="S162" s="33">
        <v>223489911</v>
      </c>
      <c r="T162" s="38">
        <f t="shared" si="38"/>
        <v>0.87059484927227104</v>
      </c>
      <c r="U162" s="38">
        <f t="shared" si="39"/>
        <v>0.2670610487342191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771927086</v>
      </c>
      <c r="E163" s="34">
        <f>SUM(E158:E162)</f>
        <v>776526545</v>
      </c>
      <c r="F163" s="34">
        <f>SUM(F158:F162)</f>
        <v>139812935</v>
      </c>
      <c r="G163" s="39">
        <f t="shared" si="32"/>
        <v>0.18112194472212106</v>
      </c>
      <c r="H163" s="34">
        <f>SUM(H158:H162)</f>
        <v>184876744</v>
      </c>
      <c r="I163" s="39">
        <f t="shared" si="33"/>
        <v>0.23950026803438271</v>
      </c>
      <c r="J163" s="34">
        <f>SUM(J158:J162)</f>
        <v>168357705</v>
      </c>
      <c r="K163" s="39">
        <f t="shared" si="34"/>
        <v>0.21680869261204716</v>
      </c>
      <c r="L163" s="34">
        <f>SUM(L158:L162)</f>
        <v>182974609</v>
      </c>
      <c r="M163" s="39">
        <f t="shared" si="35"/>
        <v>0.23563213669662766</v>
      </c>
      <c r="N163" s="34">
        <f t="shared" si="36"/>
        <v>676021993</v>
      </c>
      <c r="O163" s="39">
        <f t="shared" si="37"/>
        <v>0.87057164671685494</v>
      </c>
      <c r="P163" s="34">
        <f>SUM(P158:P162)</f>
        <v>226006342</v>
      </c>
      <c r="Q163" s="34">
        <f>SUM(Q158:Q162)</f>
        <v>707464953</v>
      </c>
      <c r="R163" s="34">
        <f>SUM(R158:R162)</f>
        <v>754826949</v>
      </c>
      <c r="S163" s="34">
        <f>SUM(S158:S162)</f>
        <v>660039078</v>
      </c>
      <c r="T163" s="39">
        <f t="shared" si="38"/>
        <v>0.87442436822694836</v>
      </c>
      <c r="U163" s="39">
        <f t="shared" si="39"/>
        <v>-0.19040055521981769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103854955</v>
      </c>
      <c r="E164" s="33">
        <v>119431254</v>
      </c>
      <c r="F164" s="33">
        <v>18971925</v>
      </c>
      <c r="G164" s="38">
        <f t="shared" si="32"/>
        <v>0.18267712888614704</v>
      </c>
      <c r="H164" s="33">
        <v>34846401</v>
      </c>
      <c r="I164" s="38">
        <f t="shared" si="33"/>
        <v>0.33552949880918054</v>
      </c>
      <c r="J164" s="33">
        <v>33385886</v>
      </c>
      <c r="K164" s="38">
        <f t="shared" si="34"/>
        <v>0.27954061338081571</v>
      </c>
      <c r="L164" s="33">
        <v>24530826</v>
      </c>
      <c r="M164" s="38">
        <f t="shared" si="35"/>
        <v>0.20539703953874586</v>
      </c>
      <c r="N164" s="33">
        <f t="shared" si="36"/>
        <v>111735038</v>
      </c>
      <c r="O164" s="38">
        <f t="shared" si="37"/>
        <v>0.93555944744580843</v>
      </c>
      <c r="P164" s="33">
        <v>26191328</v>
      </c>
      <c r="Q164" s="33">
        <v>109054333</v>
      </c>
      <c r="R164" s="33">
        <v>121715938</v>
      </c>
      <c r="S164" s="33">
        <v>101063745</v>
      </c>
      <c r="T164" s="38">
        <f t="shared" si="38"/>
        <v>0.83032466134385785</v>
      </c>
      <c r="U164" s="38">
        <f t="shared" si="39"/>
        <v>-6.3398923491011949E-2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87316977</v>
      </c>
      <c r="E165" s="33">
        <v>90152660</v>
      </c>
      <c r="F165" s="33">
        <v>16350059</v>
      </c>
      <c r="G165" s="38">
        <f t="shared" si="32"/>
        <v>0.18724948528623478</v>
      </c>
      <c r="H165" s="33">
        <v>23559057</v>
      </c>
      <c r="I165" s="38">
        <f t="shared" si="33"/>
        <v>0.26981072649823873</v>
      </c>
      <c r="J165" s="33">
        <v>20549979</v>
      </c>
      <c r="K165" s="38">
        <f t="shared" si="34"/>
        <v>0.22794645216236548</v>
      </c>
      <c r="L165" s="33">
        <v>23435797</v>
      </c>
      <c r="M165" s="38">
        <f t="shared" si="35"/>
        <v>0.25995679994356241</v>
      </c>
      <c r="N165" s="33">
        <f t="shared" si="36"/>
        <v>83894892</v>
      </c>
      <c r="O165" s="38">
        <f t="shared" si="37"/>
        <v>0.93058698434411147</v>
      </c>
      <c r="P165" s="33">
        <v>18986040</v>
      </c>
      <c r="Q165" s="33">
        <v>73844659</v>
      </c>
      <c r="R165" s="33">
        <v>78418641</v>
      </c>
      <c r="S165" s="33">
        <v>80260135</v>
      </c>
      <c r="T165" s="38">
        <f t="shared" si="38"/>
        <v>1.0234828604081523</v>
      </c>
      <c r="U165" s="38">
        <f t="shared" si="39"/>
        <v>0.23436993706955223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91564983</v>
      </c>
      <c r="E166" s="33">
        <v>90120797</v>
      </c>
      <c r="F166" s="33">
        <v>20384219</v>
      </c>
      <c r="G166" s="38">
        <f t="shared" si="32"/>
        <v>0.22262024555828291</v>
      </c>
      <c r="H166" s="33">
        <v>19929721</v>
      </c>
      <c r="I166" s="38">
        <f t="shared" si="33"/>
        <v>0.2176565794808262</v>
      </c>
      <c r="J166" s="33">
        <v>20055897</v>
      </c>
      <c r="K166" s="38">
        <f t="shared" si="34"/>
        <v>0.22254460310642837</v>
      </c>
      <c r="L166" s="33">
        <v>20055107</v>
      </c>
      <c r="M166" s="38">
        <f t="shared" si="35"/>
        <v>0.22253583709429467</v>
      </c>
      <c r="N166" s="33">
        <f t="shared" si="36"/>
        <v>80424944</v>
      </c>
      <c r="O166" s="38">
        <f t="shared" si="37"/>
        <v>0.89241270247532323</v>
      </c>
      <c r="P166" s="33">
        <v>19464985</v>
      </c>
      <c r="Q166" s="33">
        <v>77965712</v>
      </c>
      <c r="R166" s="33">
        <v>76145606</v>
      </c>
      <c r="S166" s="33">
        <v>70897969</v>
      </c>
      <c r="T166" s="38">
        <f t="shared" si="38"/>
        <v>0.93108417838318869</v>
      </c>
      <c r="U166" s="38">
        <f t="shared" si="39"/>
        <v>3.0317105304730418E-2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124749167</v>
      </c>
      <c r="E167" s="33">
        <v>110945660</v>
      </c>
      <c r="F167" s="33">
        <v>19923303</v>
      </c>
      <c r="G167" s="38">
        <f t="shared" si="32"/>
        <v>0.15970690209097749</v>
      </c>
      <c r="H167" s="33">
        <v>24862080</v>
      </c>
      <c r="I167" s="38">
        <f t="shared" si="33"/>
        <v>0.19929656123475359</v>
      </c>
      <c r="J167" s="33">
        <v>21083626</v>
      </c>
      <c r="K167" s="38">
        <f t="shared" si="34"/>
        <v>0.19003560842307846</v>
      </c>
      <c r="L167" s="33">
        <v>23478133</v>
      </c>
      <c r="M167" s="38">
        <f t="shared" si="35"/>
        <v>0.21161830935973522</v>
      </c>
      <c r="N167" s="33">
        <f t="shared" si="36"/>
        <v>89347142</v>
      </c>
      <c r="O167" s="38">
        <f t="shared" si="37"/>
        <v>0.80532345294083607</v>
      </c>
      <c r="P167" s="33">
        <v>28389257</v>
      </c>
      <c r="Q167" s="33">
        <v>101411248</v>
      </c>
      <c r="R167" s="33">
        <v>95715003</v>
      </c>
      <c r="S167" s="33">
        <v>82651722</v>
      </c>
      <c r="T167" s="38">
        <f t="shared" si="38"/>
        <v>0.8635189824943118</v>
      </c>
      <c r="U167" s="38">
        <f t="shared" si="39"/>
        <v>-0.17299234002496089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217552827</v>
      </c>
      <c r="E168" s="33">
        <v>208299478</v>
      </c>
      <c r="F168" s="33">
        <v>41535004</v>
      </c>
      <c r="G168" s="38">
        <f t="shared" si="32"/>
        <v>0.19091916465879802</v>
      </c>
      <c r="H168" s="33">
        <v>57246162</v>
      </c>
      <c r="I168" s="38">
        <f t="shared" si="33"/>
        <v>0.26313683342758859</v>
      </c>
      <c r="J168" s="33">
        <v>38186029</v>
      </c>
      <c r="K168" s="38">
        <f t="shared" si="34"/>
        <v>0.18332273017025996</v>
      </c>
      <c r="L168" s="33">
        <v>43413476</v>
      </c>
      <c r="M168" s="38">
        <f t="shared" si="35"/>
        <v>0.20841855398216599</v>
      </c>
      <c r="N168" s="33">
        <f t="shared" si="36"/>
        <v>180380671</v>
      </c>
      <c r="O168" s="38">
        <f t="shared" si="37"/>
        <v>0.86596794544055455</v>
      </c>
      <c r="P168" s="33">
        <v>57951319</v>
      </c>
      <c r="Q168" s="33">
        <v>208209031</v>
      </c>
      <c r="R168" s="33">
        <v>223735312</v>
      </c>
      <c r="S168" s="33">
        <v>186352028</v>
      </c>
      <c r="T168" s="38">
        <f t="shared" si="38"/>
        <v>0.83291290200985346</v>
      </c>
      <c r="U168" s="38">
        <f t="shared" si="39"/>
        <v>-0.25086302177177366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625038909</v>
      </c>
      <c r="E169" s="34">
        <f>SUM(E164:E168)</f>
        <v>618949849</v>
      </c>
      <c r="F169" s="34">
        <f>SUM(F164:F168)</f>
        <v>117164510</v>
      </c>
      <c r="G169" s="39">
        <f t="shared" si="32"/>
        <v>0.187451546316455</v>
      </c>
      <c r="H169" s="34">
        <f>SUM(H164:H168)</f>
        <v>160443421</v>
      </c>
      <c r="I169" s="39">
        <f t="shared" si="33"/>
        <v>0.25669349330059066</v>
      </c>
      <c r="J169" s="34">
        <f>SUM(J164:J168)</f>
        <v>133261417</v>
      </c>
      <c r="K169" s="39">
        <f t="shared" si="34"/>
        <v>0.21530244690309311</v>
      </c>
      <c r="L169" s="34">
        <f>SUM(L164:L168)</f>
        <v>134913339</v>
      </c>
      <c r="M169" s="39">
        <f t="shared" si="35"/>
        <v>0.21797135780543667</v>
      </c>
      <c r="N169" s="34">
        <f t="shared" si="36"/>
        <v>545782687</v>
      </c>
      <c r="O169" s="39">
        <f t="shared" si="37"/>
        <v>0.88178822223123288</v>
      </c>
      <c r="P169" s="34">
        <f>SUM(P164:P168)</f>
        <v>150982929</v>
      </c>
      <c r="Q169" s="34">
        <f>SUM(Q164:Q168)</f>
        <v>570484983</v>
      </c>
      <c r="R169" s="34">
        <f>SUM(R164:R168)</f>
        <v>595730500</v>
      </c>
      <c r="S169" s="34">
        <f>SUM(S164:S168)</f>
        <v>521225599</v>
      </c>
      <c r="T169" s="39">
        <f t="shared" si="38"/>
        <v>0.87493522490455</v>
      </c>
      <c r="U169" s="39">
        <f t="shared" si="39"/>
        <v>-0.10643315841355816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14100531116</v>
      </c>
      <c r="E170" s="34">
        <f>SUM(E105,E107:E111,E113:E120,E122:E125,E127:E131,E133:E136,E138:E143,E145:E149,E151:E156,E158:E162,E164:E168)</f>
        <v>13467738744</v>
      </c>
      <c r="F170" s="34">
        <f>SUM(F105,F107:F111,F113:F120,F122:F125,F127:F131,F133:F136,F138:F143,F145:F149,F151:F156,F158:F162,F164:F168)</f>
        <v>2683883198</v>
      </c>
      <c r="G170" s="39">
        <f t="shared" si="32"/>
        <v>0.19033915644174379</v>
      </c>
      <c r="H170" s="34">
        <f>SUM(H105,H107:H111,H113:H120,H122:H125,H127:H131,H133:H136,H138:H143,H145:H149,H151:H156,H158:H162,H164:H168)</f>
        <v>3584459088</v>
      </c>
      <c r="I170" s="39">
        <f t="shared" si="33"/>
        <v>0.25420738116259195</v>
      </c>
      <c r="J170" s="34">
        <f>SUM(J105,J107:J111,J113:J120,J122:J125,J127:J131,J133:J136,J138:J143,J145:J149,J151:J156,J158:J162,J164:J168)</f>
        <v>2398325549</v>
      </c>
      <c r="K170" s="39">
        <f t="shared" si="34"/>
        <v>0.17807930452084808</v>
      </c>
      <c r="L170" s="34">
        <f>SUM(L105,L107:L111,L113:L120,L122:L125,L127:L131,L133:L136,L138:L143,L145:L149,L151:L156,L158:L162,L164:L168)</f>
        <v>2285498241</v>
      </c>
      <c r="M170" s="39">
        <f t="shared" si="35"/>
        <v>0.16970170601343229</v>
      </c>
      <c r="N170" s="34">
        <f t="shared" si="36"/>
        <v>10952166076</v>
      </c>
      <c r="O170" s="39">
        <f t="shared" si="37"/>
        <v>0.81321491931073353</v>
      </c>
      <c r="P170" s="34">
        <f>SUM(P105,P107:P111,P113:P120,P122:P125,P127:P131,P133:P136,P138:P143,P145:P149,P151:P156,P158:P162,P164:P168)</f>
        <v>2581211408</v>
      </c>
      <c r="Q170" s="34">
        <f>SUM(Q105,Q107:Q111,Q113:Q120,Q122:Q125,Q127:Q131,Q133:Q136,Q138:Q143,Q145:Q149,Q151:Q156,Q158:Q162,Q164:Q168)</f>
        <v>14366594914</v>
      </c>
      <c r="R170" s="34">
        <f>SUM(R105,R107:R111,R113:R120,R122:R125,R127:R131,R133:R136,R138:R143,R145:R149,R151:R156,R158:R162,R164:R168)</f>
        <v>13966588522</v>
      </c>
      <c r="S170" s="34">
        <f>SUM(S105,S107:S111,S113:S120,S122:S125,S127:S131,S133:S136,S138:S143,S145:S149,S151:S156,S158:S162,S164:S168)</f>
        <v>12487783898</v>
      </c>
      <c r="T170" s="39">
        <f t="shared" si="38"/>
        <v>0.89411840825190736</v>
      </c>
      <c r="U170" s="39">
        <f t="shared" si="39"/>
        <v>-0.11456371457351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267176498</v>
      </c>
      <c r="E173" s="33">
        <v>248141637</v>
      </c>
      <c r="F173" s="33">
        <v>33238734</v>
      </c>
      <c r="G173" s="38">
        <f t="shared" ref="G173:G205" si="40">IF(($D173     =0),0,($F173     /$D173     ))</f>
        <v>0.12440740203129692</v>
      </c>
      <c r="H173" s="33">
        <v>29647931</v>
      </c>
      <c r="I173" s="38">
        <f t="shared" ref="I173:I205" si="41">IF(($D173     =0),0,($H173     /$D173     ))</f>
        <v>0.11096758592890907</v>
      </c>
      <c r="J173" s="33">
        <v>25361026</v>
      </c>
      <c r="K173" s="38">
        <f t="shared" ref="K173:K205" si="42">IF(($E173     =0),0,($J173     /$E173     ))</f>
        <v>0.10220383127399131</v>
      </c>
      <c r="L173" s="33">
        <v>31740868</v>
      </c>
      <c r="M173" s="38">
        <f t="shared" ref="M173:M205" si="43">IF(($E173     =0),0,($L173     /$E173     ))</f>
        <v>0.12791431693504948</v>
      </c>
      <c r="N173" s="33">
        <f t="shared" ref="N173:N205" si="44">$F173     +$H173     +$J173     +$L173</f>
        <v>119988559</v>
      </c>
      <c r="O173" s="38">
        <f t="shared" ref="O173:O205" si="45">IF(($E173     =0),0,($N173     /$E173     ))</f>
        <v>0.48354867184179978</v>
      </c>
      <c r="P173" s="33">
        <v>34566992</v>
      </c>
      <c r="Q173" s="33">
        <v>252692200</v>
      </c>
      <c r="R173" s="33">
        <v>243217015</v>
      </c>
      <c r="S173" s="33">
        <v>124543957</v>
      </c>
      <c r="T173" s="38">
        <f t="shared" ref="T173:T205" si="46">IF(($R173     =0),0,($S173     /$R173     ))</f>
        <v>0.51206926045038414</v>
      </c>
      <c r="U173" s="38">
        <f t="shared" ref="U173:U205" si="47">IF(($P173     =0),0,(($L173     /$P173     )-1))</f>
        <v>-8.1757880465850197E-2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135919723</v>
      </c>
      <c r="E174" s="33">
        <v>116465600</v>
      </c>
      <c r="F174" s="33">
        <v>22894852</v>
      </c>
      <c r="G174" s="38">
        <f t="shared" si="40"/>
        <v>0.16844392774402578</v>
      </c>
      <c r="H174" s="33">
        <v>35040549</v>
      </c>
      <c r="I174" s="38">
        <f t="shared" si="41"/>
        <v>0.25780326965498596</v>
      </c>
      <c r="J174" s="33">
        <v>30151396</v>
      </c>
      <c r="K174" s="38">
        <f t="shared" si="42"/>
        <v>0.25888670989545409</v>
      </c>
      <c r="L174" s="33">
        <v>36419442</v>
      </c>
      <c r="M174" s="38">
        <f t="shared" si="43"/>
        <v>0.31270557143053401</v>
      </c>
      <c r="N174" s="33">
        <f t="shared" si="44"/>
        <v>124506239</v>
      </c>
      <c r="O174" s="38">
        <f t="shared" si="45"/>
        <v>1.069038746204888</v>
      </c>
      <c r="P174" s="33">
        <v>43990513</v>
      </c>
      <c r="Q174" s="33">
        <v>141413694</v>
      </c>
      <c r="R174" s="33">
        <v>129093223</v>
      </c>
      <c r="S174" s="33">
        <v>122045319</v>
      </c>
      <c r="T174" s="38">
        <f t="shared" si="46"/>
        <v>0.94540453916779199</v>
      </c>
      <c r="U174" s="38">
        <f t="shared" si="47"/>
        <v>-0.17210690404997098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263481478</v>
      </c>
      <c r="E175" s="33">
        <v>270621162</v>
      </c>
      <c r="F175" s="33">
        <v>62715109</v>
      </c>
      <c r="G175" s="38">
        <f t="shared" si="40"/>
        <v>0.23802473508213734</v>
      </c>
      <c r="H175" s="33">
        <v>53757102</v>
      </c>
      <c r="I175" s="38">
        <f t="shared" si="41"/>
        <v>0.20402611374451149</v>
      </c>
      <c r="J175" s="33">
        <v>62558711</v>
      </c>
      <c r="K175" s="38">
        <f t="shared" si="42"/>
        <v>0.23116710658422196</v>
      </c>
      <c r="L175" s="33">
        <v>69287648</v>
      </c>
      <c r="M175" s="38">
        <f t="shared" si="43"/>
        <v>0.25603189154882128</v>
      </c>
      <c r="N175" s="33">
        <f t="shared" si="44"/>
        <v>248318570</v>
      </c>
      <c r="O175" s="38">
        <f t="shared" si="45"/>
        <v>0.91758740582157428</v>
      </c>
      <c r="P175" s="33">
        <v>61895323</v>
      </c>
      <c r="Q175" s="33">
        <v>237609210</v>
      </c>
      <c r="R175" s="33">
        <v>251788649</v>
      </c>
      <c r="S175" s="33">
        <v>203501837</v>
      </c>
      <c r="T175" s="38">
        <f t="shared" si="46"/>
        <v>0.80822482589356126</v>
      </c>
      <c r="U175" s="38">
        <f t="shared" si="47"/>
        <v>0.11943269122288935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162104704</v>
      </c>
      <c r="E176" s="33">
        <v>167154171</v>
      </c>
      <c r="F176" s="33">
        <v>24411644</v>
      </c>
      <c r="G176" s="38">
        <f t="shared" si="40"/>
        <v>0.15059182983363642</v>
      </c>
      <c r="H176" s="33">
        <v>21748677</v>
      </c>
      <c r="I176" s="38">
        <f t="shared" si="41"/>
        <v>0.13416437933843056</v>
      </c>
      <c r="J176" s="33">
        <v>32761294</v>
      </c>
      <c r="K176" s="38">
        <f t="shared" si="42"/>
        <v>0.19599447506457976</v>
      </c>
      <c r="L176" s="33">
        <v>19250918</v>
      </c>
      <c r="M176" s="38">
        <f t="shared" si="43"/>
        <v>0.11516863674314176</v>
      </c>
      <c r="N176" s="33">
        <f t="shared" si="44"/>
        <v>98172533</v>
      </c>
      <c r="O176" s="38">
        <f t="shared" si="45"/>
        <v>0.58731727968666725</v>
      </c>
      <c r="P176" s="33">
        <v>26667293</v>
      </c>
      <c r="Q176" s="33">
        <v>155716372</v>
      </c>
      <c r="R176" s="33">
        <v>160743872</v>
      </c>
      <c r="S176" s="33">
        <v>77412453</v>
      </c>
      <c r="T176" s="38">
        <f t="shared" si="46"/>
        <v>0.48158882846868339</v>
      </c>
      <c r="U176" s="38">
        <f t="shared" si="47"/>
        <v>-0.27810753044937853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121724984</v>
      </c>
      <c r="E177" s="33">
        <v>146289255</v>
      </c>
      <c r="F177" s="33">
        <v>12150815</v>
      </c>
      <c r="G177" s="38">
        <f t="shared" si="40"/>
        <v>9.9821865657423292E-2</v>
      </c>
      <c r="H177" s="33">
        <v>18589164</v>
      </c>
      <c r="I177" s="38">
        <f t="shared" si="41"/>
        <v>0.15271445014114768</v>
      </c>
      <c r="J177" s="33">
        <v>24910138</v>
      </c>
      <c r="K177" s="38">
        <f t="shared" si="42"/>
        <v>0.1702800250093556</v>
      </c>
      <c r="L177" s="33">
        <v>18243690</v>
      </c>
      <c r="M177" s="38">
        <f t="shared" si="43"/>
        <v>0.12470970612298217</v>
      </c>
      <c r="N177" s="33">
        <f t="shared" si="44"/>
        <v>73893807</v>
      </c>
      <c r="O177" s="38">
        <f t="shared" si="45"/>
        <v>0.5051212202837454</v>
      </c>
      <c r="P177" s="33">
        <v>9201472</v>
      </c>
      <c r="Q177" s="33">
        <v>116004102</v>
      </c>
      <c r="R177" s="33">
        <v>125895470</v>
      </c>
      <c r="S177" s="33">
        <v>40318639</v>
      </c>
      <c r="T177" s="38">
        <f t="shared" si="46"/>
        <v>0.32025488288021803</v>
      </c>
      <c r="U177" s="38">
        <f t="shared" si="47"/>
        <v>0.98269255180040749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295218840</v>
      </c>
      <c r="E178" s="33">
        <v>187574522</v>
      </c>
      <c r="F178" s="33">
        <v>42301181</v>
      </c>
      <c r="G178" s="38">
        <f t="shared" si="40"/>
        <v>0.14328753883051637</v>
      </c>
      <c r="H178" s="33">
        <v>23423804</v>
      </c>
      <c r="I178" s="38">
        <f t="shared" si="41"/>
        <v>7.9343865723474835E-2</v>
      </c>
      <c r="J178" s="33">
        <v>46287478</v>
      </c>
      <c r="K178" s="38">
        <f t="shared" si="42"/>
        <v>0.24676847104000618</v>
      </c>
      <c r="L178" s="33">
        <v>53085887</v>
      </c>
      <c r="M178" s="38">
        <f t="shared" si="43"/>
        <v>0.28301224726031821</v>
      </c>
      <c r="N178" s="33">
        <f t="shared" si="44"/>
        <v>165098350</v>
      </c>
      <c r="O178" s="38">
        <f t="shared" si="45"/>
        <v>0.88017470730913017</v>
      </c>
      <c r="P178" s="33">
        <v>38534253</v>
      </c>
      <c r="Q178" s="33">
        <v>189240372</v>
      </c>
      <c r="R178" s="33">
        <v>170870532</v>
      </c>
      <c r="S178" s="33">
        <v>169055238</v>
      </c>
      <c r="T178" s="38">
        <f t="shared" si="46"/>
        <v>0.98937620209434352</v>
      </c>
      <c r="U178" s="38">
        <f t="shared" si="47"/>
        <v>0.37762854777540378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1245626227</v>
      </c>
      <c r="E179" s="34">
        <f>SUM(E173:E178)</f>
        <v>1136246347</v>
      </c>
      <c r="F179" s="34">
        <f>SUM(F173:F178)</f>
        <v>197712335</v>
      </c>
      <c r="G179" s="39">
        <f t="shared" si="40"/>
        <v>0.15872525057229708</v>
      </c>
      <c r="H179" s="34">
        <f>SUM(H173:H178)</f>
        <v>182207227</v>
      </c>
      <c r="I179" s="39">
        <f t="shared" si="41"/>
        <v>0.1462776096476652</v>
      </c>
      <c r="J179" s="34">
        <f>SUM(J173:J178)</f>
        <v>222030043</v>
      </c>
      <c r="K179" s="39">
        <f t="shared" si="42"/>
        <v>0.19540660666256029</v>
      </c>
      <c r="L179" s="34">
        <f>SUM(L173:L178)</f>
        <v>228028453</v>
      </c>
      <c r="M179" s="39">
        <f t="shared" si="43"/>
        <v>0.20068575234768168</v>
      </c>
      <c r="N179" s="34">
        <f t="shared" si="44"/>
        <v>829978058</v>
      </c>
      <c r="O179" s="39">
        <f t="shared" si="45"/>
        <v>0.73045608480182866</v>
      </c>
      <c r="P179" s="34">
        <f>SUM(P173:P178)</f>
        <v>214855846</v>
      </c>
      <c r="Q179" s="34">
        <f>SUM(Q173:Q178)</f>
        <v>1092675950</v>
      </c>
      <c r="R179" s="34">
        <f>SUM(R173:R178)</f>
        <v>1081608761</v>
      </c>
      <c r="S179" s="34">
        <f>SUM(S173:S178)</f>
        <v>736877443</v>
      </c>
      <c r="T179" s="39">
        <f t="shared" si="46"/>
        <v>0.68127909977238066</v>
      </c>
      <c r="U179" s="39">
        <f t="shared" si="47"/>
        <v>6.130904625234157E-2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193344276</v>
      </c>
      <c r="E180" s="33">
        <v>102330225</v>
      </c>
      <c r="F180" s="33">
        <v>16344784</v>
      </c>
      <c r="G180" s="38">
        <f t="shared" si="40"/>
        <v>8.4537201401297238E-2</v>
      </c>
      <c r="H180" s="33">
        <v>24778356</v>
      </c>
      <c r="I180" s="38">
        <f t="shared" si="41"/>
        <v>0.12815665667805962</v>
      </c>
      <c r="J180" s="33">
        <v>19915769</v>
      </c>
      <c r="K180" s="38">
        <f t="shared" si="42"/>
        <v>0.1946225467597672</v>
      </c>
      <c r="L180" s="33">
        <v>14455474</v>
      </c>
      <c r="M180" s="38">
        <f t="shared" si="43"/>
        <v>0.14126299438899895</v>
      </c>
      <c r="N180" s="33">
        <f t="shared" si="44"/>
        <v>75494383</v>
      </c>
      <c r="O180" s="38">
        <f t="shared" si="45"/>
        <v>0.73775253596872281</v>
      </c>
      <c r="P180" s="33">
        <v>18322169</v>
      </c>
      <c r="Q180" s="33">
        <v>67042020</v>
      </c>
      <c r="R180" s="33">
        <v>94258869</v>
      </c>
      <c r="S180" s="33">
        <v>76616542</v>
      </c>
      <c r="T180" s="38">
        <f t="shared" si="46"/>
        <v>0.81283111937190755</v>
      </c>
      <c r="U180" s="38">
        <f t="shared" si="47"/>
        <v>-0.21103915153276886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146745783</v>
      </c>
      <c r="E181" s="33">
        <v>153655968</v>
      </c>
      <c r="F181" s="33">
        <v>32334780</v>
      </c>
      <c r="G181" s="38">
        <f t="shared" si="40"/>
        <v>0.22034554819200494</v>
      </c>
      <c r="H181" s="33">
        <v>30182200</v>
      </c>
      <c r="I181" s="38">
        <f t="shared" si="41"/>
        <v>0.20567677914124455</v>
      </c>
      <c r="J181" s="33">
        <v>28899197</v>
      </c>
      <c r="K181" s="38">
        <f t="shared" si="42"/>
        <v>0.18807728314203845</v>
      </c>
      <c r="L181" s="33">
        <v>42224218</v>
      </c>
      <c r="M181" s="38">
        <f t="shared" si="43"/>
        <v>0.27479712340232693</v>
      </c>
      <c r="N181" s="33">
        <f t="shared" si="44"/>
        <v>133640395</v>
      </c>
      <c r="O181" s="38">
        <f t="shared" si="45"/>
        <v>0.86973774425735284</v>
      </c>
      <c r="P181" s="33">
        <v>34976941</v>
      </c>
      <c r="Q181" s="33">
        <v>136442804</v>
      </c>
      <c r="R181" s="33">
        <v>138759081</v>
      </c>
      <c r="S181" s="33">
        <v>114334280</v>
      </c>
      <c r="T181" s="38">
        <f t="shared" si="46"/>
        <v>0.8239769186710022</v>
      </c>
      <c r="U181" s="38">
        <f t="shared" si="47"/>
        <v>0.20720156745554164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405309068</v>
      </c>
      <c r="E182" s="33">
        <v>398000580</v>
      </c>
      <c r="F182" s="33">
        <v>105159548</v>
      </c>
      <c r="G182" s="38">
        <f t="shared" si="40"/>
        <v>0.25945520666219096</v>
      </c>
      <c r="H182" s="33">
        <v>114110670</v>
      </c>
      <c r="I182" s="38">
        <f t="shared" si="41"/>
        <v>0.28153988896197113</v>
      </c>
      <c r="J182" s="33">
        <v>138262449</v>
      </c>
      <c r="K182" s="38">
        <f t="shared" si="42"/>
        <v>0.34739258168920256</v>
      </c>
      <c r="L182" s="33">
        <v>69197283</v>
      </c>
      <c r="M182" s="38">
        <f t="shared" si="43"/>
        <v>0.17386226673338015</v>
      </c>
      <c r="N182" s="33">
        <f t="shared" si="44"/>
        <v>426729950</v>
      </c>
      <c r="O182" s="38">
        <f t="shared" si="45"/>
        <v>1.0721842415405525</v>
      </c>
      <c r="P182" s="33">
        <v>50149656</v>
      </c>
      <c r="Q182" s="33">
        <v>365710596</v>
      </c>
      <c r="R182" s="33">
        <v>377041539</v>
      </c>
      <c r="S182" s="33">
        <v>327723004</v>
      </c>
      <c r="T182" s="38">
        <f t="shared" si="46"/>
        <v>0.86919601715290051</v>
      </c>
      <c r="U182" s="38">
        <f t="shared" si="47"/>
        <v>0.37981570601401526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207254124</v>
      </c>
      <c r="E183" s="33">
        <v>227846735</v>
      </c>
      <c r="F183" s="33">
        <v>37778914</v>
      </c>
      <c r="G183" s="38">
        <f t="shared" si="40"/>
        <v>0.18228305073437284</v>
      </c>
      <c r="H183" s="33">
        <v>57521739</v>
      </c>
      <c r="I183" s="38">
        <f t="shared" si="41"/>
        <v>0.27754207197343878</v>
      </c>
      <c r="J183" s="33">
        <v>52107416</v>
      </c>
      <c r="K183" s="38">
        <f t="shared" si="42"/>
        <v>0.22869503045545067</v>
      </c>
      <c r="L183" s="33">
        <v>51718041</v>
      </c>
      <c r="M183" s="38">
        <f t="shared" si="43"/>
        <v>0.22698609659690758</v>
      </c>
      <c r="N183" s="33">
        <f t="shared" si="44"/>
        <v>199126110</v>
      </c>
      <c r="O183" s="38">
        <f t="shared" si="45"/>
        <v>0.87394761219641792</v>
      </c>
      <c r="P183" s="33">
        <v>40145457</v>
      </c>
      <c r="Q183" s="33">
        <v>185123432</v>
      </c>
      <c r="R183" s="33">
        <v>188702955</v>
      </c>
      <c r="S183" s="33">
        <v>149450702</v>
      </c>
      <c r="T183" s="38">
        <f t="shared" si="46"/>
        <v>0.79198919804938928</v>
      </c>
      <c r="U183" s="38">
        <f t="shared" si="47"/>
        <v>0.28826634107067206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558122932</v>
      </c>
      <c r="E184" s="33">
        <v>539700817</v>
      </c>
      <c r="F184" s="33">
        <v>51621824</v>
      </c>
      <c r="G184" s="38">
        <f t="shared" si="40"/>
        <v>9.2491852673059496E-2</v>
      </c>
      <c r="H184" s="33">
        <v>79276040</v>
      </c>
      <c r="I184" s="38">
        <f t="shared" si="41"/>
        <v>0.14204046358733025</v>
      </c>
      <c r="J184" s="33">
        <v>142175262</v>
      </c>
      <c r="K184" s="38">
        <f t="shared" si="42"/>
        <v>0.26343347558801267</v>
      </c>
      <c r="L184" s="33">
        <v>61359655</v>
      </c>
      <c r="M184" s="38">
        <f t="shared" si="43"/>
        <v>0.11369198094061807</v>
      </c>
      <c r="N184" s="33">
        <f t="shared" si="44"/>
        <v>334432781</v>
      </c>
      <c r="O184" s="38">
        <f t="shared" si="45"/>
        <v>0.61966328466758647</v>
      </c>
      <c r="P184" s="33">
        <v>53139294</v>
      </c>
      <c r="Q184" s="33">
        <v>228452201</v>
      </c>
      <c r="R184" s="33">
        <v>342833460</v>
      </c>
      <c r="S184" s="33">
        <v>182852275</v>
      </c>
      <c r="T184" s="38">
        <f t="shared" si="46"/>
        <v>0.53335597698077664</v>
      </c>
      <c r="U184" s="38">
        <f t="shared" si="47"/>
        <v>0.15469458438796724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1510776183</v>
      </c>
      <c r="E185" s="34">
        <f>SUM(E180:E184)</f>
        <v>1421534325</v>
      </c>
      <c r="F185" s="34">
        <f>SUM(F180:F184)</f>
        <v>243239850</v>
      </c>
      <c r="G185" s="39">
        <f t="shared" si="40"/>
        <v>0.16100323313079393</v>
      </c>
      <c r="H185" s="34">
        <f>SUM(H180:H184)</f>
        <v>305869005</v>
      </c>
      <c r="I185" s="39">
        <f t="shared" si="41"/>
        <v>0.20245818569407512</v>
      </c>
      <c r="J185" s="34">
        <f>SUM(J180:J184)</f>
        <v>381360093</v>
      </c>
      <c r="K185" s="39">
        <f t="shared" si="42"/>
        <v>0.26827357334477309</v>
      </c>
      <c r="L185" s="34">
        <f>SUM(L180:L184)</f>
        <v>238954671</v>
      </c>
      <c r="M185" s="39">
        <f t="shared" si="43"/>
        <v>0.16809630748803761</v>
      </c>
      <c r="N185" s="34">
        <f t="shared" si="44"/>
        <v>1169423619</v>
      </c>
      <c r="O185" s="39">
        <f t="shared" si="45"/>
        <v>0.82264887905538264</v>
      </c>
      <c r="P185" s="34">
        <f>SUM(P180:P184)</f>
        <v>196733517</v>
      </c>
      <c r="Q185" s="34">
        <f>SUM(Q180:Q184)</f>
        <v>982771053</v>
      </c>
      <c r="R185" s="34">
        <f>SUM(R180:R184)</f>
        <v>1141595904</v>
      </c>
      <c r="S185" s="34">
        <f>SUM(S180:S184)</f>
        <v>850976803</v>
      </c>
      <c r="T185" s="39">
        <f t="shared" si="46"/>
        <v>0.74542734431534896</v>
      </c>
      <c r="U185" s="39">
        <f t="shared" si="47"/>
        <v>0.21461088402135364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113686674</v>
      </c>
      <c r="E186" s="33">
        <v>113359028</v>
      </c>
      <c r="F186" s="33">
        <v>17221096</v>
      </c>
      <c r="G186" s="38">
        <f t="shared" si="40"/>
        <v>0.15147858050627816</v>
      </c>
      <c r="H186" s="33">
        <v>24286798</v>
      </c>
      <c r="I186" s="38">
        <f t="shared" si="41"/>
        <v>0.21362924206930356</v>
      </c>
      <c r="J186" s="33">
        <v>24331409</v>
      </c>
      <c r="K186" s="38">
        <f t="shared" si="42"/>
        <v>0.21464024021095171</v>
      </c>
      <c r="L186" s="33">
        <v>21074888</v>
      </c>
      <c r="M186" s="38">
        <f t="shared" si="43"/>
        <v>0.18591274441767444</v>
      </c>
      <c r="N186" s="33">
        <f t="shared" si="44"/>
        <v>86914191</v>
      </c>
      <c r="O186" s="38">
        <f t="shared" si="45"/>
        <v>0.76671609251977713</v>
      </c>
      <c r="P186" s="33">
        <v>20370799</v>
      </c>
      <c r="Q186" s="33">
        <v>110836173</v>
      </c>
      <c r="R186" s="33">
        <v>120344683</v>
      </c>
      <c r="S186" s="33">
        <v>82128751</v>
      </c>
      <c r="T186" s="38">
        <f t="shared" si="46"/>
        <v>0.68244602879547245</v>
      </c>
      <c r="U186" s="38">
        <f t="shared" si="47"/>
        <v>3.4563641809042478E-2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90852180</v>
      </c>
      <c r="E187" s="33">
        <v>78715513</v>
      </c>
      <c r="F187" s="33">
        <v>14638842</v>
      </c>
      <c r="G187" s="38">
        <f t="shared" si="40"/>
        <v>0.16112813143283958</v>
      </c>
      <c r="H187" s="33">
        <v>7607840</v>
      </c>
      <c r="I187" s="38">
        <f t="shared" si="41"/>
        <v>8.3738662077233586E-2</v>
      </c>
      <c r="J187" s="33">
        <v>18680218</v>
      </c>
      <c r="K187" s="38">
        <f t="shared" si="42"/>
        <v>0.23731304399934483</v>
      </c>
      <c r="L187" s="33">
        <v>26660497</v>
      </c>
      <c r="M187" s="38">
        <f t="shared" si="43"/>
        <v>0.3386943181072834</v>
      </c>
      <c r="N187" s="33">
        <f t="shared" si="44"/>
        <v>67587397</v>
      </c>
      <c r="O187" s="38">
        <f t="shared" si="45"/>
        <v>0.85862867971145662</v>
      </c>
      <c r="P187" s="33">
        <v>20596738</v>
      </c>
      <c r="Q187" s="33">
        <v>81709289</v>
      </c>
      <c r="R187" s="33">
        <v>95116483</v>
      </c>
      <c r="S187" s="33">
        <v>67601097</v>
      </c>
      <c r="T187" s="38">
        <f t="shared" si="46"/>
        <v>0.71071905591799478</v>
      </c>
      <c r="U187" s="38">
        <f t="shared" si="47"/>
        <v>0.29440385171671357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809228112</v>
      </c>
      <c r="E188" s="33">
        <v>887707723</v>
      </c>
      <c r="F188" s="33">
        <v>187581218</v>
      </c>
      <c r="G188" s="38">
        <f t="shared" si="40"/>
        <v>0.23180264652002106</v>
      </c>
      <c r="H188" s="33">
        <v>185659271</v>
      </c>
      <c r="I188" s="38">
        <f t="shared" si="41"/>
        <v>0.22942760915849153</v>
      </c>
      <c r="J188" s="33">
        <v>206524113</v>
      </c>
      <c r="K188" s="38">
        <f t="shared" si="42"/>
        <v>0.2326487735197951</v>
      </c>
      <c r="L188" s="33">
        <v>185011264</v>
      </c>
      <c r="M188" s="38">
        <f t="shared" si="43"/>
        <v>0.20841461576424744</v>
      </c>
      <c r="N188" s="33">
        <f t="shared" si="44"/>
        <v>764775866</v>
      </c>
      <c r="O188" s="38">
        <f t="shared" si="45"/>
        <v>0.86151764391037067</v>
      </c>
      <c r="P188" s="33">
        <v>185212577</v>
      </c>
      <c r="Q188" s="33">
        <v>810532654</v>
      </c>
      <c r="R188" s="33">
        <v>860480201</v>
      </c>
      <c r="S188" s="33">
        <v>740735234</v>
      </c>
      <c r="T188" s="38">
        <f t="shared" si="46"/>
        <v>0.86083936985320597</v>
      </c>
      <c r="U188" s="38">
        <f t="shared" si="47"/>
        <v>-1.0869294259644446E-3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191802300</v>
      </c>
      <c r="E189" s="33">
        <v>204235060</v>
      </c>
      <c r="F189" s="33">
        <v>31041284</v>
      </c>
      <c r="G189" s="38">
        <f t="shared" si="40"/>
        <v>0.16183999879042119</v>
      </c>
      <c r="H189" s="33">
        <v>33511498</v>
      </c>
      <c r="I189" s="38">
        <f t="shared" si="41"/>
        <v>0.17471895801040968</v>
      </c>
      <c r="J189" s="33">
        <v>29277020</v>
      </c>
      <c r="K189" s="38">
        <f t="shared" si="42"/>
        <v>0.1433496286093093</v>
      </c>
      <c r="L189" s="33">
        <v>25405026</v>
      </c>
      <c r="M189" s="38">
        <f t="shared" si="43"/>
        <v>0.12439111090916516</v>
      </c>
      <c r="N189" s="33">
        <f t="shared" si="44"/>
        <v>119234828</v>
      </c>
      <c r="O189" s="38">
        <f t="shared" si="45"/>
        <v>0.58381175102844729</v>
      </c>
      <c r="P189" s="33">
        <v>18185852</v>
      </c>
      <c r="Q189" s="33">
        <v>166892222</v>
      </c>
      <c r="R189" s="33">
        <v>166460585</v>
      </c>
      <c r="S189" s="33">
        <v>127433589</v>
      </c>
      <c r="T189" s="38">
        <f t="shared" si="46"/>
        <v>0.76554812660306337</v>
      </c>
      <c r="U189" s="38">
        <f t="shared" si="47"/>
        <v>0.39696649901252901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366131000</v>
      </c>
      <c r="E190" s="33">
        <v>431968000</v>
      </c>
      <c r="F190" s="33">
        <v>52803873</v>
      </c>
      <c r="G190" s="38">
        <f t="shared" si="40"/>
        <v>0.14422125687254014</v>
      </c>
      <c r="H190" s="33">
        <v>74533353</v>
      </c>
      <c r="I190" s="38">
        <f t="shared" si="41"/>
        <v>0.20357017843340225</v>
      </c>
      <c r="J190" s="33">
        <v>71546016</v>
      </c>
      <c r="K190" s="38">
        <f t="shared" si="42"/>
        <v>0.16562804652196458</v>
      </c>
      <c r="L190" s="33">
        <v>68824911</v>
      </c>
      <c r="M190" s="38">
        <f t="shared" si="43"/>
        <v>0.15932872573894363</v>
      </c>
      <c r="N190" s="33">
        <f t="shared" si="44"/>
        <v>267708153</v>
      </c>
      <c r="O190" s="38">
        <f t="shared" si="45"/>
        <v>0.61974070533002446</v>
      </c>
      <c r="P190" s="33">
        <v>67119808</v>
      </c>
      <c r="Q190" s="33">
        <v>338807000</v>
      </c>
      <c r="R190" s="33">
        <v>376203000</v>
      </c>
      <c r="S190" s="33">
        <v>249434920</v>
      </c>
      <c r="T190" s="38">
        <f t="shared" si="46"/>
        <v>0.66303277751639411</v>
      </c>
      <c r="U190" s="38">
        <f t="shared" si="47"/>
        <v>2.5403871834675185E-2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1571700266</v>
      </c>
      <c r="E191" s="34">
        <f>SUM(E186:E190)</f>
        <v>1715985324</v>
      </c>
      <c r="F191" s="34">
        <f>SUM(F186:F190)</f>
        <v>303286313</v>
      </c>
      <c r="G191" s="39">
        <f t="shared" si="40"/>
        <v>0.19296701766925831</v>
      </c>
      <c r="H191" s="34">
        <f>SUM(H186:H190)</f>
        <v>325598760</v>
      </c>
      <c r="I191" s="39">
        <f t="shared" si="41"/>
        <v>0.20716339307408377</v>
      </c>
      <c r="J191" s="34">
        <f>SUM(J186:J190)</f>
        <v>350358776</v>
      </c>
      <c r="K191" s="39">
        <f t="shared" si="42"/>
        <v>0.20417352706916275</v>
      </c>
      <c r="L191" s="34">
        <f>SUM(L186:L190)</f>
        <v>326976586</v>
      </c>
      <c r="M191" s="39">
        <f t="shared" si="43"/>
        <v>0.19054742568416044</v>
      </c>
      <c r="N191" s="34">
        <f t="shared" si="44"/>
        <v>1306220435</v>
      </c>
      <c r="O191" s="39">
        <f t="shared" si="45"/>
        <v>0.76120722988187983</v>
      </c>
      <c r="P191" s="34">
        <f>SUM(P186:P190)</f>
        <v>311485774</v>
      </c>
      <c r="Q191" s="34">
        <f>SUM(Q186:Q190)</f>
        <v>1508777338</v>
      </c>
      <c r="R191" s="34">
        <f>SUM(R186:R190)</f>
        <v>1618604952</v>
      </c>
      <c r="S191" s="34">
        <f>SUM(S186:S190)</f>
        <v>1267333591</v>
      </c>
      <c r="T191" s="39">
        <f t="shared" si="46"/>
        <v>0.78297894086759223</v>
      </c>
      <c r="U191" s="39">
        <f t="shared" si="47"/>
        <v>4.9732004775280725E-2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127855353</v>
      </c>
      <c r="E192" s="33">
        <v>128035853</v>
      </c>
      <c r="F192" s="33">
        <v>21916347</v>
      </c>
      <c r="G192" s="38">
        <f t="shared" si="40"/>
        <v>0.17141516945324925</v>
      </c>
      <c r="H192" s="33">
        <v>33010684</v>
      </c>
      <c r="I192" s="38">
        <f t="shared" si="41"/>
        <v>0.25818773501020331</v>
      </c>
      <c r="J192" s="33">
        <v>29385135</v>
      </c>
      <c r="K192" s="38">
        <f t="shared" si="42"/>
        <v>0.22950708189525632</v>
      </c>
      <c r="L192" s="33">
        <v>61653156</v>
      </c>
      <c r="M192" s="38">
        <f t="shared" si="43"/>
        <v>0.48153040383149553</v>
      </c>
      <c r="N192" s="33">
        <f t="shared" si="44"/>
        <v>145965322</v>
      </c>
      <c r="O192" s="38">
        <f t="shared" si="45"/>
        <v>1.1400347526094898</v>
      </c>
      <c r="P192" s="33">
        <v>35398164</v>
      </c>
      <c r="Q192" s="33">
        <v>148291788</v>
      </c>
      <c r="R192" s="33">
        <v>116930168</v>
      </c>
      <c r="S192" s="33">
        <v>105588076</v>
      </c>
      <c r="T192" s="38">
        <f t="shared" si="46"/>
        <v>0.90300114851455615</v>
      </c>
      <c r="U192" s="38">
        <f t="shared" si="47"/>
        <v>0.74170490876306472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122305026</v>
      </c>
      <c r="E193" s="33">
        <v>133173818</v>
      </c>
      <c r="F193" s="33">
        <v>28783423</v>
      </c>
      <c r="G193" s="38">
        <f t="shared" si="40"/>
        <v>0.23534129333327641</v>
      </c>
      <c r="H193" s="33">
        <v>31902769</v>
      </c>
      <c r="I193" s="38">
        <f t="shared" si="41"/>
        <v>0.26084593612694218</v>
      </c>
      <c r="J193" s="33">
        <v>30873273</v>
      </c>
      <c r="K193" s="38">
        <f t="shared" si="42"/>
        <v>0.23182689708573198</v>
      </c>
      <c r="L193" s="33">
        <v>28447884</v>
      </c>
      <c r="M193" s="38">
        <f t="shared" si="43"/>
        <v>0.21361469113996567</v>
      </c>
      <c r="N193" s="33">
        <f t="shared" si="44"/>
        <v>120007349</v>
      </c>
      <c r="O193" s="38">
        <f t="shared" si="45"/>
        <v>0.90113320172287914</v>
      </c>
      <c r="P193" s="33">
        <v>27531780</v>
      </c>
      <c r="Q193" s="33">
        <v>106197657</v>
      </c>
      <c r="R193" s="33">
        <v>114414374</v>
      </c>
      <c r="S193" s="33">
        <v>102976923</v>
      </c>
      <c r="T193" s="38">
        <f t="shared" si="46"/>
        <v>0.90003484177608661</v>
      </c>
      <c r="U193" s="38">
        <f t="shared" si="47"/>
        <v>3.3274419598006366E-2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129599286</v>
      </c>
      <c r="E194" s="33">
        <v>148183749</v>
      </c>
      <c r="F194" s="33">
        <v>20724475</v>
      </c>
      <c r="G194" s="38">
        <f t="shared" si="40"/>
        <v>0.15991195352727483</v>
      </c>
      <c r="H194" s="33">
        <v>21315759</v>
      </c>
      <c r="I194" s="38">
        <f t="shared" si="41"/>
        <v>0.16447435520593839</v>
      </c>
      <c r="J194" s="33">
        <v>26302693</v>
      </c>
      <c r="K194" s="38">
        <f t="shared" si="42"/>
        <v>0.17750052335361011</v>
      </c>
      <c r="L194" s="33">
        <v>30163039</v>
      </c>
      <c r="M194" s="38">
        <f t="shared" si="43"/>
        <v>0.2035515986304274</v>
      </c>
      <c r="N194" s="33">
        <f t="shared" si="44"/>
        <v>98505966</v>
      </c>
      <c r="O194" s="38">
        <f t="shared" si="45"/>
        <v>0.66475552592477605</v>
      </c>
      <c r="P194" s="33">
        <v>46246204</v>
      </c>
      <c r="Q194" s="33">
        <v>139917084</v>
      </c>
      <c r="R194" s="33">
        <v>132240546</v>
      </c>
      <c r="S194" s="33">
        <v>136047611</v>
      </c>
      <c r="T194" s="38">
        <f t="shared" si="46"/>
        <v>1.0287889389083436</v>
      </c>
      <c r="U194" s="38">
        <f t="shared" si="47"/>
        <v>-0.34777265178348471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142532805</v>
      </c>
      <c r="E195" s="33">
        <v>158857460</v>
      </c>
      <c r="F195" s="33">
        <v>30963301</v>
      </c>
      <c r="G195" s="38">
        <f t="shared" si="40"/>
        <v>0.21723631272113111</v>
      </c>
      <c r="H195" s="33">
        <v>45343710</v>
      </c>
      <c r="I195" s="38">
        <f t="shared" si="41"/>
        <v>0.31812823721528527</v>
      </c>
      <c r="J195" s="33">
        <v>39064350</v>
      </c>
      <c r="K195" s="38">
        <f t="shared" si="42"/>
        <v>0.24590818712574153</v>
      </c>
      <c r="L195" s="33">
        <v>38944542</v>
      </c>
      <c r="M195" s="38">
        <f t="shared" si="43"/>
        <v>0.24515400158104</v>
      </c>
      <c r="N195" s="33">
        <f t="shared" si="44"/>
        <v>154315903</v>
      </c>
      <c r="O195" s="38">
        <f t="shared" si="45"/>
        <v>0.97141111912528377</v>
      </c>
      <c r="P195" s="33">
        <v>27704866</v>
      </c>
      <c r="Q195" s="33">
        <v>140049824</v>
      </c>
      <c r="R195" s="33">
        <v>138086425</v>
      </c>
      <c r="S195" s="33">
        <v>106277670</v>
      </c>
      <c r="T195" s="38">
        <f t="shared" si="46"/>
        <v>0.76964603870365966</v>
      </c>
      <c r="U195" s="38">
        <f t="shared" si="47"/>
        <v>0.4056932092723351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193490484</v>
      </c>
      <c r="E196" s="33">
        <v>197634556</v>
      </c>
      <c r="F196" s="33">
        <v>26202402</v>
      </c>
      <c r="G196" s="38">
        <f t="shared" si="40"/>
        <v>0.13541958993704312</v>
      </c>
      <c r="H196" s="33">
        <v>35819818</v>
      </c>
      <c r="I196" s="38">
        <f t="shared" si="41"/>
        <v>0.18512444260566324</v>
      </c>
      <c r="J196" s="33">
        <v>19138719</v>
      </c>
      <c r="K196" s="38">
        <f t="shared" si="42"/>
        <v>9.6838930333620399E-2</v>
      </c>
      <c r="L196" s="33">
        <v>45652005</v>
      </c>
      <c r="M196" s="38">
        <f t="shared" si="43"/>
        <v>0.23099201842009856</v>
      </c>
      <c r="N196" s="33">
        <f t="shared" si="44"/>
        <v>126812944</v>
      </c>
      <c r="O196" s="38">
        <f t="shared" si="45"/>
        <v>0.64165369946741502</v>
      </c>
      <c r="P196" s="33">
        <v>38954380</v>
      </c>
      <c r="Q196" s="33">
        <v>157647624</v>
      </c>
      <c r="R196" s="33">
        <v>163452227</v>
      </c>
      <c r="S196" s="33">
        <v>62412874</v>
      </c>
      <c r="T196" s="38">
        <f t="shared" si="46"/>
        <v>0.38184168637849147</v>
      </c>
      <c r="U196" s="38">
        <f t="shared" si="47"/>
        <v>0.1719350943334228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45498269</v>
      </c>
      <c r="E197" s="33">
        <v>47203640</v>
      </c>
      <c r="F197" s="33">
        <v>9204314</v>
      </c>
      <c r="G197" s="38">
        <f t="shared" si="40"/>
        <v>0.20230031168878096</v>
      </c>
      <c r="H197" s="33">
        <v>11282102</v>
      </c>
      <c r="I197" s="38">
        <f t="shared" si="41"/>
        <v>0.24796771938730242</v>
      </c>
      <c r="J197" s="33">
        <v>12691797</v>
      </c>
      <c r="K197" s="38">
        <f t="shared" si="42"/>
        <v>0.26887326909534942</v>
      </c>
      <c r="L197" s="33">
        <v>9345474</v>
      </c>
      <c r="M197" s="38">
        <f t="shared" si="43"/>
        <v>0.19798206240027252</v>
      </c>
      <c r="N197" s="33">
        <f t="shared" si="44"/>
        <v>42523687</v>
      </c>
      <c r="O197" s="38">
        <f t="shared" si="45"/>
        <v>0.90085609923302523</v>
      </c>
      <c r="P197" s="33">
        <v>18383135</v>
      </c>
      <c r="Q197" s="33">
        <v>50861676</v>
      </c>
      <c r="R197" s="33">
        <v>45181960</v>
      </c>
      <c r="S197" s="33">
        <v>45673618</v>
      </c>
      <c r="T197" s="38">
        <f t="shared" si="46"/>
        <v>1.0108817324436568</v>
      </c>
      <c r="U197" s="38">
        <f t="shared" si="47"/>
        <v>-0.49162784258506509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761281223</v>
      </c>
      <c r="E198" s="34">
        <f>SUM(E192:E197)</f>
        <v>813089076</v>
      </c>
      <c r="F198" s="34">
        <f>SUM(F192:F197)</f>
        <v>137794262</v>
      </c>
      <c r="G198" s="39">
        <f t="shared" si="40"/>
        <v>0.18100310087380153</v>
      </c>
      <c r="H198" s="34">
        <f>SUM(H192:H197)</f>
        <v>178674842</v>
      </c>
      <c r="I198" s="39">
        <f t="shared" si="41"/>
        <v>0.23470280968692694</v>
      </c>
      <c r="J198" s="34">
        <f>SUM(J192:J197)</f>
        <v>157455967</v>
      </c>
      <c r="K198" s="39">
        <f t="shared" si="42"/>
        <v>0.19365155878689974</v>
      </c>
      <c r="L198" s="34">
        <f>SUM(L192:L197)</f>
        <v>214206100</v>
      </c>
      <c r="M198" s="39">
        <f t="shared" si="43"/>
        <v>0.26344727327267647</v>
      </c>
      <c r="N198" s="34">
        <f t="shared" si="44"/>
        <v>688131171</v>
      </c>
      <c r="O198" s="39">
        <f t="shared" si="45"/>
        <v>0.84631707805652523</v>
      </c>
      <c r="P198" s="34">
        <f>SUM(P192:P197)</f>
        <v>194218529</v>
      </c>
      <c r="Q198" s="34">
        <f>SUM(Q192:Q197)</f>
        <v>742965653</v>
      </c>
      <c r="R198" s="34">
        <f>SUM(R192:R197)</f>
        <v>710305700</v>
      </c>
      <c r="S198" s="34">
        <f>SUM(S192:S197)</f>
        <v>558976772</v>
      </c>
      <c r="T198" s="39">
        <f t="shared" si="46"/>
        <v>0.78695239528557914</v>
      </c>
      <c r="U198" s="39">
        <f t="shared" si="47"/>
        <v>0.10291279160084676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154153229</v>
      </c>
      <c r="E199" s="33">
        <v>154830941</v>
      </c>
      <c r="F199" s="33">
        <v>15662130</v>
      </c>
      <c r="G199" s="38">
        <f t="shared" si="40"/>
        <v>0.10160105047167063</v>
      </c>
      <c r="H199" s="33">
        <v>21389253</v>
      </c>
      <c r="I199" s="38">
        <f t="shared" si="41"/>
        <v>0.1387531947190026</v>
      </c>
      <c r="J199" s="33">
        <v>17011796</v>
      </c>
      <c r="K199" s="38">
        <f t="shared" si="42"/>
        <v>0.1098733618108024</v>
      </c>
      <c r="L199" s="33">
        <v>17361056</v>
      </c>
      <c r="M199" s="38">
        <f t="shared" si="43"/>
        <v>0.1121291124879232</v>
      </c>
      <c r="N199" s="33">
        <f t="shared" si="44"/>
        <v>71424235</v>
      </c>
      <c r="O199" s="38">
        <f t="shared" si="45"/>
        <v>0.46130466261262343</v>
      </c>
      <c r="P199" s="33">
        <v>16379299</v>
      </c>
      <c r="Q199" s="33">
        <v>143457729</v>
      </c>
      <c r="R199" s="33">
        <v>146774908</v>
      </c>
      <c r="S199" s="33">
        <v>57286262</v>
      </c>
      <c r="T199" s="38">
        <f t="shared" si="46"/>
        <v>0.39030010497434614</v>
      </c>
      <c r="U199" s="38">
        <f t="shared" si="47"/>
        <v>5.9938889936620665E-2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148682890</v>
      </c>
      <c r="E200" s="33">
        <v>149320589</v>
      </c>
      <c r="F200" s="33">
        <v>42482599</v>
      </c>
      <c r="G200" s="38">
        <f t="shared" si="40"/>
        <v>0.28572621234359918</v>
      </c>
      <c r="H200" s="33">
        <v>38692590</v>
      </c>
      <c r="I200" s="38">
        <f t="shared" si="41"/>
        <v>0.26023565993370185</v>
      </c>
      <c r="J200" s="33">
        <v>37732815</v>
      </c>
      <c r="K200" s="38">
        <f t="shared" si="42"/>
        <v>0.25269666596345935</v>
      </c>
      <c r="L200" s="33">
        <v>37275750</v>
      </c>
      <c r="M200" s="38">
        <f t="shared" si="43"/>
        <v>0.2496357016111154</v>
      </c>
      <c r="N200" s="33">
        <f t="shared" si="44"/>
        <v>156183754</v>
      </c>
      <c r="O200" s="38">
        <f t="shared" si="45"/>
        <v>1.0459626167159037</v>
      </c>
      <c r="P200" s="33">
        <v>36196149</v>
      </c>
      <c r="Q200" s="33">
        <v>158383240</v>
      </c>
      <c r="R200" s="33">
        <v>169743313</v>
      </c>
      <c r="S200" s="33">
        <v>150539141</v>
      </c>
      <c r="T200" s="38">
        <f t="shared" si="46"/>
        <v>0.88686345482133955</v>
      </c>
      <c r="U200" s="38">
        <f t="shared" si="47"/>
        <v>2.9826405013417379E-2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171489814</v>
      </c>
      <c r="E201" s="33">
        <v>161874245</v>
      </c>
      <c r="F201" s="33">
        <v>35338910</v>
      </c>
      <c r="G201" s="38">
        <f t="shared" si="40"/>
        <v>0.2060700234942234</v>
      </c>
      <c r="H201" s="33">
        <v>39210862</v>
      </c>
      <c r="I201" s="38">
        <f t="shared" si="41"/>
        <v>0.2286483440934865</v>
      </c>
      <c r="J201" s="33">
        <v>126937259</v>
      </c>
      <c r="K201" s="38">
        <f t="shared" si="42"/>
        <v>0.78417205281791436</v>
      </c>
      <c r="L201" s="33">
        <v>34948730</v>
      </c>
      <c r="M201" s="38">
        <f t="shared" si="43"/>
        <v>0.21590049732741612</v>
      </c>
      <c r="N201" s="33">
        <f t="shared" si="44"/>
        <v>236435761</v>
      </c>
      <c r="O201" s="38">
        <f t="shared" si="45"/>
        <v>1.4606138301988683</v>
      </c>
      <c r="P201" s="33">
        <v>31415119</v>
      </c>
      <c r="Q201" s="33">
        <v>168116880</v>
      </c>
      <c r="R201" s="33">
        <v>166176103</v>
      </c>
      <c r="S201" s="33">
        <v>295289542</v>
      </c>
      <c r="T201" s="38">
        <f t="shared" si="46"/>
        <v>1.7769675462903352</v>
      </c>
      <c r="U201" s="38">
        <f t="shared" si="47"/>
        <v>0.11248122281504003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536258375</v>
      </c>
      <c r="E202" s="33">
        <v>495481808</v>
      </c>
      <c r="F202" s="33">
        <v>69646578</v>
      </c>
      <c r="G202" s="38">
        <f t="shared" si="40"/>
        <v>0.12987504018002516</v>
      </c>
      <c r="H202" s="33">
        <v>92564021</v>
      </c>
      <c r="I202" s="38">
        <f t="shared" si="41"/>
        <v>0.17261086318698518</v>
      </c>
      <c r="J202" s="33">
        <v>76366283</v>
      </c>
      <c r="K202" s="38">
        <f t="shared" si="42"/>
        <v>0.15412530140763514</v>
      </c>
      <c r="L202" s="33">
        <v>85873486</v>
      </c>
      <c r="M202" s="38">
        <f t="shared" si="43"/>
        <v>0.17331309568483694</v>
      </c>
      <c r="N202" s="33">
        <f t="shared" si="44"/>
        <v>324450368</v>
      </c>
      <c r="O202" s="38">
        <f t="shared" si="45"/>
        <v>0.65481792219503643</v>
      </c>
      <c r="P202" s="33">
        <v>93608636</v>
      </c>
      <c r="Q202" s="33">
        <v>426345769</v>
      </c>
      <c r="R202" s="33">
        <v>461448786</v>
      </c>
      <c r="S202" s="33">
        <v>432206487</v>
      </c>
      <c r="T202" s="38">
        <f t="shared" si="46"/>
        <v>0.93662937277724245</v>
      </c>
      <c r="U202" s="38">
        <f t="shared" si="47"/>
        <v>-8.2632867335018068E-2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397028875</v>
      </c>
      <c r="E203" s="33">
        <v>405636532</v>
      </c>
      <c r="F203" s="33">
        <v>61606247</v>
      </c>
      <c r="G203" s="38">
        <f t="shared" si="40"/>
        <v>0.15516817762939786</v>
      </c>
      <c r="H203" s="33">
        <v>62698800</v>
      </c>
      <c r="I203" s="38">
        <f t="shared" si="41"/>
        <v>0.15792000015112251</v>
      </c>
      <c r="J203" s="33">
        <v>70920168</v>
      </c>
      <c r="K203" s="38">
        <f t="shared" si="42"/>
        <v>0.17483673783109852</v>
      </c>
      <c r="L203" s="33">
        <v>78298015</v>
      </c>
      <c r="M203" s="38">
        <f t="shared" si="43"/>
        <v>0.19302505771349016</v>
      </c>
      <c r="N203" s="33">
        <f t="shared" si="44"/>
        <v>273523230</v>
      </c>
      <c r="O203" s="38">
        <f t="shared" si="45"/>
        <v>0.67430620376174599</v>
      </c>
      <c r="P203" s="33">
        <v>51296442</v>
      </c>
      <c r="Q203" s="33">
        <v>337916571</v>
      </c>
      <c r="R203" s="33">
        <v>383559435</v>
      </c>
      <c r="S203" s="33">
        <v>233518972</v>
      </c>
      <c r="T203" s="38">
        <f t="shared" si="46"/>
        <v>0.60882082590407405</v>
      </c>
      <c r="U203" s="38">
        <f t="shared" si="47"/>
        <v>0.52638296044002431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1407613183</v>
      </c>
      <c r="E204" s="34">
        <f>SUM(E199:E203)</f>
        <v>1367144115</v>
      </c>
      <c r="F204" s="34">
        <f>SUM(F199:F203)</f>
        <v>224736464</v>
      </c>
      <c r="G204" s="39">
        <f t="shared" si="40"/>
        <v>0.15965782838224526</v>
      </c>
      <c r="H204" s="34">
        <f>SUM(H199:H203)</f>
        <v>254555526</v>
      </c>
      <c r="I204" s="39">
        <f t="shared" si="41"/>
        <v>0.18084195933535813</v>
      </c>
      <c r="J204" s="34">
        <f>SUM(J199:J203)</f>
        <v>328968321</v>
      </c>
      <c r="K204" s="39">
        <f t="shared" si="42"/>
        <v>0.24062446481730274</v>
      </c>
      <c r="L204" s="34">
        <f>SUM(L199:L203)</f>
        <v>253757037</v>
      </c>
      <c r="M204" s="39">
        <f t="shared" si="43"/>
        <v>0.18561103706319945</v>
      </c>
      <c r="N204" s="34">
        <f t="shared" si="44"/>
        <v>1062017348</v>
      </c>
      <c r="O204" s="39">
        <f t="shared" si="45"/>
        <v>0.77681448235616335</v>
      </c>
      <c r="P204" s="34">
        <f>SUM(P199:P203)</f>
        <v>228895645</v>
      </c>
      <c r="Q204" s="34">
        <f>SUM(Q199:Q203)</f>
        <v>1234220189</v>
      </c>
      <c r="R204" s="34">
        <f>SUM(R199:R203)</f>
        <v>1327702545</v>
      </c>
      <c r="S204" s="34">
        <f>SUM(S199:S203)</f>
        <v>1168840404</v>
      </c>
      <c r="T204" s="39">
        <f t="shared" si="46"/>
        <v>0.88034809332989572</v>
      </c>
      <c r="U204" s="39">
        <f t="shared" si="47"/>
        <v>0.10861452606492361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6496997082</v>
      </c>
      <c r="E205" s="34">
        <f>SUM(E173:E178,E180:E184,E186:E190,E192:E197,E199:E203)</f>
        <v>6453999187</v>
      </c>
      <c r="F205" s="34">
        <f>SUM(F173:F178,F180:F184,F186:F190,F192:F197,F199:F203)</f>
        <v>1106769224</v>
      </c>
      <c r="G205" s="39">
        <f t="shared" si="40"/>
        <v>0.17035088826903064</v>
      </c>
      <c r="H205" s="34">
        <f>SUM(H173:H178,H180:H184,H186:H190,H192:H197,H199:H203)</f>
        <v>1246905360</v>
      </c>
      <c r="I205" s="39">
        <f t="shared" si="41"/>
        <v>0.19192025858447198</v>
      </c>
      <c r="J205" s="34">
        <f>SUM(J173:J178,J180:J184,J186:J190,J192:J197,J199:J203)</f>
        <v>1440173200</v>
      </c>
      <c r="K205" s="39">
        <f t="shared" si="42"/>
        <v>0.22314431072456223</v>
      </c>
      <c r="L205" s="34">
        <f>SUM(L173:L178,L180:L184,L186:L190,L192:L197,L199:L203)</f>
        <v>1261922847</v>
      </c>
      <c r="M205" s="39">
        <f t="shared" si="43"/>
        <v>0.19552572140725311</v>
      </c>
      <c r="N205" s="34">
        <f t="shared" si="44"/>
        <v>5055770631</v>
      </c>
      <c r="O205" s="39">
        <f t="shared" si="45"/>
        <v>0.78335470527849016</v>
      </c>
      <c r="P205" s="34">
        <f>SUM(P173:P178,P180:P184,P186:P190,P192:P197,P199:P203)</f>
        <v>1146189311</v>
      </c>
      <c r="Q205" s="34">
        <f>SUM(Q173:Q178,Q180:Q184,Q186:Q190,Q192:Q197,Q199:Q203)</f>
        <v>5561410183</v>
      </c>
      <c r="R205" s="34">
        <f>SUM(R173:R178,R180:R184,R186:R190,R192:R197,R199:R203)</f>
        <v>5879817862</v>
      </c>
      <c r="S205" s="34">
        <f>SUM(S173:S178,S180:S184,S186:S190,S192:S197,S199:S203)</f>
        <v>4583005013</v>
      </c>
      <c r="T205" s="39">
        <f t="shared" si="46"/>
        <v>0.77944676528485302</v>
      </c>
      <c r="U205" s="39">
        <f t="shared" si="47"/>
        <v>0.10097244398399385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229968713</v>
      </c>
      <c r="E208" s="33">
        <v>171899682</v>
      </c>
      <c r="F208" s="33">
        <v>38497511</v>
      </c>
      <c r="G208" s="38">
        <f t="shared" ref="G208:G231" si="48">IF(($D208     =0),0,($F208     /$D208     ))</f>
        <v>0.16740325454619559</v>
      </c>
      <c r="H208" s="33">
        <v>37929699</v>
      </c>
      <c r="I208" s="38">
        <f t="shared" ref="I208:I231" si="49">IF(($D208     =0),0,($H208     /$D208     ))</f>
        <v>0.16493417084957987</v>
      </c>
      <c r="J208" s="33">
        <v>41585962</v>
      </c>
      <c r="K208" s="38">
        <f t="shared" ref="K208:K231" si="50">IF(($E208     =0),0,($J208     /$E208     ))</f>
        <v>0.24191994723992566</v>
      </c>
      <c r="L208" s="33">
        <v>40119769</v>
      </c>
      <c r="M208" s="38">
        <f t="shared" ref="M208:M231" si="51">IF(($E208     =0),0,($L208     /$E208     ))</f>
        <v>0.2333905946376329</v>
      </c>
      <c r="N208" s="33">
        <f t="shared" ref="N208:N231" si="52">$F208     +$H208     +$J208     +$L208</f>
        <v>158132941</v>
      </c>
      <c r="O208" s="38">
        <f t="shared" ref="O208:O231" si="53">IF(($E208     =0),0,($N208     /$E208     ))</f>
        <v>0.91991409850310257</v>
      </c>
      <c r="P208" s="33">
        <v>41786123</v>
      </c>
      <c r="Q208" s="33">
        <v>161701666</v>
      </c>
      <c r="R208" s="33">
        <v>206869489</v>
      </c>
      <c r="S208" s="33">
        <v>113824818</v>
      </c>
      <c r="T208" s="38">
        <f t="shared" ref="T208:T231" si="54">IF(($R208     =0),0,($S208     /$R208     ))</f>
        <v>0.55022525820615331</v>
      </c>
      <c r="U208" s="38">
        <f t="shared" ref="U208:U231" si="55">IF(($P208     =0),0,(($L208     /$P208     )-1))</f>
        <v>-3.987816720876447E-2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163636836</v>
      </c>
      <c r="E209" s="33">
        <v>156965112</v>
      </c>
      <c r="F209" s="33">
        <v>19417534</v>
      </c>
      <c r="G209" s="38">
        <f t="shared" si="48"/>
        <v>0.11866236523908345</v>
      </c>
      <c r="H209" s="33">
        <v>51674899</v>
      </c>
      <c r="I209" s="38">
        <f t="shared" si="49"/>
        <v>0.31579013786357979</v>
      </c>
      <c r="J209" s="33">
        <v>28059297</v>
      </c>
      <c r="K209" s="38">
        <f t="shared" si="50"/>
        <v>0.1787613606773969</v>
      </c>
      <c r="L209" s="33">
        <v>27146084</v>
      </c>
      <c r="M209" s="38">
        <f t="shared" si="51"/>
        <v>0.17294342452353362</v>
      </c>
      <c r="N209" s="33">
        <f t="shared" si="52"/>
        <v>126297814</v>
      </c>
      <c r="O209" s="38">
        <f t="shared" si="53"/>
        <v>0.80462347582053773</v>
      </c>
      <c r="P209" s="33">
        <v>32141416</v>
      </c>
      <c r="Q209" s="33">
        <v>95755594</v>
      </c>
      <c r="R209" s="33">
        <v>144533577</v>
      </c>
      <c r="S209" s="33">
        <v>142328430</v>
      </c>
      <c r="T209" s="38">
        <f t="shared" si="54"/>
        <v>0.98474301234515216</v>
      </c>
      <c r="U209" s="38">
        <f t="shared" si="55"/>
        <v>-0.15541729710974772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166305408</v>
      </c>
      <c r="E210" s="33">
        <v>175826007</v>
      </c>
      <c r="F210" s="33">
        <v>35534539</v>
      </c>
      <c r="G210" s="38">
        <f t="shared" si="48"/>
        <v>0.2136703756500811</v>
      </c>
      <c r="H210" s="33">
        <v>36499340</v>
      </c>
      <c r="I210" s="38">
        <f t="shared" si="49"/>
        <v>0.21947175644462505</v>
      </c>
      <c r="J210" s="33">
        <v>37314981</v>
      </c>
      <c r="K210" s="38">
        <f t="shared" si="50"/>
        <v>0.21222674413575235</v>
      </c>
      <c r="L210" s="33">
        <v>60629878</v>
      </c>
      <c r="M210" s="38">
        <f t="shared" si="51"/>
        <v>0.3448288397972889</v>
      </c>
      <c r="N210" s="33">
        <f t="shared" si="52"/>
        <v>169978738</v>
      </c>
      <c r="O210" s="38">
        <f t="shared" si="53"/>
        <v>0.96674400391746373</v>
      </c>
      <c r="P210" s="33">
        <v>53011068</v>
      </c>
      <c r="Q210" s="33">
        <v>123143940</v>
      </c>
      <c r="R210" s="33">
        <v>165651221</v>
      </c>
      <c r="S210" s="33">
        <v>143750314</v>
      </c>
      <c r="T210" s="38">
        <f t="shared" si="54"/>
        <v>0.86778903971978572</v>
      </c>
      <c r="U210" s="38">
        <f t="shared" si="55"/>
        <v>0.14372111876712235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105577880</v>
      </c>
      <c r="E211" s="33">
        <v>105577880</v>
      </c>
      <c r="F211" s="33">
        <v>10845448</v>
      </c>
      <c r="G211" s="38">
        <f t="shared" si="48"/>
        <v>0.10272462375641564</v>
      </c>
      <c r="H211" s="33">
        <v>27221914</v>
      </c>
      <c r="I211" s="38">
        <f t="shared" si="49"/>
        <v>0.25783728561323643</v>
      </c>
      <c r="J211" s="33">
        <v>12936969</v>
      </c>
      <c r="K211" s="38">
        <f t="shared" si="50"/>
        <v>0.12253484347289413</v>
      </c>
      <c r="L211" s="33">
        <v>41466565</v>
      </c>
      <c r="M211" s="38">
        <f t="shared" si="51"/>
        <v>0.39275807583937089</v>
      </c>
      <c r="N211" s="33">
        <f t="shared" si="52"/>
        <v>92470896</v>
      </c>
      <c r="O211" s="38">
        <f t="shared" si="53"/>
        <v>0.87585482868191711</v>
      </c>
      <c r="P211" s="33">
        <v>43910940</v>
      </c>
      <c r="Q211" s="33">
        <v>112039110</v>
      </c>
      <c r="R211" s="33">
        <v>112139110</v>
      </c>
      <c r="S211" s="33">
        <v>57249712</v>
      </c>
      <c r="T211" s="38">
        <f t="shared" si="54"/>
        <v>0.51052404464419243</v>
      </c>
      <c r="U211" s="38">
        <f t="shared" si="55"/>
        <v>-5.5666651636243736E-2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134856957</v>
      </c>
      <c r="E212" s="33">
        <v>135722022</v>
      </c>
      <c r="F212" s="33">
        <v>53810533</v>
      </c>
      <c r="G212" s="38">
        <f t="shared" si="48"/>
        <v>0.39901933275863549</v>
      </c>
      <c r="H212" s="33">
        <v>13315215</v>
      </c>
      <c r="I212" s="38">
        <f t="shared" si="49"/>
        <v>9.8735840524712418E-2</v>
      </c>
      <c r="J212" s="33">
        <v>57502189</v>
      </c>
      <c r="K212" s="38">
        <f t="shared" si="50"/>
        <v>0.42367618867334589</v>
      </c>
      <c r="L212" s="33">
        <v>41048239</v>
      </c>
      <c r="M212" s="38">
        <f t="shared" si="51"/>
        <v>0.30244346786993787</v>
      </c>
      <c r="N212" s="33">
        <f t="shared" si="52"/>
        <v>165676176</v>
      </c>
      <c r="O212" s="38">
        <f t="shared" si="53"/>
        <v>1.2207022379905303</v>
      </c>
      <c r="P212" s="33">
        <v>11462786</v>
      </c>
      <c r="Q212" s="33">
        <v>133505524</v>
      </c>
      <c r="R212" s="33">
        <v>157920152</v>
      </c>
      <c r="S212" s="33">
        <v>74931230</v>
      </c>
      <c r="T212" s="38">
        <f t="shared" si="54"/>
        <v>0.47448808179971863</v>
      </c>
      <c r="U212" s="38">
        <f t="shared" si="55"/>
        <v>2.5810002036154214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130143252</v>
      </c>
      <c r="E213" s="33">
        <v>128873380</v>
      </c>
      <c r="F213" s="33">
        <v>18931996</v>
      </c>
      <c r="G213" s="38">
        <f t="shared" si="48"/>
        <v>0.14547043898979872</v>
      </c>
      <c r="H213" s="33">
        <v>19923931</v>
      </c>
      <c r="I213" s="38">
        <f t="shared" si="49"/>
        <v>0.15309230938842683</v>
      </c>
      <c r="J213" s="33">
        <v>19643811</v>
      </c>
      <c r="K213" s="38">
        <f t="shared" si="50"/>
        <v>0.15242721964768829</v>
      </c>
      <c r="L213" s="33">
        <v>29346054</v>
      </c>
      <c r="M213" s="38">
        <f t="shared" si="51"/>
        <v>0.22771230179576263</v>
      </c>
      <c r="N213" s="33">
        <f t="shared" si="52"/>
        <v>87845792</v>
      </c>
      <c r="O213" s="38">
        <f t="shared" si="53"/>
        <v>0.6816441999115721</v>
      </c>
      <c r="P213" s="33">
        <v>13302688</v>
      </c>
      <c r="Q213" s="33">
        <v>127643652</v>
      </c>
      <c r="R213" s="33">
        <v>117558640</v>
      </c>
      <c r="S213" s="33">
        <v>30655913</v>
      </c>
      <c r="T213" s="38">
        <f t="shared" si="54"/>
        <v>0.26077124573744642</v>
      </c>
      <c r="U213" s="38">
        <f t="shared" si="55"/>
        <v>1.2060243764267793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711214738</v>
      </c>
      <c r="E214" s="33">
        <v>751226350</v>
      </c>
      <c r="F214" s="33">
        <v>96129300</v>
      </c>
      <c r="G214" s="38">
        <f t="shared" si="48"/>
        <v>0.13516213158113718</v>
      </c>
      <c r="H214" s="33">
        <v>146466766</v>
      </c>
      <c r="I214" s="38">
        <f t="shared" si="49"/>
        <v>0.20593887917997561</v>
      </c>
      <c r="J214" s="33">
        <v>136772727</v>
      </c>
      <c r="K214" s="38">
        <f t="shared" si="50"/>
        <v>0.18206593392257872</v>
      </c>
      <c r="L214" s="33">
        <v>251341563</v>
      </c>
      <c r="M214" s="38">
        <f t="shared" si="51"/>
        <v>0.33457500924987521</v>
      </c>
      <c r="N214" s="33">
        <f t="shared" si="52"/>
        <v>630710356</v>
      </c>
      <c r="O214" s="38">
        <f t="shared" si="53"/>
        <v>0.83957432536811305</v>
      </c>
      <c r="P214" s="33">
        <v>206024842</v>
      </c>
      <c r="Q214" s="33">
        <v>670937964</v>
      </c>
      <c r="R214" s="33">
        <v>680687176</v>
      </c>
      <c r="S214" s="33">
        <v>591577207</v>
      </c>
      <c r="T214" s="38">
        <f t="shared" si="54"/>
        <v>0.869088221224253</v>
      </c>
      <c r="U214" s="38">
        <f t="shared" si="55"/>
        <v>0.21995755735126354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173799431</v>
      </c>
      <c r="E215" s="33">
        <v>174400401</v>
      </c>
      <c r="F215" s="33">
        <v>43070274</v>
      </c>
      <c r="G215" s="38">
        <f t="shared" si="48"/>
        <v>0.2478159666702246</v>
      </c>
      <c r="H215" s="33">
        <v>40295194</v>
      </c>
      <c r="I215" s="38">
        <f t="shared" si="49"/>
        <v>0.23184882578815807</v>
      </c>
      <c r="J215" s="33">
        <v>39588280</v>
      </c>
      <c r="K215" s="38">
        <f t="shared" si="50"/>
        <v>0.22699649641287237</v>
      </c>
      <c r="L215" s="33">
        <v>38290268</v>
      </c>
      <c r="M215" s="38">
        <f t="shared" si="51"/>
        <v>0.21955378416819121</v>
      </c>
      <c r="N215" s="33">
        <f t="shared" si="52"/>
        <v>161244016</v>
      </c>
      <c r="O215" s="38">
        <f t="shared" si="53"/>
        <v>0.92456218606974416</v>
      </c>
      <c r="P215" s="33">
        <v>38255036</v>
      </c>
      <c r="Q215" s="33">
        <v>158326121</v>
      </c>
      <c r="R215" s="33">
        <v>165225667</v>
      </c>
      <c r="S215" s="33">
        <v>139200718</v>
      </c>
      <c r="T215" s="38">
        <f t="shared" si="54"/>
        <v>0.84248846155361568</v>
      </c>
      <c r="U215" s="38">
        <f t="shared" si="55"/>
        <v>9.2097678329206012E-4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1815503215</v>
      </c>
      <c r="E216" s="34">
        <f>SUM(E208:E215)</f>
        <v>1800490834</v>
      </c>
      <c r="F216" s="34">
        <f>SUM(F208:F215)</f>
        <v>316237135</v>
      </c>
      <c r="G216" s="39">
        <f t="shared" si="48"/>
        <v>0.17418704213090583</v>
      </c>
      <c r="H216" s="34">
        <f>SUM(H208:H215)</f>
        <v>373326958</v>
      </c>
      <c r="I216" s="39">
        <f t="shared" si="49"/>
        <v>0.20563277162800286</v>
      </c>
      <c r="J216" s="34">
        <f>SUM(J208:J215)</f>
        <v>373404216</v>
      </c>
      <c r="K216" s="39">
        <f t="shared" si="50"/>
        <v>0.20739023434539738</v>
      </c>
      <c r="L216" s="34">
        <f>SUM(L208:L215)</f>
        <v>529388420</v>
      </c>
      <c r="M216" s="39">
        <f t="shared" si="51"/>
        <v>0.29402450154322751</v>
      </c>
      <c r="N216" s="34">
        <f t="shared" si="52"/>
        <v>1592356729</v>
      </c>
      <c r="O216" s="39">
        <f t="shared" si="53"/>
        <v>0.88440146371775419</v>
      </c>
      <c r="P216" s="34">
        <f>SUM(P208:P215)</f>
        <v>439894899</v>
      </c>
      <c r="Q216" s="34">
        <f>SUM(Q208:Q215)</f>
        <v>1583053571</v>
      </c>
      <c r="R216" s="34">
        <f>SUM(R208:R215)</f>
        <v>1750585032</v>
      </c>
      <c r="S216" s="34">
        <f>SUM(S208:S215)</f>
        <v>1293518342</v>
      </c>
      <c r="T216" s="39">
        <f t="shared" si="54"/>
        <v>0.73890631894766479</v>
      </c>
      <c r="U216" s="39">
        <f t="shared" si="55"/>
        <v>0.203442961497037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124212888</v>
      </c>
      <c r="E217" s="33">
        <v>127518028</v>
      </c>
      <c r="F217" s="33">
        <v>30932007</v>
      </c>
      <c r="G217" s="38">
        <f t="shared" si="48"/>
        <v>0.24902413508008928</v>
      </c>
      <c r="H217" s="33">
        <v>30032415</v>
      </c>
      <c r="I217" s="38">
        <f t="shared" si="49"/>
        <v>0.24178179481665379</v>
      </c>
      <c r="J217" s="33">
        <v>27072208</v>
      </c>
      <c r="K217" s="38">
        <f t="shared" si="50"/>
        <v>0.21230102460492881</v>
      </c>
      <c r="L217" s="33">
        <v>63947186</v>
      </c>
      <c r="M217" s="38">
        <f t="shared" si="51"/>
        <v>0.50147565017238194</v>
      </c>
      <c r="N217" s="33">
        <f t="shared" si="52"/>
        <v>151983816</v>
      </c>
      <c r="O217" s="38">
        <f t="shared" si="53"/>
        <v>1.1918614048830805</v>
      </c>
      <c r="P217" s="33">
        <v>100469361</v>
      </c>
      <c r="Q217" s="33">
        <v>125013504</v>
      </c>
      <c r="R217" s="33">
        <v>126414094</v>
      </c>
      <c r="S217" s="33">
        <v>226614911</v>
      </c>
      <c r="T217" s="38">
        <f t="shared" si="54"/>
        <v>1.7926396007710976</v>
      </c>
      <c r="U217" s="38">
        <f t="shared" si="55"/>
        <v>-0.36351554978039524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588156045</v>
      </c>
      <c r="E218" s="33">
        <v>543365055</v>
      </c>
      <c r="F218" s="33">
        <v>50656420</v>
      </c>
      <c r="G218" s="38">
        <f t="shared" si="48"/>
        <v>8.612751740059052E-2</v>
      </c>
      <c r="H218" s="33">
        <v>99287127</v>
      </c>
      <c r="I218" s="38">
        <f t="shared" si="49"/>
        <v>0.16881085868972068</v>
      </c>
      <c r="J218" s="33">
        <v>246412567</v>
      </c>
      <c r="K218" s="38">
        <f t="shared" si="50"/>
        <v>0.45349358544965684</v>
      </c>
      <c r="L218" s="33">
        <v>95485516</v>
      </c>
      <c r="M218" s="38">
        <f t="shared" si="51"/>
        <v>0.17572995377849612</v>
      </c>
      <c r="N218" s="33">
        <f t="shared" si="52"/>
        <v>491841630</v>
      </c>
      <c r="O218" s="38">
        <f t="shared" si="53"/>
        <v>0.90517714651340619</v>
      </c>
      <c r="P218" s="33">
        <v>178545714</v>
      </c>
      <c r="Q218" s="33">
        <v>1145835593</v>
      </c>
      <c r="R218" s="33">
        <v>550582584</v>
      </c>
      <c r="S218" s="33">
        <v>406215523</v>
      </c>
      <c r="T218" s="38">
        <f t="shared" si="54"/>
        <v>0.73779217651388695</v>
      </c>
      <c r="U218" s="38">
        <f t="shared" si="55"/>
        <v>-0.46520409893457315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337091690</v>
      </c>
      <c r="E219" s="33">
        <v>355637705</v>
      </c>
      <c r="F219" s="33">
        <v>74177326</v>
      </c>
      <c r="G219" s="38">
        <f t="shared" si="48"/>
        <v>0.22005088882493662</v>
      </c>
      <c r="H219" s="33">
        <v>79866907</v>
      </c>
      <c r="I219" s="38">
        <f t="shared" si="49"/>
        <v>0.23692932626135044</v>
      </c>
      <c r="J219" s="33">
        <v>55798863</v>
      </c>
      <c r="K219" s="38">
        <f t="shared" si="50"/>
        <v>0.15689805162813095</v>
      </c>
      <c r="L219" s="33">
        <v>85151188</v>
      </c>
      <c r="M219" s="38">
        <f t="shared" si="51"/>
        <v>0.23943239651712409</v>
      </c>
      <c r="N219" s="33">
        <f t="shared" si="52"/>
        <v>294994284</v>
      </c>
      <c r="O219" s="38">
        <f t="shared" si="53"/>
        <v>0.82947977633586401</v>
      </c>
      <c r="P219" s="33">
        <v>80520957</v>
      </c>
      <c r="Q219" s="33">
        <v>342448236</v>
      </c>
      <c r="R219" s="33">
        <v>358899428</v>
      </c>
      <c r="S219" s="33">
        <v>304027103</v>
      </c>
      <c r="T219" s="38">
        <f t="shared" si="54"/>
        <v>0.84710946655507069</v>
      </c>
      <c r="U219" s="38">
        <f t="shared" si="55"/>
        <v>5.7503427337556312E-2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69072876</v>
      </c>
      <c r="E220" s="33">
        <v>69788522</v>
      </c>
      <c r="F220" s="33">
        <v>10148996</v>
      </c>
      <c r="G220" s="38">
        <f t="shared" si="48"/>
        <v>0.14693171310834083</v>
      </c>
      <c r="H220" s="33">
        <v>11812684</v>
      </c>
      <c r="I220" s="38">
        <f t="shared" si="49"/>
        <v>0.17101769441307177</v>
      </c>
      <c r="J220" s="33">
        <v>12436013</v>
      </c>
      <c r="K220" s="38">
        <f t="shared" si="50"/>
        <v>0.17819567808012898</v>
      </c>
      <c r="L220" s="33">
        <v>40912706</v>
      </c>
      <c r="M220" s="38">
        <f t="shared" si="51"/>
        <v>0.58623832153946465</v>
      </c>
      <c r="N220" s="33">
        <f t="shared" si="52"/>
        <v>75310399</v>
      </c>
      <c r="O220" s="38">
        <f t="shared" si="53"/>
        <v>1.0791229967586933</v>
      </c>
      <c r="P220" s="33">
        <v>19334658</v>
      </c>
      <c r="Q220" s="33">
        <v>56214444</v>
      </c>
      <c r="R220" s="33">
        <v>53038244</v>
      </c>
      <c r="S220" s="33">
        <v>51084002</v>
      </c>
      <c r="T220" s="38">
        <f t="shared" si="54"/>
        <v>0.96315409688148801</v>
      </c>
      <c r="U220" s="38">
        <f t="shared" si="55"/>
        <v>1.1160294637743271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517046544</v>
      </c>
      <c r="E221" s="33">
        <v>527931920</v>
      </c>
      <c r="F221" s="33">
        <v>28830773</v>
      </c>
      <c r="G221" s="38">
        <f t="shared" si="48"/>
        <v>5.5760498420428468E-2</v>
      </c>
      <c r="H221" s="33">
        <v>20060476</v>
      </c>
      <c r="I221" s="38">
        <f t="shared" si="49"/>
        <v>3.8798201501952213E-2</v>
      </c>
      <c r="J221" s="33">
        <v>44938224</v>
      </c>
      <c r="K221" s="38">
        <f t="shared" si="50"/>
        <v>8.5121248209428221E-2</v>
      </c>
      <c r="L221" s="33">
        <v>189625142</v>
      </c>
      <c r="M221" s="38">
        <f t="shared" si="51"/>
        <v>0.35918483959068054</v>
      </c>
      <c r="N221" s="33">
        <f t="shared" si="52"/>
        <v>283454615</v>
      </c>
      <c r="O221" s="38">
        <f t="shared" si="53"/>
        <v>0.53691509124888681</v>
      </c>
      <c r="P221" s="33">
        <v>37464392</v>
      </c>
      <c r="Q221" s="33">
        <v>248694361</v>
      </c>
      <c r="R221" s="33">
        <v>336072153</v>
      </c>
      <c r="S221" s="33">
        <v>113271665</v>
      </c>
      <c r="T221" s="38">
        <f t="shared" si="54"/>
        <v>0.3370456730462878</v>
      </c>
      <c r="U221" s="38">
        <f t="shared" si="55"/>
        <v>4.0614765615307462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236293775</v>
      </c>
      <c r="E222" s="33">
        <v>245917775</v>
      </c>
      <c r="F222" s="33">
        <v>22453736</v>
      </c>
      <c r="G222" s="38">
        <f t="shared" si="48"/>
        <v>9.5024661567999408E-2</v>
      </c>
      <c r="H222" s="33">
        <v>45728995</v>
      </c>
      <c r="I222" s="38">
        <f t="shared" si="49"/>
        <v>0.19352602496616764</v>
      </c>
      <c r="J222" s="33">
        <v>38866790</v>
      </c>
      <c r="K222" s="38">
        <f t="shared" si="50"/>
        <v>0.15804790849299119</v>
      </c>
      <c r="L222" s="33">
        <v>43033036</v>
      </c>
      <c r="M222" s="38">
        <f t="shared" si="51"/>
        <v>0.17498953054532149</v>
      </c>
      <c r="N222" s="33">
        <f t="shared" si="52"/>
        <v>150082557</v>
      </c>
      <c r="O222" s="38">
        <f t="shared" si="53"/>
        <v>0.61029568521429567</v>
      </c>
      <c r="P222" s="33">
        <v>79287207</v>
      </c>
      <c r="Q222" s="33">
        <v>252898146</v>
      </c>
      <c r="R222" s="33">
        <v>229129636</v>
      </c>
      <c r="S222" s="33">
        <v>482713586</v>
      </c>
      <c r="T222" s="38">
        <f t="shared" si="54"/>
        <v>2.1067269796561803</v>
      </c>
      <c r="U222" s="38">
        <f t="shared" si="55"/>
        <v>-0.45725120573360589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164982990</v>
      </c>
      <c r="E223" s="33">
        <v>154801205</v>
      </c>
      <c r="F223" s="33">
        <v>27891249</v>
      </c>
      <c r="G223" s="38">
        <f t="shared" si="48"/>
        <v>0.169055300791918</v>
      </c>
      <c r="H223" s="33">
        <v>33632270</v>
      </c>
      <c r="I223" s="38">
        <f t="shared" si="49"/>
        <v>0.20385295478036858</v>
      </c>
      <c r="J223" s="33">
        <v>29328515</v>
      </c>
      <c r="K223" s="38">
        <f t="shared" si="50"/>
        <v>0.18945921641889027</v>
      </c>
      <c r="L223" s="33">
        <v>33664860</v>
      </c>
      <c r="M223" s="38">
        <f t="shared" si="51"/>
        <v>0.2174715629636087</v>
      </c>
      <c r="N223" s="33">
        <f t="shared" si="52"/>
        <v>124516894</v>
      </c>
      <c r="O223" s="38">
        <f t="shared" si="53"/>
        <v>0.80436643887881876</v>
      </c>
      <c r="P223" s="33">
        <v>36430296</v>
      </c>
      <c r="Q223" s="33">
        <v>135605992</v>
      </c>
      <c r="R223" s="33">
        <v>133203019</v>
      </c>
      <c r="S223" s="33">
        <v>116038122</v>
      </c>
      <c r="T223" s="38">
        <f t="shared" si="54"/>
        <v>0.87113732760066043</v>
      </c>
      <c r="U223" s="38">
        <f t="shared" si="55"/>
        <v>-7.5910335727165101E-2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2036856808</v>
      </c>
      <c r="E224" s="34">
        <f>SUM(E217:E223)</f>
        <v>2024960210</v>
      </c>
      <c r="F224" s="34">
        <f>SUM(F217:F223)</f>
        <v>245090507</v>
      </c>
      <c r="G224" s="39">
        <f t="shared" si="48"/>
        <v>0.12032780411336604</v>
      </c>
      <c r="H224" s="34">
        <f>SUM(H217:H223)</f>
        <v>320420874</v>
      </c>
      <c r="I224" s="39">
        <f t="shared" si="49"/>
        <v>0.15731143826188884</v>
      </c>
      <c r="J224" s="34">
        <f>SUM(J217:J223)</f>
        <v>454853180</v>
      </c>
      <c r="K224" s="39">
        <f t="shared" si="50"/>
        <v>0.2246232680295481</v>
      </c>
      <c r="L224" s="34">
        <f>SUM(L217:L223)</f>
        <v>551819634</v>
      </c>
      <c r="M224" s="39">
        <f t="shared" si="51"/>
        <v>0.27250887759419234</v>
      </c>
      <c r="N224" s="34">
        <f t="shared" si="52"/>
        <v>1572184195</v>
      </c>
      <c r="O224" s="39">
        <f t="shared" si="53"/>
        <v>0.77640251262023563</v>
      </c>
      <c r="P224" s="34">
        <f>SUM(P217:P223)</f>
        <v>532052585</v>
      </c>
      <c r="Q224" s="34">
        <f>SUM(Q217:Q223)</f>
        <v>2306710276</v>
      </c>
      <c r="R224" s="34">
        <f>SUM(R217:R223)</f>
        <v>1787339158</v>
      </c>
      <c r="S224" s="34">
        <f>SUM(S217:S223)</f>
        <v>1699964912</v>
      </c>
      <c r="T224" s="39">
        <f t="shared" si="54"/>
        <v>0.95111490418093325</v>
      </c>
      <c r="U224" s="39">
        <f t="shared" si="55"/>
        <v>3.7152434848145788E-2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188312025</v>
      </c>
      <c r="E225" s="33">
        <v>276381172</v>
      </c>
      <c r="F225" s="33">
        <v>51287294</v>
      </c>
      <c r="G225" s="38">
        <f t="shared" si="48"/>
        <v>0.27235272946589578</v>
      </c>
      <c r="H225" s="33">
        <v>47287514</v>
      </c>
      <c r="I225" s="38">
        <f t="shared" si="49"/>
        <v>0.25111255640737762</v>
      </c>
      <c r="J225" s="33">
        <v>95068514</v>
      </c>
      <c r="K225" s="38">
        <f t="shared" si="50"/>
        <v>0.34397608676469466</v>
      </c>
      <c r="L225" s="33">
        <v>57980708</v>
      </c>
      <c r="M225" s="38">
        <f t="shared" si="51"/>
        <v>0.20978530332015524</v>
      </c>
      <c r="N225" s="33">
        <f t="shared" si="52"/>
        <v>251624030</v>
      </c>
      <c r="O225" s="38">
        <f t="shared" si="53"/>
        <v>0.91042391990435589</v>
      </c>
      <c r="P225" s="33">
        <v>37071353</v>
      </c>
      <c r="Q225" s="33">
        <v>123687804</v>
      </c>
      <c r="R225" s="33">
        <v>150221947</v>
      </c>
      <c r="S225" s="33">
        <v>137923669</v>
      </c>
      <c r="T225" s="38">
        <f t="shared" si="54"/>
        <v>0.91813261480361452</v>
      </c>
      <c r="U225" s="38">
        <f t="shared" si="55"/>
        <v>0.56402999372588325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378096525</v>
      </c>
      <c r="E226" s="33">
        <v>322992185</v>
      </c>
      <c r="F226" s="33">
        <v>54815759</v>
      </c>
      <c r="G226" s="38">
        <f t="shared" si="48"/>
        <v>0.14497821422717386</v>
      </c>
      <c r="H226" s="33">
        <v>97206367</v>
      </c>
      <c r="I226" s="38">
        <f t="shared" si="49"/>
        <v>0.25709405025608212</v>
      </c>
      <c r="J226" s="33">
        <v>57079447</v>
      </c>
      <c r="K226" s="38">
        <f t="shared" si="50"/>
        <v>0.176720829948254</v>
      </c>
      <c r="L226" s="33">
        <v>84714365</v>
      </c>
      <c r="M226" s="38">
        <f t="shared" si="51"/>
        <v>0.26227992172627956</v>
      </c>
      <c r="N226" s="33">
        <f t="shared" si="52"/>
        <v>293815938</v>
      </c>
      <c r="O226" s="38">
        <f t="shared" si="53"/>
        <v>0.90966887635377303</v>
      </c>
      <c r="P226" s="33">
        <v>46339754</v>
      </c>
      <c r="Q226" s="33">
        <v>305956457</v>
      </c>
      <c r="R226" s="33">
        <v>301638210</v>
      </c>
      <c r="S226" s="33">
        <v>185957058</v>
      </c>
      <c r="T226" s="38">
        <f t="shared" si="54"/>
        <v>0.61649039092229063</v>
      </c>
      <c r="U226" s="38">
        <f t="shared" si="55"/>
        <v>0.82811425800836136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656689151</v>
      </c>
      <c r="E227" s="33">
        <v>720668356</v>
      </c>
      <c r="F227" s="33">
        <v>101615203</v>
      </c>
      <c r="G227" s="38">
        <f t="shared" si="48"/>
        <v>0.15473866569176806</v>
      </c>
      <c r="H227" s="33">
        <v>111736301</v>
      </c>
      <c r="I227" s="38">
        <f t="shared" si="49"/>
        <v>0.1701509775665534</v>
      </c>
      <c r="J227" s="33">
        <v>86220029</v>
      </c>
      <c r="K227" s="38">
        <f t="shared" si="50"/>
        <v>0.11963898273341143</v>
      </c>
      <c r="L227" s="33">
        <v>70510034</v>
      </c>
      <c r="M227" s="38">
        <f t="shared" si="51"/>
        <v>9.7839780827007755E-2</v>
      </c>
      <c r="N227" s="33">
        <f t="shared" si="52"/>
        <v>370081567</v>
      </c>
      <c r="O227" s="38">
        <f t="shared" si="53"/>
        <v>0.51352548494581052</v>
      </c>
      <c r="P227" s="33">
        <v>60495501</v>
      </c>
      <c r="Q227" s="33">
        <v>774195640</v>
      </c>
      <c r="R227" s="33">
        <v>735374679</v>
      </c>
      <c r="S227" s="33">
        <v>239400543</v>
      </c>
      <c r="T227" s="38">
        <f t="shared" si="54"/>
        <v>0.32554907020397966</v>
      </c>
      <c r="U227" s="38">
        <f t="shared" si="55"/>
        <v>0.16554178136321251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497336873</v>
      </c>
      <c r="E228" s="33">
        <v>536352013</v>
      </c>
      <c r="F228" s="33">
        <v>120592328</v>
      </c>
      <c r="G228" s="38">
        <f t="shared" si="48"/>
        <v>0.24247614554008748</v>
      </c>
      <c r="H228" s="33">
        <v>149373978</v>
      </c>
      <c r="I228" s="38">
        <f t="shared" si="49"/>
        <v>0.30034768405358114</v>
      </c>
      <c r="J228" s="33">
        <v>121365051</v>
      </c>
      <c r="K228" s="38">
        <f t="shared" si="50"/>
        <v>0.22627872751173958</v>
      </c>
      <c r="L228" s="33">
        <v>149876676</v>
      </c>
      <c r="M228" s="38">
        <f t="shared" si="51"/>
        <v>0.27943714643986989</v>
      </c>
      <c r="N228" s="33">
        <f t="shared" si="52"/>
        <v>541208033</v>
      </c>
      <c r="O228" s="38">
        <f t="shared" si="53"/>
        <v>1.0090537928119978</v>
      </c>
      <c r="P228" s="33">
        <v>121969050</v>
      </c>
      <c r="Q228" s="33">
        <v>526835044</v>
      </c>
      <c r="R228" s="33">
        <v>564287125</v>
      </c>
      <c r="S228" s="33">
        <v>461671677</v>
      </c>
      <c r="T228" s="38">
        <f t="shared" si="54"/>
        <v>0.81815029361160774</v>
      </c>
      <c r="U228" s="38">
        <f t="shared" si="55"/>
        <v>0.22880907902455583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116027994</v>
      </c>
      <c r="E229" s="33">
        <v>118706807</v>
      </c>
      <c r="F229" s="33">
        <v>25757845</v>
      </c>
      <c r="G229" s="38">
        <f t="shared" si="48"/>
        <v>0.22199681397577209</v>
      </c>
      <c r="H229" s="33">
        <v>29955048</v>
      </c>
      <c r="I229" s="38">
        <f t="shared" si="49"/>
        <v>0.25817086866123012</v>
      </c>
      <c r="J229" s="33">
        <v>25532251</v>
      </c>
      <c r="K229" s="38">
        <f t="shared" si="50"/>
        <v>0.21508666305884211</v>
      </c>
      <c r="L229" s="33">
        <v>29957828</v>
      </c>
      <c r="M229" s="38">
        <f t="shared" si="51"/>
        <v>0.25236824034867689</v>
      </c>
      <c r="N229" s="33">
        <f t="shared" si="52"/>
        <v>111202972</v>
      </c>
      <c r="O229" s="38">
        <f t="shared" si="53"/>
        <v>0.93678681796234309</v>
      </c>
      <c r="P229" s="33">
        <v>31721660</v>
      </c>
      <c r="Q229" s="33">
        <v>112907171</v>
      </c>
      <c r="R229" s="33">
        <v>119784712</v>
      </c>
      <c r="S229" s="33">
        <v>110452627</v>
      </c>
      <c r="T229" s="38">
        <f t="shared" si="54"/>
        <v>0.92209285438696054</v>
      </c>
      <c r="U229" s="38">
        <f t="shared" si="55"/>
        <v>-5.5603395282592394E-2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1836462568</v>
      </c>
      <c r="E230" s="34">
        <f>SUM(E225:E229)</f>
        <v>1975100533</v>
      </c>
      <c r="F230" s="34">
        <f>SUM(F225:F229)</f>
        <v>354068429</v>
      </c>
      <c r="G230" s="39">
        <f t="shared" si="48"/>
        <v>0.19279915374784812</v>
      </c>
      <c r="H230" s="34">
        <f>SUM(H225:H229)</f>
        <v>435559208</v>
      </c>
      <c r="I230" s="39">
        <f t="shared" si="49"/>
        <v>0.23717292995214481</v>
      </c>
      <c r="J230" s="34">
        <f>SUM(J225:J229)</f>
        <v>385265292</v>
      </c>
      <c r="K230" s="39">
        <f t="shared" si="50"/>
        <v>0.19506110477060967</v>
      </c>
      <c r="L230" s="34">
        <f>SUM(L225:L229)</f>
        <v>393039611</v>
      </c>
      <c r="M230" s="39">
        <f t="shared" si="51"/>
        <v>0.19899726845954935</v>
      </c>
      <c r="N230" s="34">
        <f t="shared" si="52"/>
        <v>1567932540</v>
      </c>
      <c r="O230" s="39">
        <f t="shared" si="53"/>
        <v>0.7938494845214038</v>
      </c>
      <c r="P230" s="34">
        <f>SUM(P225:P229)</f>
        <v>297597318</v>
      </c>
      <c r="Q230" s="34">
        <f>SUM(Q225:Q229)</f>
        <v>1843582116</v>
      </c>
      <c r="R230" s="34">
        <f>SUM(R225:R229)</f>
        <v>1871306673</v>
      </c>
      <c r="S230" s="34">
        <f>SUM(S225:S229)</f>
        <v>1135405574</v>
      </c>
      <c r="T230" s="39">
        <f t="shared" si="54"/>
        <v>0.60674478982098945</v>
      </c>
      <c r="U230" s="39">
        <f t="shared" si="55"/>
        <v>0.32070951996953134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5688822591</v>
      </c>
      <c r="E231" s="34">
        <f>SUM(E208:E215,E217:E223,E225:E229)</f>
        <v>5800551577</v>
      </c>
      <c r="F231" s="34">
        <f>SUM(F208:F215,F217:F223,F225:F229)</f>
        <v>915396071</v>
      </c>
      <c r="G231" s="39">
        <f t="shared" si="48"/>
        <v>0.16091134085429243</v>
      </c>
      <c r="H231" s="34">
        <f>SUM(H208:H215,H217:H223,H225:H229)</f>
        <v>1129307040</v>
      </c>
      <c r="I231" s="39">
        <f t="shared" si="49"/>
        <v>0.19851331658445806</v>
      </c>
      <c r="J231" s="34">
        <f>SUM(J208:J215,J217:J223,J225:J229)</f>
        <v>1213522688</v>
      </c>
      <c r="K231" s="39">
        <f t="shared" si="50"/>
        <v>0.20920815406793167</v>
      </c>
      <c r="L231" s="34">
        <f>SUM(L208:L215,L217:L223,L225:L229)</f>
        <v>1474247665</v>
      </c>
      <c r="M231" s="39">
        <f t="shared" si="51"/>
        <v>0.25415646174849971</v>
      </c>
      <c r="N231" s="34">
        <f t="shared" si="52"/>
        <v>4732473464</v>
      </c>
      <c r="O231" s="39">
        <f t="shared" si="53"/>
        <v>0.81586611224438044</v>
      </c>
      <c r="P231" s="34">
        <f>SUM(P208:P215,P217:P223,P225:P229)</f>
        <v>1269544802</v>
      </c>
      <c r="Q231" s="34">
        <f>SUM(Q208:Q215,Q217:Q223,Q225:Q229)</f>
        <v>5733345963</v>
      </c>
      <c r="R231" s="34">
        <f>SUM(R208:R215,R217:R223,R225:R229)</f>
        <v>5409230863</v>
      </c>
      <c r="S231" s="34">
        <f>SUM(S208:S215,S217:S223,S225:S229)</f>
        <v>4128888828</v>
      </c>
      <c r="T231" s="39">
        <f t="shared" si="54"/>
        <v>0.76330423540290293</v>
      </c>
      <c r="U231" s="39">
        <f t="shared" si="55"/>
        <v>0.16124114932967926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169374399</v>
      </c>
      <c r="E234" s="33">
        <v>182617416</v>
      </c>
      <c r="F234" s="33">
        <v>29968949</v>
      </c>
      <c r="G234" s="38">
        <f t="shared" ref="G234:G260" si="56">IF(($D234     =0),0,($F234     /$D234     ))</f>
        <v>0.17693907212033858</v>
      </c>
      <c r="H234" s="33">
        <v>39442253</v>
      </c>
      <c r="I234" s="38">
        <f t="shared" ref="I234:I260" si="57">IF(($D234     =0),0,($H234     /$D234     ))</f>
        <v>0.23287021670848851</v>
      </c>
      <c r="J234" s="33">
        <v>44943246</v>
      </c>
      <c r="K234" s="38">
        <f t="shared" ref="K234:K260" si="58">IF(($E234     =0),0,($J234     /$E234     ))</f>
        <v>0.24610602309694274</v>
      </c>
      <c r="L234" s="33">
        <v>34492991</v>
      </c>
      <c r="M234" s="38">
        <f t="shared" ref="M234:M260" si="59">IF(($E234     =0),0,($L234     /$E234     ))</f>
        <v>0.18888116892421694</v>
      </c>
      <c r="N234" s="33">
        <f t="shared" ref="N234:N260" si="60">$F234     +$H234     +$J234     +$L234</f>
        <v>148847439</v>
      </c>
      <c r="O234" s="38">
        <f t="shared" ref="O234:O260" si="61">IF(($E234     =0),0,($N234     /$E234     ))</f>
        <v>0.81507800438924183</v>
      </c>
      <c r="P234" s="33">
        <v>31968030</v>
      </c>
      <c r="Q234" s="33">
        <v>131134029</v>
      </c>
      <c r="R234" s="33">
        <v>149923447</v>
      </c>
      <c r="S234" s="33">
        <v>155099572</v>
      </c>
      <c r="T234" s="38">
        <f t="shared" ref="T234:T260" si="62">IF(($R234     =0),0,($S234     /$R234     ))</f>
        <v>1.0345251200100809</v>
      </c>
      <c r="U234" s="38">
        <f t="shared" ref="U234:U260" si="63">IF(($P234     =0),0,(($L234     /$P234     )-1))</f>
        <v>7.8983941143698777E-2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1179440414</v>
      </c>
      <c r="E235" s="33">
        <v>1013248987</v>
      </c>
      <c r="F235" s="33">
        <v>123325378</v>
      </c>
      <c r="G235" s="38">
        <f t="shared" si="56"/>
        <v>0.10456261845543305</v>
      </c>
      <c r="H235" s="33">
        <v>117959191</v>
      </c>
      <c r="I235" s="38">
        <f t="shared" si="57"/>
        <v>0.10001284473536787</v>
      </c>
      <c r="J235" s="33">
        <v>57748867</v>
      </c>
      <c r="K235" s="38">
        <f t="shared" si="58"/>
        <v>5.6993757448483881E-2</v>
      </c>
      <c r="L235" s="33">
        <v>109357365</v>
      </c>
      <c r="M235" s="38">
        <f t="shared" si="59"/>
        <v>0.10792743580606215</v>
      </c>
      <c r="N235" s="33">
        <f t="shared" si="60"/>
        <v>408390801</v>
      </c>
      <c r="O235" s="38">
        <f t="shared" si="61"/>
        <v>0.40305078637103042</v>
      </c>
      <c r="P235" s="33">
        <v>261995444</v>
      </c>
      <c r="Q235" s="33">
        <v>1172313531</v>
      </c>
      <c r="R235" s="33">
        <v>1179522531</v>
      </c>
      <c r="S235" s="33">
        <v>491789204</v>
      </c>
      <c r="T235" s="38">
        <f t="shared" si="62"/>
        <v>0.41693921995967365</v>
      </c>
      <c r="U235" s="38">
        <f t="shared" si="63"/>
        <v>-0.58259821876902562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550448623</v>
      </c>
      <c r="E236" s="33">
        <v>557301683</v>
      </c>
      <c r="F236" s="33">
        <v>61188796</v>
      </c>
      <c r="G236" s="38">
        <f t="shared" si="56"/>
        <v>0.11116168420317767</v>
      </c>
      <c r="H236" s="33">
        <v>90415011</v>
      </c>
      <c r="I236" s="38">
        <f t="shared" si="57"/>
        <v>0.16425694828198345</v>
      </c>
      <c r="J236" s="33">
        <v>83211846</v>
      </c>
      <c r="K236" s="38">
        <f t="shared" si="58"/>
        <v>0.14931203069774329</v>
      </c>
      <c r="L236" s="33">
        <v>96521709</v>
      </c>
      <c r="M236" s="38">
        <f t="shared" si="59"/>
        <v>0.17319472010279216</v>
      </c>
      <c r="N236" s="33">
        <f t="shared" si="60"/>
        <v>331337362</v>
      </c>
      <c r="O236" s="38">
        <f t="shared" si="61"/>
        <v>0.59453859930295594</v>
      </c>
      <c r="P236" s="33">
        <v>76618377</v>
      </c>
      <c r="Q236" s="33">
        <v>505838687</v>
      </c>
      <c r="R236" s="33">
        <v>516521230</v>
      </c>
      <c r="S236" s="33">
        <v>267363008</v>
      </c>
      <c r="T236" s="38">
        <f t="shared" si="62"/>
        <v>0.51762249540062466</v>
      </c>
      <c r="U236" s="38">
        <f t="shared" si="63"/>
        <v>0.25977229979695338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34909209</v>
      </c>
      <c r="E237" s="33">
        <v>34909209</v>
      </c>
      <c r="F237" s="33">
        <v>5079391</v>
      </c>
      <c r="G237" s="38">
        <f t="shared" si="56"/>
        <v>0.14550289581181861</v>
      </c>
      <c r="H237" s="33">
        <v>1388541</v>
      </c>
      <c r="I237" s="38">
        <f t="shared" si="57"/>
        <v>3.9775779508495882E-2</v>
      </c>
      <c r="J237" s="33">
        <v>1650054</v>
      </c>
      <c r="K237" s="38">
        <f t="shared" si="58"/>
        <v>4.7267011979561041E-2</v>
      </c>
      <c r="L237" s="33">
        <v>4276791</v>
      </c>
      <c r="M237" s="38">
        <f t="shared" si="59"/>
        <v>0.12251182775295769</v>
      </c>
      <c r="N237" s="33">
        <f t="shared" si="60"/>
        <v>12394777</v>
      </c>
      <c r="O237" s="38">
        <f t="shared" si="61"/>
        <v>0.35505751505283317</v>
      </c>
      <c r="P237" s="33">
        <v>4901287</v>
      </c>
      <c r="Q237" s="33">
        <v>27926626</v>
      </c>
      <c r="R237" s="33">
        <v>27926626</v>
      </c>
      <c r="S237" s="33">
        <v>10773429</v>
      </c>
      <c r="T237" s="38">
        <f t="shared" si="62"/>
        <v>0.38577624808668259</v>
      </c>
      <c r="U237" s="38">
        <f t="shared" si="63"/>
        <v>-0.12741469740498768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232954296</v>
      </c>
      <c r="E238" s="33">
        <v>231554297</v>
      </c>
      <c r="F238" s="33">
        <v>38185514</v>
      </c>
      <c r="G238" s="38">
        <f t="shared" si="56"/>
        <v>0.1639184795287055</v>
      </c>
      <c r="H238" s="33">
        <v>43986056</v>
      </c>
      <c r="I238" s="38">
        <f t="shared" si="57"/>
        <v>0.18881839380201856</v>
      </c>
      <c r="J238" s="33">
        <v>135313735</v>
      </c>
      <c r="K238" s="38">
        <f t="shared" si="58"/>
        <v>0.58437151352021766</v>
      </c>
      <c r="L238" s="33">
        <v>41534014</v>
      </c>
      <c r="M238" s="38">
        <f t="shared" si="59"/>
        <v>0.17937051714484054</v>
      </c>
      <c r="N238" s="33">
        <f t="shared" si="60"/>
        <v>259019319</v>
      </c>
      <c r="O238" s="38">
        <f t="shared" si="61"/>
        <v>1.1186115842194888</v>
      </c>
      <c r="P238" s="33">
        <v>49748884</v>
      </c>
      <c r="Q238" s="33">
        <v>244344601</v>
      </c>
      <c r="R238" s="33">
        <v>246698595</v>
      </c>
      <c r="S238" s="33">
        <v>223800674</v>
      </c>
      <c r="T238" s="38">
        <f t="shared" si="62"/>
        <v>0.90718260474892454</v>
      </c>
      <c r="U238" s="38">
        <f t="shared" si="63"/>
        <v>-0.16512671922449562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90082808</v>
      </c>
      <c r="E239" s="33">
        <v>102089615</v>
      </c>
      <c r="F239" s="33">
        <v>15273315</v>
      </c>
      <c r="G239" s="38">
        <f t="shared" si="56"/>
        <v>0.16954750122798126</v>
      </c>
      <c r="H239" s="33">
        <v>14556851</v>
      </c>
      <c r="I239" s="38">
        <f t="shared" si="57"/>
        <v>0.16159410794565818</v>
      </c>
      <c r="J239" s="33">
        <v>18323478</v>
      </c>
      <c r="K239" s="38">
        <f t="shared" si="58"/>
        <v>0.17948425018548655</v>
      </c>
      <c r="L239" s="33">
        <v>15548853</v>
      </c>
      <c r="M239" s="38">
        <f t="shared" si="59"/>
        <v>0.15230592259555489</v>
      </c>
      <c r="N239" s="33">
        <f t="shared" si="60"/>
        <v>63702497</v>
      </c>
      <c r="O239" s="38">
        <f t="shared" si="61"/>
        <v>0.62398606361675479</v>
      </c>
      <c r="P239" s="33">
        <v>17842490</v>
      </c>
      <c r="Q239" s="33">
        <v>92385940</v>
      </c>
      <c r="R239" s="33">
        <v>96202026</v>
      </c>
      <c r="S239" s="33">
        <v>56844522</v>
      </c>
      <c r="T239" s="38">
        <f t="shared" si="62"/>
        <v>0.5908869528381866</v>
      </c>
      <c r="U239" s="38">
        <f t="shared" si="63"/>
        <v>-0.12854915429404756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2257209749</v>
      </c>
      <c r="E240" s="34">
        <f>SUM(E234:E239)</f>
        <v>2121721207</v>
      </c>
      <c r="F240" s="34">
        <f>SUM(F234:F239)</f>
        <v>273021343</v>
      </c>
      <c r="G240" s="39">
        <f t="shared" si="56"/>
        <v>0.12095523826306138</v>
      </c>
      <c r="H240" s="34">
        <f>SUM(H234:H239)</f>
        <v>307747903</v>
      </c>
      <c r="I240" s="39">
        <f t="shared" si="57"/>
        <v>0.13633996713701063</v>
      </c>
      <c r="J240" s="34">
        <f>SUM(J234:J239)</f>
        <v>341191226</v>
      </c>
      <c r="K240" s="39">
        <f t="shared" si="58"/>
        <v>0.16080869855772714</v>
      </c>
      <c r="L240" s="34">
        <f>SUM(L234:L239)</f>
        <v>301731723</v>
      </c>
      <c r="M240" s="39">
        <f t="shared" si="59"/>
        <v>0.14221082487393924</v>
      </c>
      <c r="N240" s="34">
        <f t="shared" si="60"/>
        <v>1223692195</v>
      </c>
      <c r="O240" s="39">
        <f t="shared" si="61"/>
        <v>0.57674504593854492</v>
      </c>
      <c r="P240" s="34">
        <f>SUM(P234:P239)</f>
        <v>443074512</v>
      </c>
      <c r="Q240" s="34">
        <f>SUM(Q234:Q239)</f>
        <v>2173943414</v>
      </c>
      <c r="R240" s="34">
        <f>SUM(R234:R239)</f>
        <v>2216794455</v>
      </c>
      <c r="S240" s="34">
        <f>SUM(S234:S239)</f>
        <v>1205670409</v>
      </c>
      <c r="T240" s="39">
        <f t="shared" si="62"/>
        <v>0.54388010863190295</v>
      </c>
      <c r="U240" s="39">
        <f t="shared" si="63"/>
        <v>-0.31900455831230479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86565981</v>
      </c>
      <c r="E241" s="33">
        <v>99440709</v>
      </c>
      <c r="F241" s="33">
        <v>16216411</v>
      </c>
      <c r="G241" s="38">
        <f t="shared" si="56"/>
        <v>0.18733006676144523</v>
      </c>
      <c r="H241" s="33">
        <v>15425030</v>
      </c>
      <c r="I241" s="38">
        <f t="shared" si="57"/>
        <v>0.17818812681161667</v>
      </c>
      <c r="J241" s="33">
        <v>14613864</v>
      </c>
      <c r="K241" s="38">
        <f t="shared" si="58"/>
        <v>0.14696057728228787</v>
      </c>
      <c r="L241" s="33">
        <v>16292882</v>
      </c>
      <c r="M241" s="38">
        <f t="shared" si="59"/>
        <v>0.16384519140948603</v>
      </c>
      <c r="N241" s="33">
        <f t="shared" si="60"/>
        <v>62548187</v>
      </c>
      <c r="O241" s="38">
        <f t="shared" si="61"/>
        <v>0.62899980932356381</v>
      </c>
      <c r="P241" s="33">
        <v>16463270</v>
      </c>
      <c r="Q241" s="33">
        <v>65771753</v>
      </c>
      <c r="R241" s="33">
        <v>66771753</v>
      </c>
      <c r="S241" s="33">
        <v>53315271</v>
      </c>
      <c r="T241" s="38">
        <f t="shared" si="62"/>
        <v>0.79847044003772072</v>
      </c>
      <c r="U241" s="38">
        <f t="shared" si="63"/>
        <v>-1.0349584256347577E-2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140916879</v>
      </c>
      <c r="E242" s="33">
        <v>153271091</v>
      </c>
      <c r="F242" s="33">
        <v>2896001</v>
      </c>
      <c r="G242" s="38">
        <f t="shared" si="56"/>
        <v>2.055112929374486E-2</v>
      </c>
      <c r="H242" s="33">
        <v>19923876</v>
      </c>
      <c r="I242" s="38">
        <f t="shared" si="57"/>
        <v>0.14138743450314423</v>
      </c>
      <c r="J242" s="33">
        <v>8225919</v>
      </c>
      <c r="K242" s="38">
        <f t="shared" si="58"/>
        <v>5.3669083623864855E-2</v>
      </c>
      <c r="L242" s="33">
        <v>6252188</v>
      </c>
      <c r="M242" s="38">
        <f t="shared" si="59"/>
        <v>4.0791697633312987E-2</v>
      </c>
      <c r="N242" s="33">
        <f t="shared" si="60"/>
        <v>37297984</v>
      </c>
      <c r="O242" s="38">
        <f t="shared" si="61"/>
        <v>0.24334650296186644</v>
      </c>
      <c r="P242" s="33">
        <v>24312357</v>
      </c>
      <c r="Q242" s="33">
        <v>103026458</v>
      </c>
      <c r="R242" s="33">
        <v>103026458</v>
      </c>
      <c r="S242" s="33">
        <v>70869202</v>
      </c>
      <c r="T242" s="38">
        <f t="shared" si="62"/>
        <v>0.68787380810471033</v>
      </c>
      <c r="U242" s="38">
        <f t="shared" si="63"/>
        <v>-0.7428390838453055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481394168</v>
      </c>
      <c r="E243" s="33">
        <v>500092023</v>
      </c>
      <c r="F243" s="33">
        <v>58086747</v>
      </c>
      <c r="G243" s="38">
        <f t="shared" si="56"/>
        <v>0.12066358685093169</v>
      </c>
      <c r="H243" s="33">
        <v>65239388</v>
      </c>
      <c r="I243" s="38">
        <f t="shared" si="57"/>
        <v>0.13552176643735328</v>
      </c>
      <c r="J243" s="33">
        <v>58701446</v>
      </c>
      <c r="K243" s="38">
        <f t="shared" si="58"/>
        <v>0.11738128844338715</v>
      </c>
      <c r="L243" s="33">
        <v>98915155</v>
      </c>
      <c r="M243" s="38">
        <f t="shared" si="59"/>
        <v>0.19779390682262493</v>
      </c>
      <c r="N243" s="33">
        <f t="shared" si="60"/>
        <v>280942736</v>
      </c>
      <c r="O243" s="38">
        <f t="shared" si="61"/>
        <v>0.56178207825562532</v>
      </c>
      <c r="P243" s="33">
        <v>66200329</v>
      </c>
      <c r="Q243" s="33">
        <v>494382192</v>
      </c>
      <c r="R243" s="33">
        <v>502093014</v>
      </c>
      <c r="S243" s="33">
        <v>225690410</v>
      </c>
      <c r="T243" s="38">
        <f t="shared" si="62"/>
        <v>0.44949920374713676</v>
      </c>
      <c r="U243" s="38">
        <f t="shared" si="63"/>
        <v>0.49417920566527695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283792967</v>
      </c>
      <c r="E244" s="33">
        <v>285893430</v>
      </c>
      <c r="F244" s="33">
        <v>44579264</v>
      </c>
      <c r="G244" s="38">
        <f t="shared" si="56"/>
        <v>0.15708375183237011</v>
      </c>
      <c r="H244" s="33">
        <v>45514009</v>
      </c>
      <c r="I244" s="38">
        <f t="shared" si="57"/>
        <v>0.16037750858004879</v>
      </c>
      <c r="J244" s="33">
        <v>26272006</v>
      </c>
      <c r="K244" s="38">
        <f t="shared" si="58"/>
        <v>9.189440275000374E-2</v>
      </c>
      <c r="L244" s="33">
        <v>12327719</v>
      </c>
      <c r="M244" s="38">
        <f t="shared" si="59"/>
        <v>4.3119980056904421E-2</v>
      </c>
      <c r="N244" s="33">
        <f t="shared" si="60"/>
        <v>128692998</v>
      </c>
      <c r="O244" s="38">
        <f t="shared" si="61"/>
        <v>0.45014325093095003</v>
      </c>
      <c r="P244" s="33">
        <v>44706946</v>
      </c>
      <c r="Q244" s="33">
        <v>243657580</v>
      </c>
      <c r="R244" s="33">
        <v>251465218</v>
      </c>
      <c r="S244" s="33">
        <v>134690897</v>
      </c>
      <c r="T244" s="38">
        <f t="shared" si="62"/>
        <v>0.53562436217322107</v>
      </c>
      <c r="U244" s="38">
        <f t="shared" si="63"/>
        <v>-0.72425495134469708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143712430</v>
      </c>
      <c r="E245" s="33">
        <v>132150188</v>
      </c>
      <c r="F245" s="33">
        <v>13791130</v>
      </c>
      <c r="G245" s="38">
        <f t="shared" si="56"/>
        <v>9.5963376306419698E-2</v>
      </c>
      <c r="H245" s="33">
        <v>13581478</v>
      </c>
      <c r="I245" s="38">
        <f t="shared" si="57"/>
        <v>9.4504546336040662E-2</v>
      </c>
      <c r="J245" s="33">
        <v>22110633</v>
      </c>
      <c r="K245" s="38">
        <f t="shared" si="58"/>
        <v>0.16731442712741354</v>
      </c>
      <c r="L245" s="33">
        <v>28798587</v>
      </c>
      <c r="M245" s="38">
        <f t="shared" si="59"/>
        <v>0.21792316330265077</v>
      </c>
      <c r="N245" s="33">
        <f t="shared" si="60"/>
        <v>78281828</v>
      </c>
      <c r="O245" s="38">
        <f t="shared" si="61"/>
        <v>0.59237015992743047</v>
      </c>
      <c r="P245" s="33">
        <v>11209214</v>
      </c>
      <c r="Q245" s="33">
        <v>143400085</v>
      </c>
      <c r="R245" s="33">
        <v>119605585</v>
      </c>
      <c r="S245" s="33">
        <v>53069405</v>
      </c>
      <c r="T245" s="38">
        <f t="shared" si="62"/>
        <v>0.4437034023118569</v>
      </c>
      <c r="U245" s="38">
        <f t="shared" si="63"/>
        <v>1.5691887941473861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428744972</v>
      </c>
      <c r="E246" s="33">
        <v>454926894</v>
      </c>
      <c r="F246" s="33">
        <v>66497928</v>
      </c>
      <c r="G246" s="38">
        <f t="shared" si="56"/>
        <v>0.15509902702719042</v>
      </c>
      <c r="H246" s="33">
        <v>50907681</v>
      </c>
      <c r="I246" s="38">
        <f t="shared" si="57"/>
        <v>0.11873650847152092</v>
      </c>
      <c r="J246" s="33">
        <v>33030995</v>
      </c>
      <c r="K246" s="38">
        <f t="shared" si="58"/>
        <v>7.2607259398473817E-2</v>
      </c>
      <c r="L246" s="33">
        <v>156956653</v>
      </c>
      <c r="M246" s="38">
        <f t="shared" si="59"/>
        <v>0.34501511137303742</v>
      </c>
      <c r="N246" s="33">
        <f t="shared" si="60"/>
        <v>307393257</v>
      </c>
      <c r="O246" s="38">
        <f t="shared" si="61"/>
        <v>0.67569814195245181</v>
      </c>
      <c r="P246" s="33">
        <v>41776682</v>
      </c>
      <c r="Q246" s="33">
        <v>376902798</v>
      </c>
      <c r="R246" s="33">
        <v>406132055</v>
      </c>
      <c r="S246" s="33">
        <v>156866882</v>
      </c>
      <c r="T246" s="38">
        <f t="shared" si="62"/>
        <v>0.38624600070043719</v>
      </c>
      <c r="U246" s="38">
        <f t="shared" si="63"/>
        <v>2.7570397045892729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1565127397</v>
      </c>
      <c r="E247" s="34">
        <f>SUM(E241:E246)</f>
        <v>1625774335</v>
      </c>
      <c r="F247" s="34">
        <f>SUM(F241:F246)</f>
        <v>202067481</v>
      </c>
      <c r="G247" s="39">
        <f t="shared" si="56"/>
        <v>0.1291060915471279</v>
      </c>
      <c r="H247" s="34">
        <f>SUM(H241:H246)</f>
        <v>210591462</v>
      </c>
      <c r="I247" s="39">
        <f t="shared" si="57"/>
        <v>0.13455228143322828</v>
      </c>
      <c r="J247" s="34">
        <f>SUM(J241:J246)</f>
        <v>162954863</v>
      </c>
      <c r="K247" s="39">
        <f t="shared" si="58"/>
        <v>0.10023215368324781</v>
      </c>
      <c r="L247" s="34">
        <f>SUM(L241:L246)</f>
        <v>319543184</v>
      </c>
      <c r="M247" s="39">
        <f t="shared" si="59"/>
        <v>0.19654830139756144</v>
      </c>
      <c r="N247" s="34">
        <f t="shared" si="60"/>
        <v>895156990</v>
      </c>
      <c r="O247" s="39">
        <f t="shared" si="61"/>
        <v>0.55060346982288899</v>
      </c>
      <c r="P247" s="34">
        <f>SUM(P241:P246)</f>
        <v>204668798</v>
      </c>
      <c r="Q247" s="34">
        <f>SUM(Q241:Q246)</f>
        <v>1427140866</v>
      </c>
      <c r="R247" s="34">
        <f>SUM(R241:R246)</f>
        <v>1449094083</v>
      </c>
      <c r="S247" s="34">
        <f>SUM(S241:S246)</f>
        <v>694502067</v>
      </c>
      <c r="T247" s="39">
        <f t="shared" si="62"/>
        <v>0.47926637417647922</v>
      </c>
      <c r="U247" s="39">
        <f t="shared" si="63"/>
        <v>0.56126965674562657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137913748</v>
      </c>
      <c r="E248" s="33">
        <v>140242199</v>
      </c>
      <c r="F248" s="33">
        <v>14829080</v>
      </c>
      <c r="G248" s="38">
        <f t="shared" si="56"/>
        <v>0.1075243056986603</v>
      </c>
      <c r="H248" s="33">
        <v>14509049</v>
      </c>
      <c r="I248" s="38">
        <f t="shared" si="57"/>
        <v>0.10520379012540505</v>
      </c>
      <c r="J248" s="33">
        <v>27194565</v>
      </c>
      <c r="K248" s="38">
        <f t="shared" si="58"/>
        <v>0.19391142747269671</v>
      </c>
      <c r="L248" s="33">
        <v>25667726</v>
      </c>
      <c r="M248" s="38">
        <f t="shared" si="59"/>
        <v>0.18302426932139021</v>
      </c>
      <c r="N248" s="33">
        <f t="shared" si="60"/>
        <v>82200420</v>
      </c>
      <c r="O248" s="38">
        <f t="shared" si="61"/>
        <v>0.58613185322343664</v>
      </c>
      <c r="P248" s="33">
        <v>28260890</v>
      </c>
      <c r="Q248" s="33">
        <v>115833699</v>
      </c>
      <c r="R248" s="33">
        <v>134274125</v>
      </c>
      <c r="S248" s="33">
        <v>71724617</v>
      </c>
      <c r="T248" s="38">
        <f t="shared" si="62"/>
        <v>0.53416558849294304</v>
      </c>
      <c r="U248" s="38">
        <f t="shared" si="63"/>
        <v>-9.1758044421106355E-2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128914065</v>
      </c>
      <c r="E249" s="33">
        <v>128914065</v>
      </c>
      <c r="F249" s="33">
        <v>19965081</v>
      </c>
      <c r="G249" s="38">
        <f t="shared" si="56"/>
        <v>0.15487123922436236</v>
      </c>
      <c r="H249" s="33">
        <v>17932214</v>
      </c>
      <c r="I249" s="38">
        <f t="shared" si="57"/>
        <v>0.13910207547950645</v>
      </c>
      <c r="J249" s="33">
        <v>18631634</v>
      </c>
      <c r="K249" s="38">
        <f t="shared" si="58"/>
        <v>0.14452755019399938</v>
      </c>
      <c r="L249" s="33">
        <v>21071041</v>
      </c>
      <c r="M249" s="38">
        <f t="shared" si="59"/>
        <v>0.16345028760050348</v>
      </c>
      <c r="N249" s="33">
        <f t="shared" si="60"/>
        <v>77599970</v>
      </c>
      <c r="O249" s="38">
        <f t="shared" si="61"/>
        <v>0.60195115249837172</v>
      </c>
      <c r="P249" s="33">
        <v>11567948</v>
      </c>
      <c r="Q249" s="33">
        <v>93210458</v>
      </c>
      <c r="R249" s="33">
        <v>99918134</v>
      </c>
      <c r="S249" s="33">
        <v>11567948</v>
      </c>
      <c r="T249" s="38">
        <f t="shared" si="62"/>
        <v>0.11577425975549142</v>
      </c>
      <c r="U249" s="38">
        <f t="shared" si="63"/>
        <v>0.82150205032041979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81001016</v>
      </c>
      <c r="E250" s="33">
        <v>96201016</v>
      </c>
      <c r="F250" s="33">
        <v>14714646</v>
      </c>
      <c r="G250" s="38">
        <f t="shared" si="56"/>
        <v>0.18166001769656814</v>
      </c>
      <c r="H250" s="33">
        <v>16001287</v>
      </c>
      <c r="I250" s="38">
        <f t="shared" si="57"/>
        <v>0.19754427524711543</v>
      </c>
      <c r="J250" s="33">
        <v>25895735</v>
      </c>
      <c r="K250" s="38">
        <f t="shared" si="58"/>
        <v>0.26918359157454219</v>
      </c>
      <c r="L250" s="33">
        <v>20594003</v>
      </c>
      <c r="M250" s="38">
        <f t="shared" si="59"/>
        <v>0.2140726143682308</v>
      </c>
      <c r="N250" s="33">
        <f t="shared" si="60"/>
        <v>77205671</v>
      </c>
      <c r="O250" s="38">
        <f t="shared" si="61"/>
        <v>0.8025452766527954</v>
      </c>
      <c r="P250" s="33">
        <v>18600960</v>
      </c>
      <c r="Q250" s="33">
        <v>75008285</v>
      </c>
      <c r="R250" s="33">
        <v>87234859</v>
      </c>
      <c r="S250" s="33">
        <v>66978894</v>
      </c>
      <c r="T250" s="38">
        <f t="shared" si="62"/>
        <v>0.76779964761563957</v>
      </c>
      <c r="U250" s="38">
        <f t="shared" si="63"/>
        <v>0.10714731927814469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126323973</v>
      </c>
      <c r="E251" s="33">
        <v>125286236</v>
      </c>
      <c r="F251" s="33">
        <v>8581144</v>
      </c>
      <c r="G251" s="38">
        <f t="shared" si="56"/>
        <v>6.7929655759006252E-2</v>
      </c>
      <c r="H251" s="33">
        <v>20245089</v>
      </c>
      <c r="I251" s="38">
        <f t="shared" si="57"/>
        <v>0.16026323839577147</v>
      </c>
      <c r="J251" s="33">
        <v>16960488</v>
      </c>
      <c r="K251" s="38">
        <f t="shared" si="58"/>
        <v>0.13537391290133419</v>
      </c>
      <c r="L251" s="33">
        <v>15732924</v>
      </c>
      <c r="M251" s="38">
        <f t="shared" si="59"/>
        <v>0.12557583739685499</v>
      </c>
      <c r="N251" s="33">
        <f t="shared" si="60"/>
        <v>61519645</v>
      </c>
      <c r="O251" s="38">
        <f t="shared" si="61"/>
        <v>0.4910327499981722</v>
      </c>
      <c r="P251" s="33">
        <v>29281256</v>
      </c>
      <c r="Q251" s="33">
        <v>167471293</v>
      </c>
      <c r="R251" s="33">
        <v>159005563</v>
      </c>
      <c r="S251" s="33">
        <v>69731704</v>
      </c>
      <c r="T251" s="38">
        <f t="shared" si="62"/>
        <v>0.43854883240783216</v>
      </c>
      <c r="U251" s="38">
        <f t="shared" si="63"/>
        <v>-0.46269640892453523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103332427</v>
      </c>
      <c r="E252" s="33">
        <v>102892516</v>
      </c>
      <c r="F252" s="33">
        <v>16271513</v>
      </c>
      <c r="G252" s="38">
        <f t="shared" si="56"/>
        <v>0.15746763598226526</v>
      </c>
      <c r="H252" s="33">
        <v>13903405</v>
      </c>
      <c r="I252" s="38">
        <f t="shared" si="57"/>
        <v>0.13455026078115828</v>
      </c>
      <c r="J252" s="33">
        <v>11254972</v>
      </c>
      <c r="K252" s="38">
        <f t="shared" si="58"/>
        <v>0.10938572053189952</v>
      </c>
      <c r="L252" s="33">
        <v>10956526</v>
      </c>
      <c r="M252" s="38">
        <f t="shared" si="59"/>
        <v>0.10648515971754448</v>
      </c>
      <c r="N252" s="33">
        <f t="shared" si="60"/>
        <v>52386416</v>
      </c>
      <c r="O252" s="38">
        <f t="shared" si="61"/>
        <v>0.50913728263773816</v>
      </c>
      <c r="P252" s="33">
        <v>12451267</v>
      </c>
      <c r="Q252" s="33">
        <v>71391752</v>
      </c>
      <c r="R252" s="33">
        <v>105863895</v>
      </c>
      <c r="S252" s="33">
        <v>52168887</v>
      </c>
      <c r="T252" s="38">
        <f t="shared" si="62"/>
        <v>0.49279206097602962</v>
      </c>
      <c r="U252" s="38">
        <f t="shared" si="63"/>
        <v>-0.12004730121039087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115268675</v>
      </c>
      <c r="E253" s="33">
        <v>144375730</v>
      </c>
      <c r="F253" s="33">
        <v>19789541</v>
      </c>
      <c r="G253" s="38">
        <f t="shared" si="56"/>
        <v>0.17168186413177736</v>
      </c>
      <c r="H253" s="33">
        <v>76305561</v>
      </c>
      <c r="I253" s="38">
        <f t="shared" si="57"/>
        <v>0.66198003056771493</v>
      </c>
      <c r="J253" s="33">
        <v>105712323</v>
      </c>
      <c r="K253" s="38">
        <f t="shared" si="58"/>
        <v>0.73220286401322443</v>
      </c>
      <c r="L253" s="33">
        <v>23305450</v>
      </c>
      <c r="M253" s="38">
        <f t="shared" si="59"/>
        <v>0.16142221410759275</v>
      </c>
      <c r="N253" s="33">
        <f t="shared" si="60"/>
        <v>225112875</v>
      </c>
      <c r="O253" s="38">
        <f t="shared" si="61"/>
        <v>1.5592154927978545</v>
      </c>
      <c r="P253" s="33">
        <v>22065503</v>
      </c>
      <c r="Q253" s="33">
        <v>79236223</v>
      </c>
      <c r="R253" s="33">
        <v>102936249</v>
      </c>
      <c r="S253" s="33">
        <v>150345819</v>
      </c>
      <c r="T253" s="38">
        <f t="shared" si="62"/>
        <v>1.4605721547129622</v>
      </c>
      <c r="U253" s="38">
        <f t="shared" si="63"/>
        <v>5.6193914999354444E-2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692753904</v>
      </c>
      <c r="E254" s="34">
        <f>SUM(E248:E253)</f>
        <v>737911762</v>
      </c>
      <c r="F254" s="34">
        <f>SUM(F248:F253)</f>
        <v>94151005</v>
      </c>
      <c r="G254" s="39">
        <f t="shared" si="56"/>
        <v>0.13590829940671109</v>
      </c>
      <c r="H254" s="34">
        <f>SUM(H248:H253)</f>
        <v>158896605</v>
      </c>
      <c r="I254" s="39">
        <f t="shared" si="57"/>
        <v>0.22936948327901446</v>
      </c>
      <c r="J254" s="34">
        <f>SUM(J248:J253)</f>
        <v>205649717</v>
      </c>
      <c r="K254" s="39">
        <f t="shared" si="58"/>
        <v>0.27869147449637754</v>
      </c>
      <c r="L254" s="34">
        <f>SUM(L248:L253)</f>
        <v>117327670</v>
      </c>
      <c r="M254" s="39">
        <f t="shared" si="59"/>
        <v>0.15899959323320828</v>
      </c>
      <c r="N254" s="34">
        <f t="shared" si="60"/>
        <v>576024997</v>
      </c>
      <c r="O254" s="39">
        <f t="shared" si="61"/>
        <v>0.78061500935934403</v>
      </c>
      <c r="P254" s="34">
        <f>SUM(P248:P253)</f>
        <v>122227824</v>
      </c>
      <c r="Q254" s="34">
        <f>SUM(Q248:Q253)</f>
        <v>602151710</v>
      </c>
      <c r="R254" s="34">
        <f>SUM(R248:R253)</f>
        <v>689232825</v>
      </c>
      <c r="S254" s="34">
        <f>SUM(S248:S253)</f>
        <v>422517869</v>
      </c>
      <c r="T254" s="39">
        <f t="shared" si="62"/>
        <v>0.61302632967314052</v>
      </c>
      <c r="U254" s="39">
        <f t="shared" si="63"/>
        <v>-4.0090331641672639E-2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275725541</v>
      </c>
      <c r="E255" s="33">
        <v>299346572</v>
      </c>
      <c r="F255" s="33">
        <v>34121585</v>
      </c>
      <c r="G255" s="38">
        <f t="shared" si="56"/>
        <v>0.12375199220300016</v>
      </c>
      <c r="H255" s="33">
        <v>42165495</v>
      </c>
      <c r="I255" s="38">
        <f t="shared" si="57"/>
        <v>0.15292560437844965</v>
      </c>
      <c r="J255" s="33">
        <v>46765296</v>
      </c>
      <c r="K255" s="38">
        <f t="shared" si="58"/>
        <v>0.15622459174177547</v>
      </c>
      <c r="L255" s="33">
        <v>51714245</v>
      </c>
      <c r="M255" s="38">
        <f t="shared" si="59"/>
        <v>0.17275709774956099</v>
      </c>
      <c r="N255" s="33">
        <f t="shared" si="60"/>
        <v>174766621</v>
      </c>
      <c r="O255" s="38">
        <f t="shared" si="61"/>
        <v>0.5838270331019525</v>
      </c>
      <c r="P255" s="33">
        <v>44368554</v>
      </c>
      <c r="Q255" s="33">
        <v>323475519</v>
      </c>
      <c r="R255" s="33">
        <v>334489464</v>
      </c>
      <c r="S255" s="33">
        <v>266198564</v>
      </c>
      <c r="T255" s="38">
        <f t="shared" si="62"/>
        <v>0.79583542278629138</v>
      </c>
      <c r="U255" s="38">
        <f t="shared" si="63"/>
        <v>0.16556074827230116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61647085</v>
      </c>
      <c r="E256" s="33">
        <v>79835070</v>
      </c>
      <c r="F256" s="33">
        <v>12349015</v>
      </c>
      <c r="G256" s="38">
        <f t="shared" si="56"/>
        <v>0.20031790635356075</v>
      </c>
      <c r="H256" s="33">
        <v>17321860</v>
      </c>
      <c r="I256" s="38">
        <f t="shared" si="57"/>
        <v>0.28098425091794688</v>
      </c>
      <c r="J256" s="33">
        <v>19472795</v>
      </c>
      <c r="K256" s="38">
        <f t="shared" si="58"/>
        <v>0.2439127942143722</v>
      </c>
      <c r="L256" s="33">
        <v>61691703</v>
      </c>
      <c r="M256" s="38">
        <f t="shared" si="59"/>
        <v>0.77273938633735773</v>
      </c>
      <c r="N256" s="33">
        <f t="shared" si="60"/>
        <v>110835373</v>
      </c>
      <c r="O256" s="38">
        <f t="shared" si="61"/>
        <v>1.3883043254048628</v>
      </c>
      <c r="P256" s="33">
        <v>10320376</v>
      </c>
      <c r="Q256" s="33">
        <v>54706351</v>
      </c>
      <c r="R256" s="33">
        <v>69468351</v>
      </c>
      <c r="S256" s="33">
        <v>50994743</v>
      </c>
      <c r="T256" s="38">
        <f t="shared" si="62"/>
        <v>0.73407159182459936</v>
      </c>
      <c r="U256" s="38">
        <f t="shared" si="63"/>
        <v>4.9776604069464137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465893874</v>
      </c>
      <c r="E257" s="33">
        <v>465893874</v>
      </c>
      <c r="F257" s="33">
        <v>98547825</v>
      </c>
      <c r="G257" s="38">
        <f t="shared" si="56"/>
        <v>0.2115241914513776</v>
      </c>
      <c r="H257" s="33">
        <v>122387025</v>
      </c>
      <c r="I257" s="38">
        <f t="shared" si="57"/>
        <v>0.26269292607182898</v>
      </c>
      <c r="J257" s="33">
        <v>72881450</v>
      </c>
      <c r="K257" s="38">
        <f t="shared" si="58"/>
        <v>0.15643358727657364</v>
      </c>
      <c r="L257" s="33">
        <v>117586105</v>
      </c>
      <c r="M257" s="38">
        <f t="shared" si="59"/>
        <v>0.25238817585311285</v>
      </c>
      <c r="N257" s="33">
        <f t="shared" si="60"/>
        <v>411402405</v>
      </c>
      <c r="O257" s="38">
        <f t="shared" si="61"/>
        <v>0.88303888065289304</v>
      </c>
      <c r="P257" s="33">
        <v>152429918</v>
      </c>
      <c r="Q257" s="33">
        <v>491296521</v>
      </c>
      <c r="R257" s="33">
        <v>509672292</v>
      </c>
      <c r="S257" s="33">
        <v>467115510</v>
      </c>
      <c r="T257" s="38">
        <f t="shared" si="62"/>
        <v>0.9165016763359779</v>
      </c>
      <c r="U257" s="38">
        <f t="shared" si="63"/>
        <v>-0.22858906871549978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63166234</v>
      </c>
      <c r="E258" s="33">
        <v>59389170</v>
      </c>
      <c r="F258" s="33">
        <v>13724444</v>
      </c>
      <c r="G258" s="38">
        <f t="shared" si="56"/>
        <v>0.2172750080367305</v>
      </c>
      <c r="H258" s="33">
        <v>13710734</v>
      </c>
      <c r="I258" s="38">
        <f t="shared" si="57"/>
        <v>0.21705796169516769</v>
      </c>
      <c r="J258" s="33">
        <v>7445121</v>
      </c>
      <c r="K258" s="38">
        <f t="shared" si="58"/>
        <v>0.12536159370471081</v>
      </c>
      <c r="L258" s="33">
        <v>12517340</v>
      </c>
      <c r="M258" s="38">
        <f t="shared" si="59"/>
        <v>0.21076805754315139</v>
      </c>
      <c r="N258" s="33">
        <f t="shared" si="60"/>
        <v>47397639</v>
      </c>
      <c r="O258" s="38">
        <f t="shared" si="61"/>
        <v>0.7980855600440282</v>
      </c>
      <c r="P258" s="33">
        <v>18690590</v>
      </c>
      <c r="Q258" s="33">
        <v>61525114</v>
      </c>
      <c r="R258" s="33">
        <v>67004221</v>
      </c>
      <c r="S258" s="33">
        <v>55631152</v>
      </c>
      <c r="T258" s="38">
        <f t="shared" si="62"/>
        <v>0.83026339489865875</v>
      </c>
      <c r="U258" s="38">
        <f t="shared" si="63"/>
        <v>-0.33028652386040247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866432734</v>
      </c>
      <c r="E259" s="34">
        <f>SUM(E255:E258)</f>
        <v>904464686</v>
      </c>
      <c r="F259" s="34">
        <f>SUM(F255:F258)</f>
        <v>158742869</v>
      </c>
      <c r="G259" s="39">
        <f t="shared" si="56"/>
        <v>0.18321430247347972</v>
      </c>
      <c r="H259" s="34">
        <f>SUM(H255:H258)</f>
        <v>195585114</v>
      </c>
      <c r="I259" s="39">
        <f t="shared" si="57"/>
        <v>0.22573606273744501</v>
      </c>
      <c r="J259" s="34">
        <f>SUM(J255:J258)</f>
        <v>146564662</v>
      </c>
      <c r="K259" s="39">
        <f t="shared" si="58"/>
        <v>0.16204575398978044</v>
      </c>
      <c r="L259" s="34">
        <f>SUM(L255:L258)</f>
        <v>243509393</v>
      </c>
      <c r="M259" s="39">
        <f t="shared" si="59"/>
        <v>0.26923040420397354</v>
      </c>
      <c r="N259" s="34">
        <f t="shared" si="60"/>
        <v>744402038</v>
      </c>
      <c r="O259" s="39">
        <f t="shared" si="61"/>
        <v>0.82303051685978157</v>
      </c>
      <c r="P259" s="34">
        <f>SUM(P255:P258)</f>
        <v>225809438</v>
      </c>
      <c r="Q259" s="34">
        <f>SUM(Q255:Q258)</f>
        <v>931003505</v>
      </c>
      <c r="R259" s="34">
        <f>SUM(R255:R258)</f>
        <v>980634328</v>
      </c>
      <c r="S259" s="34">
        <f>SUM(S255:S258)</f>
        <v>839939969</v>
      </c>
      <c r="T259" s="39">
        <f t="shared" si="62"/>
        <v>0.85652719369212216</v>
      </c>
      <c r="U259" s="39">
        <f t="shared" si="63"/>
        <v>7.8384478331680718E-2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5381523784</v>
      </c>
      <c r="E260" s="34">
        <f>SUM(E234:E239,E241:E246,E248:E253,E255:E258)</f>
        <v>5389871990</v>
      </c>
      <c r="F260" s="34">
        <f>SUM(F234:F239,F241:F246,F248:F253,F255:F258)</f>
        <v>727982698</v>
      </c>
      <c r="G260" s="39">
        <f t="shared" si="56"/>
        <v>0.13527445519508643</v>
      </c>
      <c r="H260" s="34">
        <f>SUM(H234:H239,H241:H246,H248:H253,H255:H258)</f>
        <v>872821084</v>
      </c>
      <c r="I260" s="39">
        <f t="shared" si="57"/>
        <v>0.1621884653924629</v>
      </c>
      <c r="J260" s="34">
        <f>SUM(J234:J239,J241:J246,J248:J253,J255:J258)</f>
        <v>856360468</v>
      </c>
      <c r="K260" s="39">
        <f t="shared" si="58"/>
        <v>0.15888326653932278</v>
      </c>
      <c r="L260" s="34">
        <f>SUM(L234:L239,L241:L246,L248:L253,L255:L258)</f>
        <v>982111970</v>
      </c>
      <c r="M260" s="39">
        <f t="shared" si="59"/>
        <v>0.18221434049308469</v>
      </c>
      <c r="N260" s="34">
        <f t="shared" si="60"/>
        <v>3439276220</v>
      </c>
      <c r="O260" s="39">
        <f t="shared" si="61"/>
        <v>0.63809979650370141</v>
      </c>
      <c r="P260" s="34">
        <f>SUM(P234:P239,P241:P246,P248:P253,P255:P258)</f>
        <v>995780572</v>
      </c>
      <c r="Q260" s="34">
        <f>SUM(Q234:Q239,Q241:Q246,Q248:Q253,Q255:Q258)</f>
        <v>5134239495</v>
      </c>
      <c r="R260" s="34">
        <f>SUM(R234:R239,R241:R246,R248:R253,R255:R258)</f>
        <v>5335755691</v>
      </c>
      <c r="S260" s="34">
        <f>SUM(S234:S239,S241:S246,S248:S253,S255:S258)</f>
        <v>3162630314</v>
      </c>
      <c r="T260" s="39">
        <f t="shared" si="62"/>
        <v>0.59272397335105054</v>
      </c>
      <c r="U260" s="39">
        <f t="shared" si="63"/>
        <v>-1.3726520063096825E-2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209976948</v>
      </c>
      <c r="E263" s="33">
        <v>182723199</v>
      </c>
      <c r="F263" s="33">
        <v>15379825</v>
      </c>
      <c r="G263" s="38">
        <f t="shared" ref="G263:G299" si="64">IF(($D263     =0),0,($F263     /$D263     ))</f>
        <v>7.3245302146214636E-2</v>
      </c>
      <c r="H263" s="33">
        <v>20863282</v>
      </c>
      <c r="I263" s="38">
        <f t="shared" ref="I263:I299" si="65">IF(($D263     =0),0,($H263     /$D263     ))</f>
        <v>9.9359868779500496E-2</v>
      </c>
      <c r="J263" s="33">
        <v>45585568</v>
      </c>
      <c r="K263" s="38">
        <f t="shared" ref="K263:K299" si="66">IF(($E263     =0),0,($J263     /$E263     ))</f>
        <v>0.24947881959969406</v>
      </c>
      <c r="L263" s="33">
        <v>15357258</v>
      </c>
      <c r="M263" s="38">
        <f t="shared" ref="M263:M299" si="67">IF(($E263     =0),0,($L263     /$E263     ))</f>
        <v>8.404656925911197E-2</v>
      </c>
      <c r="N263" s="33">
        <f t="shared" ref="N263:N299" si="68">$F263     +$H263     +$J263     +$L263</f>
        <v>97185933</v>
      </c>
      <c r="O263" s="38">
        <f t="shared" ref="O263:O299" si="69">IF(($E263     =0),0,($N263     /$E263     ))</f>
        <v>0.5318751725663472</v>
      </c>
      <c r="P263" s="33">
        <v>18403779</v>
      </c>
      <c r="Q263" s="33">
        <v>98983518</v>
      </c>
      <c r="R263" s="33">
        <v>268797627</v>
      </c>
      <c r="S263" s="33">
        <v>65304065</v>
      </c>
      <c r="T263" s="38">
        <f t="shared" ref="T263:T299" si="70">IF(($R263     =0),0,($S263     /$R263     ))</f>
        <v>0.24294881516941369</v>
      </c>
      <c r="U263" s="38">
        <f t="shared" ref="U263:U299" si="71">IF(($P263     =0),0,(($L263     /$P263     )-1))</f>
        <v>-0.16553779525389867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217830985</v>
      </c>
      <c r="E264" s="33">
        <v>220465222</v>
      </c>
      <c r="F264" s="33">
        <v>50516482</v>
      </c>
      <c r="G264" s="38">
        <f t="shared" si="64"/>
        <v>0.23190677855126993</v>
      </c>
      <c r="H264" s="33">
        <v>56316385</v>
      </c>
      <c r="I264" s="38">
        <f t="shared" si="65"/>
        <v>0.25853248104258447</v>
      </c>
      <c r="J264" s="33">
        <v>49823316</v>
      </c>
      <c r="K264" s="38">
        <f t="shared" si="66"/>
        <v>0.22599172580607749</v>
      </c>
      <c r="L264" s="33">
        <v>59939283</v>
      </c>
      <c r="M264" s="38">
        <f t="shared" si="67"/>
        <v>0.27187636424578565</v>
      </c>
      <c r="N264" s="33">
        <f t="shared" si="68"/>
        <v>216595466</v>
      </c>
      <c r="O264" s="38">
        <f t="shared" si="69"/>
        <v>0.98244731769984106</v>
      </c>
      <c r="P264" s="33">
        <v>47122525</v>
      </c>
      <c r="Q264" s="33">
        <v>192521292</v>
      </c>
      <c r="R264" s="33">
        <v>189266671</v>
      </c>
      <c r="S264" s="33">
        <v>195692853</v>
      </c>
      <c r="T264" s="38">
        <f t="shared" si="70"/>
        <v>1.0339530566372144</v>
      </c>
      <c r="U264" s="38">
        <f t="shared" si="71"/>
        <v>0.27198792933952509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144191655</v>
      </c>
      <c r="E265" s="33">
        <v>160851026</v>
      </c>
      <c r="F265" s="33">
        <v>25357652</v>
      </c>
      <c r="G265" s="38">
        <f t="shared" si="64"/>
        <v>0.17586074589406717</v>
      </c>
      <c r="H265" s="33">
        <v>40575144</v>
      </c>
      <c r="I265" s="38">
        <f t="shared" si="65"/>
        <v>0.28139731109959171</v>
      </c>
      <c r="J265" s="33">
        <v>29682531</v>
      </c>
      <c r="K265" s="38">
        <f t="shared" si="66"/>
        <v>0.18453429697116139</v>
      </c>
      <c r="L265" s="33">
        <v>42545436</v>
      </c>
      <c r="M265" s="38">
        <f t="shared" si="67"/>
        <v>0.26450211141332725</v>
      </c>
      <c r="N265" s="33">
        <f t="shared" si="68"/>
        <v>138160763</v>
      </c>
      <c r="O265" s="38">
        <f t="shared" si="69"/>
        <v>0.85893616245879589</v>
      </c>
      <c r="P265" s="33">
        <v>45046310</v>
      </c>
      <c r="Q265" s="33">
        <v>130513136</v>
      </c>
      <c r="R265" s="33">
        <v>117710824</v>
      </c>
      <c r="S265" s="33">
        <v>124474418</v>
      </c>
      <c r="T265" s="38">
        <f t="shared" si="70"/>
        <v>1.0574594057722337</v>
      </c>
      <c r="U265" s="38">
        <f t="shared" si="71"/>
        <v>-5.551784374791191E-2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50608960</v>
      </c>
      <c r="E266" s="33">
        <v>50581319</v>
      </c>
      <c r="F266" s="33">
        <v>11959039</v>
      </c>
      <c r="G266" s="38">
        <f t="shared" si="64"/>
        <v>0.2363028009269505</v>
      </c>
      <c r="H266" s="33">
        <v>17143027</v>
      </c>
      <c r="I266" s="38">
        <f t="shared" si="65"/>
        <v>0.33873501846313381</v>
      </c>
      <c r="J266" s="33">
        <v>12947017</v>
      </c>
      <c r="K266" s="38">
        <f t="shared" si="66"/>
        <v>0.25596440061201253</v>
      </c>
      <c r="L266" s="33">
        <v>12320323</v>
      </c>
      <c r="M266" s="38">
        <f t="shared" si="67"/>
        <v>0.24357456949669501</v>
      </c>
      <c r="N266" s="33">
        <f t="shared" si="68"/>
        <v>54369406</v>
      </c>
      <c r="O266" s="38">
        <f t="shared" si="69"/>
        <v>1.0748910284447111</v>
      </c>
      <c r="P266" s="33">
        <v>15025077</v>
      </c>
      <c r="Q266" s="33">
        <v>47263478</v>
      </c>
      <c r="R266" s="33">
        <v>48293544</v>
      </c>
      <c r="S266" s="33">
        <v>49120743</v>
      </c>
      <c r="T266" s="38">
        <f t="shared" si="70"/>
        <v>1.0171285627743534</v>
      </c>
      <c r="U266" s="38">
        <f t="shared" si="71"/>
        <v>-0.18001598261359997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622608548</v>
      </c>
      <c r="E267" s="34">
        <f>SUM(E263:E266)</f>
        <v>614620766</v>
      </c>
      <c r="F267" s="34">
        <f>SUM(F263:F266)</f>
        <v>103212998</v>
      </c>
      <c r="G267" s="39">
        <f t="shared" si="64"/>
        <v>0.16577510593381703</v>
      </c>
      <c r="H267" s="34">
        <f>SUM(H263:H266)</f>
        <v>134897838</v>
      </c>
      <c r="I267" s="39">
        <f t="shared" si="65"/>
        <v>0.21666557330979658</v>
      </c>
      <c r="J267" s="34">
        <f>SUM(J263:J266)</f>
        <v>138038432</v>
      </c>
      <c r="K267" s="39">
        <f t="shared" si="66"/>
        <v>0.22459122703966694</v>
      </c>
      <c r="L267" s="34">
        <f>SUM(L263:L266)</f>
        <v>130162300</v>
      </c>
      <c r="M267" s="39">
        <f t="shared" si="67"/>
        <v>0.21177660632442738</v>
      </c>
      <c r="N267" s="34">
        <f t="shared" si="68"/>
        <v>506311568</v>
      </c>
      <c r="O267" s="39">
        <f t="shared" si="69"/>
        <v>0.82377881778241124</v>
      </c>
      <c r="P267" s="34">
        <f>SUM(P263:P266)</f>
        <v>125597691</v>
      </c>
      <c r="Q267" s="34">
        <f>SUM(Q263:Q266)</f>
        <v>469281424</v>
      </c>
      <c r="R267" s="34">
        <f>SUM(R263:R266)</f>
        <v>624068666</v>
      </c>
      <c r="S267" s="34">
        <f>SUM(S263:S266)</f>
        <v>434592079</v>
      </c>
      <c r="T267" s="39">
        <f t="shared" si="70"/>
        <v>0.69638503369435312</v>
      </c>
      <c r="U267" s="39">
        <f t="shared" si="71"/>
        <v>3.6343096466638025E-2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29003176</v>
      </c>
      <c r="E268" s="33">
        <v>30955580</v>
      </c>
      <c r="F268" s="33">
        <v>1711842</v>
      </c>
      <c r="G268" s="38">
        <f t="shared" si="64"/>
        <v>5.9022570493659041E-2</v>
      </c>
      <c r="H268" s="33">
        <v>9145886</v>
      </c>
      <c r="I268" s="38">
        <f t="shared" si="65"/>
        <v>0.31534084405101015</v>
      </c>
      <c r="J268" s="33">
        <v>6070820</v>
      </c>
      <c r="K268" s="38">
        <f t="shared" si="66"/>
        <v>0.19611391548793464</v>
      </c>
      <c r="L268" s="33">
        <v>5705133</v>
      </c>
      <c r="M268" s="38">
        <f t="shared" si="67"/>
        <v>0.18430063335915528</v>
      </c>
      <c r="N268" s="33">
        <f t="shared" si="68"/>
        <v>22633681</v>
      </c>
      <c r="O268" s="38">
        <f t="shared" si="69"/>
        <v>0.73116643267546599</v>
      </c>
      <c r="P268" s="33">
        <v>6099090</v>
      </c>
      <c r="Q268" s="33">
        <v>27741785</v>
      </c>
      <c r="R268" s="33">
        <v>27430387</v>
      </c>
      <c r="S268" s="33">
        <v>21292922</v>
      </c>
      <c r="T268" s="38">
        <f t="shared" si="70"/>
        <v>0.77625306562390095</v>
      </c>
      <c r="U268" s="38">
        <f t="shared" si="71"/>
        <v>-6.4592750721829018E-2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93752368</v>
      </c>
      <c r="E269" s="33">
        <v>83435785</v>
      </c>
      <c r="F269" s="33">
        <v>14139318</v>
      </c>
      <c r="G269" s="38">
        <f t="shared" si="64"/>
        <v>0.15081558259947098</v>
      </c>
      <c r="H269" s="33">
        <v>21260470</v>
      </c>
      <c r="I269" s="38">
        <f t="shared" si="65"/>
        <v>0.22677261869268198</v>
      </c>
      <c r="J269" s="33">
        <v>23139215</v>
      </c>
      <c r="K269" s="38">
        <f t="shared" si="66"/>
        <v>0.27732962541192607</v>
      </c>
      <c r="L269" s="33">
        <v>18444976</v>
      </c>
      <c r="M269" s="38">
        <f t="shared" si="67"/>
        <v>0.22106792666959388</v>
      </c>
      <c r="N269" s="33">
        <f t="shared" si="68"/>
        <v>76983979</v>
      </c>
      <c r="O269" s="38">
        <f t="shared" si="69"/>
        <v>0.92267339487487299</v>
      </c>
      <c r="P269" s="33">
        <v>18384947</v>
      </c>
      <c r="Q269" s="33">
        <v>92901323</v>
      </c>
      <c r="R269" s="33">
        <v>98823871</v>
      </c>
      <c r="S269" s="33">
        <v>69548035</v>
      </c>
      <c r="T269" s="38">
        <f t="shared" si="70"/>
        <v>0.70375744540506813</v>
      </c>
      <c r="U269" s="38">
        <f t="shared" si="71"/>
        <v>3.2651168371602424E-3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31727472</v>
      </c>
      <c r="E270" s="33">
        <v>35388594</v>
      </c>
      <c r="F270" s="33">
        <v>3934119</v>
      </c>
      <c r="G270" s="38">
        <f t="shared" si="64"/>
        <v>0.12399724125514948</v>
      </c>
      <c r="H270" s="33">
        <v>3388508</v>
      </c>
      <c r="I270" s="38">
        <f t="shared" si="65"/>
        <v>0.10680044095539663</v>
      </c>
      <c r="J270" s="33">
        <v>8097794</v>
      </c>
      <c r="K270" s="38">
        <f t="shared" si="66"/>
        <v>0.22882497111922559</v>
      </c>
      <c r="L270" s="33">
        <v>3250980</v>
      </c>
      <c r="M270" s="38">
        <f t="shared" si="67"/>
        <v>9.1865192496768874E-2</v>
      </c>
      <c r="N270" s="33">
        <f t="shared" si="68"/>
        <v>18671401</v>
      </c>
      <c r="O270" s="38">
        <f t="shared" si="69"/>
        <v>0.52761070417208433</v>
      </c>
      <c r="P270" s="33">
        <v>10536695</v>
      </c>
      <c r="Q270" s="33">
        <v>25909336</v>
      </c>
      <c r="R270" s="33">
        <v>25655336</v>
      </c>
      <c r="S270" s="33">
        <v>20825860</v>
      </c>
      <c r="T270" s="38">
        <f t="shared" si="70"/>
        <v>0.81175549601065444</v>
      </c>
      <c r="U270" s="38">
        <f t="shared" si="71"/>
        <v>-0.69146112704220819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23957922</v>
      </c>
      <c r="E271" s="33">
        <v>20639114</v>
      </c>
      <c r="F271" s="33">
        <v>4780242</v>
      </c>
      <c r="G271" s="38">
        <f t="shared" si="64"/>
        <v>0.19952656995878024</v>
      </c>
      <c r="H271" s="33">
        <v>4331668</v>
      </c>
      <c r="I271" s="38">
        <f t="shared" si="65"/>
        <v>0.18080315980659759</v>
      </c>
      <c r="J271" s="33">
        <v>5215536</v>
      </c>
      <c r="K271" s="38">
        <f t="shared" si="66"/>
        <v>0.25270154523105981</v>
      </c>
      <c r="L271" s="33">
        <v>5102560</v>
      </c>
      <c r="M271" s="38">
        <f t="shared" si="67"/>
        <v>0.24722766684655165</v>
      </c>
      <c r="N271" s="33">
        <f t="shared" si="68"/>
        <v>19430006</v>
      </c>
      <c r="O271" s="38">
        <f t="shared" si="69"/>
        <v>0.94141667127765272</v>
      </c>
      <c r="P271" s="33">
        <v>4748788</v>
      </c>
      <c r="Q271" s="33">
        <v>24139794</v>
      </c>
      <c r="R271" s="33">
        <v>22383837</v>
      </c>
      <c r="S271" s="33">
        <v>18529105</v>
      </c>
      <c r="T271" s="38">
        <f t="shared" si="70"/>
        <v>0.82778948935341157</v>
      </c>
      <c r="U271" s="38">
        <f t="shared" si="71"/>
        <v>7.4497324369923401E-2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18811621</v>
      </c>
      <c r="E272" s="33">
        <v>20059828</v>
      </c>
      <c r="F272" s="33">
        <v>3776746</v>
      </c>
      <c r="G272" s="38">
        <f t="shared" si="64"/>
        <v>0.20076664312979728</v>
      </c>
      <c r="H272" s="33">
        <v>5571158</v>
      </c>
      <c r="I272" s="38">
        <f t="shared" si="65"/>
        <v>0.29615512666345978</v>
      </c>
      <c r="J272" s="33">
        <v>3688979</v>
      </c>
      <c r="K272" s="38">
        <f t="shared" si="66"/>
        <v>0.1838988350249065</v>
      </c>
      <c r="L272" s="33">
        <v>4950359</v>
      </c>
      <c r="M272" s="38">
        <f t="shared" si="67"/>
        <v>0.24677973310638557</v>
      </c>
      <c r="N272" s="33">
        <f t="shared" si="68"/>
        <v>17987242</v>
      </c>
      <c r="O272" s="38">
        <f t="shared" si="69"/>
        <v>0.89667977212965133</v>
      </c>
      <c r="P272" s="33">
        <v>3508342</v>
      </c>
      <c r="Q272" s="33">
        <v>16919405</v>
      </c>
      <c r="R272" s="33">
        <v>17067912</v>
      </c>
      <c r="S272" s="33">
        <v>14947729</v>
      </c>
      <c r="T272" s="38">
        <f t="shared" si="70"/>
        <v>0.87577959155167895</v>
      </c>
      <c r="U272" s="38">
        <f t="shared" si="71"/>
        <v>0.41102520791872621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22822992</v>
      </c>
      <c r="E273" s="33">
        <v>23241852</v>
      </c>
      <c r="F273" s="33">
        <v>3328622</v>
      </c>
      <c r="G273" s="38">
        <f t="shared" si="64"/>
        <v>0.1458451196933338</v>
      </c>
      <c r="H273" s="33">
        <v>4379900</v>
      </c>
      <c r="I273" s="38">
        <f t="shared" si="65"/>
        <v>0.19190735377727863</v>
      </c>
      <c r="J273" s="33">
        <v>3366719</v>
      </c>
      <c r="K273" s="38">
        <f t="shared" si="66"/>
        <v>0.14485588325749602</v>
      </c>
      <c r="L273" s="33">
        <v>3799343</v>
      </c>
      <c r="M273" s="38">
        <f t="shared" si="67"/>
        <v>0.16346989043730251</v>
      </c>
      <c r="N273" s="33">
        <f t="shared" si="68"/>
        <v>14874584</v>
      </c>
      <c r="O273" s="38">
        <f t="shared" si="69"/>
        <v>0.6399913397607041</v>
      </c>
      <c r="P273" s="33">
        <v>3565017</v>
      </c>
      <c r="Q273" s="33">
        <v>23686553</v>
      </c>
      <c r="R273" s="33">
        <v>22974413</v>
      </c>
      <c r="S273" s="33">
        <v>14001907</v>
      </c>
      <c r="T273" s="38">
        <f t="shared" si="70"/>
        <v>0.60945657240513607</v>
      </c>
      <c r="U273" s="38">
        <f t="shared" si="71"/>
        <v>6.5729279832326126E-2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26956861</v>
      </c>
      <c r="E274" s="33">
        <v>29520358</v>
      </c>
      <c r="F274" s="33">
        <v>6004295</v>
      </c>
      <c r="G274" s="38">
        <f t="shared" si="64"/>
        <v>0.222737172551359</v>
      </c>
      <c r="H274" s="33">
        <v>7137793</v>
      </c>
      <c r="I274" s="38">
        <f t="shared" si="65"/>
        <v>0.26478576270434456</v>
      </c>
      <c r="J274" s="33">
        <v>5383129</v>
      </c>
      <c r="K274" s="38">
        <f t="shared" si="66"/>
        <v>0.18235310696435322</v>
      </c>
      <c r="L274" s="33">
        <v>5616611</v>
      </c>
      <c r="M274" s="38">
        <f t="shared" si="67"/>
        <v>0.19026229288953744</v>
      </c>
      <c r="N274" s="33">
        <f t="shared" si="68"/>
        <v>24141828</v>
      </c>
      <c r="O274" s="38">
        <f t="shared" si="69"/>
        <v>0.81780268382924082</v>
      </c>
      <c r="P274" s="33">
        <v>6423222</v>
      </c>
      <c r="Q274" s="33">
        <v>15918737</v>
      </c>
      <c r="R274" s="33">
        <v>19184787</v>
      </c>
      <c r="S274" s="33">
        <v>21962037</v>
      </c>
      <c r="T274" s="38">
        <f t="shared" si="70"/>
        <v>1.144763139668947</v>
      </c>
      <c r="U274" s="38">
        <f t="shared" si="71"/>
        <v>-0.12557731929551863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247032412</v>
      </c>
      <c r="E275" s="34">
        <f>SUM(E268:E274)</f>
        <v>243241111</v>
      </c>
      <c r="F275" s="34">
        <f>SUM(F268:F274)</f>
        <v>37675184</v>
      </c>
      <c r="G275" s="39">
        <f t="shared" si="64"/>
        <v>0.152511096398152</v>
      </c>
      <c r="H275" s="34">
        <f>SUM(H268:H274)</f>
        <v>55215383</v>
      </c>
      <c r="I275" s="39">
        <f t="shared" si="65"/>
        <v>0.22351473052855914</v>
      </c>
      <c r="J275" s="34">
        <f>SUM(J268:J274)</f>
        <v>54962192</v>
      </c>
      <c r="K275" s="39">
        <f t="shared" si="66"/>
        <v>0.2259576589419541</v>
      </c>
      <c r="L275" s="34">
        <f>SUM(L268:L274)</f>
        <v>46869962</v>
      </c>
      <c r="M275" s="39">
        <f t="shared" si="67"/>
        <v>0.19268931064864278</v>
      </c>
      <c r="N275" s="34">
        <f t="shared" si="68"/>
        <v>194722721</v>
      </c>
      <c r="O275" s="39">
        <f t="shared" si="69"/>
        <v>0.80053375927887449</v>
      </c>
      <c r="P275" s="34">
        <f>SUM(P268:P274)</f>
        <v>53266101</v>
      </c>
      <c r="Q275" s="34">
        <f>SUM(Q268:Q274)</f>
        <v>227216933</v>
      </c>
      <c r="R275" s="34">
        <f>SUM(R268:R274)</f>
        <v>233520543</v>
      </c>
      <c r="S275" s="34">
        <f>SUM(S268:S274)</f>
        <v>181107595</v>
      </c>
      <c r="T275" s="39">
        <f t="shared" si="70"/>
        <v>0.77555315979202732</v>
      </c>
      <c r="U275" s="39">
        <f t="shared" si="71"/>
        <v>-0.12007897856086747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47874183</v>
      </c>
      <c r="E276" s="33">
        <v>51880040</v>
      </c>
      <c r="F276" s="33">
        <v>5362361</v>
      </c>
      <c r="G276" s="38">
        <f t="shared" si="64"/>
        <v>0.11200945194197884</v>
      </c>
      <c r="H276" s="33">
        <v>10250511</v>
      </c>
      <c r="I276" s="38">
        <f t="shared" si="65"/>
        <v>0.21411354424575768</v>
      </c>
      <c r="J276" s="33">
        <v>7017171</v>
      </c>
      <c r="K276" s="38">
        <f t="shared" si="66"/>
        <v>0.13525762509049724</v>
      </c>
      <c r="L276" s="33">
        <v>7625212</v>
      </c>
      <c r="M276" s="38">
        <f t="shared" si="67"/>
        <v>0.14697775869101104</v>
      </c>
      <c r="N276" s="33">
        <f t="shared" si="68"/>
        <v>30255255</v>
      </c>
      <c r="O276" s="38">
        <f t="shared" si="69"/>
        <v>0.58317717179863393</v>
      </c>
      <c r="P276" s="33">
        <v>4802865</v>
      </c>
      <c r="Q276" s="33">
        <v>58877479</v>
      </c>
      <c r="R276" s="33">
        <v>64240753</v>
      </c>
      <c r="S276" s="33">
        <v>28762384</v>
      </c>
      <c r="T276" s="38">
        <f t="shared" si="70"/>
        <v>0.4477280021920042</v>
      </c>
      <c r="U276" s="38">
        <f t="shared" si="71"/>
        <v>0.58763821177567976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36551018</v>
      </c>
      <c r="E277" s="33">
        <v>37255620</v>
      </c>
      <c r="F277" s="33">
        <v>5359607</v>
      </c>
      <c r="G277" s="38">
        <f t="shared" si="64"/>
        <v>0.14663359034213494</v>
      </c>
      <c r="H277" s="33">
        <v>7126078</v>
      </c>
      <c r="I277" s="38">
        <f t="shared" si="65"/>
        <v>0.19496250419071776</v>
      </c>
      <c r="J277" s="33">
        <v>4261209</v>
      </c>
      <c r="K277" s="38">
        <f t="shared" si="66"/>
        <v>0.11437761604826333</v>
      </c>
      <c r="L277" s="33">
        <v>8860627</v>
      </c>
      <c r="M277" s="38">
        <f t="shared" si="67"/>
        <v>0.23783329870768491</v>
      </c>
      <c r="N277" s="33">
        <f t="shared" si="68"/>
        <v>25607521</v>
      </c>
      <c r="O277" s="38">
        <f t="shared" si="69"/>
        <v>0.68734652651063111</v>
      </c>
      <c r="P277" s="33">
        <v>7168185</v>
      </c>
      <c r="Q277" s="33">
        <v>37013089</v>
      </c>
      <c r="R277" s="33">
        <v>36056909</v>
      </c>
      <c r="S277" s="33">
        <v>27373065</v>
      </c>
      <c r="T277" s="38">
        <f t="shared" si="70"/>
        <v>0.75916282785082878</v>
      </c>
      <c r="U277" s="38">
        <f t="shared" si="71"/>
        <v>0.23610467642785449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40660968</v>
      </c>
      <c r="E278" s="33">
        <v>40665873</v>
      </c>
      <c r="F278" s="33">
        <v>15529226</v>
      </c>
      <c r="G278" s="38">
        <f t="shared" si="64"/>
        <v>0.3819197319650629</v>
      </c>
      <c r="H278" s="33">
        <v>20417269</v>
      </c>
      <c r="I278" s="38">
        <f t="shared" si="65"/>
        <v>0.5021343564668701</v>
      </c>
      <c r="J278" s="33">
        <v>7526709</v>
      </c>
      <c r="K278" s="38">
        <f t="shared" si="66"/>
        <v>0.18508662042002638</v>
      </c>
      <c r="L278" s="33">
        <v>3780333</v>
      </c>
      <c r="M278" s="38">
        <f t="shared" si="67"/>
        <v>9.2960822456707129E-2</v>
      </c>
      <c r="N278" s="33">
        <f t="shared" si="68"/>
        <v>47253537</v>
      </c>
      <c r="O278" s="38">
        <f t="shared" si="69"/>
        <v>1.1619948992611078</v>
      </c>
      <c r="P278" s="33">
        <v>67833638</v>
      </c>
      <c r="Q278" s="33">
        <v>36811787</v>
      </c>
      <c r="R278" s="33">
        <v>36811787</v>
      </c>
      <c r="S278" s="33">
        <v>94004468</v>
      </c>
      <c r="T278" s="38">
        <f t="shared" si="70"/>
        <v>2.5536513073923848</v>
      </c>
      <c r="U278" s="38">
        <f t="shared" si="71"/>
        <v>-0.94427052548766444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18801351</v>
      </c>
      <c r="E279" s="33">
        <v>20059596</v>
      </c>
      <c r="F279" s="33">
        <v>3501060</v>
      </c>
      <c r="G279" s="38">
        <f t="shared" si="64"/>
        <v>0.18621321414615363</v>
      </c>
      <c r="H279" s="33">
        <v>5690974</v>
      </c>
      <c r="I279" s="38">
        <f t="shared" si="65"/>
        <v>0.30268963118660996</v>
      </c>
      <c r="J279" s="33">
        <v>6716566</v>
      </c>
      <c r="K279" s="38">
        <f t="shared" si="66"/>
        <v>0.33483057186196574</v>
      </c>
      <c r="L279" s="33">
        <v>4099959</v>
      </c>
      <c r="M279" s="38">
        <f t="shared" si="67"/>
        <v>0.20438891192026001</v>
      </c>
      <c r="N279" s="33">
        <f t="shared" si="68"/>
        <v>20008559</v>
      </c>
      <c r="O279" s="38">
        <f t="shared" si="69"/>
        <v>0.99745573141153987</v>
      </c>
      <c r="P279" s="33">
        <v>7816065</v>
      </c>
      <c r="Q279" s="33">
        <v>19445435</v>
      </c>
      <c r="R279" s="33">
        <v>20159385</v>
      </c>
      <c r="S279" s="33">
        <v>17345502</v>
      </c>
      <c r="T279" s="38">
        <f t="shared" si="70"/>
        <v>0.86041821216272218</v>
      </c>
      <c r="U279" s="38">
        <f t="shared" si="71"/>
        <v>-0.47544461311414377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23570931</v>
      </c>
      <c r="E280" s="33">
        <v>23570931</v>
      </c>
      <c r="F280" s="33">
        <v>4783136</v>
      </c>
      <c r="G280" s="38">
        <f t="shared" si="64"/>
        <v>0.20292520477871664</v>
      </c>
      <c r="H280" s="33">
        <v>5586090</v>
      </c>
      <c r="I280" s="38">
        <f t="shared" si="65"/>
        <v>0.23699063902058004</v>
      </c>
      <c r="J280" s="33">
        <v>5586090</v>
      </c>
      <c r="K280" s="38">
        <f t="shared" si="66"/>
        <v>0.23699063902058004</v>
      </c>
      <c r="L280" s="33">
        <v>5586090</v>
      </c>
      <c r="M280" s="38">
        <f t="shared" si="67"/>
        <v>0.23699063902058004</v>
      </c>
      <c r="N280" s="33">
        <f t="shared" si="68"/>
        <v>21541406</v>
      </c>
      <c r="O280" s="38">
        <f t="shared" si="69"/>
        <v>0.91389712184045679</v>
      </c>
      <c r="P280" s="33">
        <v>4154068</v>
      </c>
      <c r="Q280" s="33">
        <v>22524125</v>
      </c>
      <c r="R280" s="33">
        <v>20818894</v>
      </c>
      <c r="S280" s="33">
        <v>21711263</v>
      </c>
      <c r="T280" s="38">
        <f t="shared" si="70"/>
        <v>1.0428634201221256</v>
      </c>
      <c r="U280" s="38">
        <f t="shared" si="71"/>
        <v>0.34472762602826923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26118270</v>
      </c>
      <c r="E281" s="33">
        <v>26647644</v>
      </c>
      <c r="F281" s="33">
        <v>5486133</v>
      </c>
      <c r="G281" s="38">
        <f t="shared" si="64"/>
        <v>0.21004963192431964</v>
      </c>
      <c r="H281" s="33">
        <v>6627972</v>
      </c>
      <c r="I281" s="38">
        <f t="shared" si="65"/>
        <v>0.2537676500013209</v>
      </c>
      <c r="J281" s="33">
        <v>9518202</v>
      </c>
      <c r="K281" s="38">
        <f t="shared" si="66"/>
        <v>0.35718737461368066</v>
      </c>
      <c r="L281" s="33">
        <v>3963523</v>
      </c>
      <c r="M281" s="38">
        <f t="shared" si="67"/>
        <v>0.14873821490560291</v>
      </c>
      <c r="N281" s="33">
        <f t="shared" si="68"/>
        <v>25595830</v>
      </c>
      <c r="O281" s="38">
        <f t="shared" si="69"/>
        <v>0.96052881823248615</v>
      </c>
      <c r="P281" s="33">
        <v>2982014</v>
      </c>
      <c r="Q281" s="33">
        <v>21119659</v>
      </c>
      <c r="R281" s="33">
        <v>22565877</v>
      </c>
      <c r="S281" s="33">
        <v>14300096</v>
      </c>
      <c r="T281" s="38">
        <f t="shared" si="70"/>
        <v>0.63370442017387585</v>
      </c>
      <c r="U281" s="38">
        <f t="shared" si="71"/>
        <v>0.32914298859763913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68128855</v>
      </c>
      <c r="E282" s="33">
        <v>61875142</v>
      </c>
      <c r="F282" s="33">
        <v>8596935</v>
      </c>
      <c r="G282" s="38">
        <f t="shared" si="64"/>
        <v>0.1261864007548637</v>
      </c>
      <c r="H282" s="33">
        <v>9822332</v>
      </c>
      <c r="I282" s="38">
        <f t="shared" si="65"/>
        <v>0.14417286185126699</v>
      </c>
      <c r="J282" s="33">
        <v>8688984</v>
      </c>
      <c r="K282" s="38">
        <f t="shared" si="66"/>
        <v>0.14042770196794052</v>
      </c>
      <c r="L282" s="33">
        <v>6238246</v>
      </c>
      <c r="M282" s="38">
        <f t="shared" si="67"/>
        <v>0.10081990599714502</v>
      </c>
      <c r="N282" s="33">
        <f t="shared" si="68"/>
        <v>33346497</v>
      </c>
      <c r="O282" s="38">
        <f t="shared" si="69"/>
        <v>0.5389320480266534</v>
      </c>
      <c r="P282" s="33">
        <v>52642579</v>
      </c>
      <c r="Q282" s="33">
        <v>63529900</v>
      </c>
      <c r="R282" s="33">
        <v>68514000</v>
      </c>
      <c r="S282" s="33">
        <v>84266339</v>
      </c>
      <c r="T282" s="38">
        <f t="shared" si="70"/>
        <v>1.2299141635286219</v>
      </c>
      <c r="U282" s="38">
        <f t="shared" si="71"/>
        <v>-0.88149809301706128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63815054</v>
      </c>
      <c r="E283" s="33">
        <v>52331985</v>
      </c>
      <c r="F283" s="33">
        <v>9232003</v>
      </c>
      <c r="G283" s="38">
        <f t="shared" si="64"/>
        <v>0.14466810605535177</v>
      </c>
      <c r="H283" s="33">
        <v>14292184</v>
      </c>
      <c r="I283" s="38">
        <f t="shared" si="65"/>
        <v>0.22396257785819629</v>
      </c>
      <c r="J283" s="33">
        <v>5972499</v>
      </c>
      <c r="K283" s="38">
        <f t="shared" si="66"/>
        <v>0.11412712512242752</v>
      </c>
      <c r="L283" s="33">
        <v>20688528</v>
      </c>
      <c r="M283" s="38">
        <f t="shared" si="67"/>
        <v>0.3953323765570903</v>
      </c>
      <c r="N283" s="33">
        <f t="shared" si="68"/>
        <v>50185214</v>
      </c>
      <c r="O283" s="38">
        <f t="shared" si="69"/>
        <v>0.95897784118068519</v>
      </c>
      <c r="P283" s="33">
        <v>10619059</v>
      </c>
      <c r="Q283" s="33">
        <v>59626514</v>
      </c>
      <c r="R283" s="33">
        <v>53472516</v>
      </c>
      <c r="S283" s="33">
        <v>40192471</v>
      </c>
      <c r="T283" s="38">
        <f t="shared" si="70"/>
        <v>0.75164727614462723</v>
      </c>
      <c r="U283" s="38">
        <f t="shared" si="71"/>
        <v>0.94824494336080067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24550430</v>
      </c>
      <c r="E284" s="33">
        <v>22411447</v>
      </c>
      <c r="F284" s="33">
        <v>5042713</v>
      </c>
      <c r="G284" s="38">
        <f t="shared" si="64"/>
        <v>0.20540222717076645</v>
      </c>
      <c r="H284" s="33">
        <v>6386864</v>
      </c>
      <c r="I284" s="38">
        <f t="shared" si="65"/>
        <v>0.26015283642689763</v>
      </c>
      <c r="J284" s="33">
        <v>6575634</v>
      </c>
      <c r="K284" s="38">
        <f t="shared" si="66"/>
        <v>0.29340515139428525</v>
      </c>
      <c r="L284" s="33">
        <v>7017476</v>
      </c>
      <c r="M284" s="38">
        <f t="shared" si="67"/>
        <v>0.31312016577956792</v>
      </c>
      <c r="N284" s="33">
        <f t="shared" si="68"/>
        <v>25022687</v>
      </c>
      <c r="O284" s="38">
        <f t="shared" si="69"/>
        <v>1.1165136726780738</v>
      </c>
      <c r="P284" s="33">
        <v>5779347</v>
      </c>
      <c r="Q284" s="33">
        <v>23256414</v>
      </c>
      <c r="R284" s="33">
        <v>24850196</v>
      </c>
      <c r="S284" s="33">
        <v>24134861</v>
      </c>
      <c r="T284" s="38">
        <f t="shared" si="70"/>
        <v>0.97121411034343552</v>
      </c>
      <c r="U284" s="38">
        <f t="shared" si="71"/>
        <v>0.21423337273224807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350071060</v>
      </c>
      <c r="E285" s="34">
        <f>SUM(E276:E284)</f>
        <v>336698278</v>
      </c>
      <c r="F285" s="34">
        <f>SUM(F276:F284)</f>
        <v>62893174</v>
      </c>
      <c r="G285" s="39">
        <f t="shared" si="64"/>
        <v>0.17965830708770955</v>
      </c>
      <c r="H285" s="34">
        <f>SUM(H276:H284)</f>
        <v>86200274</v>
      </c>
      <c r="I285" s="39">
        <f t="shared" si="65"/>
        <v>0.24623650409719672</v>
      </c>
      <c r="J285" s="34">
        <f>SUM(J276:J284)</f>
        <v>61863064</v>
      </c>
      <c r="K285" s="39">
        <f t="shared" si="66"/>
        <v>0.18373442349473496</v>
      </c>
      <c r="L285" s="34">
        <f>SUM(L276:L284)</f>
        <v>67859994</v>
      </c>
      <c r="M285" s="39">
        <f t="shared" si="67"/>
        <v>0.20154541449718968</v>
      </c>
      <c r="N285" s="34">
        <f t="shared" si="68"/>
        <v>278816506</v>
      </c>
      <c r="O285" s="39">
        <f t="shared" si="69"/>
        <v>0.82809008604433676</v>
      </c>
      <c r="P285" s="34">
        <f>SUM(P276:P284)</f>
        <v>163797820</v>
      </c>
      <c r="Q285" s="34">
        <f>SUM(Q276:Q284)</f>
        <v>342204402</v>
      </c>
      <c r="R285" s="34">
        <f>SUM(R276:R284)</f>
        <v>347490317</v>
      </c>
      <c r="S285" s="34">
        <f>SUM(S276:S284)</f>
        <v>352090449</v>
      </c>
      <c r="T285" s="39">
        <f t="shared" si="70"/>
        <v>1.0132381588060193</v>
      </c>
      <c r="U285" s="39">
        <f t="shared" si="71"/>
        <v>-0.58570880857877106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88071539</v>
      </c>
      <c r="E286" s="33">
        <v>98736181</v>
      </c>
      <c r="F286" s="33">
        <v>17982204</v>
      </c>
      <c r="G286" s="38">
        <f t="shared" si="64"/>
        <v>0.20417724277533064</v>
      </c>
      <c r="H286" s="33">
        <v>25278424</v>
      </c>
      <c r="I286" s="38">
        <f t="shared" si="65"/>
        <v>0.28702148602172151</v>
      </c>
      <c r="J286" s="33">
        <v>21528657</v>
      </c>
      <c r="K286" s="38">
        <f t="shared" si="66"/>
        <v>0.2180422291196375</v>
      </c>
      <c r="L286" s="33">
        <v>14617720</v>
      </c>
      <c r="M286" s="38">
        <f t="shared" si="67"/>
        <v>0.14804826206514915</v>
      </c>
      <c r="N286" s="33">
        <f t="shared" si="68"/>
        <v>79407005</v>
      </c>
      <c r="O286" s="38">
        <f t="shared" si="69"/>
        <v>0.80423411353129004</v>
      </c>
      <c r="P286" s="33">
        <v>18360836</v>
      </c>
      <c r="Q286" s="33">
        <v>86781295</v>
      </c>
      <c r="R286" s="33">
        <v>61458309</v>
      </c>
      <c r="S286" s="33">
        <v>63699188</v>
      </c>
      <c r="T286" s="38">
        <f t="shared" si="70"/>
        <v>1.0364617744363906</v>
      </c>
      <c r="U286" s="38">
        <f t="shared" si="71"/>
        <v>-0.20386413777673307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32205335</v>
      </c>
      <c r="E287" s="33">
        <v>36729034</v>
      </c>
      <c r="F287" s="33">
        <v>4912123</v>
      </c>
      <c r="G287" s="38">
        <f t="shared" si="64"/>
        <v>0.15252513287006642</v>
      </c>
      <c r="H287" s="33">
        <v>4183151</v>
      </c>
      <c r="I287" s="38">
        <f t="shared" si="65"/>
        <v>0.12989000114422036</v>
      </c>
      <c r="J287" s="33">
        <v>5014702</v>
      </c>
      <c r="K287" s="38">
        <f t="shared" si="66"/>
        <v>0.13653236837102767</v>
      </c>
      <c r="L287" s="33">
        <v>5566892</v>
      </c>
      <c r="M287" s="38">
        <f t="shared" si="67"/>
        <v>0.15156652363903717</v>
      </c>
      <c r="N287" s="33">
        <f t="shared" si="68"/>
        <v>19676868</v>
      </c>
      <c r="O287" s="38">
        <f t="shared" si="69"/>
        <v>0.53573061573032388</v>
      </c>
      <c r="P287" s="33">
        <v>5231971</v>
      </c>
      <c r="Q287" s="33">
        <v>33588689</v>
      </c>
      <c r="R287" s="33">
        <v>34163433</v>
      </c>
      <c r="S287" s="33">
        <v>18867098</v>
      </c>
      <c r="T287" s="38">
        <f t="shared" si="70"/>
        <v>0.55226001438438577</v>
      </c>
      <c r="U287" s="38">
        <f t="shared" si="71"/>
        <v>6.4014307418752914E-2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72386374</v>
      </c>
      <c r="E288" s="33">
        <v>81593406</v>
      </c>
      <c r="F288" s="33">
        <v>11087905</v>
      </c>
      <c r="G288" s="38">
        <f t="shared" si="64"/>
        <v>0.15317668764566106</v>
      </c>
      <c r="H288" s="33">
        <v>9084715</v>
      </c>
      <c r="I288" s="38">
        <f t="shared" si="65"/>
        <v>0.12550310919013571</v>
      </c>
      <c r="J288" s="33">
        <v>12383668</v>
      </c>
      <c r="K288" s="38">
        <f t="shared" si="66"/>
        <v>0.15177290184454367</v>
      </c>
      <c r="L288" s="33">
        <v>9596735</v>
      </c>
      <c r="M288" s="38">
        <f t="shared" si="67"/>
        <v>0.11761655102374327</v>
      </c>
      <c r="N288" s="33">
        <f t="shared" si="68"/>
        <v>42153023</v>
      </c>
      <c r="O288" s="38">
        <f t="shared" si="69"/>
        <v>0.51662291190540566</v>
      </c>
      <c r="P288" s="33">
        <v>10610554</v>
      </c>
      <c r="Q288" s="33">
        <v>51215053</v>
      </c>
      <c r="R288" s="33">
        <v>55592511</v>
      </c>
      <c r="S288" s="33">
        <v>46133657</v>
      </c>
      <c r="T288" s="38">
        <f t="shared" si="70"/>
        <v>0.82985380890602334</v>
      </c>
      <c r="U288" s="38">
        <f t="shared" si="71"/>
        <v>-9.5548168361425767E-2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39792312</v>
      </c>
      <c r="E289" s="33">
        <v>34605804</v>
      </c>
      <c r="F289" s="33">
        <v>7288751</v>
      </c>
      <c r="G289" s="38">
        <f t="shared" si="64"/>
        <v>0.18316982938814916</v>
      </c>
      <c r="H289" s="33">
        <v>2542131</v>
      </c>
      <c r="I289" s="38">
        <f t="shared" si="65"/>
        <v>6.3884978585813254E-2</v>
      </c>
      <c r="J289" s="33">
        <v>6149809</v>
      </c>
      <c r="K289" s="38">
        <f t="shared" si="66"/>
        <v>0.17771033437050041</v>
      </c>
      <c r="L289" s="33">
        <v>1430362</v>
      </c>
      <c r="M289" s="38">
        <f t="shared" si="67"/>
        <v>4.1333008763501058E-2</v>
      </c>
      <c r="N289" s="33">
        <f t="shared" si="68"/>
        <v>17411053</v>
      </c>
      <c r="O289" s="38">
        <f t="shared" si="69"/>
        <v>0.50312522720177233</v>
      </c>
      <c r="P289" s="33">
        <v>6373994</v>
      </c>
      <c r="Q289" s="33">
        <v>30427952</v>
      </c>
      <c r="R289" s="33">
        <v>38405542</v>
      </c>
      <c r="S289" s="33">
        <v>17311078</v>
      </c>
      <c r="T289" s="38">
        <f t="shared" si="70"/>
        <v>0.45074427018892221</v>
      </c>
      <c r="U289" s="38">
        <f t="shared" si="71"/>
        <v>-0.77559407806157332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209262082</v>
      </c>
      <c r="E290" s="33">
        <v>209262082</v>
      </c>
      <c r="F290" s="33">
        <v>34851228</v>
      </c>
      <c r="G290" s="38">
        <f t="shared" si="64"/>
        <v>0.16654344478900865</v>
      </c>
      <c r="H290" s="33">
        <v>38955264</v>
      </c>
      <c r="I290" s="38">
        <f t="shared" si="65"/>
        <v>0.1861553876731476</v>
      </c>
      <c r="J290" s="33">
        <v>34730157</v>
      </c>
      <c r="K290" s="38">
        <f t="shared" si="66"/>
        <v>0.16596488321281253</v>
      </c>
      <c r="L290" s="33">
        <v>38614844</v>
      </c>
      <c r="M290" s="38">
        <f t="shared" si="67"/>
        <v>0.18452862377618895</v>
      </c>
      <c r="N290" s="33">
        <f t="shared" si="68"/>
        <v>147151493</v>
      </c>
      <c r="O290" s="38">
        <f t="shared" si="69"/>
        <v>0.70319233945115767</v>
      </c>
      <c r="P290" s="33">
        <v>38215624</v>
      </c>
      <c r="Q290" s="33">
        <v>202007416</v>
      </c>
      <c r="R290" s="33">
        <v>195900582</v>
      </c>
      <c r="S290" s="33">
        <v>156533797</v>
      </c>
      <c r="T290" s="38">
        <f t="shared" si="70"/>
        <v>0.7990471258528471</v>
      </c>
      <c r="U290" s="38">
        <f t="shared" si="71"/>
        <v>1.0446512661941521E-2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37924289</v>
      </c>
      <c r="E291" s="33">
        <v>40762014</v>
      </c>
      <c r="F291" s="33">
        <v>6921223</v>
      </c>
      <c r="G291" s="38">
        <f t="shared" si="64"/>
        <v>0.1825010615228673</v>
      </c>
      <c r="H291" s="33">
        <v>9903913</v>
      </c>
      <c r="I291" s="38">
        <f t="shared" si="65"/>
        <v>0.26114960256736786</v>
      </c>
      <c r="J291" s="33">
        <v>9151116</v>
      </c>
      <c r="K291" s="38">
        <f t="shared" si="66"/>
        <v>0.22450107592819138</v>
      </c>
      <c r="L291" s="33">
        <v>9879800</v>
      </c>
      <c r="M291" s="38">
        <f t="shared" si="67"/>
        <v>0.24237762147866393</v>
      </c>
      <c r="N291" s="33">
        <f t="shared" si="68"/>
        <v>35856052</v>
      </c>
      <c r="O291" s="38">
        <f t="shared" si="69"/>
        <v>0.879643778150903</v>
      </c>
      <c r="P291" s="33">
        <v>10968676</v>
      </c>
      <c r="Q291" s="33">
        <v>40858459</v>
      </c>
      <c r="R291" s="33">
        <v>41631615</v>
      </c>
      <c r="S291" s="33">
        <v>36473260</v>
      </c>
      <c r="T291" s="38">
        <f t="shared" si="70"/>
        <v>0.87609524636505209</v>
      </c>
      <c r="U291" s="38">
        <f t="shared" si="71"/>
        <v>-9.9271416167274862E-2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479641931</v>
      </c>
      <c r="E292" s="34">
        <f>SUM(E286:E291)</f>
        <v>501688521</v>
      </c>
      <c r="F292" s="34">
        <f>SUM(F286:F291)</f>
        <v>83043434</v>
      </c>
      <c r="G292" s="39">
        <f t="shared" si="64"/>
        <v>0.17313630988613463</v>
      </c>
      <c r="H292" s="34">
        <f>SUM(H286:H291)</f>
        <v>89947598</v>
      </c>
      <c r="I292" s="39">
        <f t="shared" si="65"/>
        <v>0.18753072278828767</v>
      </c>
      <c r="J292" s="34">
        <f>SUM(J286:J291)</f>
        <v>88958109</v>
      </c>
      <c r="K292" s="39">
        <f t="shared" si="66"/>
        <v>0.17731740966024614</v>
      </c>
      <c r="L292" s="34">
        <f>SUM(L286:L291)</f>
        <v>79706353</v>
      </c>
      <c r="M292" s="39">
        <f t="shared" si="67"/>
        <v>0.15887617448596159</v>
      </c>
      <c r="N292" s="34">
        <f t="shared" si="68"/>
        <v>341655494</v>
      </c>
      <c r="O292" s="39">
        <f t="shared" si="69"/>
        <v>0.68101118462704469</v>
      </c>
      <c r="P292" s="34">
        <f>SUM(P286:P291)</f>
        <v>89761655</v>
      </c>
      <c r="Q292" s="34">
        <f>SUM(Q286:Q291)</f>
        <v>444878864</v>
      </c>
      <c r="R292" s="34">
        <f>SUM(R286:R291)</f>
        <v>427151992</v>
      </c>
      <c r="S292" s="34">
        <f>SUM(S286:S291)</f>
        <v>339018078</v>
      </c>
      <c r="T292" s="39">
        <f t="shared" si="70"/>
        <v>0.79367083461944854</v>
      </c>
      <c r="U292" s="39">
        <f t="shared" si="71"/>
        <v>-0.11202224379664127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270569967</v>
      </c>
      <c r="E293" s="33">
        <v>270843567</v>
      </c>
      <c r="F293" s="33">
        <v>56834595</v>
      </c>
      <c r="G293" s="38">
        <f t="shared" si="64"/>
        <v>0.21005507606836496</v>
      </c>
      <c r="H293" s="33">
        <v>63939267</v>
      </c>
      <c r="I293" s="38">
        <f t="shared" si="65"/>
        <v>0.23631324536473777</v>
      </c>
      <c r="J293" s="33">
        <v>58675520</v>
      </c>
      <c r="K293" s="38">
        <f t="shared" si="66"/>
        <v>0.21663988792467795</v>
      </c>
      <c r="L293" s="33">
        <v>56909004</v>
      </c>
      <c r="M293" s="38">
        <f t="shared" si="67"/>
        <v>0.21011761375894153</v>
      </c>
      <c r="N293" s="33">
        <f t="shared" si="68"/>
        <v>236358386</v>
      </c>
      <c r="O293" s="38">
        <f t="shared" si="69"/>
        <v>0.87267491200926328</v>
      </c>
      <c r="P293" s="33">
        <v>57526694</v>
      </c>
      <c r="Q293" s="33">
        <v>262444647</v>
      </c>
      <c r="R293" s="33">
        <v>259064647</v>
      </c>
      <c r="S293" s="33">
        <v>239536358</v>
      </c>
      <c r="T293" s="38">
        <f t="shared" si="70"/>
        <v>0.92462001579088482</v>
      </c>
      <c r="U293" s="38">
        <f t="shared" si="71"/>
        <v>-1.0737449991476966E-2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92225843</v>
      </c>
      <c r="E294" s="33">
        <v>77832803</v>
      </c>
      <c r="F294" s="33">
        <v>18338541</v>
      </c>
      <c r="G294" s="38">
        <f t="shared" si="64"/>
        <v>0.19884384250084872</v>
      </c>
      <c r="H294" s="33">
        <v>7976248</v>
      </c>
      <c r="I294" s="38">
        <f t="shared" si="65"/>
        <v>8.6486040577585174E-2</v>
      </c>
      <c r="J294" s="33">
        <v>10345356</v>
      </c>
      <c r="K294" s="38">
        <f t="shared" si="66"/>
        <v>0.13291768510508353</v>
      </c>
      <c r="L294" s="33">
        <v>12089988</v>
      </c>
      <c r="M294" s="38">
        <f t="shared" si="67"/>
        <v>0.1553328099978617</v>
      </c>
      <c r="N294" s="33">
        <f t="shared" si="68"/>
        <v>48750133</v>
      </c>
      <c r="O294" s="38">
        <f t="shared" si="69"/>
        <v>0.62634430626891335</v>
      </c>
      <c r="P294" s="33">
        <v>12309505</v>
      </c>
      <c r="Q294" s="33">
        <v>73537550</v>
      </c>
      <c r="R294" s="33">
        <v>75562044</v>
      </c>
      <c r="S294" s="33">
        <v>54101876</v>
      </c>
      <c r="T294" s="38">
        <f t="shared" si="70"/>
        <v>0.71599275424576925</v>
      </c>
      <c r="U294" s="38">
        <f t="shared" si="71"/>
        <v>-1.7833129764356914E-2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52985254</v>
      </c>
      <c r="E295" s="33">
        <v>71867200</v>
      </c>
      <c r="F295" s="33">
        <v>5745482</v>
      </c>
      <c r="G295" s="38">
        <f t="shared" si="64"/>
        <v>0.10843549037247231</v>
      </c>
      <c r="H295" s="33">
        <v>27971893</v>
      </c>
      <c r="I295" s="38">
        <f t="shared" si="65"/>
        <v>0.52791844689467748</v>
      </c>
      <c r="J295" s="33">
        <v>7177043</v>
      </c>
      <c r="K295" s="38">
        <f t="shared" si="66"/>
        <v>9.9865348865685599E-2</v>
      </c>
      <c r="L295" s="33">
        <v>6234956</v>
      </c>
      <c r="M295" s="38">
        <f t="shared" si="67"/>
        <v>8.6756628893292068E-2</v>
      </c>
      <c r="N295" s="33">
        <f t="shared" si="68"/>
        <v>47129374</v>
      </c>
      <c r="O295" s="38">
        <f t="shared" si="69"/>
        <v>0.65578419640670571</v>
      </c>
      <c r="P295" s="33">
        <v>4913182</v>
      </c>
      <c r="Q295" s="33">
        <v>52953471</v>
      </c>
      <c r="R295" s="33">
        <v>51830937</v>
      </c>
      <c r="S295" s="33">
        <v>22709810</v>
      </c>
      <c r="T295" s="38">
        <f t="shared" si="70"/>
        <v>0.4381516390490876</v>
      </c>
      <c r="U295" s="38">
        <f t="shared" si="71"/>
        <v>0.26902606091123848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70268072</v>
      </c>
      <c r="E296" s="33">
        <v>69350627</v>
      </c>
      <c r="F296" s="33">
        <v>7721573</v>
      </c>
      <c r="G296" s="38">
        <f t="shared" si="64"/>
        <v>0.10988736107630788</v>
      </c>
      <c r="H296" s="33">
        <v>6170607</v>
      </c>
      <c r="I296" s="38">
        <f t="shared" si="65"/>
        <v>8.7815231361406926E-2</v>
      </c>
      <c r="J296" s="33">
        <v>9122814</v>
      </c>
      <c r="K296" s="38">
        <f t="shared" si="66"/>
        <v>0.13154623677735458</v>
      </c>
      <c r="L296" s="33">
        <v>4279912</v>
      </c>
      <c r="M296" s="38">
        <f t="shared" si="67"/>
        <v>6.1714106780894715E-2</v>
      </c>
      <c r="N296" s="33">
        <f t="shared" si="68"/>
        <v>27294906</v>
      </c>
      <c r="O296" s="38">
        <f t="shared" si="69"/>
        <v>0.3935783594285312</v>
      </c>
      <c r="P296" s="33">
        <v>5049575</v>
      </c>
      <c r="Q296" s="33">
        <v>40379459</v>
      </c>
      <c r="R296" s="33">
        <v>53065088</v>
      </c>
      <c r="S296" s="33">
        <v>33965388</v>
      </c>
      <c r="T296" s="38">
        <f t="shared" si="70"/>
        <v>0.64007032269502695</v>
      </c>
      <c r="U296" s="38">
        <f t="shared" si="71"/>
        <v>-0.15242134239020111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54242402</v>
      </c>
      <c r="E297" s="33">
        <v>54530986</v>
      </c>
      <c r="F297" s="33">
        <v>10420637</v>
      </c>
      <c r="G297" s="38">
        <f t="shared" si="64"/>
        <v>0.19211238101144562</v>
      </c>
      <c r="H297" s="33">
        <v>10523701</v>
      </c>
      <c r="I297" s="38">
        <f t="shared" si="65"/>
        <v>0.19401244436041015</v>
      </c>
      <c r="J297" s="33">
        <v>8605000</v>
      </c>
      <c r="K297" s="38">
        <f t="shared" si="66"/>
        <v>0.15780019088596711</v>
      </c>
      <c r="L297" s="33">
        <v>11929186</v>
      </c>
      <c r="M297" s="38">
        <f t="shared" si="67"/>
        <v>0.21875977082094206</v>
      </c>
      <c r="N297" s="33">
        <f t="shared" si="68"/>
        <v>41478524</v>
      </c>
      <c r="O297" s="38">
        <f t="shared" si="69"/>
        <v>0.76064137186149539</v>
      </c>
      <c r="P297" s="33">
        <v>10873618</v>
      </c>
      <c r="Q297" s="33">
        <v>53936940</v>
      </c>
      <c r="R297" s="33">
        <v>52661680</v>
      </c>
      <c r="S297" s="33">
        <v>41823241</v>
      </c>
      <c r="T297" s="38">
        <f t="shared" si="70"/>
        <v>0.79418736736085893</v>
      </c>
      <c r="U297" s="38">
        <f t="shared" si="71"/>
        <v>9.7076060608345838E-2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540291538</v>
      </c>
      <c r="E298" s="34">
        <f>SUM(E293:E297)</f>
        <v>544425183</v>
      </c>
      <c r="F298" s="34">
        <f>SUM(F293:F297)</f>
        <v>99060828</v>
      </c>
      <c r="G298" s="39">
        <f t="shared" si="64"/>
        <v>0.18334699145334385</v>
      </c>
      <c r="H298" s="34">
        <f>SUM(H293:H297)</f>
        <v>116581716</v>
      </c>
      <c r="I298" s="39">
        <f t="shared" si="65"/>
        <v>0.21577557263167799</v>
      </c>
      <c r="J298" s="34">
        <f>SUM(J293:J297)</f>
        <v>93925733</v>
      </c>
      <c r="K298" s="39">
        <f t="shared" si="66"/>
        <v>0.1725227559872079</v>
      </c>
      <c r="L298" s="34">
        <f>SUM(L293:L297)</f>
        <v>91443046</v>
      </c>
      <c r="M298" s="39">
        <f t="shared" si="67"/>
        <v>0.16796255730881574</v>
      </c>
      <c r="N298" s="34">
        <f t="shared" si="68"/>
        <v>401011323</v>
      </c>
      <c r="O298" s="39">
        <f t="shared" si="69"/>
        <v>0.73657746834976956</v>
      </c>
      <c r="P298" s="34">
        <f>SUM(P293:P297)</f>
        <v>90672574</v>
      </c>
      <c r="Q298" s="34">
        <f>SUM(Q293:Q297)</f>
        <v>483252067</v>
      </c>
      <c r="R298" s="34">
        <f>SUM(R293:R297)</f>
        <v>492184396</v>
      </c>
      <c r="S298" s="34">
        <f>SUM(S293:S297)</f>
        <v>392136673</v>
      </c>
      <c r="T298" s="39">
        <f t="shared" si="70"/>
        <v>0.79672715386125326</v>
      </c>
      <c r="U298" s="39">
        <f t="shared" si="71"/>
        <v>8.4972993046386058E-3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2239645489</v>
      </c>
      <c r="E299" s="34">
        <f>SUM(E263:E266,E268:E274,E276:E284,E286:E291,E293:E297)</f>
        <v>2240673859</v>
      </c>
      <c r="F299" s="34">
        <f>SUM(F263:F266,F268:F274,F276:F284,F286:F291,F293:F297)</f>
        <v>385885618</v>
      </c>
      <c r="G299" s="39">
        <f t="shared" si="64"/>
        <v>0.17229763366357487</v>
      </c>
      <c r="H299" s="34">
        <f>SUM(H263:H266,H268:H274,H276:H284,H286:H291,H293:H297)</f>
        <v>482842809</v>
      </c>
      <c r="I299" s="39">
        <f t="shared" si="65"/>
        <v>0.21558894538063206</v>
      </c>
      <c r="J299" s="34">
        <f>SUM(J263:J266,J268:J274,J276:J284,J286:J291,J293:J297)</f>
        <v>437747530</v>
      </c>
      <c r="K299" s="39">
        <f t="shared" si="66"/>
        <v>0.19536423305949766</v>
      </c>
      <c r="L299" s="34">
        <f>SUM(L263:L266,L268:L274,L276:L284,L286:L291,L293:L297)</f>
        <v>416041655</v>
      </c>
      <c r="M299" s="39">
        <f t="shared" si="67"/>
        <v>0.18567702449372842</v>
      </c>
      <c r="N299" s="34">
        <f t="shared" si="68"/>
        <v>1722517612</v>
      </c>
      <c r="O299" s="39">
        <f t="shared" si="69"/>
        <v>0.76874981384785279</v>
      </c>
      <c r="P299" s="34">
        <f>SUM(P263:P266,P268:P274,P276:P284,P286:P291,P293:P297)</f>
        <v>523095841</v>
      </c>
      <c r="Q299" s="34">
        <f>SUM(Q263:Q266,Q268:Q274,Q276:Q284,Q286:Q291,Q293:Q297)</f>
        <v>1966833690</v>
      </c>
      <c r="R299" s="34">
        <f>SUM(R263:R266,R268:R274,R276:R284,R286:R291,R293:R297)</f>
        <v>2124415914</v>
      </c>
      <c r="S299" s="34">
        <f>SUM(S263:S266,S268:S274,S276:S284,S286:S291,S293:S297)</f>
        <v>1698944874</v>
      </c>
      <c r="T299" s="39">
        <f t="shared" si="70"/>
        <v>0.79972328525872638</v>
      </c>
      <c r="U299" s="39">
        <f t="shared" si="71"/>
        <v>-0.20465501273216968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9114246532</v>
      </c>
      <c r="E302" s="33">
        <v>9015869835</v>
      </c>
      <c r="F302" s="33">
        <v>1823822712</v>
      </c>
      <c r="G302" s="38">
        <f t="shared" ref="G302:G339" si="72">IF(($D302     =0),0,($F302     /$D302     ))</f>
        <v>0.2001068004465956</v>
      </c>
      <c r="H302" s="33">
        <v>2145432904</v>
      </c>
      <c r="I302" s="38">
        <f t="shared" ref="I302:I339" si="73">IF(($D302     =0),0,($H302     /$D302     ))</f>
        <v>0.23539333684549932</v>
      </c>
      <c r="J302" s="33">
        <v>1929203384</v>
      </c>
      <c r="K302" s="38">
        <f t="shared" ref="K302:K339" si="74">IF(($E302     =0),0,($J302     /$E302     ))</f>
        <v>0.21397861984550268</v>
      </c>
      <c r="L302" s="33">
        <v>2079766372</v>
      </c>
      <c r="M302" s="38">
        <f t="shared" ref="M302:M339" si="75">IF(($E302     =0),0,($L302     /$E302     ))</f>
        <v>0.23067839377252944</v>
      </c>
      <c r="N302" s="33">
        <f t="shared" ref="N302:N339" si="76">$F302     +$H302     +$J302     +$L302</f>
        <v>7978225372</v>
      </c>
      <c r="O302" s="38">
        <f t="shared" ref="O302:O339" si="77">IF(($E302     =0),0,($N302     /$E302     ))</f>
        <v>0.88490911226648161</v>
      </c>
      <c r="P302" s="33">
        <v>2222416682</v>
      </c>
      <c r="Q302" s="33">
        <v>9558955942</v>
      </c>
      <c r="R302" s="33">
        <v>9506089380</v>
      </c>
      <c r="S302" s="33">
        <v>8372646973</v>
      </c>
      <c r="T302" s="38">
        <f t="shared" ref="T302:T339" si="78">IF(($R302     =0),0,($S302     /$R302     ))</f>
        <v>0.8807666999865722</v>
      </c>
      <c r="U302" s="38">
        <f t="shared" ref="U302:U339" si="79">IF(($P302     =0),0,(($L302     /$P302     )-1))</f>
        <v>-6.4187022692623885E-2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9114246532</v>
      </c>
      <c r="E303" s="34">
        <f>E302</f>
        <v>9015869835</v>
      </c>
      <c r="F303" s="34">
        <f>F302</f>
        <v>1823822712</v>
      </c>
      <c r="G303" s="39">
        <f t="shared" si="72"/>
        <v>0.2001068004465956</v>
      </c>
      <c r="H303" s="34">
        <f>H302</f>
        <v>2145432904</v>
      </c>
      <c r="I303" s="39">
        <f t="shared" si="73"/>
        <v>0.23539333684549932</v>
      </c>
      <c r="J303" s="34">
        <f>J302</f>
        <v>1929203384</v>
      </c>
      <c r="K303" s="39">
        <f t="shared" si="74"/>
        <v>0.21397861984550268</v>
      </c>
      <c r="L303" s="34">
        <f>L302</f>
        <v>2079766372</v>
      </c>
      <c r="M303" s="39">
        <f t="shared" si="75"/>
        <v>0.23067839377252944</v>
      </c>
      <c r="N303" s="34">
        <f t="shared" si="76"/>
        <v>7978225372</v>
      </c>
      <c r="O303" s="39">
        <f t="shared" si="77"/>
        <v>0.88490911226648161</v>
      </c>
      <c r="P303" s="34">
        <f>P302</f>
        <v>2222416682</v>
      </c>
      <c r="Q303" s="34">
        <f>Q302</f>
        <v>9558955942</v>
      </c>
      <c r="R303" s="34">
        <f>R302</f>
        <v>9506089380</v>
      </c>
      <c r="S303" s="34">
        <f>S302</f>
        <v>8372646973</v>
      </c>
      <c r="T303" s="39">
        <f t="shared" si="78"/>
        <v>0.8807666999865722</v>
      </c>
      <c r="U303" s="39">
        <f t="shared" si="79"/>
        <v>-6.4187022692623885E-2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68514549</v>
      </c>
      <c r="E304" s="33">
        <v>79626740</v>
      </c>
      <c r="F304" s="33">
        <v>14076187</v>
      </c>
      <c r="G304" s="38">
        <f t="shared" si="72"/>
        <v>0.20544814503558945</v>
      </c>
      <c r="H304" s="33">
        <v>15371112</v>
      </c>
      <c r="I304" s="38">
        <f t="shared" si="73"/>
        <v>0.22434814538442047</v>
      </c>
      <c r="J304" s="33">
        <v>18734022</v>
      </c>
      <c r="K304" s="38">
        <f t="shared" si="74"/>
        <v>0.23527299999974882</v>
      </c>
      <c r="L304" s="33">
        <v>16021080</v>
      </c>
      <c r="M304" s="38">
        <f t="shared" si="75"/>
        <v>0.20120225944199147</v>
      </c>
      <c r="N304" s="33">
        <f t="shared" si="76"/>
        <v>64202401</v>
      </c>
      <c r="O304" s="38">
        <f t="shared" si="77"/>
        <v>0.80629196925555413</v>
      </c>
      <c r="P304" s="33">
        <v>14171109</v>
      </c>
      <c r="Q304" s="33">
        <v>70754732</v>
      </c>
      <c r="R304" s="33">
        <v>70115798</v>
      </c>
      <c r="S304" s="33">
        <v>52798496</v>
      </c>
      <c r="T304" s="38">
        <f t="shared" si="78"/>
        <v>0.75301854226917586</v>
      </c>
      <c r="U304" s="38">
        <f t="shared" si="79"/>
        <v>0.13054525231582081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88267973</v>
      </c>
      <c r="E305" s="33">
        <v>109638288</v>
      </c>
      <c r="F305" s="33">
        <v>21690630</v>
      </c>
      <c r="G305" s="38">
        <f t="shared" si="72"/>
        <v>0.24573612900343819</v>
      </c>
      <c r="H305" s="33">
        <v>24412705</v>
      </c>
      <c r="I305" s="38">
        <f t="shared" si="73"/>
        <v>0.27657489087236659</v>
      </c>
      <c r="J305" s="33">
        <v>29159688</v>
      </c>
      <c r="K305" s="38">
        <f t="shared" si="74"/>
        <v>0.26596263524289981</v>
      </c>
      <c r="L305" s="33">
        <v>25594706</v>
      </c>
      <c r="M305" s="38">
        <f t="shared" si="75"/>
        <v>0.23344678640002114</v>
      </c>
      <c r="N305" s="33">
        <f t="shared" si="76"/>
        <v>100857729</v>
      </c>
      <c r="O305" s="38">
        <f t="shared" si="77"/>
        <v>0.91991338828639868</v>
      </c>
      <c r="P305" s="33">
        <v>26691300</v>
      </c>
      <c r="Q305" s="33">
        <v>84219972</v>
      </c>
      <c r="R305" s="33">
        <v>91415029</v>
      </c>
      <c r="S305" s="33">
        <v>87831354</v>
      </c>
      <c r="T305" s="38">
        <f t="shared" si="78"/>
        <v>0.96079774803768869</v>
      </c>
      <c r="U305" s="38">
        <f t="shared" si="79"/>
        <v>-4.1084323356299635E-2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76248170</v>
      </c>
      <c r="E306" s="33">
        <v>87468617</v>
      </c>
      <c r="F306" s="33">
        <v>16195815</v>
      </c>
      <c r="G306" s="38">
        <f t="shared" si="72"/>
        <v>0.21240922896903625</v>
      </c>
      <c r="H306" s="33">
        <v>19173950</v>
      </c>
      <c r="I306" s="38">
        <f t="shared" si="73"/>
        <v>0.25146767456845193</v>
      </c>
      <c r="J306" s="33">
        <v>19091010</v>
      </c>
      <c r="K306" s="38">
        <f t="shared" si="74"/>
        <v>0.21826125363340318</v>
      </c>
      <c r="L306" s="33">
        <v>22562746</v>
      </c>
      <c r="M306" s="38">
        <f t="shared" si="75"/>
        <v>0.25795247225642082</v>
      </c>
      <c r="N306" s="33">
        <f t="shared" si="76"/>
        <v>77023521</v>
      </c>
      <c r="O306" s="38">
        <f t="shared" si="77"/>
        <v>0.88058464443309992</v>
      </c>
      <c r="P306" s="33">
        <v>1832728</v>
      </c>
      <c r="Q306" s="33">
        <v>76413327</v>
      </c>
      <c r="R306" s="33">
        <v>75094724</v>
      </c>
      <c r="S306" s="33">
        <v>51912411</v>
      </c>
      <c r="T306" s="38">
        <f t="shared" si="78"/>
        <v>0.69129238693253603</v>
      </c>
      <c r="U306" s="38">
        <f t="shared" si="79"/>
        <v>11.311017237691573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216969201</v>
      </c>
      <c r="E307" s="33">
        <v>225147638</v>
      </c>
      <c r="F307" s="33">
        <v>52089136</v>
      </c>
      <c r="G307" s="38">
        <f t="shared" si="72"/>
        <v>0.24007617560429695</v>
      </c>
      <c r="H307" s="33">
        <v>55554165</v>
      </c>
      <c r="I307" s="38">
        <f t="shared" si="73"/>
        <v>0.25604631783660392</v>
      </c>
      <c r="J307" s="33">
        <v>43748783</v>
      </c>
      <c r="K307" s="38">
        <f t="shared" si="74"/>
        <v>0.19431153437194842</v>
      </c>
      <c r="L307" s="33">
        <v>50234122</v>
      </c>
      <c r="M307" s="38">
        <f t="shared" si="75"/>
        <v>0.22311636242881661</v>
      </c>
      <c r="N307" s="33">
        <f t="shared" si="76"/>
        <v>201626206</v>
      </c>
      <c r="O307" s="38">
        <f t="shared" si="77"/>
        <v>0.89552885293871043</v>
      </c>
      <c r="P307" s="33">
        <v>55918312</v>
      </c>
      <c r="Q307" s="33">
        <v>228947980</v>
      </c>
      <c r="R307" s="33">
        <v>216672908</v>
      </c>
      <c r="S307" s="33">
        <v>189099588</v>
      </c>
      <c r="T307" s="38">
        <f t="shared" si="78"/>
        <v>0.87274218888500821</v>
      </c>
      <c r="U307" s="38">
        <f t="shared" si="79"/>
        <v>-0.10165167360559813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127294949</v>
      </c>
      <c r="E308" s="33">
        <v>117510845</v>
      </c>
      <c r="F308" s="33">
        <v>21431060</v>
      </c>
      <c r="G308" s="38">
        <f t="shared" si="72"/>
        <v>0.16835750489989984</v>
      </c>
      <c r="H308" s="33">
        <v>28823812</v>
      </c>
      <c r="I308" s="38">
        <f t="shared" si="73"/>
        <v>0.22643327348361639</v>
      </c>
      <c r="J308" s="33">
        <v>24462917</v>
      </c>
      <c r="K308" s="38">
        <f t="shared" si="74"/>
        <v>0.20817582411223406</v>
      </c>
      <c r="L308" s="33">
        <v>25354458</v>
      </c>
      <c r="M308" s="38">
        <f t="shared" si="75"/>
        <v>0.2157627068378242</v>
      </c>
      <c r="N308" s="33">
        <f t="shared" si="76"/>
        <v>100072247</v>
      </c>
      <c r="O308" s="38">
        <f t="shared" si="77"/>
        <v>0.85160009699530281</v>
      </c>
      <c r="P308" s="33">
        <v>30437761</v>
      </c>
      <c r="Q308" s="33">
        <v>118018407</v>
      </c>
      <c r="R308" s="33">
        <v>115238888</v>
      </c>
      <c r="S308" s="33">
        <v>98475841</v>
      </c>
      <c r="T308" s="38">
        <f t="shared" si="78"/>
        <v>0.85453654325439166</v>
      </c>
      <c r="U308" s="38">
        <f t="shared" si="79"/>
        <v>-0.16700646936547003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50699296</v>
      </c>
      <c r="E309" s="33">
        <v>54575067</v>
      </c>
      <c r="F309" s="33">
        <v>10105121</v>
      </c>
      <c r="G309" s="38">
        <f t="shared" si="72"/>
        <v>0.19931481888821495</v>
      </c>
      <c r="H309" s="33">
        <v>10334900</v>
      </c>
      <c r="I309" s="38">
        <f t="shared" si="73"/>
        <v>0.20384701199795752</v>
      </c>
      <c r="J309" s="33">
        <v>10896873</v>
      </c>
      <c r="K309" s="38">
        <f t="shared" si="74"/>
        <v>0.19966760645479373</v>
      </c>
      <c r="L309" s="33">
        <v>12008880</v>
      </c>
      <c r="M309" s="38">
        <f t="shared" si="75"/>
        <v>0.22004333957116351</v>
      </c>
      <c r="N309" s="33">
        <f t="shared" si="76"/>
        <v>43345774</v>
      </c>
      <c r="O309" s="38">
        <f t="shared" si="77"/>
        <v>0.79424133368448269</v>
      </c>
      <c r="P309" s="33">
        <v>9833096</v>
      </c>
      <c r="Q309" s="33">
        <v>47640087</v>
      </c>
      <c r="R309" s="33">
        <v>49760390</v>
      </c>
      <c r="S309" s="33">
        <v>39494072</v>
      </c>
      <c r="T309" s="38">
        <f t="shared" si="78"/>
        <v>0.79368493695487519</v>
      </c>
      <c r="U309" s="38">
        <f t="shared" si="79"/>
        <v>0.22127151001068235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627994138</v>
      </c>
      <c r="E310" s="34">
        <f>SUM(E304:E309)</f>
        <v>673967195</v>
      </c>
      <c r="F310" s="34">
        <f>SUM(F304:F309)</f>
        <v>135587949</v>
      </c>
      <c r="G310" s="39">
        <f t="shared" si="72"/>
        <v>0.21590639274406731</v>
      </c>
      <c r="H310" s="34">
        <f>SUM(H304:H309)</f>
        <v>153670644</v>
      </c>
      <c r="I310" s="39">
        <f t="shared" si="73"/>
        <v>0.24470076184055081</v>
      </c>
      <c r="J310" s="34">
        <f>SUM(J304:J309)</f>
        <v>146093293</v>
      </c>
      <c r="K310" s="39">
        <f t="shared" si="74"/>
        <v>0.21676617806301388</v>
      </c>
      <c r="L310" s="34">
        <f>SUM(L304:L309)</f>
        <v>151775992</v>
      </c>
      <c r="M310" s="39">
        <f t="shared" si="75"/>
        <v>0.22519789260662754</v>
      </c>
      <c r="N310" s="34">
        <f t="shared" si="76"/>
        <v>587127878</v>
      </c>
      <c r="O310" s="39">
        <f t="shared" si="77"/>
        <v>0.87115201207975712</v>
      </c>
      <c r="P310" s="34">
        <f>SUM(P304:P309)</f>
        <v>138884306</v>
      </c>
      <c r="Q310" s="34">
        <f>SUM(Q304:Q309)</f>
        <v>625994505</v>
      </c>
      <c r="R310" s="34">
        <f>SUM(R304:R309)</f>
        <v>618297737</v>
      </c>
      <c r="S310" s="34">
        <f>SUM(S304:S309)</f>
        <v>519611762</v>
      </c>
      <c r="T310" s="39">
        <f t="shared" si="78"/>
        <v>0.84039085202086061</v>
      </c>
      <c r="U310" s="39">
        <f t="shared" si="79"/>
        <v>9.2823202068633925E-2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112849137</v>
      </c>
      <c r="E311" s="33">
        <v>114960921</v>
      </c>
      <c r="F311" s="33">
        <v>18565586</v>
      </c>
      <c r="G311" s="38">
        <f t="shared" si="72"/>
        <v>0.16451686289811857</v>
      </c>
      <c r="H311" s="33">
        <v>27025373</v>
      </c>
      <c r="I311" s="38">
        <f t="shared" si="73"/>
        <v>0.23948231877041293</v>
      </c>
      <c r="J311" s="33">
        <v>22879849</v>
      </c>
      <c r="K311" s="38">
        <f t="shared" si="74"/>
        <v>0.19902284011799104</v>
      </c>
      <c r="L311" s="33">
        <v>18862972</v>
      </c>
      <c r="M311" s="38">
        <f t="shared" si="75"/>
        <v>0.16408160125996207</v>
      </c>
      <c r="N311" s="33">
        <f t="shared" si="76"/>
        <v>87333780</v>
      </c>
      <c r="O311" s="38">
        <f t="shared" si="77"/>
        <v>0.75968232717968565</v>
      </c>
      <c r="P311" s="33">
        <v>21034378</v>
      </c>
      <c r="Q311" s="33">
        <v>117450942</v>
      </c>
      <c r="R311" s="33">
        <v>125062900</v>
      </c>
      <c r="S311" s="33">
        <v>88227967</v>
      </c>
      <c r="T311" s="38">
        <f t="shared" si="78"/>
        <v>0.70546874412795479</v>
      </c>
      <c r="U311" s="38">
        <f t="shared" si="79"/>
        <v>-0.10323129117485674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381201779</v>
      </c>
      <c r="E312" s="33">
        <v>382470530</v>
      </c>
      <c r="F312" s="33">
        <v>68725739</v>
      </c>
      <c r="G312" s="38">
        <f t="shared" si="72"/>
        <v>0.18028703638342675</v>
      </c>
      <c r="H312" s="33">
        <v>109696656</v>
      </c>
      <c r="I312" s="38">
        <f t="shared" si="73"/>
        <v>0.28776533070691679</v>
      </c>
      <c r="J312" s="33">
        <v>69477541</v>
      </c>
      <c r="K312" s="38">
        <f t="shared" si="74"/>
        <v>0.18165462578254069</v>
      </c>
      <c r="L312" s="33">
        <v>92883506</v>
      </c>
      <c r="M312" s="38">
        <f t="shared" si="75"/>
        <v>0.24285140609395447</v>
      </c>
      <c r="N312" s="33">
        <f t="shared" si="76"/>
        <v>340783442</v>
      </c>
      <c r="O312" s="38">
        <f t="shared" si="77"/>
        <v>0.89100575147580652</v>
      </c>
      <c r="P312" s="33">
        <v>103243480</v>
      </c>
      <c r="Q312" s="33">
        <v>377161406</v>
      </c>
      <c r="R312" s="33">
        <v>402126838</v>
      </c>
      <c r="S312" s="33">
        <v>367148257</v>
      </c>
      <c r="T312" s="38">
        <f t="shared" si="78"/>
        <v>0.9130160494286631</v>
      </c>
      <c r="U312" s="38">
        <f t="shared" si="79"/>
        <v>-0.10034506779508012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275761216</v>
      </c>
      <c r="E313" s="33">
        <v>272917605</v>
      </c>
      <c r="F313" s="33">
        <v>52428345</v>
      </c>
      <c r="G313" s="38">
        <f t="shared" si="72"/>
        <v>0.19012225780147415</v>
      </c>
      <c r="H313" s="33">
        <v>51251588</v>
      </c>
      <c r="I313" s="38">
        <f t="shared" si="73"/>
        <v>0.18585495358419074</v>
      </c>
      <c r="J313" s="33">
        <v>49277821</v>
      </c>
      <c r="K313" s="38">
        <f t="shared" si="74"/>
        <v>0.18055933401584701</v>
      </c>
      <c r="L313" s="33">
        <v>37947403</v>
      </c>
      <c r="M313" s="38">
        <f t="shared" si="75"/>
        <v>0.13904344133461086</v>
      </c>
      <c r="N313" s="33">
        <f t="shared" si="76"/>
        <v>190905157</v>
      </c>
      <c r="O313" s="38">
        <f t="shared" si="77"/>
        <v>0.6994974069188391</v>
      </c>
      <c r="P313" s="33">
        <v>51897596</v>
      </c>
      <c r="Q313" s="33">
        <v>258353546</v>
      </c>
      <c r="R313" s="33">
        <v>239039792</v>
      </c>
      <c r="S313" s="33">
        <v>191989032</v>
      </c>
      <c r="T313" s="38">
        <f t="shared" si="78"/>
        <v>0.80316766674562701</v>
      </c>
      <c r="U313" s="38">
        <f t="shared" si="79"/>
        <v>-0.2688022967383692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218212436</v>
      </c>
      <c r="E314" s="33">
        <v>212998856</v>
      </c>
      <c r="F314" s="33">
        <v>33147230</v>
      </c>
      <c r="G314" s="38">
        <f t="shared" si="72"/>
        <v>0.15190348729712178</v>
      </c>
      <c r="H314" s="33">
        <v>47350465</v>
      </c>
      <c r="I314" s="38">
        <f t="shared" si="73"/>
        <v>0.21699251366223693</v>
      </c>
      <c r="J314" s="33">
        <v>44040607</v>
      </c>
      <c r="K314" s="38">
        <f t="shared" si="74"/>
        <v>0.20676452365546977</v>
      </c>
      <c r="L314" s="33">
        <v>44581024</v>
      </c>
      <c r="M314" s="38">
        <f t="shared" si="75"/>
        <v>0.20930170629648828</v>
      </c>
      <c r="N314" s="33">
        <f t="shared" si="76"/>
        <v>169119326</v>
      </c>
      <c r="O314" s="38">
        <f t="shared" si="77"/>
        <v>0.79399171045313033</v>
      </c>
      <c r="P314" s="33">
        <v>44441574</v>
      </c>
      <c r="Q314" s="33">
        <v>175137488</v>
      </c>
      <c r="R314" s="33">
        <v>219245985</v>
      </c>
      <c r="S314" s="33">
        <v>154876873</v>
      </c>
      <c r="T314" s="38">
        <f t="shared" si="78"/>
        <v>0.70640688357417358</v>
      </c>
      <c r="U314" s="38">
        <f t="shared" si="79"/>
        <v>3.1378276565992014E-3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113802485</v>
      </c>
      <c r="E315" s="33">
        <v>115550042</v>
      </c>
      <c r="F315" s="33">
        <v>20086050</v>
      </c>
      <c r="G315" s="38">
        <f t="shared" si="72"/>
        <v>0.17649922143615757</v>
      </c>
      <c r="H315" s="33">
        <v>27060835</v>
      </c>
      <c r="I315" s="38">
        <f t="shared" si="73"/>
        <v>0.23778773372128034</v>
      </c>
      <c r="J315" s="33">
        <v>16661835</v>
      </c>
      <c r="K315" s="38">
        <f t="shared" si="74"/>
        <v>0.14419583681328302</v>
      </c>
      <c r="L315" s="33">
        <v>22200927</v>
      </c>
      <c r="M315" s="38">
        <f t="shared" si="75"/>
        <v>0.19213257404095102</v>
      </c>
      <c r="N315" s="33">
        <f t="shared" si="76"/>
        <v>86009647</v>
      </c>
      <c r="O315" s="38">
        <f t="shared" si="77"/>
        <v>0.74434976838866052</v>
      </c>
      <c r="P315" s="33">
        <v>19900384</v>
      </c>
      <c r="Q315" s="33">
        <v>102941020</v>
      </c>
      <c r="R315" s="33">
        <v>114755618</v>
      </c>
      <c r="S315" s="33">
        <v>85082251</v>
      </c>
      <c r="T315" s="38">
        <f t="shared" si="78"/>
        <v>0.74142122610502603</v>
      </c>
      <c r="U315" s="38">
        <f t="shared" si="79"/>
        <v>0.11560294514919911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91377907</v>
      </c>
      <c r="E316" s="33">
        <v>90130338</v>
      </c>
      <c r="F316" s="33">
        <v>14776017</v>
      </c>
      <c r="G316" s="38">
        <f t="shared" si="72"/>
        <v>0.16170229199931227</v>
      </c>
      <c r="H316" s="33">
        <v>22735105</v>
      </c>
      <c r="I316" s="38">
        <f t="shared" si="73"/>
        <v>0.24880308322229355</v>
      </c>
      <c r="J316" s="33">
        <v>16939122</v>
      </c>
      <c r="K316" s="38">
        <f t="shared" si="74"/>
        <v>0.18794029153646355</v>
      </c>
      <c r="L316" s="33">
        <v>21302736</v>
      </c>
      <c r="M316" s="38">
        <f t="shared" si="75"/>
        <v>0.23635477767763391</v>
      </c>
      <c r="N316" s="33">
        <f t="shared" si="76"/>
        <v>75752980</v>
      </c>
      <c r="O316" s="38">
        <f t="shared" si="77"/>
        <v>0.84048259088965138</v>
      </c>
      <c r="P316" s="33">
        <v>19364798</v>
      </c>
      <c r="Q316" s="33">
        <v>96076573</v>
      </c>
      <c r="R316" s="33">
        <v>86955659</v>
      </c>
      <c r="S316" s="33">
        <v>76044230</v>
      </c>
      <c r="T316" s="38">
        <f t="shared" si="78"/>
        <v>0.87451732152360551</v>
      </c>
      <c r="U316" s="38">
        <f t="shared" si="79"/>
        <v>0.10007530158589839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1193204960</v>
      </c>
      <c r="E317" s="34">
        <f>SUM(E311:E316)</f>
        <v>1189028292</v>
      </c>
      <c r="F317" s="34">
        <f>SUM(F311:F316)</f>
        <v>207728967</v>
      </c>
      <c r="G317" s="39">
        <f t="shared" si="72"/>
        <v>0.17409328150965783</v>
      </c>
      <c r="H317" s="34">
        <f>SUM(H311:H316)</f>
        <v>285120022</v>
      </c>
      <c r="I317" s="39">
        <f t="shared" si="73"/>
        <v>0.23895309821709088</v>
      </c>
      <c r="J317" s="34">
        <f>SUM(J311:J316)</f>
        <v>219276775</v>
      </c>
      <c r="K317" s="39">
        <f t="shared" si="74"/>
        <v>0.18441678509698572</v>
      </c>
      <c r="L317" s="34">
        <f>SUM(L311:L316)</f>
        <v>237778568</v>
      </c>
      <c r="M317" s="39">
        <f t="shared" si="75"/>
        <v>0.19997721635373836</v>
      </c>
      <c r="N317" s="34">
        <f t="shared" si="76"/>
        <v>949904332</v>
      </c>
      <c r="O317" s="39">
        <f t="shared" si="77"/>
        <v>0.79889127819003991</v>
      </c>
      <c r="P317" s="34">
        <f>SUM(P311:P316)</f>
        <v>259882210</v>
      </c>
      <c r="Q317" s="34">
        <f>SUM(Q311:Q316)</f>
        <v>1127120975</v>
      </c>
      <c r="R317" s="34">
        <f>SUM(R311:R316)</f>
        <v>1187186792</v>
      </c>
      <c r="S317" s="34">
        <f>SUM(S311:S316)</f>
        <v>963368610</v>
      </c>
      <c r="T317" s="39">
        <f t="shared" si="78"/>
        <v>0.81147180586220669</v>
      </c>
      <c r="U317" s="39">
        <f t="shared" si="79"/>
        <v>-8.5052539764072344E-2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180583723</v>
      </c>
      <c r="E318" s="33">
        <v>178177958</v>
      </c>
      <c r="F318" s="33">
        <v>35334277</v>
      </c>
      <c r="G318" s="38">
        <f t="shared" si="72"/>
        <v>0.1956670092575287</v>
      </c>
      <c r="H318" s="33">
        <v>39112521</v>
      </c>
      <c r="I318" s="38">
        <f t="shared" si="73"/>
        <v>0.21658940435069002</v>
      </c>
      <c r="J318" s="33">
        <v>36222767</v>
      </c>
      <c r="K318" s="38">
        <f t="shared" si="74"/>
        <v>0.20329544353628748</v>
      </c>
      <c r="L318" s="33">
        <v>48199199</v>
      </c>
      <c r="M318" s="38">
        <f t="shared" si="75"/>
        <v>0.27051156911339169</v>
      </c>
      <c r="N318" s="33">
        <f t="shared" si="76"/>
        <v>158868764</v>
      </c>
      <c r="O318" s="38">
        <f t="shared" si="77"/>
        <v>0.89162972672523277</v>
      </c>
      <c r="P318" s="33">
        <v>40241266</v>
      </c>
      <c r="Q318" s="33">
        <v>173282862</v>
      </c>
      <c r="R318" s="33">
        <v>169728562</v>
      </c>
      <c r="S318" s="33">
        <v>142639404</v>
      </c>
      <c r="T318" s="38">
        <f t="shared" si="78"/>
        <v>0.84039717487266519</v>
      </c>
      <c r="U318" s="38">
        <f t="shared" si="79"/>
        <v>0.19775553284034353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214255328</v>
      </c>
      <c r="E319" s="33">
        <v>212790836</v>
      </c>
      <c r="F319" s="33">
        <v>45193334</v>
      </c>
      <c r="G319" s="38">
        <f t="shared" si="72"/>
        <v>0.21093213607271413</v>
      </c>
      <c r="H319" s="33">
        <v>55472868</v>
      </c>
      <c r="I319" s="38">
        <f t="shared" si="73"/>
        <v>0.2589100981423435</v>
      </c>
      <c r="J319" s="33">
        <v>46079208</v>
      </c>
      <c r="K319" s="38">
        <f t="shared" si="74"/>
        <v>0.21654695693756285</v>
      </c>
      <c r="L319" s="33">
        <v>49377752</v>
      </c>
      <c r="M319" s="38">
        <f t="shared" si="75"/>
        <v>0.23204830117778191</v>
      </c>
      <c r="N319" s="33">
        <f t="shared" si="76"/>
        <v>196123162</v>
      </c>
      <c r="O319" s="38">
        <f t="shared" si="77"/>
        <v>0.92167109113665024</v>
      </c>
      <c r="P319" s="33">
        <v>47121605</v>
      </c>
      <c r="Q319" s="33">
        <v>203732871</v>
      </c>
      <c r="R319" s="33">
        <v>202538365</v>
      </c>
      <c r="S319" s="33">
        <v>179367481</v>
      </c>
      <c r="T319" s="38">
        <f t="shared" si="78"/>
        <v>0.88559755580134158</v>
      </c>
      <c r="U319" s="38">
        <f t="shared" si="79"/>
        <v>4.787924774633634E-2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95882480</v>
      </c>
      <c r="E320" s="33">
        <v>97091620</v>
      </c>
      <c r="F320" s="33">
        <v>20246214</v>
      </c>
      <c r="G320" s="38">
        <f t="shared" si="72"/>
        <v>0.21115655331401523</v>
      </c>
      <c r="H320" s="33">
        <v>27123737</v>
      </c>
      <c r="I320" s="38">
        <f t="shared" si="73"/>
        <v>0.2828852257471855</v>
      </c>
      <c r="J320" s="33">
        <v>19408383</v>
      </c>
      <c r="K320" s="38">
        <f t="shared" si="74"/>
        <v>0.1998976121729146</v>
      </c>
      <c r="L320" s="33">
        <v>22150129</v>
      </c>
      <c r="M320" s="38">
        <f t="shared" si="75"/>
        <v>0.22813636233487503</v>
      </c>
      <c r="N320" s="33">
        <f t="shared" si="76"/>
        <v>88928463</v>
      </c>
      <c r="O320" s="38">
        <f t="shared" si="77"/>
        <v>0.91592315588101214</v>
      </c>
      <c r="P320" s="33">
        <v>20535849</v>
      </c>
      <c r="Q320" s="33">
        <v>88920134</v>
      </c>
      <c r="R320" s="33">
        <v>90405854</v>
      </c>
      <c r="S320" s="33">
        <v>78641875</v>
      </c>
      <c r="T320" s="38">
        <f t="shared" si="78"/>
        <v>0.86987591533619046</v>
      </c>
      <c r="U320" s="38">
        <f t="shared" si="79"/>
        <v>7.8607901723469098E-2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62855321</v>
      </c>
      <c r="E321" s="33">
        <v>61644982</v>
      </c>
      <c r="F321" s="33">
        <v>13163723</v>
      </c>
      <c r="G321" s="38">
        <f t="shared" si="72"/>
        <v>0.20942893601641141</v>
      </c>
      <c r="H321" s="33">
        <v>16857641</v>
      </c>
      <c r="I321" s="38">
        <f t="shared" si="73"/>
        <v>0.26819751664302216</v>
      </c>
      <c r="J321" s="33">
        <v>13912515</v>
      </c>
      <c r="K321" s="38">
        <f t="shared" si="74"/>
        <v>0.22568771291067941</v>
      </c>
      <c r="L321" s="33">
        <v>13515492</v>
      </c>
      <c r="M321" s="38">
        <f t="shared" si="75"/>
        <v>0.21924723735015447</v>
      </c>
      <c r="N321" s="33">
        <f t="shared" si="76"/>
        <v>57449371</v>
      </c>
      <c r="O321" s="38">
        <f t="shared" si="77"/>
        <v>0.9319391317204051</v>
      </c>
      <c r="P321" s="33">
        <v>12552437</v>
      </c>
      <c r="Q321" s="33">
        <v>57811742</v>
      </c>
      <c r="R321" s="33">
        <v>57925577</v>
      </c>
      <c r="S321" s="33">
        <v>52594353</v>
      </c>
      <c r="T321" s="38">
        <f t="shared" si="78"/>
        <v>0.90796424867722936</v>
      </c>
      <c r="U321" s="38">
        <f t="shared" si="79"/>
        <v>7.6722551963415597E-2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51254848</v>
      </c>
      <c r="E322" s="33">
        <v>50625459</v>
      </c>
      <c r="F322" s="33">
        <v>6856541</v>
      </c>
      <c r="G322" s="38">
        <f t="shared" si="72"/>
        <v>0.13377351153202133</v>
      </c>
      <c r="H322" s="33">
        <v>13545655</v>
      </c>
      <c r="I322" s="38">
        <f t="shared" si="73"/>
        <v>0.26428046377193432</v>
      </c>
      <c r="J322" s="33">
        <v>10034104</v>
      </c>
      <c r="K322" s="38">
        <f t="shared" si="74"/>
        <v>0.19820272641873726</v>
      </c>
      <c r="L322" s="33">
        <v>8633151</v>
      </c>
      <c r="M322" s="38">
        <f t="shared" si="75"/>
        <v>0.17052983164063756</v>
      </c>
      <c r="N322" s="33">
        <f t="shared" si="76"/>
        <v>39069451</v>
      </c>
      <c r="O322" s="38">
        <f t="shared" si="77"/>
        <v>0.77173524490908818</v>
      </c>
      <c r="P322" s="33">
        <v>8907408</v>
      </c>
      <c r="Q322" s="33">
        <v>44647010</v>
      </c>
      <c r="R322" s="33">
        <v>45221853</v>
      </c>
      <c r="S322" s="33">
        <v>33154974</v>
      </c>
      <c r="T322" s="38">
        <f t="shared" si="78"/>
        <v>0.7331626592125714</v>
      </c>
      <c r="U322" s="38">
        <f t="shared" si="79"/>
        <v>-3.0789765103383604E-2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604831700</v>
      </c>
      <c r="E323" s="34">
        <f>SUM(E318:E322)</f>
        <v>600330855</v>
      </c>
      <c r="F323" s="34">
        <f>SUM(F318:F322)</f>
        <v>120794089</v>
      </c>
      <c r="G323" s="39">
        <f t="shared" si="72"/>
        <v>0.19971520837945497</v>
      </c>
      <c r="H323" s="34">
        <f>SUM(H318:H322)</f>
        <v>152112422</v>
      </c>
      <c r="I323" s="39">
        <f t="shared" si="73"/>
        <v>0.251495452371296</v>
      </c>
      <c r="J323" s="34">
        <f>SUM(J318:J322)</f>
        <v>125656977</v>
      </c>
      <c r="K323" s="39">
        <f t="shared" si="74"/>
        <v>0.20931287464809717</v>
      </c>
      <c r="L323" s="34">
        <f>SUM(L318:L322)</f>
        <v>141875723</v>
      </c>
      <c r="M323" s="39">
        <f t="shared" si="75"/>
        <v>0.23632922049292301</v>
      </c>
      <c r="N323" s="34">
        <f t="shared" si="76"/>
        <v>540439211</v>
      </c>
      <c r="O323" s="39">
        <f t="shared" si="77"/>
        <v>0.90023560591434204</v>
      </c>
      <c r="P323" s="34">
        <f>SUM(P318:P322)</f>
        <v>129358565</v>
      </c>
      <c r="Q323" s="34">
        <f>SUM(Q318:Q322)</f>
        <v>568394619</v>
      </c>
      <c r="R323" s="34">
        <f>SUM(R318:R322)</f>
        <v>565820211</v>
      </c>
      <c r="S323" s="34">
        <f>SUM(S318:S322)</f>
        <v>486398087</v>
      </c>
      <c r="T323" s="39">
        <f t="shared" si="78"/>
        <v>0.85963363899703471</v>
      </c>
      <c r="U323" s="39">
        <f t="shared" si="79"/>
        <v>9.6763271917866378E-2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40321150</v>
      </c>
      <c r="E324" s="33">
        <v>44734775</v>
      </c>
      <c r="F324" s="33">
        <v>46091649</v>
      </c>
      <c r="G324" s="38">
        <f t="shared" si="72"/>
        <v>1.1431134528653077</v>
      </c>
      <c r="H324" s="33">
        <v>9872657</v>
      </c>
      <c r="I324" s="38">
        <f t="shared" si="73"/>
        <v>0.24485058089861028</v>
      </c>
      <c r="J324" s="33">
        <v>-27108687</v>
      </c>
      <c r="K324" s="38">
        <f t="shared" si="74"/>
        <v>-0.60598688604111683</v>
      </c>
      <c r="L324" s="33">
        <v>8794847</v>
      </c>
      <c r="M324" s="38">
        <f t="shared" si="75"/>
        <v>0.19659978171344328</v>
      </c>
      <c r="N324" s="33">
        <f t="shared" si="76"/>
        <v>37650466</v>
      </c>
      <c r="O324" s="38">
        <f t="shared" si="77"/>
        <v>0.84163754036988003</v>
      </c>
      <c r="P324" s="33">
        <v>8516161</v>
      </c>
      <c r="Q324" s="33">
        <v>39031357</v>
      </c>
      <c r="R324" s="33">
        <v>39426721</v>
      </c>
      <c r="S324" s="33">
        <v>30944058</v>
      </c>
      <c r="T324" s="38">
        <f t="shared" si="78"/>
        <v>0.78484989913312853</v>
      </c>
      <c r="U324" s="38">
        <f t="shared" si="79"/>
        <v>3.272436958390057E-2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75596507</v>
      </c>
      <c r="E325" s="33">
        <v>75647373</v>
      </c>
      <c r="F325" s="33">
        <v>13335080</v>
      </c>
      <c r="G325" s="38">
        <f t="shared" si="72"/>
        <v>0.17639809733537026</v>
      </c>
      <c r="H325" s="33">
        <v>19481627</v>
      </c>
      <c r="I325" s="38">
        <f t="shared" si="73"/>
        <v>0.25770538577926622</v>
      </c>
      <c r="J325" s="33">
        <v>15811512</v>
      </c>
      <c r="K325" s="38">
        <f t="shared" si="74"/>
        <v>0.20901600905559536</v>
      </c>
      <c r="L325" s="33">
        <v>15484815</v>
      </c>
      <c r="M325" s="38">
        <f t="shared" si="75"/>
        <v>0.20469732636981328</v>
      </c>
      <c r="N325" s="33">
        <f t="shared" si="76"/>
        <v>64113034</v>
      </c>
      <c r="O325" s="38">
        <f t="shared" si="77"/>
        <v>0.84752492330434259</v>
      </c>
      <c r="P325" s="33">
        <v>14412901</v>
      </c>
      <c r="Q325" s="33">
        <v>69908553</v>
      </c>
      <c r="R325" s="33">
        <v>69984472</v>
      </c>
      <c r="S325" s="33">
        <v>58073374</v>
      </c>
      <c r="T325" s="38">
        <f t="shared" si="78"/>
        <v>0.82980370274137383</v>
      </c>
      <c r="U325" s="38">
        <f t="shared" si="79"/>
        <v>7.4371842282133116E-2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166071151</v>
      </c>
      <c r="E326" s="33">
        <v>162468914</v>
      </c>
      <c r="F326" s="33">
        <v>27383793</v>
      </c>
      <c r="G326" s="38">
        <f t="shared" si="72"/>
        <v>0.16489193237421471</v>
      </c>
      <c r="H326" s="33">
        <v>29795673</v>
      </c>
      <c r="I326" s="38">
        <f t="shared" si="73"/>
        <v>0.17941510503531105</v>
      </c>
      <c r="J326" s="33">
        <v>33520568</v>
      </c>
      <c r="K326" s="38">
        <f t="shared" si="74"/>
        <v>0.20631988713853286</v>
      </c>
      <c r="L326" s="33">
        <v>36198336</v>
      </c>
      <c r="M326" s="38">
        <f t="shared" si="75"/>
        <v>0.22280161237490637</v>
      </c>
      <c r="N326" s="33">
        <f t="shared" si="76"/>
        <v>126898370</v>
      </c>
      <c r="O326" s="38">
        <f t="shared" si="77"/>
        <v>0.78106246220123066</v>
      </c>
      <c r="P326" s="33">
        <v>29942646</v>
      </c>
      <c r="Q326" s="33">
        <v>155177147</v>
      </c>
      <c r="R326" s="33">
        <v>155941530</v>
      </c>
      <c r="S326" s="33">
        <v>114295073</v>
      </c>
      <c r="T326" s="38">
        <f t="shared" si="78"/>
        <v>0.73293543419767648</v>
      </c>
      <c r="U326" s="38">
        <f t="shared" si="79"/>
        <v>0.20892241787850008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315369925</v>
      </c>
      <c r="E327" s="33">
        <v>312851050</v>
      </c>
      <c r="F327" s="33">
        <v>54834406</v>
      </c>
      <c r="G327" s="38">
        <f t="shared" si="72"/>
        <v>0.17387328864665835</v>
      </c>
      <c r="H327" s="33">
        <v>96969127</v>
      </c>
      <c r="I327" s="38">
        <f t="shared" si="73"/>
        <v>0.30747740768242249</v>
      </c>
      <c r="J327" s="33">
        <v>47783992</v>
      </c>
      <c r="K327" s="38">
        <f t="shared" si="74"/>
        <v>0.15273719554401369</v>
      </c>
      <c r="L327" s="33">
        <v>72195580</v>
      </c>
      <c r="M327" s="38">
        <f t="shared" si="75"/>
        <v>0.23076662200750164</v>
      </c>
      <c r="N327" s="33">
        <f t="shared" si="76"/>
        <v>271783105</v>
      </c>
      <c r="O327" s="38">
        <f t="shared" si="77"/>
        <v>0.86873003942291382</v>
      </c>
      <c r="P327" s="33">
        <v>69954873</v>
      </c>
      <c r="Q327" s="33">
        <v>293484347</v>
      </c>
      <c r="R327" s="33">
        <v>285594377</v>
      </c>
      <c r="S327" s="33">
        <v>256642244</v>
      </c>
      <c r="T327" s="38">
        <f t="shared" si="78"/>
        <v>0.89862498938485758</v>
      </c>
      <c r="U327" s="38">
        <f t="shared" si="79"/>
        <v>3.2030749308915141E-2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78524000</v>
      </c>
      <c r="E328" s="33">
        <v>90772200</v>
      </c>
      <c r="F328" s="33">
        <v>17482076</v>
      </c>
      <c r="G328" s="38">
        <f t="shared" si="72"/>
        <v>0.2226335387906882</v>
      </c>
      <c r="H328" s="33">
        <v>21152554</v>
      </c>
      <c r="I328" s="38">
        <f t="shared" si="73"/>
        <v>0.26937692934644186</v>
      </c>
      <c r="J328" s="33">
        <v>18453704</v>
      </c>
      <c r="K328" s="38">
        <f t="shared" si="74"/>
        <v>0.20329686842447356</v>
      </c>
      <c r="L328" s="33">
        <v>18986810</v>
      </c>
      <c r="M328" s="38">
        <f t="shared" si="75"/>
        <v>0.20916987800229586</v>
      </c>
      <c r="N328" s="33">
        <f t="shared" si="76"/>
        <v>76075144</v>
      </c>
      <c r="O328" s="38">
        <f t="shared" si="77"/>
        <v>0.83808857778042178</v>
      </c>
      <c r="P328" s="33">
        <v>19014706</v>
      </c>
      <c r="Q328" s="33">
        <v>83182675</v>
      </c>
      <c r="R328" s="33">
        <v>79272930</v>
      </c>
      <c r="S328" s="33">
        <v>71930719</v>
      </c>
      <c r="T328" s="38">
        <f t="shared" si="78"/>
        <v>0.9073806026849266</v>
      </c>
      <c r="U328" s="38">
        <f t="shared" si="79"/>
        <v>-1.46707501025789E-3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145908592</v>
      </c>
      <c r="E329" s="33">
        <v>146037593</v>
      </c>
      <c r="F329" s="33">
        <v>32265758</v>
      </c>
      <c r="G329" s="38">
        <f t="shared" si="72"/>
        <v>0.22113679227334329</v>
      </c>
      <c r="H329" s="33">
        <v>34041915</v>
      </c>
      <c r="I329" s="38">
        <f t="shared" si="73"/>
        <v>0.23330987252621832</v>
      </c>
      <c r="J329" s="33">
        <v>32330095</v>
      </c>
      <c r="K329" s="38">
        <f t="shared" si="74"/>
        <v>0.22138200401591115</v>
      </c>
      <c r="L329" s="33">
        <v>41184879</v>
      </c>
      <c r="M329" s="38">
        <f t="shared" si="75"/>
        <v>0.28201559717572172</v>
      </c>
      <c r="N329" s="33">
        <f t="shared" si="76"/>
        <v>139822647</v>
      </c>
      <c r="O329" s="38">
        <f t="shared" si="77"/>
        <v>0.95744283459944457</v>
      </c>
      <c r="P329" s="33">
        <v>44393697</v>
      </c>
      <c r="Q329" s="33">
        <v>138903459</v>
      </c>
      <c r="R329" s="33">
        <v>141088908</v>
      </c>
      <c r="S329" s="33">
        <v>136531875</v>
      </c>
      <c r="T329" s="38">
        <f t="shared" si="78"/>
        <v>0.96770098326935805</v>
      </c>
      <c r="U329" s="38">
        <f t="shared" si="79"/>
        <v>-7.2280936638370097E-2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160320216</v>
      </c>
      <c r="E330" s="33">
        <v>156716644</v>
      </c>
      <c r="F330" s="33">
        <v>33183292</v>
      </c>
      <c r="G330" s="38">
        <f t="shared" si="72"/>
        <v>0.20698133290938181</v>
      </c>
      <c r="H330" s="33">
        <v>39768392</v>
      </c>
      <c r="I330" s="38">
        <f t="shared" si="73"/>
        <v>0.24805600311815948</v>
      </c>
      <c r="J330" s="33">
        <v>32280231</v>
      </c>
      <c r="K330" s="38">
        <f t="shared" si="74"/>
        <v>0.20597831969908698</v>
      </c>
      <c r="L330" s="33">
        <v>35932776</v>
      </c>
      <c r="M330" s="38">
        <f t="shared" si="75"/>
        <v>0.22928500178959932</v>
      </c>
      <c r="N330" s="33">
        <f t="shared" si="76"/>
        <v>141164691</v>
      </c>
      <c r="O330" s="38">
        <f t="shared" si="77"/>
        <v>0.90076387164084504</v>
      </c>
      <c r="P330" s="33">
        <v>31561385</v>
      </c>
      <c r="Q330" s="33">
        <v>164875378</v>
      </c>
      <c r="R330" s="33">
        <v>154749469</v>
      </c>
      <c r="S330" s="33">
        <v>153907870</v>
      </c>
      <c r="T330" s="38">
        <f t="shared" si="78"/>
        <v>0.99456153868935082</v>
      </c>
      <c r="U330" s="38">
        <f t="shared" si="79"/>
        <v>0.13850440973994016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84932819</v>
      </c>
      <c r="E331" s="33">
        <v>90396001</v>
      </c>
      <c r="F331" s="33">
        <v>20355228</v>
      </c>
      <c r="G331" s="38">
        <f t="shared" si="72"/>
        <v>0.2396626915209302</v>
      </c>
      <c r="H331" s="33">
        <v>24824361</v>
      </c>
      <c r="I331" s="38">
        <f t="shared" si="73"/>
        <v>0.29228231550868455</v>
      </c>
      <c r="J331" s="33">
        <v>18309405</v>
      </c>
      <c r="K331" s="38">
        <f t="shared" si="74"/>
        <v>0.20254662592872885</v>
      </c>
      <c r="L331" s="33">
        <v>23031029</v>
      </c>
      <c r="M331" s="38">
        <f t="shared" si="75"/>
        <v>0.25477929051308362</v>
      </c>
      <c r="N331" s="33">
        <f t="shared" si="76"/>
        <v>86520023</v>
      </c>
      <c r="O331" s="38">
        <f t="shared" si="77"/>
        <v>0.95712224039645288</v>
      </c>
      <c r="P331" s="33">
        <v>62301055</v>
      </c>
      <c r="Q331" s="33">
        <v>77489046</v>
      </c>
      <c r="R331" s="33">
        <v>83009932</v>
      </c>
      <c r="S331" s="33">
        <v>120650624</v>
      </c>
      <c r="T331" s="38">
        <f t="shared" si="78"/>
        <v>1.4534480524571445</v>
      </c>
      <c r="U331" s="38">
        <f t="shared" si="79"/>
        <v>-0.63032682191336886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1067044360</v>
      </c>
      <c r="E332" s="34">
        <f>SUM(E324:E331)</f>
        <v>1079624550</v>
      </c>
      <c r="F332" s="34">
        <f>SUM(F324:F331)</f>
        <v>244931282</v>
      </c>
      <c r="G332" s="39">
        <f t="shared" si="72"/>
        <v>0.22954179899324897</v>
      </c>
      <c r="H332" s="34">
        <f>SUM(H324:H331)</f>
        <v>275906306</v>
      </c>
      <c r="I332" s="39">
        <f t="shared" si="73"/>
        <v>0.25857060525581149</v>
      </c>
      <c r="J332" s="34">
        <f>SUM(J324:J331)</f>
        <v>171380820</v>
      </c>
      <c r="K332" s="39">
        <f t="shared" si="74"/>
        <v>0.15874112903416285</v>
      </c>
      <c r="L332" s="34">
        <f>SUM(L324:L331)</f>
        <v>251809072</v>
      </c>
      <c r="M332" s="39">
        <f t="shared" si="75"/>
        <v>0.23323763061890357</v>
      </c>
      <c r="N332" s="34">
        <f t="shared" si="76"/>
        <v>944027480</v>
      </c>
      <c r="O332" s="39">
        <f t="shared" si="77"/>
        <v>0.87440349517802274</v>
      </c>
      <c r="P332" s="34">
        <f>SUM(P324:P331)</f>
        <v>280097424</v>
      </c>
      <c r="Q332" s="34">
        <f>SUM(Q324:Q331)</f>
        <v>1022051962</v>
      </c>
      <c r="R332" s="34">
        <f>SUM(R324:R331)</f>
        <v>1009068339</v>
      </c>
      <c r="S332" s="34">
        <f>SUM(S324:S331)</f>
        <v>942975837</v>
      </c>
      <c r="T332" s="39">
        <f t="shared" si="78"/>
        <v>0.93450146095605524</v>
      </c>
      <c r="U332" s="39">
        <f t="shared" si="79"/>
        <v>-0.10099468819106316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24456890</v>
      </c>
      <c r="E333" s="33">
        <v>25339356</v>
      </c>
      <c r="F333" s="33">
        <v>4135308</v>
      </c>
      <c r="G333" s="38">
        <f t="shared" si="72"/>
        <v>0.16908560327989372</v>
      </c>
      <c r="H333" s="33">
        <v>7120460</v>
      </c>
      <c r="I333" s="38">
        <f t="shared" si="73"/>
        <v>0.29114331380645697</v>
      </c>
      <c r="J333" s="33">
        <v>3571682</v>
      </c>
      <c r="K333" s="38">
        <f t="shared" si="74"/>
        <v>0.14095393742445547</v>
      </c>
      <c r="L333" s="33">
        <v>1826556</v>
      </c>
      <c r="M333" s="38">
        <f t="shared" si="75"/>
        <v>7.2083757771902332E-2</v>
      </c>
      <c r="N333" s="33">
        <f t="shared" si="76"/>
        <v>16654006</v>
      </c>
      <c r="O333" s="38">
        <f t="shared" si="77"/>
        <v>0.65723872382549897</v>
      </c>
      <c r="P333" s="33">
        <v>4533846</v>
      </c>
      <c r="Q333" s="33">
        <v>24387044</v>
      </c>
      <c r="R333" s="33">
        <v>27047639</v>
      </c>
      <c r="S333" s="33">
        <v>19318440</v>
      </c>
      <c r="T333" s="38">
        <f t="shared" si="78"/>
        <v>0.7142375717155941</v>
      </c>
      <c r="U333" s="38">
        <f t="shared" si="79"/>
        <v>-0.59712879528770935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25657453</v>
      </c>
      <c r="E334" s="33">
        <v>24582553</v>
      </c>
      <c r="F334" s="33">
        <v>5222613</v>
      </c>
      <c r="G334" s="38">
        <f t="shared" si="72"/>
        <v>0.20355149827225641</v>
      </c>
      <c r="H334" s="33">
        <v>3859566</v>
      </c>
      <c r="I334" s="38">
        <f t="shared" si="73"/>
        <v>0.15042670057702143</v>
      </c>
      <c r="J334" s="33">
        <v>3479550</v>
      </c>
      <c r="K334" s="38">
        <f t="shared" si="74"/>
        <v>0.14154550993950873</v>
      </c>
      <c r="L334" s="33">
        <v>5609345</v>
      </c>
      <c r="M334" s="38">
        <f t="shared" si="75"/>
        <v>0.22818398886397193</v>
      </c>
      <c r="N334" s="33">
        <f t="shared" si="76"/>
        <v>18171074</v>
      </c>
      <c r="O334" s="38">
        <f t="shared" si="77"/>
        <v>0.73918579571454601</v>
      </c>
      <c r="P334" s="33">
        <v>6924993</v>
      </c>
      <c r="Q334" s="33">
        <v>19006627</v>
      </c>
      <c r="R334" s="33">
        <v>19556746</v>
      </c>
      <c r="S334" s="33">
        <v>21904970</v>
      </c>
      <c r="T334" s="38">
        <f t="shared" si="78"/>
        <v>1.1200723269607327</v>
      </c>
      <c r="U334" s="38">
        <f t="shared" si="79"/>
        <v>-0.18998546280118989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71220002</v>
      </c>
      <c r="E335" s="33">
        <v>78075562</v>
      </c>
      <c r="F335" s="33">
        <v>14053717</v>
      </c>
      <c r="G335" s="38">
        <f t="shared" si="72"/>
        <v>0.19732823090906401</v>
      </c>
      <c r="H335" s="33">
        <v>16934198</v>
      </c>
      <c r="I335" s="38">
        <f t="shared" si="73"/>
        <v>0.23777306268539561</v>
      </c>
      <c r="J335" s="33">
        <v>15389459</v>
      </c>
      <c r="K335" s="38">
        <f t="shared" si="74"/>
        <v>0.19710980754771895</v>
      </c>
      <c r="L335" s="33">
        <v>25220200</v>
      </c>
      <c r="M335" s="38">
        <f t="shared" si="75"/>
        <v>0.32302297100339794</v>
      </c>
      <c r="N335" s="33">
        <f t="shared" si="76"/>
        <v>71597574</v>
      </c>
      <c r="O335" s="38">
        <f t="shared" si="77"/>
        <v>0.91702924917786699</v>
      </c>
      <c r="P335" s="33">
        <v>18185808</v>
      </c>
      <c r="Q335" s="33">
        <v>50497628</v>
      </c>
      <c r="R335" s="33">
        <v>51629667</v>
      </c>
      <c r="S335" s="33">
        <v>53051245</v>
      </c>
      <c r="T335" s="38">
        <f t="shared" si="78"/>
        <v>1.02753413071597</v>
      </c>
      <c r="U335" s="38">
        <f t="shared" si="79"/>
        <v>0.38680667914232902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24649722</v>
      </c>
      <c r="E336" s="33">
        <v>27794464</v>
      </c>
      <c r="F336" s="33">
        <v>5498800</v>
      </c>
      <c r="G336" s="38">
        <f t="shared" si="72"/>
        <v>0.22307756655430028</v>
      </c>
      <c r="H336" s="33">
        <v>7828693</v>
      </c>
      <c r="I336" s="38">
        <f t="shared" si="73"/>
        <v>0.31759761834230826</v>
      </c>
      <c r="J336" s="33">
        <v>4604217</v>
      </c>
      <c r="K336" s="38">
        <f t="shared" si="74"/>
        <v>0.16565230399837896</v>
      </c>
      <c r="L336" s="33">
        <v>3319139</v>
      </c>
      <c r="M336" s="38">
        <f t="shared" si="75"/>
        <v>0.11941726956850113</v>
      </c>
      <c r="N336" s="33">
        <f t="shared" si="76"/>
        <v>21250849</v>
      </c>
      <c r="O336" s="38">
        <f t="shared" si="77"/>
        <v>0.76457128297203358</v>
      </c>
      <c r="P336" s="33">
        <v>4113371</v>
      </c>
      <c r="Q336" s="33">
        <v>23839294</v>
      </c>
      <c r="R336" s="33">
        <v>26995529</v>
      </c>
      <c r="S336" s="33">
        <v>13460159</v>
      </c>
      <c r="T336" s="38">
        <f t="shared" si="78"/>
        <v>0.49860697302875601</v>
      </c>
      <c r="U336" s="38">
        <f t="shared" si="79"/>
        <v>-0.19308542798595119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145984067</v>
      </c>
      <c r="E337" s="34">
        <f>SUM(E333:E336)</f>
        <v>155791935</v>
      </c>
      <c r="F337" s="34">
        <f>SUM(F333:F336)</f>
        <v>28910438</v>
      </c>
      <c r="G337" s="39">
        <f t="shared" si="72"/>
        <v>0.1980383105780989</v>
      </c>
      <c r="H337" s="34">
        <f>SUM(H333:H336)</f>
        <v>35742917</v>
      </c>
      <c r="I337" s="39">
        <f t="shared" si="73"/>
        <v>0.24484121955583002</v>
      </c>
      <c r="J337" s="34">
        <f>SUM(J333:J336)</f>
        <v>27044908</v>
      </c>
      <c r="K337" s="39">
        <f t="shared" si="74"/>
        <v>0.17359632897556604</v>
      </c>
      <c r="L337" s="34">
        <f>SUM(L333:L336)</f>
        <v>35975240</v>
      </c>
      <c r="M337" s="39">
        <f t="shared" si="75"/>
        <v>0.23091850037038181</v>
      </c>
      <c r="N337" s="34">
        <f t="shared" si="76"/>
        <v>127673503</v>
      </c>
      <c r="O337" s="39">
        <f t="shared" si="77"/>
        <v>0.81951291637785995</v>
      </c>
      <c r="P337" s="34">
        <f>SUM(P333:P336)</f>
        <v>33758018</v>
      </c>
      <c r="Q337" s="34">
        <f>SUM(Q333:Q336)</f>
        <v>117730593</v>
      </c>
      <c r="R337" s="34">
        <f>SUM(R333:R336)</f>
        <v>125229581</v>
      </c>
      <c r="S337" s="34">
        <f>SUM(S333:S336)</f>
        <v>107734814</v>
      </c>
      <c r="T337" s="39">
        <f t="shared" si="78"/>
        <v>0.86029844657868815</v>
      </c>
      <c r="U337" s="39">
        <f t="shared" si="79"/>
        <v>6.5679863077269474E-2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12753305757</v>
      </c>
      <c r="E338" s="34">
        <f>SUM(E302,E304:E309,E311:E316,E318:E322,E324:E331,E333:E336)</f>
        <v>12714612662</v>
      </c>
      <c r="F338" s="34">
        <f>SUM(F302,F304:F309,F311:F316,F318:F322,F324:F331,F333:F336)</f>
        <v>2561775437</v>
      </c>
      <c r="G338" s="39">
        <f t="shared" si="72"/>
        <v>0.20087148272077612</v>
      </c>
      <c r="H338" s="34">
        <f>SUM(H302,H304:H309,H311:H316,H318:H322,H324:H331,H333:H336)</f>
        <v>3047985215</v>
      </c>
      <c r="I338" s="39">
        <f t="shared" si="73"/>
        <v>0.23899569829783388</v>
      </c>
      <c r="J338" s="34">
        <f>SUM(J302,J304:J309,J311:J316,J318:J322,J324:J331,J333:J336)</f>
        <v>2618656157</v>
      </c>
      <c r="K338" s="39">
        <f t="shared" si="74"/>
        <v>0.20595642404635292</v>
      </c>
      <c r="L338" s="34">
        <f>SUM(L302,L304:L309,L311:L316,L318:L322,L324:L331,L333:L336)</f>
        <v>2898980967</v>
      </c>
      <c r="M338" s="39">
        <f t="shared" si="75"/>
        <v>0.22800387586042217</v>
      </c>
      <c r="N338" s="34">
        <f t="shared" si="76"/>
        <v>11127397776</v>
      </c>
      <c r="O338" s="39">
        <f t="shared" si="77"/>
        <v>0.87516608423757269</v>
      </c>
      <c r="P338" s="34">
        <f>SUM(P302,P304:P309,P311:P316,P318:P322,P324:P331,P333:P336)</f>
        <v>3064397205</v>
      </c>
      <c r="Q338" s="34">
        <f>SUM(Q302,Q304:Q309,Q311:Q316,Q318:Q322,Q324:Q331,Q333:Q336)</f>
        <v>13020248596</v>
      </c>
      <c r="R338" s="34">
        <f>SUM(R302,R304:R309,R311:R316,R318:R322,R324:R331,R333:R336)</f>
        <v>13011692040</v>
      </c>
      <c r="S338" s="34">
        <f>SUM(S302,S304:S309,S311:S316,S318:S322,S324:S331,S333:S336)</f>
        <v>11392736083</v>
      </c>
      <c r="T338" s="39">
        <f t="shared" si="78"/>
        <v>0.87557683105140571</v>
      </c>
      <c r="U338" s="39">
        <f t="shared" si="79"/>
        <v>-5.398002508620614E-2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97694743080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97661609193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22465748520</v>
      </c>
      <c r="G339" s="41">
        <f t="shared" si="72"/>
        <v>0.22995862225261507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24065207212</v>
      </c>
      <c r="I339" s="41">
        <f t="shared" si="73"/>
        <v>0.24633062592010246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21149367688</v>
      </c>
      <c r="K339" s="41">
        <f t="shared" si="74"/>
        <v>0.21655764084538454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22836515315</v>
      </c>
      <c r="M339" s="41">
        <f t="shared" si="75"/>
        <v>0.23383308450171258</v>
      </c>
      <c r="N339" s="36">
        <f t="shared" si="76"/>
        <v>90516838735</v>
      </c>
      <c r="O339" s="41">
        <f t="shared" si="77"/>
        <v>0.92684156530863193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20815077419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99584151800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93067279622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86262779443</v>
      </c>
      <c r="T339" s="41">
        <f t="shared" si="78"/>
        <v>0.92688622460399606</v>
      </c>
      <c r="U339" s="41">
        <f t="shared" si="79"/>
        <v>9.7114118545378547E-2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14031258</v>
      </c>
      <c r="E8" s="33">
        <v>13061637</v>
      </c>
      <c r="F8" s="33">
        <v>2434148</v>
      </c>
      <c r="G8" s="38">
        <f>IF(($D8       =0),0,($F8       /$D8       ))</f>
        <v>0.17348038215817854</v>
      </c>
      <c r="H8" s="33">
        <v>2575278</v>
      </c>
      <c r="I8" s="38">
        <f>IF(($D8       =0),0,($H8       /$D8       ))</f>
        <v>0.18353863922964</v>
      </c>
      <c r="J8" s="33">
        <v>2584188</v>
      </c>
      <c r="K8" s="38">
        <f>IF(($E8       =0),0,($J8       /$E8       ))</f>
        <v>0.19784564522808282</v>
      </c>
      <c r="L8" s="33">
        <v>2235975</v>
      </c>
      <c r="M8" s="38">
        <f>IF(($E8       =0),0,($L8       /$E8       ))</f>
        <v>0.17118642938859807</v>
      </c>
      <c r="N8" s="33">
        <f>$F8       +$H8       +$J8       +$L8</f>
        <v>9829589</v>
      </c>
      <c r="O8" s="38">
        <f>IF(($E8       =0),0,($N8       /$E8       ))</f>
        <v>0.75255414003619914</v>
      </c>
      <c r="P8" s="33">
        <v>2177636</v>
      </c>
      <c r="Q8" s="33">
        <v>13510379</v>
      </c>
      <c r="R8" s="33">
        <v>13510379</v>
      </c>
      <c r="S8" s="33">
        <v>9282426</v>
      </c>
      <c r="T8" s="38">
        <f>IF(($R8       =0),0,($S8       /$R8       ))</f>
        <v>0.68705889005778442</v>
      </c>
      <c r="U8" s="38">
        <f>IF(($P8       =0),0,(($L8       /$P8       )-1))</f>
        <v>2.6790060414137118E-2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64643580</v>
      </c>
      <c r="E9" s="33">
        <v>64800730</v>
      </c>
      <c r="F9" s="33">
        <v>6155300</v>
      </c>
      <c r="G9" s="38">
        <f>IF(($D9       =0),0,($F9       /$D9       ))</f>
        <v>9.5219045727356066E-2</v>
      </c>
      <c r="H9" s="33">
        <v>18827973</v>
      </c>
      <c r="I9" s="38">
        <f>IF(($D9       =0),0,($H9       /$D9       ))</f>
        <v>0.29125820383091405</v>
      </c>
      <c r="J9" s="33">
        <v>16110442</v>
      </c>
      <c r="K9" s="38">
        <f>IF(($E9       =0),0,($J9       /$E9       ))</f>
        <v>0.24861513134188457</v>
      </c>
      <c r="L9" s="33">
        <v>10229322</v>
      </c>
      <c r="M9" s="38">
        <f>IF(($E9       =0),0,($L9       /$E9       ))</f>
        <v>0.15785812906737315</v>
      </c>
      <c r="N9" s="33">
        <f>$F9       +$H9       +$J9       +$L9</f>
        <v>51323037</v>
      </c>
      <c r="O9" s="38">
        <f>IF(($E9       =0),0,($N9       /$E9       ))</f>
        <v>0.79201325355439667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78674838</v>
      </c>
      <c r="E10" s="34">
        <f>SUM(E8:E9)</f>
        <v>77862367</v>
      </c>
      <c r="F10" s="34">
        <f>SUM(F8:F9)</f>
        <v>8589448</v>
      </c>
      <c r="G10" s="39">
        <f t="shared" ref="G10:G54" si="0">IF(($D10      =0),0,($F10      /$D10      ))</f>
        <v>0.10917655782144731</v>
      </c>
      <c r="H10" s="34">
        <f>SUM(H8:H9)</f>
        <v>21403251</v>
      </c>
      <c r="I10" s="39">
        <f t="shared" ref="I10:I54" si="1">IF(($D10      =0),0,($H10      /$D10      ))</f>
        <v>0.27204696627402014</v>
      </c>
      <c r="J10" s="34">
        <f>SUM(J8:J9)</f>
        <v>18694630</v>
      </c>
      <c r="K10" s="39">
        <f t="shared" ref="K10:K54" si="2">IF(($E10      =0),0,($J10      /$E10      ))</f>
        <v>0.24009840337887492</v>
      </c>
      <c r="L10" s="34">
        <f>SUM(L8:L9)</f>
        <v>12465297</v>
      </c>
      <c r="M10" s="39">
        <f t="shared" ref="M10:M54" si="3">IF(($E10      =0),0,($L10      /$E10      ))</f>
        <v>0.16009398995024129</v>
      </c>
      <c r="N10" s="34">
        <f t="shared" ref="N10:N54" si="4">$F10      +$H10      +$J10      +$L10</f>
        <v>61152626</v>
      </c>
      <c r="O10" s="39">
        <f t="shared" ref="O10:O54" si="5">IF(($E10      =0),0,($N10      /$E10      ))</f>
        <v>0.78539387326871268</v>
      </c>
      <c r="P10" s="34">
        <f>SUM(P8:P9)</f>
        <v>2177636</v>
      </c>
      <c r="Q10" s="34">
        <f>SUM(Q8:Q9)</f>
        <v>13510379</v>
      </c>
      <c r="R10" s="34">
        <f>SUM(R8:R9)</f>
        <v>13510379</v>
      </c>
      <c r="S10" s="34">
        <f>SUM(S8:S9)</f>
        <v>9282426</v>
      </c>
      <c r="T10" s="39">
        <f t="shared" ref="T10:T54" si="6">IF(($R10      =0),0,($S10      /$R10      ))</f>
        <v>0.68705889005778442</v>
      </c>
      <c r="U10" s="39">
        <f t="shared" ref="U10:U54" si="7">IF(($P10      =0),0,(($L10      /$P10      )-1))</f>
        <v>4.7242335266316315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951276</v>
      </c>
      <c r="E11" s="33">
        <v>995504</v>
      </c>
      <c r="F11" s="33">
        <v>213394</v>
      </c>
      <c r="G11" s="38">
        <f t="shared" si="0"/>
        <v>0.22432396065915675</v>
      </c>
      <c r="H11" s="33">
        <v>308889</v>
      </c>
      <c r="I11" s="38">
        <f t="shared" si="1"/>
        <v>0.32471017874938501</v>
      </c>
      <c r="J11" s="33">
        <v>214931</v>
      </c>
      <c r="K11" s="38">
        <f t="shared" si="2"/>
        <v>0.21590169401629727</v>
      </c>
      <c r="L11" s="33">
        <v>221312</v>
      </c>
      <c r="M11" s="38">
        <f t="shared" si="3"/>
        <v>0.22231151256047188</v>
      </c>
      <c r="N11" s="33">
        <f t="shared" si="4"/>
        <v>958526</v>
      </c>
      <c r="O11" s="38">
        <f t="shared" si="5"/>
        <v>0.96285499606229608</v>
      </c>
      <c r="P11" s="33">
        <v>206560</v>
      </c>
      <c r="Q11" s="33">
        <v>963954</v>
      </c>
      <c r="R11" s="33">
        <v>963954</v>
      </c>
      <c r="S11" s="33">
        <v>927515</v>
      </c>
      <c r="T11" s="38">
        <f t="shared" si="6"/>
        <v>0.96219840365826581</v>
      </c>
      <c r="U11" s="38">
        <f t="shared" si="7"/>
        <v>7.1417505809449944E-2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1724645</v>
      </c>
      <c r="E12" s="33">
        <v>1590745</v>
      </c>
      <c r="F12" s="33">
        <v>355891</v>
      </c>
      <c r="G12" s="38">
        <f t="shared" si="0"/>
        <v>0.20635609067373287</v>
      </c>
      <c r="H12" s="33">
        <v>434537</v>
      </c>
      <c r="I12" s="38">
        <f t="shared" si="1"/>
        <v>0.25195735934061791</v>
      </c>
      <c r="J12" s="33">
        <v>404151</v>
      </c>
      <c r="K12" s="38">
        <f t="shared" si="2"/>
        <v>0.25406397631298544</v>
      </c>
      <c r="L12" s="33">
        <v>427279</v>
      </c>
      <c r="M12" s="38">
        <f t="shared" si="3"/>
        <v>0.2686030759172589</v>
      </c>
      <c r="N12" s="33">
        <f t="shared" si="4"/>
        <v>1621858</v>
      </c>
      <c r="O12" s="38">
        <f t="shared" si="5"/>
        <v>1.0195587602035525</v>
      </c>
      <c r="P12" s="33">
        <v>365860</v>
      </c>
      <c r="Q12" s="33">
        <v>1727117</v>
      </c>
      <c r="R12" s="33">
        <v>1737910</v>
      </c>
      <c r="S12" s="33">
        <v>1396166</v>
      </c>
      <c r="T12" s="38">
        <f t="shared" si="6"/>
        <v>0.80335920732373944</v>
      </c>
      <c r="U12" s="38">
        <f t="shared" si="7"/>
        <v>0.16787569015470405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2774820</v>
      </c>
      <c r="E13" s="33">
        <v>2724820</v>
      </c>
      <c r="F13" s="33">
        <v>426853</v>
      </c>
      <c r="G13" s="38">
        <f t="shared" si="0"/>
        <v>0.15383087912008706</v>
      </c>
      <c r="H13" s="33">
        <v>58530</v>
      </c>
      <c r="I13" s="38">
        <f t="shared" si="1"/>
        <v>2.1093260103358057E-2</v>
      </c>
      <c r="J13" s="33">
        <v>363907</v>
      </c>
      <c r="K13" s="38">
        <f t="shared" si="2"/>
        <v>0.13355267503908516</v>
      </c>
      <c r="L13" s="33">
        <v>1964110</v>
      </c>
      <c r="M13" s="38">
        <f t="shared" si="3"/>
        <v>0.7208219258519829</v>
      </c>
      <c r="N13" s="33">
        <f t="shared" si="4"/>
        <v>2813400</v>
      </c>
      <c r="O13" s="38">
        <f t="shared" si="5"/>
        <v>1.0325085693733898</v>
      </c>
      <c r="P13" s="33">
        <v>655909</v>
      </c>
      <c r="Q13" s="33">
        <v>2624040</v>
      </c>
      <c r="R13" s="33">
        <v>2624040</v>
      </c>
      <c r="S13" s="33">
        <v>2585412</v>
      </c>
      <c r="T13" s="38">
        <f t="shared" si="6"/>
        <v>0.98527918781725887</v>
      </c>
      <c r="U13" s="38">
        <f t="shared" si="7"/>
        <v>1.994485515521208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6972809</v>
      </c>
      <c r="E14" s="33">
        <v>6952809</v>
      </c>
      <c r="F14" s="33">
        <v>523622</v>
      </c>
      <c r="G14" s="38">
        <f t="shared" si="0"/>
        <v>7.5094843412461171E-2</v>
      </c>
      <c r="H14" s="33">
        <v>2451888</v>
      </c>
      <c r="I14" s="38">
        <f t="shared" si="1"/>
        <v>0.35163561772594087</v>
      </c>
      <c r="J14" s="33">
        <v>3370685</v>
      </c>
      <c r="K14" s="38">
        <f t="shared" si="2"/>
        <v>0.48479470671494068</v>
      </c>
      <c r="L14" s="33">
        <v>675922</v>
      </c>
      <c r="M14" s="38">
        <f t="shared" si="3"/>
        <v>9.7215672111804027E-2</v>
      </c>
      <c r="N14" s="33">
        <f t="shared" si="4"/>
        <v>7022117</v>
      </c>
      <c r="O14" s="38">
        <f t="shared" si="5"/>
        <v>1.0099683451681183</v>
      </c>
      <c r="P14" s="33">
        <v>1207189</v>
      </c>
      <c r="Q14" s="33">
        <v>7381452</v>
      </c>
      <c r="R14" s="33">
        <v>7381452</v>
      </c>
      <c r="S14" s="33">
        <v>6344784</v>
      </c>
      <c r="T14" s="38">
        <f t="shared" si="6"/>
        <v>0.85955771303532147</v>
      </c>
      <c r="U14" s="38">
        <f t="shared" si="7"/>
        <v>-0.44008601801374925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20000</v>
      </c>
      <c r="E16" s="33">
        <v>20000</v>
      </c>
      <c r="F16" s="33">
        <v>0</v>
      </c>
      <c r="G16" s="38">
        <f t="shared" si="0"/>
        <v>0</v>
      </c>
      <c r="H16" s="33">
        <v>5518</v>
      </c>
      <c r="I16" s="38">
        <f t="shared" si="1"/>
        <v>0.27589999999999998</v>
      </c>
      <c r="J16" s="33">
        <v>5209</v>
      </c>
      <c r="K16" s="38">
        <f t="shared" si="2"/>
        <v>0.26045000000000001</v>
      </c>
      <c r="L16" s="33">
        <v>8875</v>
      </c>
      <c r="M16" s="38">
        <f t="shared" si="3"/>
        <v>0.44374999999999998</v>
      </c>
      <c r="N16" s="33">
        <f t="shared" si="4"/>
        <v>19602</v>
      </c>
      <c r="O16" s="38">
        <f t="shared" si="5"/>
        <v>0.98009999999999997</v>
      </c>
      <c r="P16" s="33">
        <v>0</v>
      </c>
      <c r="Q16" s="33">
        <v>20900</v>
      </c>
      <c r="R16" s="33">
        <v>20900</v>
      </c>
      <c r="S16" s="33">
        <v>2300</v>
      </c>
      <c r="T16" s="38">
        <f t="shared" si="6"/>
        <v>0.11004784688995216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12443550</v>
      </c>
      <c r="E19" s="34">
        <f>SUM(E11:E18)</f>
        <v>12283878</v>
      </c>
      <c r="F19" s="34">
        <f>SUM(F11:F18)</f>
        <v>1519760</v>
      </c>
      <c r="G19" s="39">
        <f t="shared" si="0"/>
        <v>0.12213234969120548</v>
      </c>
      <c r="H19" s="34">
        <f>SUM(H11:H18)</f>
        <v>3259362</v>
      </c>
      <c r="I19" s="39">
        <f t="shared" si="1"/>
        <v>0.26193184420844534</v>
      </c>
      <c r="J19" s="34">
        <f>SUM(J11:J18)</f>
        <v>4358883</v>
      </c>
      <c r="K19" s="39">
        <f t="shared" si="2"/>
        <v>0.35484583940022851</v>
      </c>
      <c r="L19" s="34">
        <f>SUM(L11:L18)</f>
        <v>3297498</v>
      </c>
      <c r="M19" s="39">
        <f t="shared" si="3"/>
        <v>0.26844112258360103</v>
      </c>
      <c r="N19" s="34">
        <f t="shared" si="4"/>
        <v>12435503</v>
      </c>
      <c r="O19" s="39">
        <f t="shared" si="5"/>
        <v>1.0123434146773518</v>
      </c>
      <c r="P19" s="34">
        <f>SUM(P11:P18)</f>
        <v>2435518</v>
      </c>
      <c r="Q19" s="34">
        <f>SUM(Q11:Q18)</f>
        <v>12717463</v>
      </c>
      <c r="R19" s="34">
        <f>SUM(R11:R18)</f>
        <v>12728256</v>
      </c>
      <c r="S19" s="34">
        <f>SUM(S11:S18)</f>
        <v>11256177</v>
      </c>
      <c r="T19" s="39">
        <f t="shared" si="6"/>
        <v>0.88434558512965167</v>
      </c>
      <c r="U19" s="39">
        <f t="shared" si="7"/>
        <v>0.35392060333777042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6107673</v>
      </c>
      <c r="E20" s="33">
        <v>6247673</v>
      </c>
      <c r="F20" s="33">
        <v>191373</v>
      </c>
      <c r="G20" s="38">
        <f t="shared" si="0"/>
        <v>3.1333209882061466E-2</v>
      </c>
      <c r="H20" s="33">
        <v>263846</v>
      </c>
      <c r="I20" s="38">
        <f t="shared" si="1"/>
        <v>4.3199103815806772E-2</v>
      </c>
      <c r="J20" s="33">
        <v>49391</v>
      </c>
      <c r="K20" s="38">
        <f t="shared" si="2"/>
        <v>7.9055033770173318E-3</v>
      </c>
      <c r="L20" s="33">
        <v>444023</v>
      </c>
      <c r="M20" s="38">
        <f t="shared" si="3"/>
        <v>7.1070140834835621E-2</v>
      </c>
      <c r="N20" s="33">
        <f t="shared" si="4"/>
        <v>948633</v>
      </c>
      <c r="O20" s="38">
        <f t="shared" si="5"/>
        <v>0.15183781225425849</v>
      </c>
      <c r="P20" s="33">
        <v>161509</v>
      </c>
      <c r="Q20" s="33">
        <v>6469794</v>
      </c>
      <c r="R20" s="33">
        <v>6489794</v>
      </c>
      <c r="S20" s="33">
        <v>559728</v>
      </c>
      <c r="T20" s="38">
        <f t="shared" si="6"/>
        <v>8.6247421720935982E-2</v>
      </c>
      <c r="U20" s="38">
        <f t="shared" si="7"/>
        <v>1.7492152140128412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2895000</v>
      </c>
      <c r="E21" s="33">
        <v>2895000</v>
      </c>
      <c r="F21" s="33">
        <v>348278</v>
      </c>
      <c r="G21" s="38">
        <f t="shared" si="0"/>
        <v>0.12030328151986183</v>
      </c>
      <c r="H21" s="33">
        <v>197788</v>
      </c>
      <c r="I21" s="38">
        <f t="shared" si="1"/>
        <v>6.8320552677029356E-2</v>
      </c>
      <c r="J21" s="33">
        <v>360749</v>
      </c>
      <c r="K21" s="38">
        <f t="shared" si="2"/>
        <v>0.12461105354058721</v>
      </c>
      <c r="L21" s="33">
        <v>2005732</v>
      </c>
      <c r="M21" s="38">
        <f t="shared" si="3"/>
        <v>0.6928262521588946</v>
      </c>
      <c r="N21" s="33">
        <f t="shared" si="4"/>
        <v>2912547</v>
      </c>
      <c r="O21" s="38">
        <f t="shared" si="5"/>
        <v>1.006061139896373</v>
      </c>
      <c r="P21" s="33">
        <v>115500</v>
      </c>
      <c r="Q21" s="33">
        <v>517725</v>
      </c>
      <c r="R21" s="33">
        <v>537725</v>
      </c>
      <c r="S21" s="33">
        <v>395432</v>
      </c>
      <c r="T21" s="38">
        <f t="shared" si="6"/>
        <v>0.73537960853596174</v>
      </c>
      <c r="U21" s="38">
        <f t="shared" si="7"/>
        <v>16.365645021645022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2639594</v>
      </c>
      <c r="E23" s="33">
        <v>2847401</v>
      </c>
      <c r="F23" s="33">
        <v>562752</v>
      </c>
      <c r="G23" s="38">
        <f t="shared" si="0"/>
        <v>0.21319642338935457</v>
      </c>
      <c r="H23" s="33">
        <v>704196</v>
      </c>
      <c r="I23" s="38">
        <f t="shared" si="1"/>
        <v>0.2667819369190868</v>
      </c>
      <c r="J23" s="33">
        <v>370810</v>
      </c>
      <c r="K23" s="38">
        <f t="shared" si="2"/>
        <v>0.13022753029868289</v>
      </c>
      <c r="L23" s="33">
        <v>569235</v>
      </c>
      <c r="M23" s="38">
        <f t="shared" si="3"/>
        <v>0.1999138863827048</v>
      </c>
      <c r="N23" s="33">
        <f t="shared" si="4"/>
        <v>2206993</v>
      </c>
      <c r="O23" s="38">
        <f t="shared" si="5"/>
        <v>0.77509033676675676</v>
      </c>
      <c r="P23" s="33">
        <v>3258186</v>
      </c>
      <c r="Q23" s="33">
        <v>2625180</v>
      </c>
      <c r="R23" s="33">
        <v>2475180</v>
      </c>
      <c r="S23" s="33">
        <v>4754160</v>
      </c>
      <c r="T23" s="38">
        <f t="shared" si="6"/>
        <v>1.9207330375972655</v>
      </c>
      <c r="U23" s="38">
        <f t="shared" si="7"/>
        <v>-0.8252908213343253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2053344</v>
      </c>
      <c r="E24" s="33">
        <v>1219354</v>
      </c>
      <c r="F24" s="33">
        <v>290897</v>
      </c>
      <c r="G24" s="38">
        <f t="shared" si="0"/>
        <v>0.14166988093568345</v>
      </c>
      <c r="H24" s="33">
        <v>308787</v>
      </c>
      <c r="I24" s="38">
        <f t="shared" si="1"/>
        <v>0.15038249801299733</v>
      </c>
      <c r="J24" s="33">
        <v>276991</v>
      </c>
      <c r="K24" s="38">
        <f t="shared" si="2"/>
        <v>0.2271620874659861</v>
      </c>
      <c r="L24" s="33">
        <v>273616</v>
      </c>
      <c r="M24" s="38">
        <f t="shared" si="3"/>
        <v>0.22439422841931056</v>
      </c>
      <c r="N24" s="33">
        <f t="shared" si="4"/>
        <v>1150291</v>
      </c>
      <c r="O24" s="38">
        <f t="shared" si="5"/>
        <v>0.94336099278798446</v>
      </c>
      <c r="P24" s="33">
        <v>401793</v>
      </c>
      <c r="Q24" s="33">
        <v>1992917</v>
      </c>
      <c r="R24" s="33">
        <v>1992918</v>
      </c>
      <c r="S24" s="33">
        <v>1615631</v>
      </c>
      <c r="T24" s="38">
        <f t="shared" si="6"/>
        <v>0.81068613962039582</v>
      </c>
      <c r="U24" s="38">
        <f t="shared" si="7"/>
        <v>-0.31901252635063326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73637</v>
      </c>
      <c r="I25" s="38">
        <f t="shared" si="1"/>
        <v>0.32727555555555554</v>
      </c>
      <c r="J25" s="33">
        <v>0</v>
      </c>
      <c r="K25" s="38">
        <f t="shared" si="2"/>
        <v>0</v>
      </c>
      <c r="L25" s="33">
        <v>70229</v>
      </c>
      <c r="M25" s="38">
        <f t="shared" si="3"/>
        <v>0.3121288888888889</v>
      </c>
      <c r="N25" s="33">
        <f t="shared" si="4"/>
        <v>143866</v>
      </c>
      <c r="O25" s="38">
        <f t="shared" si="5"/>
        <v>0.63940444444444444</v>
      </c>
      <c r="P25" s="33">
        <v>99313</v>
      </c>
      <c r="Q25" s="33">
        <v>2956991</v>
      </c>
      <c r="R25" s="33">
        <v>2956991</v>
      </c>
      <c r="S25" s="33">
        <v>211163</v>
      </c>
      <c r="T25" s="38">
        <f t="shared" si="6"/>
        <v>7.1411444945216271E-2</v>
      </c>
      <c r="U25" s="38">
        <f t="shared" si="7"/>
        <v>-0.29285189250148524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10216392</v>
      </c>
      <c r="E26" s="33">
        <v>10376529</v>
      </c>
      <c r="F26" s="33">
        <v>2711089</v>
      </c>
      <c r="G26" s="38">
        <f t="shared" si="0"/>
        <v>0.26536657951261072</v>
      </c>
      <c r="H26" s="33">
        <v>2351233</v>
      </c>
      <c r="I26" s="38">
        <f t="shared" si="1"/>
        <v>0.23014318557862698</v>
      </c>
      <c r="J26" s="33">
        <v>2496255</v>
      </c>
      <c r="K26" s="38">
        <f t="shared" si="2"/>
        <v>0.24056743830234562</v>
      </c>
      <c r="L26" s="33">
        <v>2590585</v>
      </c>
      <c r="M26" s="38">
        <f t="shared" si="3"/>
        <v>0.24965814676564774</v>
      </c>
      <c r="N26" s="33">
        <f t="shared" si="4"/>
        <v>10149162</v>
      </c>
      <c r="O26" s="38">
        <f t="shared" si="5"/>
        <v>0.97808833763197689</v>
      </c>
      <c r="P26" s="33">
        <v>2675713</v>
      </c>
      <c r="Q26" s="33">
        <v>11451324</v>
      </c>
      <c r="R26" s="33">
        <v>0</v>
      </c>
      <c r="S26" s="33">
        <v>10160419</v>
      </c>
      <c r="T26" s="38">
        <f t="shared" si="6"/>
        <v>0</v>
      </c>
      <c r="U26" s="38">
        <f t="shared" si="7"/>
        <v>-3.1815071347338075E-2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24137003</v>
      </c>
      <c r="E27" s="34">
        <f>SUM(E20:E26)</f>
        <v>23810957</v>
      </c>
      <c r="F27" s="34">
        <f>SUM(F20:F26)</f>
        <v>4104389</v>
      </c>
      <c r="G27" s="39">
        <f t="shared" si="0"/>
        <v>0.17004551062118192</v>
      </c>
      <c r="H27" s="34">
        <f>SUM(H20:H26)</f>
        <v>3899487</v>
      </c>
      <c r="I27" s="39">
        <f t="shared" si="1"/>
        <v>0.16155638709577988</v>
      </c>
      <c r="J27" s="34">
        <f>SUM(J20:J26)</f>
        <v>3554196</v>
      </c>
      <c r="K27" s="39">
        <f t="shared" si="2"/>
        <v>0.14926724700733365</v>
      </c>
      <c r="L27" s="34">
        <f>SUM(L20:L26)</f>
        <v>5953420</v>
      </c>
      <c r="M27" s="39">
        <f t="shared" si="3"/>
        <v>0.25002858977906683</v>
      </c>
      <c r="N27" s="34">
        <f t="shared" si="4"/>
        <v>17511492</v>
      </c>
      <c r="O27" s="39">
        <f t="shared" si="5"/>
        <v>0.73543839502125008</v>
      </c>
      <c r="P27" s="34">
        <f>SUM(P20:P26)</f>
        <v>6712014</v>
      </c>
      <c r="Q27" s="34">
        <f>SUM(Q20:Q26)</f>
        <v>26013931</v>
      </c>
      <c r="R27" s="34">
        <f>SUM(R20:R26)</f>
        <v>14452608</v>
      </c>
      <c r="S27" s="34">
        <f>SUM(S20:S26)</f>
        <v>17696533</v>
      </c>
      <c r="T27" s="39">
        <f t="shared" si="6"/>
        <v>1.2244525693909363</v>
      </c>
      <c r="U27" s="39">
        <f t="shared" si="7"/>
        <v>-0.11302032445105148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1049359</v>
      </c>
      <c r="E28" s="33">
        <v>1049359</v>
      </c>
      <c r="F28" s="33">
        <v>185118</v>
      </c>
      <c r="G28" s="38">
        <f t="shared" si="0"/>
        <v>0.17641055158434815</v>
      </c>
      <c r="H28" s="33">
        <v>205104</v>
      </c>
      <c r="I28" s="38">
        <f t="shared" si="1"/>
        <v>0.1954564643749184</v>
      </c>
      <c r="J28" s="33">
        <v>85247</v>
      </c>
      <c r="K28" s="38">
        <f t="shared" si="2"/>
        <v>8.1237212431589184E-2</v>
      </c>
      <c r="L28" s="33">
        <v>79429</v>
      </c>
      <c r="M28" s="38">
        <f t="shared" si="3"/>
        <v>7.5692875364865603E-2</v>
      </c>
      <c r="N28" s="33">
        <f t="shared" si="4"/>
        <v>554898</v>
      </c>
      <c r="O28" s="38">
        <f t="shared" si="5"/>
        <v>0.52879710375572131</v>
      </c>
      <c r="P28" s="33">
        <v>149301</v>
      </c>
      <c r="Q28" s="33">
        <v>1082136</v>
      </c>
      <c r="R28" s="33">
        <v>994630</v>
      </c>
      <c r="S28" s="33">
        <v>496498</v>
      </c>
      <c r="T28" s="38">
        <f t="shared" si="6"/>
        <v>0.49917858902305379</v>
      </c>
      <c r="U28" s="38">
        <f t="shared" si="7"/>
        <v>-0.46799418624121736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5116622</v>
      </c>
      <c r="E29" s="33">
        <v>5116622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4611175</v>
      </c>
      <c r="R29" s="33">
        <v>5116622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1781395</v>
      </c>
      <c r="E30" s="33">
        <v>1755741</v>
      </c>
      <c r="F30" s="33">
        <v>129181</v>
      </c>
      <c r="G30" s="38">
        <f t="shared" si="0"/>
        <v>7.2516763547669102E-2</v>
      </c>
      <c r="H30" s="33">
        <v>345726</v>
      </c>
      <c r="I30" s="38">
        <f t="shared" si="1"/>
        <v>0.19407599100704784</v>
      </c>
      <c r="J30" s="33">
        <v>182689</v>
      </c>
      <c r="K30" s="38">
        <f t="shared" si="2"/>
        <v>0.10405236307633073</v>
      </c>
      <c r="L30" s="33">
        <v>-126720</v>
      </c>
      <c r="M30" s="38">
        <f t="shared" si="3"/>
        <v>-7.2174654462133087E-2</v>
      </c>
      <c r="N30" s="33">
        <f t="shared" si="4"/>
        <v>530876</v>
      </c>
      <c r="O30" s="38">
        <f t="shared" si="5"/>
        <v>0.30236578174115658</v>
      </c>
      <c r="P30" s="33">
        <v>387535</v>
      </c>
      <c r="Q30" s="33">
        <v>2123773</v>
      </c>
      <c r="R30" s="33">
        <v>2123773</v>
      </c>
      <c r="S30" s="33">
        <v>962941</v>
      </c>
      <c r="T30" s="38">
        <f t="shared" si="6"/>
        <v>0.45341051044532538</v>
      </c>
      <c r="U30" s="38">
        <f t="shared" si="7"/>
        <v>-1.3269898202742978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2445000</v>
      </c>
      <c r="E31" s="33">
        <v>2295000</v>
      </c>
      <c r="F31" s="33">
        <v>181692</v>
      </c>
      <c r="G31" s="38">
        <f t="shared" si="0"/>
        <v>7.4311656441717791E-2</v>
      </c>
      <c r="H31" s="33">
        <v>103911</v>
      </c>
      <c r="I31" s="38">
        <f t="shared" si="1"/>
        <v>4.2499386503067484E-2</v>
      </c>
      <c r="J31" s="33">
        <v>204600</v>
      </c>
      <c r="K31" s="38">
        <f t="shared" si="2"/>
        <v>8.9150326797385618E-2</v>
      </c>
      <c r="L31" s="33">
        <v>879385</v>
      </c>
      <c r="M31" s="38">
        <f t="shared" si="3"/>
        <v>0.38317429193899782</v>
      </c>
      <c r="N31" s="33">
        <f t="shared" si="4"/>
        <v>1369588</v>
      </c>
      <c r="O31" s="38">
        <f t="shared" si="5"/>
        <v>0.5967703703703704</v>
      </c>
      <c r="P31" s="33">
        <v>224034</v>
      </c>
      <c r="Q31" s="33">
        <v>1902000</v>
      </c>
      <c r="R31" s="33">
        <v>1622000</v>
      </c>
      <c r="S31" s="33">
        <v>611581</v>
      </c>
      <c r="T31" s="38">
        <f t="shared" si="6"/>
        <v>0.37705363748458692</v>
      </c>
      <c r="U31" s="38">
        <f t="shared" si="7"/>
        <v>2.9252300990028299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3527491</v>
      </c>
      <c r="E34" s="33">
        <v>4123202</v>
      </c>
      <c r="F34" s="33">
        <v>930309</v>
      </c>
      <c r="G34" s="38">
        <f t="shared" si="0"/>
        <v>0.26373107684753838</v>
      </c>
      <c r="H34" s="33">
        <v>1154513</v>
      </c>
      <c r="I34" s="38">
        <f t="shared" si="1"/>
        <v>0.32729013341210511</v>
      </c>
      <c r="J34" s="33">
        <v>954613</v>
      </c>
      <c r="K34" s="38">
        <f t="shared" si="2"/>
        <v>0.2315222489705816</v>
      </c>
      <c r="L34" s="33">
        <v>815317</v>
      </c>
      <c r="M34" s="38">
        <f t="shared" si="3"/>
        <v>0.19773879620741355</v>
      </c>
      <c r="N34" s="33">
        <f t="shared" si="4"/>
        <v>3854752</v>
      </c>
      <c r="O34" s="38">
        <f t="shared" si="5"/>
        <v>0.93489283328830364</v>
      </c>
      <c r="P34" s="33">
        <v>877341</v>
      </c>
      <c r="Q34" s="33">
        <v>5403833</v>
      </c>
      <c r="R34" s="33">
        <v>1769371</v>
      </c>
      <c r="S34" s="33">
        <v>2874955</v>
      </c>
      <c r="T34" s="38">
        <f t="shared" si="6"/>
        <v>1.6248457785280759</v>
      </c>
      <c r="U34" s="38">
        <f t="shared" si="7"/>
        <v>-7.0695430852997898E-2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13919867</v>
      </c>
      <c r="E35" s="34">
        <f>SUM(E28:E34)</f>
        <v>14339924</v>
      </c>
      <c r="F35" s="34">
        <f>SUM(F28:F34)</f>
        <v>1426300</v>
      </c>
      <c r="G35" s="39">
        <f t="shared" si="0"/>
        <v>0.1024650594721918</v>
      </c>
      <c r="H35" s="34">
        <f>SUM(H28:H34)</f>
        <v>1809254</v>
      </c>
      <c r="I35" s="39">
        <f t="shared" si="1"/>
        <v>0.1299763855502355</v>
      </c>
      <c r="J35" s="34">
        <f>SUM(J28:J34)</f>
        <v>1427149</v>
      </c>
      <c r="K35" s="39">
        <f t="shared" si="2"/>
        <v>9.9522772924040603E-2</v>
      </c>
      <c r="L35" s="34">
        <f>SUM(L28:L34)</f>
        <v>1647411</v>
      </c>
      <c r="M35" s="39">
        <f t="shared" si="3"/>
        <v>0.11488282643617916</v>
      </c>
      <c r="N35" s="34">
        <f t="shared" si="4"/>
        <v>6310114</v>
      </c>
      <c r="O35" s="39">
        <f t="shared" si="5"/>
        <v>0.4400381759345447</v>
      </c>
      <c r="P35" s="34">
        <f>SUM(P28:P34)</f>
        <v>1638211</v>
      </c>
      <c r="Q35" s="34">
        <f>SUM(Q28:Q34)</f>
        <v>15122917</v>
      </c>
      <c r="R35" s="34">
        <f>SUM(R28:R34)</f>
        <v>11626396</v>
      </c>
      <c r="S35" s="34">
        <f>SUM(S28:S34)</f>
        <v>4945975</v>
      </c>
      <c r="T35" s="39">
        <f t="shared" si="6"/>
        <v>0.42540912936390607</v>
      </c>
      <c r="U35" s="39">
        <f t="shared" si="7"/>
        <v>5.615882203208189E-3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2759917</v>
      </c>
      <c r="E37" s="33">
        <v>2958269</v>
      </c>
      <c r="F37" s="33">
        <v>202521</v>
      </c>
      <c r="G37" s="38">
        <f t="shared" si="0"/>
        <v>7.3379380611808251E-2</v>
      </c>
      <c r="H37" s="33">
        <v>737207</v>
      </c>
      <c r="I37" s="38">
        <f t="shared" si="1"/>
        <v>0.26711201822373642</v>
      </c>
      <c r="J37" s="33">
        <v>533253</v>
      </c>
      <c r="K37" s="38">
        <f t="shared" si="2"/>
        <v>0.1802584551979553</v>
      </c>
      <c r="L37" s="33">
        <v>600927</v>
      </c>
      <c r="M37" s="38">
        <f t="shared" si="3"/>
        <v>0.20313467098495774</v>
      </c>
      <c r="N37" s="33">
        <f t="shared" si="4"/>
        <v>2073908</v>
      </c>
      <c r="O37" s="38">
        <f t="shared" si="5"/>
        <v>0.70105456941204469</v>
      </c>
      <c r="P37" s="33">
        <v>98516</v>
      </c>
      <c r="Q37" s="33">
        <v>2711962</v>
      </c>
      <c r="R37" s="33">
        <v>2711963</v>
      </c>
      <c r="S37" s="33">
        <v>691209</v>
      </c>
      <c r="T37" s="38">
        <f t="shared" si="6"/>
        <v>0.25487405248522932</v>
      </c>
      <c r="U37" s="38">
        <f t="shared" si="7"/>
        <v>5.0997908969101466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65000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3773408</v>
      </c>
      <c r="E39" s="33">
        <v>3369958</v>
      </c>
      <c r="F39" s="33">
        <v>359096</v>
      </c>
      <c r="G39" s="38">
        <f t="shared" si="0"/>
        <v>9.5164901330574383E-2</v>
      </c>
      <c r="H39" s="33">
        <v>653003</v>
      </c>
      <c r="I39" s="38">
        <f t="shared" si="1"/>
        <v>0.17305390776719612</v>
      </c>
      <c r="J39" s="33">
        <v>663300</v>
      </c>
      <c r="K39" s="38">
        <f t="shared" si="2"/>
        <v>0.19682737885754065</v>
      </c>
      <c r="L39" s="33">
        <v>457049</v>
      </c>
      <c r="M39" s="38">
        <f t="shared" si="3"/>
        <v>0.13562453894084139</v>
      </c>
      <c r="N39" s="33">
        <f t="shared" si="4"/>
        <v>2132448</v>
      </c>
      <c r="O39" s="38">
        <f t="shared" si="5"/>
        <v>0.63278177354139131</v>
      </c>
      <c r="P39" s="33">
        <v>358909</v>
      </c>
      <c r="Q39" s="33">
        <v>3504815</v>
      </c>
      <c r="R39" s="33">
        <v>3177815</v>
      </c>
      <c r="S39" s="33">
        <v>765462</v>
      </c>
      <c r="T39" s="38">
        <f t="shared" si="6"/>
        <v>0.24087682889029097</v>
      </c>
      <c r="U39" s="38">
        <f t="shared" si="7"/>
        <v>0.27343978557238735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6533325</v>
      </c>
      <c r="E40" s="34">
        <f>SUM(E36:E39)</f>
        <v>6393227</v>
      </c>
      <c r="F40" s="34">
        <f>SUM(F36:F39)</f>
        <v>561617</v>
      </c>
      <c r="G40" s="39">
        <f t="shared" si="0"/>
        <v>8.5961895359560406E-2</v>
      </c>
      <c r="H40" s="34">
        <f>SUM(H36:H39)</f>
        <v>1390210</v>
      </c>
      <c r="I40" s="39">
        <f t="shared" si="1"/>
        <v>0.21278751631060755</v>
      </c>
      <c r="J40" s="34">
        <f>SUM(J36:J39)</f>
        <v>1196553</v>
      </c>
      <c r="K40" s="39">
        <f t="shared" si="2"/>
        <v>0.18715947361168311</v>
      </c>
      <c r="L40" s="34">
        <f>SUM(L36:L39)</f>
        <v>1057976</v>
      </c>
      <c r="M40" s="39">
        <f t="shared" si="3"/>
        <v>0.16548387848577878</v>
      </c>
      <c r="N40" s="34">
        <f t="shared" si="4"/>
        <v>4206356</v>
      </c>
      <c r="O40" s="39">
        <f t="shared" si="5"/>
        <v>0.65793940994117683</v>
      </c>
      <c r="P40" s="34">
        <f>SUM(P36:P39)</f>
        <v>457425</v>
      </c>
      <c r="Q40" s="34">
        <f>SUM(Q36:Q39)</f>
        <v>6216777</v>
      </c>
      <c r="R40" s="34">
        <f>SUM(R36:R39)</f>
        <v>5889778</v>
      </c>
      <c r="S40" s="34">
        <f>SUM(S36:S39)</f>
        <v>1456671</v>
      </c>
      <c r="T40" s="39">
        <f t="shared" si="6"/>
        <v>0.247321885476838</v>
      </c>
      <c r="U40" s="39">
        <f t="shared" si="7"/>
        <v>1.3128950101109473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2764272</v>
      </c>
      <c r="E41" s="33">
        <v>2765772</v>
      </c>
      <c r="F41" s="33">
        <v>15000</v>
      </c>
      <c r="G41" s="38">
        <f t="shared" si="0"/>
        <v>5.4263835107398982E-3</v>
      </c>
      <c r="H41" s="33">
        <v>258007</v>
      </c>
      <c r="I41" s="38">
        <f t="shared" si="1"/>
        <v>9.3336328697031262E-2</v>
      </c>
      <c r="J41" s="33">
        <v>876922</v>
      </c>
      <c r="K41" s="38">
        <f t="shared" si="2"/>
        <v>0.31706228857620944</v>
      </c>
      <c r="L41" s="33">
        <v>778714</v>
      </c>
      <c r="M41" s="38">
        <f t="shared" si="3"/>
        <v>0.28155393864714806</v>
      </c>
      <c r="N41" s="33">
        <f t="shared" si="4"/>
        <v>1928643</v>
      </c>
      <c r="O41" s="38">
        <f t="shared" si="5"/>
        <v>0.69732537606136735</v>
      </c>
      <c r="P41" s="33">
        <v>75019</v>
      </c>
      <c r="Q41" s="33">
        <v>2900604</v>
      </c>
      <c r="R41" s="33">
        <v>2560820</v>
      </c>
      <c r="S41" s="33">
        <v>86902</v>
      </c>
      <c r="T41" s="38">
        <f t="shared" si="6"/>
        <v>3.3935223873602989E-2</v>
      </c>
      <c r="U41" s="38">
        <f t="shared" si="7"/>
        <v>9.380223676668578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4529613</v>
      </c>
      <c r="E43" s="33">
        <v>4096614</v>
      </c>
      <c r="F43" s="33">
        <v>579795</v>
      </c>
      <c r="G43" s="38">
        <f t="shared" si="0"/>
        <v>0.12800100141005424</v>
      </c>
      <c r="H43" s="33">
        <v>573457</v>
      </c>
      <c r="I43" s="38">
        <f t="shared" si="1"/>
        <v>0.12660176487483588</v>
      </c>
      <c r="J43" s="33">
        <v>505808</v>
      </c>
      <c r="K43" s="38">
        <f t="shared" si="2"/>
        <v>0.12346977284166875</v>
      </c>
      <c r="L43" s="33">
        <v>647142</v>
      </c>
      <c r="M43" s="38">
        <f t="shared" si="3"/>
        <v>0.15796997227466392</v>
      </c>
      <c r="N43" s="33">
        <f t="shared" si="4"/>
        <v>2306202</v>
      </c>
      <c r="O43" s="38">
        <f t="shared" si="5"/>
        <v>0.56295320965070172</v>
      </c>
      <c r="P43" s="33">
        <v>388242</v>
      </c>
      <c r="Q43" s="33">
        <v>4064194</v>
      </c>
      <c r="R43" s="33">
        <v>4080730</v>
      </c>
      <c r="S43" s="33">
        <v>576825</v>
      </c>
      <c r="T43" s="38">
        <f t="shared" si="6"/>
        <v>0.14135338530115935</v>
      </c>
      <c r="U43" s="38">
        <f t="shared" si="7"/>
        <v>0.66685211800887068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318000</v>
      </c>
      <c r="E44" s="33">
        <v>318000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4888</v>
      </c>
      <c r="M44" s="38">
        <f t="shared" si="3"/>
        <v>1.5371069182389938E-2</v>
      </c>
      <c r="N44" s="33">
        <f t="shared" si="4"/>
        <v>4888</v>
      </c>
      <c r="O44" s="38">
        <f t="shared" si="5"/>
        <v>1.5371069182389938E-2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7787870</v>
      </c>
      <c r="E45" s="33">
        <v>5988221</v>
      </c>
      <c r="F45" s="33">
        <v>1411609</v>
      </c>
      <c r="G45" s="38">
        <f t="shared" si="0"/>
        <v>0.18125739130211471</v>
      </c>
      <c r="H45" s="33">
        <v>1277105</v>
      </c>
      <c r="I45" s="38">
        <f t="shared" si="1"/>
        <v>0.16398643017924028</v>
      </c>
      <c r="J45" s="33">
        <v>1220512</v>
      </c>
      <c r="K45" s="38">
        <f t="shared" si="2"/>
        <v>0.20381879693484928</v>
      </c>
      <c r="L45" s="33">
        <v>1235556</v>
      </c>
      <c r="M45" s="38">
        <f t="shared" si="3"/>
        <v>0.2063310622637341</v>
      </c>
      <c r="N45" s="33">
        <f t="shared" si="4"/>
        <v>5144782</v>
      </c>
      <c r="O45" s="38">
        <f t="shared" si="5"/>
        <v>0.8591503219403559</v>
      </c>
      <c r="P45" s="33">
        <v>1299343</v>
      </c>
      <c r="Q45" s="33">
        <v>7086724</v>
      </c>
      <c r="R45" s="33">
        <v>6243447</v>
      </c>
      <c r="S45" s="33">
        <v>5002375</v>
      </c>
      <c r="T45" s="38">
        <f t="shared" si="6"/>
        <v>0.80122006321187644</v>
      </c>
      <c r="U45" s="38">
        <f t="shared" si="7"/>
        <v>-4.9091733283667227E-2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1850531</v>
      </c>
      <c r="G46" s="38">
        <f t="shared" si="0"/>
        <v>0.21505834078848679</v>
      </c>
      <c r="H46" s="33">
        <v>2036941</v>
      </c>
      <c r="I46" s="38">
        <f t="shared" si="1"/>
        <v>0.23672186618005375</v>
      </c>
      <c r="J46" s="33">
        <v>1871185</v>
      </c>
      <c r="K46" s="38">
        <f t="shared" si="2"/>
        <v>0.23355226329209733</v>
      </c>
      <c r="L46" s="33">
        <v>2244433</v>
      </c>
      <c r="M46" s="38">
        <f t="shared" si="3"/>
        <v>0.28013927375298103</v>
      </c>
      <c r="N46" s="33">
        <f t="shared" si="4"/>
        <v>8003090</v>
      </c>
      <c r="O46" s="38">
        <f t="shared" si="5"/>
        <v>0.9989069936058439</v>
      </c>
      <c r="P46" s="33">
        <v>1838893</v>
      </c>
      <c r="Q46" s="33">
        <v>8409222</v>
      </c>
      <c r="R46" s="33">
        <v>8394222</v>
      </c>
      <c r="S46" s="33">
        <v>7607810</v>
      </c>
      <c r="T46" s="38">
        <f t="shared" si="6"/>
        <v>0.90631508196947852</v>
      </c>
      <c r="U46" s="38">
        <f t="shared" si="7"/>
        <v>0.22053485439337694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24004541</v>
      </c>
      <c r="E47" s="34">
        <f>SUM(E41:E46)</f>
        <v>21180454</v>
      </c>
      <c r="F47" s="34">
        <f>SUM(F41:F46)</f>
        <v>3856935</v>
      </c>
      <c r="G47" s="39">
        <f t="shared" si="0"/>
        <v>0.16067522390867628</v>
      </c>
      <c r="H47" s="34">
        <f>SUM(H41:H46)</f>
        <v>4145510</v>
      </c>
      <c r="I47" s="39">
        <f t="shared" si="1"/>
        <v>0.17269690763926709</v>
      </c>
      <c r="J47" s="34">
        <f>SUM(J41:J46)</f>
        <v>4474427</v>
      </c>
      <c r="K47" s="39">
        <f t="shared" si="2"/>
        <v>0.21125264831433735</v>
      </c>
      <c r="L47" s="34">
        <f>SUM(L41:L46)</f>
        <v>4910733</v>
      </c>
      <c r="M47" s="39">
        <f t="shared" si="3"/>
        <v>0.23185211232960351</v>
      </c>
      <c r="N47" s="34">
        <f t="shared" si="4"/>
        <v>17387605</v>
      </c>
      <c r="O47" s="39">
        <f t="shared" si="5"/>
        <v>0.82092692630667874</v>
      </c>
      <c r="P47" s="34">
        <f>SUM(P41:P46)</f>
        <v>3601497</v>
      </c>
      <c r="Q47" s="34">
        <f>SUM(Q41:Q46)</f>
        <v>22460744</v>
      </c>
      <c r="R47" s="34">
        <f>SUM(R41:R46)</f>
        <v>21279219</v>
      </c>
      <c r="S47" s="34">
        <f>SUM(S41:S46)</f>
        <v>13273912</v>
      </c>
      <c r="T47" s="39">
        <f t="shared" si="6"/>
        <v>0.62379695420212555</v>
      </c>
      <c r="U47" s="39">
        <f t="shared" si="7"/>
        <v>0.36352550064598144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3743724</v>
      </c>
      <c r="E48" s="33">
        <v>3943724</v>
      </c>
      <c r="F48" s="33">
        <v>1029816</v>
      </c>
      <c r="G48" s="38">
        <f t="shared" si="0"/>
        <v>0.27507797049141441</v>
      </c>
      <c r="H48" s="33">
        <v>1113560</v>
      </c>
      <c r="I48" s="38">
        <f t="shared" si="1"/>
        <v>0.29744714086829049</v>
      </c>
      <c r="J48" s="33">
        <v>1090779</v>
      </c>
      <c r="K48" s="38">
        <f t="shared" si="2"/>
        <v>0.27658603898244399</v>
      </c>
      <c r="L48" s="33">
        <v>1145745</v>
      </c>
      <c r="M48" s="38">
        <f t="shared" si="3"/>
        <v>0.29052362690695394</v>
      </c>
      <c r="N48" s="33">
        <f t="shared" si="4"/>
        <v>4379900</v>
      </c>
      <c r="O48" s="38">
        <f t="shared" si="5"/>
        <v>1.1106000318480704</v>
      </c>
      <c r="P48" s="33">
        <v>981614</v>
      </c>
      <c r="Q48" s="33">
        <v>4075068</v>
      </c>
      <c r="R48" s="33">
        <v>4075068</v>
      </c>
      <c r="S48" s="33">
        <v>3272935</v>
      </c>
      <c r="T48" s="38">
        <f t="shared" si="6"/>
        <v>0.80316083069043265</v>
      </c>
      <c r="U48" s="38">
        <f t="shared" si="7"/>
        <v>0.167205235459152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3031648</v>
      </c>
      <c r="E49" s="33">
        <v>3031648</v>
      </c>
      <c r="F49" s="33">
        <v>454673</v>
      </c>
      <c r="G49" s="38">
        <f t="shared" si="0"/>
        <v>0.14997552486304477</v>
      </c>
      <c r="H49" s="33">
        <v>700389</v>
      </c>
      <c r="I49" s="38">
        <f t="shared" si="1"/>
        <v>0.23102583149494929</v>
      </c>
      <c r="J49" s="33">
        <v>644170</v>
      </c>
      <c r="K49" s="38">
        <f t="shared" si="2"/>
        <v>0.21248179208140258</v>
      </c>
      <c r="L49" s="33">
        <v>796656</v>
      </c>
      <c r="M49" s="38">
        <f t="shared" si="3"/>
        <v>0.26277984779235586</v>
      </c>
      <c r="N49" s="33">
        <f t="shared" si="4"/>
        <v>2595888</v>
      </c>
      <c r="O49" s="38">
        <f t="shared" si="5"/>
        <v>0.8562629962317525</v>
      </c>
      <c r="P49" s="33">
        <v>692382</v>
      </c>
      <c r="Q49" s="33">
        <v>2047733</v>
      </c>
      <c r="R49" s="33">
        <v>2923153</v>
      </c>
      <c r="S49" s="33">
        <v>2091847</v>
      </c>
      <c r="T49" s="38">
        <f t="shared" si="6"/>
        <v>0.7156132436447904</v>
      </c>
      <c r="U49" s="38">
        <f t="shared" si="7"/>
        <v>0.15060183540300009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5679459</v>
      </c>
      <c r="E50" s="33">
        <v>5534704</v>
      </c>
      <c r="F50" s="33">
        <v>635469</v>
      </c>
      <c r="G50" s="38">
        <f t="shared" si="0"/>
        <v>0.11188900210389757</v>
      </c>
      <c r="H50" s="33">
        <v>1142800</v>
      </c>
      <c r="I50" s="38">
        <f t="shared" si="1"/>
        <v>0.20121634824725385</v>
      </c>
      <c r="J50" s="33">
        <v>601593</v>
      </c>
      <c r="K50" s="38">
        <f t="shared" si="2"/>
        <v>0.1086947016498082</v>
      </c>
      <c r="L50" s="33">
        <v>928224</v>
      </c>
      <c r="M50" s="38">
        <f t="shared" si="3"/>
        <v>0.16770978176972065</v>
      </c>
      <c r="N50" s="33">
        <f t="shared" si="4"/>
        <v>3308086</v>
      </c>
      <c r="O50" s="38">
        <f t="shared" si="5"/>
        <v>0.597698810993325</v>
      </c>
      <c r="P50" s="33">
        <v>1420515</v>
      </c>
      <c r="Q50" s="33">
        <v>5457204</v>
      </c>
      <c r="R50" s="33">
        <v>5921064</v>
      </c>
      <c r="S50" s="33">
        <v>3411798</v>
      </c>
      <c r="T50" s="38">
        <f t="shared" si="6"/>
        <v>0.57621366700309273</v>
      </c>
      <c r="U50" s="38">
        <f t="shared" si="7"/>
        <v>-0.34655811448664742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520000</v>
      </c>
      <c r="E51" s="33">
        <v>500000</v>
      </c>
      <c r="F51" s="33">
        <v>104900</v>
      </c>
      <c r="G51" s="38">
        <f t="shared" si="0"/>
        <v>0.20173076923076924</v>
      </c>
      <c r="H51" s="33">
        <v>131316</v>
      </c>
      <c r="I51" s="38">
        <f t="shared" si="1"/>
        <v>0.25253076923076923</v>
      </c>
      <c r="J51" s="33">
        <v>54200</v>
      </c>
      <c r="K51" s="38">
        <f t="shared" si="2"/>
        <v>0.1084</v>
      </c>
      <c r="L51" s="33">
        <v>104495</v>
      </c>
      <c r="M51" s="38">
        <f t="shared" si="3"/>
        <v>0.20899000000000001</v>
      </c>
      <c r="N51" s="33">
        <f t="shared" si="4"/>
        <v>394911</v>
      </c>
      <c r="O51" s="38">
        <f t="shared" si="5"/>
        <v>0.78982200000000002</v>
      </c>
      <c r="P51" s="33">
        <v>230020</v>
      </c>
      <c r="Q51" s="33">
        <v>826478</v>
      </c>
      <c r="R51" s="33">
        <v>665000</v>
      </c>
      <c r="S51" s="33">
        <v>861568</v>
      </c>
      <c r="T51" s="38">
        <f t="shared" si="6"/>
        <v>1.295590977443609</v>
      </c>
      <c r="U51" s="38">
        <f t="shared" si="7"/>
        <v>-0.54571341622467617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10435356</v>
      </c>
      <c r="E52" s="33">
        <v>8305867</v>
      </c>
      <c r="F52" s="33">
        <v>838052</v>
      </c>
      <c r="G52" s="38">
        <f t="shared" si="0"/>
        <v>8.030890369240877E-2</v>
      </c>
      <c r="H52" s="33">
        <v>3675076</v>
      </c>
      <c r="I52" s="38">
        <f t="shared" si="1"/>
        <v>0.35217543129338374</v>
      </c>
      <c r="J52" s="33">
        <v>1974253</v>
      </c>
      <c r="K52" s="38">
        <f t="shared" si="2"/>
        <v>0.23769378922152257</v>
      </c>
      <c r="L52" s="33">
        <v>1811609</v>
      </c>
      <c r="M52" s="38">
        <f t="shared" si="3"/>
        <v>0.21811196832311425</v>
      </c>
      <c r="N52" s="33">
        <f t="shared" si="4"/>
        <v>8298990</v>
      </c>
      <c r="O52" s="38">
        <f t="shared" si="5"/>
        <v>0.99917203104745111</v>
      </c>
      <c r="P52" s="33">
        <v>2052450</v>
      </c>
      <c r="Q52" s="33">
        <v>7700000</v>
      </c>
      <c r="R52" s="33">
        <v>12534294</v>
      </c>
      <c r="S52" s="33">
        <v>8447350</v>
      </c>
      <c r="T52" s="38">
        <f t="shared" si="6"/>
        <v>0.67393903477930228</v>
      </c>
      <c r="U52" s="38">
        <f t="shared" si="7"/>
        <v>-0.11734317522960369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23410187</v>
      </c>
      <c r="E53" s="34">
        <f>SUM(E48:E52)</f>
        <v>21315943</v>
      </c>
      <c r="F53" s="34">
        <f>SUM(F48:F52)</f>
        <v>3062910</v>
      </c>
      <c r="G53" s="39">
        <f t="shared" si="0"/>
        <v>0.13083663107859839</v>
      </c>
      <c r="H53" s="34">
        <f>SUM(H48:H52)</f>
        <v>6763141</v>
      </c>
      <c r="I53" s="39">
        <f t="shared" si="1"/>
        <v>0.28889735054230881</v>
      </c>
      <c r="J53" s="34">
        <f>SUM(J48:J52)</f>
        <v>4364995</v>
      </c>
      <c r="K53" s="39">
        <f t="shared" si="2"/>
        <v>0.20477606831656475</v>
      </c>
      <c r="L53" s="34">
        <f>SUM(L48:L52)</f>
        <v>4786729</v>
      </c>
      <c r="M53" s="39">
        <f t="shared" si="3"/>
        <v>0.22456097766821764</v>
      </c>
      <c r="N53" s="34">
        <f t="shared" si="4"/>
        <v>18977775</v>
      </c>
      <c r="O53" s="39">
        <f t="shared" si="5"/>
        <v>0.89030895794757947</v>
      </c>
      <c r="P53" s="34">
        <f>SUM(P48:P52)</f>
        <v>5376981</v>
      </c>
      <c r="Q53" s="34">
        <f>SUM(Q48:Q52)</f>
        <v>20106483</v>
      </c>
      <c r="R53" s="34">
        <f>SUM(R48:R52)</f>
        <v>26118579</v>
      </c>
      <c r="S53" s="34">
        <f>SUM(S48:S52)</f>
        <v>18085498</v>
      </c>
      <c r="T53" s="39">
        <f t="shared" si="6"/>
        <v>0.69243805338720765</v>
      </c>
      <c r="U53" s="39">
        <f t="shared" si="7"/>
        <v>-0.10977386752900931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183123311</v>
      </c>
      <c r="E54" s="34">
        <f>SUM(E8:E9,E11:E18,E20:E26,E28:E34,E36:E39,E41:E46,E48:E52)</f>
        <v>177186750</v>
      </c>
      <c r="F54" s="34">
        <f>SUM(F8:F9,F11:F18,F20:F26,F28:F34,F36:F39,F41:F46,F48:F52)</f>
        <v>23121359</v>
      </c>
      <c r="G54" s="39">
        <f t="shared" si="0"/>
        <v>0.12626114542020267</v>
      </c>
      <c r="H54" s="34">
        <f>SUM(H8:H9,H11:H18,H20:H26,H28:H34,H36:H39,H41:H46,H48:H52)</f>
        <v>42670215</v>
      </c>
      <c r="I54" s="39">
        <f t="shared" si="1"/>
        <v>0.2330135621018779</v>
      </c>
      <c r="J54" s="34">
        <f>SUM(J8:J9,J11:J18,J20:J26,J28:J34,J36:J39,J41:J46,J48:J52)</f>
        <v>38070833</v>
      </c>
      <c r="K54" s="39">
        <f t="shared" si="2"/>
        <v>0.21486275356368351</v>
      </c>
      <c r="L54" s="34">
        <f>SUM(L8:L9,L11:L18,L20:L26,L28:L34,L36:L39,L41:L46,L48:L52)</f>
        <v>34119064</v>
      </c>
      <c r="M54" s="39">
        <f t="shared" si="3"/>
        <v>0.19255990642641169</v>
      </c>
      <c r="N54" s="34">
        <f t="shared" si="4"/>
        <v>137981471</v>
      </c>
      <c r="O54" s="39">
        <f t="shared" si="5"/>
        <v>0.77873470222801644</v>
      </c>
      <c r="P54" s="34">
        <f>SUM(P8:P9,P11:P18,P20:P26,P28:P34,P36:P39,P41:P46,P48:P52)</f>
        <v>22399282</v>
      </c>
      <c r="Q54" s="34">
        <f>SUM(Q8:Q9,Q11:Q18,Q20:Q26,Q28:Q34,Q36:Q39,Q41:Q46,Q48:Q52)</f>
        <v>116148694</v>
      </c>
      <c r="R54" s="34">
        <f>SUM(R8:R9,R11:R18,R20:R26,R28:R34,R36:R39,R41:R46,R48:R52)</f>
        <v>105605215</v>
      </c>
      <c r="S54" s="34">
        <f>SUM(S8:S9,S11:S18,S20:S26,S28:S34,S36:S39,S41:S46,S48:S52)</f>
        <v>75997192</v>
      </c>
      <c r="T54" s="39">
        <f t="shared" si="6"/>
        <v>0.71963484000292977</v>
      </c>
      <c r="U54" s="39">
        <f t="shared" si="7"/>
        <v>0.52322132468353222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2109221</v>
      </c>
      <c r="E59" s="33">
        <v>2126721</v>
      </c>
      <c r="F59" s="33">
        <v>423370</v>
      </c>
      <c r="G59" s="38">
        <f t="shared" si="8"/>
        <v>0.20072339503541828</v>
      </c>
      <c r="H59" s="33">
        <v>470013</v>
      </c>
      <c r="I59" s="38">
        <f t="shared" si="9"/>
        <v>0.22283724654742201</v>
      </c>
      <c r="J59" s="33">
        <v>340443</v>
      </c>
      <c r="K59" s="38">
        <f t="shared" si="10"/>
        <v>0.16007882557232472</v>
      </c>
      <c r="L59" s="33">
        <v>482754</v>
      </c>
      <c r="M59" s="38">
        <f t="shared" si="11"/>
        <v>0.22699451409000052</v>
      </c>
      <c r="N59" s="33">
        <f t="shared" si="12"/>
        <v>1716580</v>
      </c>
      <c r="O59" s="38">
        <f t="shared" si="13"/>
        <v>0.80714865748727738</v>
      </c>
      <c r="P59" s="33">
        <v>273026</v>
      </c>
      <c r="Q59" s="33">
        <v>1636729</v>
      </c>
      <c r="R59" s="33">
        <v>2102793</v>
      </c>
      <c r="S59" s="33">
        <v>1543731</v>
      </c>
      <c r="T59" s="38">
        <f t="shared" si="14"/>
        <v>0.7341336023089291</v>
      </c>
      <c r="U59" s="38">
        <f t="shared" si="15"/>
        <v>0.76816127401785916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914108</v>
      </c>
      <c r="R60" s="33">
        <v>914108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1057656</v>
      </c>
      <c r="E61" s="33">
        <v>809701</v>
      </c>
      <c r="F61" s="33">
        <v>73556</v>
      </c>
      <c r="G61" s="38">
        <f t="shared" si="8"/>
        <v>6.9546241878266662E-2</v>
      </c>
      <c r="H61" s="33">
        <v>134544</v>
      </c>
      <c r="I61" s="38">
        <f t="shared" si="9"/>
        <v>0.12720960312237628</v>
      </c>
      <c r="J61" s="33">
        <v>38979</v>
      </c>
      <c r="K61" s="38">
        <f t="shared" si="10"/>
        <v>4.8139992416953915E-2</v>
      </c>
      <c r="L61" s="33">
        <v>117874</v>
      </c>
      <c r="M61" s="38">
        <f t="shared" si="11"/>
        <v>0.1455771945446529</v>
      </c>
      <c r="N61" s="33">
        <f t="shared" si="12"/>
        <v>364953</v>
      </c>
      <c r="O61" s="38">
        <f t="shared" si="13"/>
        <v>0.45072563822942047</v>
      </c>
      <c r="P61" s="33">
        <v>176102</v>
      </c>
      <c r="Q61" s="33">
        <v>1297080</v>
      </c>
      <c r="R61" s="33">
        <v>935973</v>
      </c>
      <c r="S61" s="33">
        <v>737119</v>
      </c>
      <c r="T61" s="38">
        <f t="shared" si="14"/>
        <v>0.7875430167323203</v>
      </c>
      <c r="U61" s="38">
        <f t="shared" si="15"/>
        <v>-0.33064928280201245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3166877</v>
      </c>
      <c r="E63" s="34">
        <f>SUM(E59:E62)</f>
        <v>2936422</v>
      </c>
      <c r="F63" s="34">
        <f>SUM(F59:F62)</f>
        <v>496926</v>
      </c>
      <c r="G63" s="39">
        <f t="shared" si="8"/>
        <v>0.1569135776350013</v>
      </c>
      <c r="H63" s="34">
        <f>SUM(H59:H62)</f>
        <v>604557</v>
      </c>
      <c r="I63" s="39">
        <f t="shared" si="9"/>
        <v>0.19090005705936794</v>
      </c>
      <c r="J63" s="34">
        <f>SUM(J59:J62)</f>
        <v>379422</v>
      </c>
      <c r="K63" s="39">
        <f t="shared" si="10"/>
        <v>0.12921235435506204</v>
      </c>
      <c r="L63" s="34">
        <f>SUM(L59:L62)</f>
        <v>600628</v>
      </c>
      <c r="M63" s="39">
        <f t="shared" si="11"/>
        <v>0.20454416974127015</v>
      </c>
      <c r="N63" s="34">
        <f t="shared" si="12"/>
        <v>2081533</v>
      </c>
      <c r="O63" s="39">
        <f t="shared" si="13"/>
        <v>0.70886711787338463</v>
      </c>
      <c r="P63" s="34">
        <f>SUM(P59:P62)</f>
        <v>449128</v>
      </c>
      <c r="Q63" s="34">
        <f>SUM(Q59:Q62)</f>
        <v>3847917</v>
      </c>
      <c r="R63" s="34">
        <f>SUM(R59:R62)</f>
        <v>3952874</v>
      </c>
      <c r="S63" s="34">
        <f>SUM(S59:S62)</f>
        <v>2280850</v>
      </c>
      <c r="T63" s="39">
        <f t="shared" si="14"/>
        <v>0.57701054979237887</v>
      </c>
      <c r="U63" s="39">
        <f t="shared" si="15"/>
        <v>0.3373203184838176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1170138</v>
      </c>
      <c r="E64" s="33">
        <v>1170138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1126216</v>
      </c>
      <c r="R64" s="33">
        <v>1126216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1478139</v>
      </c>
      <c r="E65" s="33">
        <v>1448139</v>
      </c>
      <c r="F65" s="33">
        <v>674657</v>
      </c>
      <c r="G65" s="38">
        <f t="shared" si="8"/>
        <v>0.45642324571640419</v>
      </c>
      <c r="H65" s="33">
        <v>294817</v>
      </c>
      <c r="I65" s="38">
        <f t="shared" si="9"/>
        <v>0.19945147242580027</v>
      </c>
      <c r="J65" s="33">
        <v>483459</v>
      </c>
      <c r="K65" s="38">
        <f t="shared" si="10"/>
        <v>0.33384847725252892</v>
      </c>
      <c r="L65" s="33">
        <v>307707</v>
      </c>
      <c r="M65" s="38">
        <f t="shared" si="11"/>
        <v>0.21248443692214627</v>
      </c>
      <c r="N65" s="33">
        <f t="shared" si="12"/>
        <v>1760640</v>
      </c>
      <c r="O65" s="38">
        <f t="shared" si="13"/>
        <v>1.2157948926173523</v>
      </c>
      <c r="P65" s="33">
        <v>677969</v>
      </c>
      <c r="Q65" s="33">
        <v>1833211</v>
      </c>
      <c r="R65" s="33">
        <v>1397974</v>
      </c>
      <c r="S65" s="33">
        <v>2163120</v>
      </c>
      <c r="T65" s="38">
        <f t="shared" si="14"/>
        <v>1.547324914483388</v>
      </c>
      <c r="U65" s="38">
        <f t="shared" si="15"/>
        <v>-0.54613411527665723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5380838</v>
      </c>
      <c r="E67" s="33">
        <v>5380838</v>
      </c>
      <c r="F67" s="33">
        <v>878562</v>
      </c>
      <c r="G67" s="38">
        <f t="shared" si="8"/>
        <v>0.16327605477065096</v>
      </c>
      <c r="H67" s="33">
        <v>906473</v>
      </c>
      <c r="I67" s="38">
        <f t="shared" si="9"/>
        <v>0.16846316503117173</v>
      </c>
      <c r="J67" s="33">
        <v>948576</v>
      </c>
      <c r="K67" s="38">
        <f t="shared" si="10"/>
        <v>0.17628778268366377</v>
      </c>
      <c r="L67" s="33">
        <v>837002</v>
      </c>
      <c r="M67" s="38">
        <f t="shared" si="11"/>
        <v>0.15555235076766852</v>
      </c>
      <c r="N67" s="33">
        <f t="shared" si="12"/>
        <v>3570613</v>
      </c>
      <c r="O67" s="38">
        <f t="shared" si="13"/>
        <v>0.66357935325315498</v>
      </c>
      <c r="P67" s="33">
        <v>1153784</v>
      </c>
      <c r="Q67" s="33">
        <v>5076264</v>
      </c>
      <c r="R67" s="33">
        <v>5076264</v>
      </c>
      <c r="S67" s="33">
        <v>4353119</v>
      </c>
      <c r="T67" s="38">
        <f t="shared" si="14"/>
        <v>0.85754385508712705</v>
      </c>
      <c r="U67" s="38">
        <f t="shared" si="15"/>
        <v>-0.2745591895883458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8029115</v>
      </c>
      <c r="E70" s="34">
        <f>SUM(E64:E69)</f>
        <v>7999115</v>
      </c>
      <c r="F70" s="34">
        <f>SUM(F64:F69)</f>
        <v>1553219</v>
      </c>
      <c r="G70" s="39">
        <f t="shared" si="8"/>
        <v>0.19344834393329777</v>
      </c>
      <c r="H70" s="34">
        <f>SUM(H64:H69)</f>
        <v>1201290</v>
      </c>
      <c r="I70" s="39">
        <f t="shared" si="9"/>
        <v>0.14961673858202304</v>
      </c>
      <c r="J70" s="34">
        <f>SUM(J64:J69)</f>
        <v>1432035</v>
      </c>
      <c r="K70" s="39">
        <f t="shared" si="10"/>
        <v>0.17902417954986272</v>
      </c>
      <c r="L70" s="34">
        <f>SUM(L64:L69)</f>
        <v>1144709</v>
      </c>
      <c r="M70" s="39">
        <f t="shared" si="11"/>
        <v>0.1431044559304373</v>
      </c>
      <c r="N70" s="34">
        <f t="shared" si="12"/>
        <v>5331253</v>
      </c>
      <c r="O70" s="39">
        <f t="shared" si="13"/>
        <v>0.66648035438920428</v>
      </c>
      <c r="P70" s="34">
        <f>SUM(P64:P69)</f>
        <v>1831753</v>
      </c>
      <c r="Q70" s="34">
        <f>SUM(Q64:Q69)</f>
        <v>8035691</v>
      </c>
      <c r="R70" s="34">
        <f>SUM(R64:R69)</f>
        <v>7600454</v>
      </c>
      <c r="S70" s="34">
        <f>SUM(S64:S69)</f>
        <v>6516239</v>
      </c>
      <c r="T70" s="39">
        <f t="shared" si="14"/>
        <v>0.85734865311993202</v>
      </c>
      <c r="U70" s="39">
        <f t="shared" si="15"/>
        <v>-0.37507458702128504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4828848</v>
      </c>
      <c r="E71" s="33">
        <v>4656049</v>
      </c>
      <c r="F71" s="33">
        <v>1047816</v>
      </c>
      <c r="G71" s="38">
        <f t="shared" si="8"/>
        <v>0.21699088478245743</v>
      </c>
      <c r="H71" s="33">
        <v>1166206</v>
      </c>
      <c r="I71" s="38">
        <f t="shared" si="9"/>
        <v>0.2415081195349284</v>
      </c>
      <c r="J71" s="33">
        <v>1092043</v>
      </c>
      <c r="K71" s="38">
        <f t="shared" si="10"/>
        <v>0.23454284952757154</v>
      </c>
      <c r="L71" s="33">
        <v>1034477</v>
      </c>
      <c r="M71" s="38">
        <f t="shared" si="11"/>
        <v>0.22217914802872565</v>
      </c>
      <c r="N71" s="33">
        <f t="shared" si="12"/>
        <v>4340542</v>
      </c>
      <c r="O71" s="38">
        <f t="shared" si="13"/>
        <v>0.93223718221178509</v>
      </c>
      <c r="P71" s="33">
        <v>1018630</v>
      </c>
      <c r="Q71" s="33">
        <v>4692816</v>
      </c>
      <c r="R71" s="33">
        <v>4151860</v>
      </c>
      <c r="S71" s="33">
        <v>4099371</v>
      </c>
      <c r="T71" s="38">
        <f t="shared" si="14"/>
        <v>0.98735771437379871</v>
      </c>
      <c r="U71" s="38">
        <f t="shared" si="15"/>
        <v>1.5557169924309999E-2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7006781</v>
      </c>
      <c r="E72" s="33">
        <v>10435770</v>
      </c>
      <c r="F72" s="33">
        <v>2751552</v>
      </c>
      <c r="G72" s="38">
        <f t="shared" si="8"/>
        <v>0.39269844454964414</v>
      </c>
      <c r="H72" s="33">
        <v>3057346</v>
      </c>
      <c r="I72" s="38">
        <f t="shared" si="9"/>
        <v>0.43634102450183615</v>
      </c>
      <c r="J72" s="33">
        <v>1776911</v>
      </c>
      <c r="K72" s="38">
        <f t="shared" si="10"/>
        <v>0.17027119225509954</v>
      </c>
      <c r="L72" s="33">
        <v>2471982</v>
      </c>
      <c r="M72" s="38">
        <f t="shared" si="11"/>
        <v>0.23687586062168867</v>
      </c>
      <c r="N72" s="33">
        <f t="shared" si="12"/>
        <v>10057791</v>
      </c>
      <c r="O72" s="38">
        <f t="shared" si="13"/>
        <v>0.96378043977588623</v>
      </c>
      <c r="P72" s="33">
        <v>3607442</v>
      </c>
      <c r="Q72" s="33">
        <v>5555202</v>
      </c>
      <c r="R72" s="33">
        <v>4555202</v>
      </c>
      <c r="S72" s="33">
        <v>8957966</v>
      </c>
      <c r="T72" s="38">
        <f t="shared" si="14"/>
        <v>1.9665354028207751</v>
      </c>
      <c r="U72" s="38">
        <f t="shared" si="15"/>
        <v>-0.31475488725806267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6027434</v>
      </c>
      <c r="E74" s="33">
        <v>6719523</v>
      </c>
      <c r="F74" s="33">
        <v>1496182</v>
      </c>
      <c r="G74" s="38">
        <f t="shared" si="8"/>
        <v>0.24822868238789508</v>
      </c>
      <c r="H74" s="33">
        <v>1544768</v>
      </c>
      <c r="I74" s="38">
        <f t="shared" si="9"/>
        <v>0.25628949234450349</v>
      </c>
      <c r="J74" s="33">
        <v>1600553</v>
      </c>
      <c r="K74" s="38">
        <f t="shared" si="10"/>
        <v>0.23819443731348192</v>
      </c>
      <c r="L74" s="33">
        <v>2212824</v>
      </c>
      <c r="M74" s="38">
        <f t="shared" si="11"/>
        <v>0.32931266103263579</v>
      </c>
      <c r="N74" s="33">
        <f t="shared" si="12"/>
        <v>6854327</v>
      </c>
      <c r="O74" s="38">
        <f t="shared" si="13"/>
        <v>1.0200615430589344</v>
      </c>
      <c r="P74" s="33">
        <v>1609180</v>
      </c>
      <c r="Q74" s="33">
        <v>4723283</v>
      </c>
      <c r="R74" s="33">
        <v>5211013</v>
      </c>
      <c r="S74" s="33">
        <v>4858922</v>
      </c>
      <c r="T74" s="38">
        <f t="shared" si="14"/>
        <v>0.93243329080161574</v>
      </c>
      <c r="U74" s="38">
        <f t="shared" si="15"/>
        <v>0.3751252190556682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1549762</v>
      </c>
      <c r="E75" s="33">
        <v>1231646</v>
      </c>
      <c r="F75" s="33">
        <v>42293</v>
      </c>
      <c r="G75" s="38">
        <f t="shared" si="8"/>
        <v>2.7289996786603363E-2</v>
      </c>
      <c r="H75" s="33">
        <v>57490</v>
      </c>
      <c r="I75" s="38">
        <f t="shared" si="9"/>
        <v>3.7096018614471128E-2</v>
      </c>
      <c r="J75" s="33">
        <v>30022</v>
      </c>
      <c r="K75" s="38">
        <f t="shared" si="10"/>
        <v>2.4375510495710618E-2</v>
      </c>
      <c r="L75" s="33">
        <v>21471</v>
      </c>
      <c r="M75" s="38">
        <f t="shared" si="11"/>
        <v>1.7432768831303801E-2</v>
      </c>
      <c r="N75" s="33">
        <f t="shared" si="12"/>
        <v>151276</v>
      </c>
      <c r="O75" s="38">
        <f t="shared" si="13"/>
        <v>0.12282425307271733</v>
      </c>
      <c r="P75" s="33">
        <v>256548</v>
      </c>
      <c r="Q75" s="33">
        <v>1281775</v>
      </c>
      <c r="R75" s="33">
        <v>1389064</v>
      </c>
      <c r="S75" s="33">
        <v>362916</v>
      </c>
      <c r="T75" s="38">
        <f t="shared" si="14"/>
        <v>0.26126657950965543</v>
      </c>
      <c r="U75" s="38">
        <f t="shared" si="15"/>
        <v>-0.91630805931053838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1820179</v>
      </c>
      <c r="E76" s="33">
        <v>1820179</v>
      </c>
      <c r="F76" s="33">
        <v>445779</v>
      </c>
      <c r="G76" s="38">
        <f t="shared" si="8"/>
        <v>0.24490942923745412</v>
      </c>
      <c r="H76" s="33">
        <v>293670</v>
      </c>
      <c r="I76" s="38">
        <f t="shared" si="9"/>
        <v>0.16134127467683124</v>
      </c>
      <c r="J76" s="33">
        <v>279808</v>
      </c>
      <c r="K76" s="38">
        <f t="shared" si="10"/>
        <v>0.15372554018038886</v>
      </c>
      <c r="L76" s="33">
        <v>284067</v>
      </c>
      <c r="M76" s="38">
        <f t="shared" si="11"/>
        <v>0.15606541993946749</v>
      </c>
      <c r="N76" s="33">
        <f t="shared" si="12"/>
        <v>1303324</v>
      </c>
      <c r="O76" s="38">
        <f t="shared" si="13"/>
        <v>0.71604166403414171</v>
      </c>
      <c r="P76" s="33">
        <v>2112719</v>
      </c>
      <c r="Q76" s="33">
        <v>1692231</v>
      </c>
      <c r="R76" s="33">
        <v>3749614</v>
      </c>
      <c r="S76" s="33">
        <v>3337866</v>
      </c>
      <c r="T76" s="38">
        <f t="shared" si="14"/>
        <v>0.89018923014475626</v>
      </c>
      <c r="U76" s="38">
        <f t="shared" si="15"/>
        <v>-0.86554435303511734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21233004</v>
      </c>
      <c r="E78" s="34">
        <f>SUM(E71:E77)</f>
        <v>24863167</v>
      </c>
      <c r="F78" s="34">
        <f>SUM(F71:F77)</f>
        <v>5783622</v>
      </c>
      <c r="G78" s="39">
        <f t="shared" si="8"/>
        <v>0.27238830643087525</v>
      </c>
      <c r="H78" s="34">
        <f>SUM(H71:H77)</f>
        <v>6119480</v>
      </c>
      <c r="I78" s="39">
        <f t="shared" si="9"/>
        <v>0.28820603999321059</v>
      </c>
      <c r="J78" s="34">
        <f>SUM(J71:J77)</f>
        <v>4779337</v>
      </c>
      <c r="K78" s="39">
        <f t="shared" si="10"/>
        <v>0.19222559217818069</v>
      </c>
      <c r="L78" s="34">
        <f>SUM(L71:L77)</f>
        <v>6024821</v>
      </c>
      <c r="M78" s="39">
        <f t="shared" si="11"/>
        <v>0.24231913014138545</v>
      </c>
      <c r="N78" s="34">
        <f t="shared" si="12"/>
        <v>22707260</v>
      </c>
      <c r="O78" s="39">
        <f t="shared" si="13"/>
        <v>0.91328912362612535</v>
      </c>
      <c r="P78" s="34">
        <f>SUM(P71:P77)</f>
        <v>8604519</v>
      </c>
      <c r="Q78" s="34">
        <f>SUM(Q71:Q77)</f>
        <v>17945307</v>
      </c>
      <c r="R78" s="34">
        <f>SUM(R71:R77)</f>
        <v>19056753</v>
      </c>
      <c r="S78" s="34">
        <f>SUM(S71:S77)</f>
        <v>21617041</v>
      </c>
      <c r="T78" s="39">
        <f t="shared" si="14"/>
        <v>1.1343506944756014</v>
      </c>
      <c r="U78" s="39">
        <f t="shared" si="15"/>
        <v>-0.2998073454193082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3650096</v>
      </c>
      <c r="E79" s="33">
        <v>3548451</v>
      </c>
      <c r="F79" s="33">
        <v>765554</v>
      </c>
      <c r="G79" s="38">
        <f t="shared" si="8"/>
        <v>0.20973530559196252</v>
      </c>
      <c r="H79" s="33">
        <v>880179</v>
      </c>
      <c r="I79" s="38">
        <f t="shared" si="9"/>
        <v>0.24113858923162568</v>
      </c>
      <c r="J79" s="33">
        <v>811139</v>
      </c>
      <c r="K79" s="38">
        <f t="shared" si="10"/>
        <v>0.22858960149090407</v>
      </c>
      <c r="L79" s="33">
        <v>836811</v>
      </c>
      <c r="M79" s="38">
        <f t="shared" si="11"/>
        <v>0.23582430756406106</v>
      </c>
      <c r="N79" s="33">
        <f t="shared" si="12"/>
        <v>3293683</v>
      </c>
      <c r="O79" s="38">
        <f t="shared" si="13"/>
        <v>0.92820303845255292</v>
      </c>
      <c r="P79" s="33">
        <v>894496</v>
      </c>
      <c r="Q79" s="33">
        <v>3046909</v>
      </c>
      <c r="R79" s="33">
        <v>3046909</v>
      </c>
      <c r="S79" s="33">
        <v>3370773</v>
      </c>
      <c r="T79" s="38">
        <f t="shared" si="14"/>
        <v>1.1062926395241865</v>
      </c>
      <c r="U79" s="38">
        <f t="shared" si="15"/>
        <v>-6.4488829463742681E-2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3157370</v>
      </c>
      <c r="E81" s="33">
        <v>3147870</v>
      </c>
      <c r="F81" s="33">
        <v>676015</v>
      </c>
      <c r="G81" s="38">
        <f t="shared" si="8"/>
        <v>0.21410699411218831</v>
      </c>
      <c r="H81" s="33">
        <v>811666</v>
      </c>
      <c r="I81" s="38">
        <f t="shared" si="9"/>
        <v>0.25707028317872155</v>
      </c>
      <c r="J81" s="33">
        <v>677454</v>
      </c>
      <c r="K81" s="38">
        <f t="shared" si="10"/>
        <v>0.21521028504989087</v>
      </c>
      <c r="L81" s="33">
        <v>717600</v>
      </c>
      <c r="M81" s="38">
        <f t="shared" si="11"/>
        <v>0.22796367067255002</v>
      </c>
      <c r="N81" s="33">
        <f t="shared" si="12"/>
        <v>2882735</v>
      </c>
      <c r="O81" s="38">
        <f t="shared" si="13"/>
        <v>0.91577320537379248</v>
      </c>
      <c r="P81" s="33">
        <v>730915</v>
      </c>
      <c r="Q81" s="33">
        <v>3084120</v>
      </c>
      <c r="R81" s="33">
        <v>3144140</v>
      </c>
      <c r="S81" s="33">
        <v>2798927</v>
      </c>
      <c r="T81" s="38">
        <f t="shared" si="14"/>
        <v>0.89020431660167809</v>
      </c>
      <c r="U81" s="38">
        <f t="shared" si="15"/>
        <v>-1.8216892525122597E-2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1150448</v>
      </c>
      <c r="E82" s="33">
        <v>1796113</v>
      </c>
      <c r="F82" s="33">
        <v>49755</v>
      </c>
      <c r="G82" s="38">
        <f t="shared" si="8"/>
        <v>4.3248369330904132E-2</v>
      </c>
      <c r="H82" s="33">
        <v>60866</v>
      </c>
      <c r="I82" s="38">
        <f t="shared" si="9"/>
        <v>5.2906346049538963E-2</v>
      </c>
      <c r="J82" s="33">
        <v>107361</v>
      </c>
      <c r="K82" s="38">
        <f t="shared" si="10"/>
        <v>5.9774078802391606E-2</v>
      </c>
      <c r="L82" s="33">
        <v>112394</v>
      </c>
      <c r="M82" s="38">
        <f t="shared" si="11"/>
        <v>6.2576241027151411E-2</v>
      </c>
      <c r="N82" s="33">
        <f t="shared" si="12"/>
        <v>330376</v>
      </c>
      <c r="O82" s="38">
        <f t="shared" si="13"/>
        <v>0.18393942920072401</v>
      </c>
      <c r="P82" s="33">
        <v>132400</v>
      </c>
      <c r="Q82" s="33">
        <v>1138808</v>
      </c>
      <c r="R82" s="33">
        <v>988808</v>
      </c>
      <c r="S82" s="33">
        <v>132400</v>
      </c>
      <c r="T82" s="38">
        <f t="shared" si="14"/>
        <v>0.13389859305345425</v>
      </c>
      <c r="U82" s="38">
        <f t="shared" si="15"/>
        <v>-0.15110271903323258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7957914</v>
      </c>
      <c r="E84" s="34">
        <f>SUM(E79:E83)</f>
        <v>8492434</v>
      </c>
      <c r="F84" s="34">
        <f>SUM(F79:F83)</f>
        <v>1491324</v>
      </c>
      <c r="G84" s="39">
        <f t="shared" si="8"/>
        <v>0.18740137176652072</v>
      </c>
      <c r="H84" s="34">
        <f>SUM(H79:H83)</f>
        <v>1752711</v>
      </c>
      <c r="I84" s="39">
        <f t="shared" si="9"/>
        <v>0.22024754225793342</v>
      </c>
      <c r="J84" s="34">
        <f>SUM(J79:J83)</f>
        <v>1595954</v>
      </c>
      <c r="K84" s="39">
        <f t="shared" si="10"/>
        <v>0.18792657087473391</v>
      </c>
      <c r="L84" s="34">
        <f>SUM(L79:L83)</f>
        <v>1666805</v>
      </c>
      <c r="M84" s="39">
        <f t="shared" si="11"/>
        <v>0.19626940874665613</v>
      </c>
      <c r="N84" s="34">
        <f t="shared" si="12"/>
        <v>6506794</v>
      </c>
      <c r="O84" s="39">
        <f t="shared" si="13"/>
        <v>0.76618717319439866</v>
      </c>
      <c r="P84" s="34">
        <f>SUM(P79:P83)</f>
        <v>1757811</v>
      </c>
      <c r="Q84" s="34">
        <f>SUM(Q79:Q83)</f>
        <v>7269837</v>
      </c>
      <c r="R84" s="34">
        <f>SUM(R79:R83)</f>
        <v>7179857</v>
      </c>
      <c r="S84" s="34">
        <f>SUM(S79:S83)</f>
        <v>6302100</v>
      </c>
      <c r="T84" s="39">
        <f t="shared" si="14"/>
        <v>0.87774728661030432</v>
      </c>
      <c r="U84" s="39">
        <f t="shared" si="15"/>
        <v>-5.1772346401291136E-2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40386910</v>
      </c>
      <c r="E85" s="34">
        <f>SUM(E57,E59:E62,E64:E69,E71:E77,E79:E83)</f>
        <v>44291138</v>
      </c>
      <c r="F85" s="34">
        <f>SUM(F57,F59:F62,F64:F69,F71:F77,F79:F83)</f>
        <v>9325091</v>
      </c>
      <c r="G85" s="39">
        <f t="shared" si="8"/>
        <v>0.23089389606681968</v>
      </c>
      <c r="H85" s="34">
        <f>SUM(H57,H59:H62,H64:H69,H71:H77,H79:H83)</f>
        <v>9678038</v>
      </c>
      <c r="I85" s="39">
        <f t="shared" si="9"/>
        <v>0.23963303951701181</v>
      </c>
      <c r="J85" s="34">
        <f>SUM(J57,J59:J62,J64:J69,J71:J77,J79:J83)</f>
        <v>8186748</v>
      </c>
      <c r="K85" s="39">
        <f t="shared" si="10"/>
        <v>0.1848394141509753</v>
      </c>
      <c r="L85" s="34">
        <f>SUM(L57,L59:L62,L64:L69,L71:L77,L79:L83)</f>
        <v>9436963</v>
      </c>
      <c r="M85" s="39">
        <f t="shared" si="11"/>
        <v>0.2130666184282734</v>
      </c>
      <c r="N85" s="34">
        <f t="shared" si="12"/>
        <v>36626840</v>
      </c>
      <c r="O85" s="39">
        <f t="shared" si="13"/>
        <v>0.826956399268856</v>
      </c>
      <c r="P85" s="34">
        <f>SUM(P57,P59:P62,P64:P69,P71:P77,P79:P83)</f>
        <v>12643211</v>
      </c>
      <c r="Q85" s="34">
        <f>SUM(Q57,Q59:Q62,Q64:Q69,Q71:Q77,Q79:Q83)</f>
        <v>37098752</v>
      </c>
      <c r="R85" s="34">
        <f>SUM(R57,R59:R62,R64:R69,R71:R77,R79:R83)</f>
        <v>37789938</v>
      </c>
      <c r="S85" s="34">
        <f>SUM(S57,S59:S62,S64:S69,S71:S77,S79:S83)</f>
        <v>36716230</v>
      </c>
      <c r="T85" s="39">
        <f t="shared" si="14"/>
        <v>0.97158746330835477</v>
      </c>
      <c r="U85" s="39">
        <f t="shared" si="15"/>
        <v>-0.2535944389443473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68055291</v>
      </c>
      <c r="E88" s="33">
        <v>67198850</v>
      </c>
      <c r="F88" s="33">
        <v>14679046</v>
      </c>
      <c r="G88" s="38">
        <f t="shared" ref="G88:G99" si="16">IF(($D88      =0),0,($F88      /$D88      ))</f>
        <v>0.21569294296309746</v>
      </c>
      <c r="H88" s="33">
        <v>16016299</v>
      </c>
      <c r="I88" s="38">
        <f t="shared" ref="I88:I99" si="17">IF(($D88      =0),0,($H88      /$D88      ))</f>
        <v>0.23534245118428779</v>
      </c>
      <c r="J88" s="33">
        <v>14798032</v>
      </c>
      <c r="K88" s="38">
        <f t="shared" ref="K88:K99" si="18">IF(($E88      =0),0,($J88      /$E88      ))</f>
        <v>0.2202125780426302</v>
      </c>
      <c r="L88" s="33">
        <v>17694324</v>
      </c>
      <c r="M88" s="38">
        <f t="shared" ref="M88:M99" si="19">IF(($E88      =0),0,($L88      /$E88      ))</f>
        <v>0.26331289895586013</v>
      </c>
      <c r="N88" s="33">
        <f t="shared" ref="N88:N99" si="20">$F88      +$H88      +$J88      +$L88</f>
        <v>63187701</v>
      </c>
      <c r="O88" s="38">
        <f t="shared" ref="O88:O99" si="21">IF(($E88      =0),0,($N88      /$E88      ))</f>
        <v>0.94030926124479808</v>
      </c>
      <c r="P88" s="33">
        <v>20661642</v>
      </c>
      <c r="Q88" s="33">
        <v>71168407</v>
      </c>
      <c r="R88" s="33">
        <v>69423888</v>
      </c>
      <c r="S88" s="33">
        <v>68147911</v>
      </c>
      <c r="T88" s="38">
        <f t="shared" ref="T88:T99" si="22">IF(($R88      =0),0,($S88      /$R88      ))</f>
        <v>0.9816204906299687</v>
      </c>
      <c r="U88" s="38">
        <f t="shared" ref="U88:U99" si="23">IF(($P88      =0),0,(($L88      /$P88      )-1))</f>
        <v>-0.14361482015804938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114775052</v>
      </c>
      <c r="E89" s="33">
        <v>121278277</v>
      </c>
      <c r="F89" s="33">
        <v>22159645</v>
      </c>
      <c r="G89" s="38">
        <f t="shared" si="16"/>
        <v>0.19307022400652016</v>
      </c>
      <c r="H89" s="33">
        <v>38533216</v>
      </c>
      <c r="I89" s="38">
        <f t="shared" si="17"/>
        <v>0.33572815109680804</v>
      </c>
      <c r="J89" s="33">
        <v>30345470</v>
      </c>
      <c r="K89" s="38">
        <f t="shared" si="18"/>
        <v>0.25021356462707661</v>
      </c>
      <c r="L89" s="33">
        <v>36747431</v>
      </c>
      <c r="M89" s="38">
        <f t="shared" si="19"/>
        <v>0.30300093231040875</v>
      </c>
      <c r="N89" s="33">
        <f t="shared" si="20"/>
        <v>127785762</v>
      </c>
      <c r="O89" s="38">
        <f t="shared" si="21"/>
        <v>1.0536574657966158</v>
      </c>
      <c r="P89" s="33">
        <v>26336554</v>
      </c>
      <c r="Q89" s="33">
        <v>103834784</v>
      </c>
      <c r="R89" s="33">
        <v>111577489</v>
      </c>
      <c r="S89" s="33">
        <v>99504559</v>
      </c>
      <c r="T89" s="38">
        <f t="shared" si="22"/>
        <v>0.89179779803074799</v>
      </c>
      <c r="U89" s="38">
        <f t="shared" si="23"/>
        <v>0.39530141262976159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120618699</v>
      </c>
      <c r="E90" s="33">
        <v>118374049</v>
      </c>
      <c r="F90" s="33">
        <v>28881803</v>
      </c>
      <c r="G90" s="38">
        <f t="shared" si="16"/>
        <v>0.23944714409496326</v>
      </c>
      <c r="H90" s="33">
        <v>18831036</v>
      </c>
      <c r="I90" s="38">
        <f t="shared" si="17"/>
        <v>0.15612037068978832</v>
      </c>
      <c r="J90" s="33">
        <v>33707849</v>
      </c>
      <c r="K90" s="38">
        <f t="shared" si="18"/>
        <v>0.28475708387739612</v>
      </c>
      <c r="L90" s="33">
        <v>46126572</v>
      </c>
      <c r="M90" s="38">
        <f t="shared" si="19"/>
        <v>0.38966794149281825</v>
      </c>
      <c r="N90" s="33">
        <f t="shared" si="20"/>
        <v>127547260</v>
      </c>
      <c r="O90" s="38">
        <f t="shared" si="21"/>
        <v>1.0774934293241925</v>
      </c>
      <c r="P90" s="33">
        <v>32204385</v>
      </c>
      <c r="Q90" s="33">
        <v>227702879</v>
      </c>
      <c r="R90" s="33">
        <v>129879087</v>
      </c>
      <c r="S90" s="33">
        <v>265968724</v>
      </c>
      <c r="T90" s="38">
        <f t="shared" si="22"/>
        <v>2.0478179370016667</v>
      </c>
      <c r="U90" s="38">
        <f t="shared" si="23"/>
        <v>0.43230718425456649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303449042</v>
      </c>
      <c r="E91" s="34">
        <f>SUM(E88:E90)</f>
        <v>306851176</v>
      </c>
      <c r="F91" s="34">
        <f>SUM(F88:F90)</f>
        <v>65720494</v>
      </c>
      <c r="G91" s="39">
        <f t="shared" si="16"/>
        <v>0.21657835387069702</v>
      </c>
      <c r="H91" s="34">
        <f>SUM(H88:H90)</f>
        <v>73380551</v>
      </c>
      <c r="I91" s="39">
        <f t="shared" si="17"/>
        <v>0.24182165979617756</v>
      </c>
      <c r="J91" s="34">
        <f>SUM(J88:J90)</f>
        <v>78851351</v>
      </c>
      <c r="K91" s="39">
        <f t="shared" si="18"/>
        <v>0.25696936224223565</v>
      </c>
      <c r="L91" s="34">
        <f>SUM(L88:L90)</f>
        <v>100568327</v>
      </c>
      <c r="M91" s="39">
        <f t="shared" si="19"/>
        <v>0.32774300659678751</v>
      </c>
      <c r="N91" s="34">
        <f t="shared" si="20"/>
        <v>318520723</v>
      </c>
      <c r="O91" s="39">
        <f t="shared" si="21"/>
        <v>1.0380299894956244</v>
      </c>
      <c r="P91" s="34">
        <f>SUM(P88:P90)</f>
        <v>79202581</v>
      </c>
      <c r="Q91" s="34">
        <f>SUM(Q88:Q90)</f>
        <v>402706070</v>
      </c>
      <c r="R91" s="34">
        <f>SUM(R88:R90)</f>
        <v>310880464</v>
      </c>
      <c r="S91" s="34">
        <f>SUM(S88:S90)</f>
        <v>433621194</v>
      </c>
      <c r="T91" s="39">
        <f t="shared" si="22"/>
        <v>1.3948164784005213</v>
      </c>
      <c r="U91" s="39">
        <f t="shared" si="23"/>
        <v>0.2697607291358346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20489061</v>
      </c>
      <c r="E92" s="33">
        <v>20121707</v>
      </c>
      <c r="F92" s="33">
        <v>3809322</v>
      </c>
      <c r="G92" s="38">
        <f t="shared" si="16"/>
        <v>0.185919793981774</v>
      </c>
      <c r="H92" s="33">
        <v>3117706</v>
      </c>
      <c r="I92" s="38">
        <f t="shared" si="17"/>
        <v>0.15216441592906577</v>
      </c>
      <c r="J92" s="33">
        <v>5786237</v>
      </c>
      <c r="K92" s="38">
        <f t="shared" si="18"/>
        <v>0.2875619349789757</v>
      </c>
      <c r="L92" s="33">
        <v>4526497</v>
      </c>
      <c r="M92" s="38">
        <f t="shared" si="19"/>
        <v>0.22495591452554201</v>
      </c>
      <c r="N92" s="33">
        <f t="shared" si="20"/>
        <v>17239762</v>
      </c>
      <c r="O92" s="38">
        <f t="shared" si="21"/>
        <v>0.85677432834102996</v>
      </c>
      <c r="P92" s="33">
        <v>4014018</v>
      </c>
      <c r="Q92" s="33">
        <v>17684127</v>
      </c>
      <c r="R92" s="33">
        <v>18600611</v>
      </c>
      <c r="S92" s="33">
        <v>16899598</v>
      </c>
      <c r="T92" s="38">
        <f t="shared" si="22"/>
        <v>0.90855069223263685</v>
      </c>
      <c r="U92" s="38">
        <f t="shared" si="23"/>
        <v>0.12767232234633719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5395521</v>
      </c>
      <c r="E95" s="33">
        <v>6083558</v>
      </c>
      <c r="F95" s="33">
        <v>396176</v>
      </c>
      <c r="G95" s="38">
        <f t="shared" si="16"/>
        <v>7.3426829401646285E-2</v>
      </c>
      <c r="H95" s="33">
        <v>2704779</v>
      </c>
      <c r="I95" s="38">
        <f t="shared" si="17"/>
        <v>0.50130080116452147</v>
      </c>
      <c r="J95" s="33">
        <v>2216924</v>
      </c>
      <c r="K95" s="38">
        <f t="shared" si="18"/>
        <v>0.36441240471447794</v>
      </c>
      <c r="L95" s="33">
        <v>713805</v>
      </c>
      <c r="M95" s="38">
        <f t="shared" si="19"/>
        <v>0.11733347491714552</v>
      </c>
      <c r="N95" s="33">
        <f t="shared" si="20"/>
        <v>6031684</v>
      </c>
      <c r="O95" s="38">
        <f t="shared" si="21"/>
        <v>0.99147308203521689</v>
      </c>
      <c r="P95" s="33">
        <v>1696679</v>
      </c>
      <c r="Q95" s="33">
        <v>5356647</v>
      </c>
      <c r="R95" s="33">
        <v>5386228</v>
      </c>
      <c r="S95" s="33">
        <v>5474609</v>
      </c>
      <c r="T95" s="38">
        <f t="shared" si="22"/>
        <v>1.01640870011444</v>
      </c>
      <c r="U95" s="38">
        <f t="shared" si="23"/>
        <v>-0.57929284207560772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25884582</v>
      </c>
      <c r="E96" s="34">
        <f>SUM(E92:E95)</f>
        <v>26205265</v>
      </c>
      <c r="F96" s="34">
        <f>SUM(F92:F95)</f>
        <v>4205498</v>
      </c>
      <c r="G96" s="39">
        <f t="shared" si="16"/>
        <v>0.16247115754080943</v>
      </c>
      <c r="H96" s="34">
        <f>SUM(H92:H95)</f>
        <v>5822485</v>
      </c>
      <c r="I96" s="39">
        <f t="shared" si="17"/>
        <v>0.2249402752572941</v>
      </c>
      <c r="J96" s="34">
        <f>SUM(J92:J95)</f>
        <v>8003161</v>
      </c>
      <c r="K96" s="39">
        <f t="shared" si="18"/>
        <v>0.3054027883328026</v>
      </c>
      <c r="L96" s="34">
        <f>SUM(L92:L95)</f>
        <v>5240302</v>
      </c>
      <c r="M96" s="39">
        <f t="shared" si="19"/>
        <v>0.19997134163688099</v>
      </c>
      <c r="N96" s="34">
        <f t="shared" si="20"/>
        <v>23271446</v>
      </c>
      <c r="O96" s="39">
        <f t="shared" si="21"/>
        <v>0.8880446734654277</v>
      </c>
      <c r="P96" s="34">
        <f>SUM(P92:P95)</f>
        <v>5710697</v>
      </c>
      <c r="Q96" s="34">
        <f>SUM(Q92:Q95)</f>
        <v>23040774</v>
      </c>
      <c r="R96" s="34">
        <f>SUM(R92:R95)</f>
        <v>23986839</v>
      </c>
      <c r="S96" s="34">
        <f>SUM(S92:S95)</f>
        <v>22374207</v>
      </c>
      <c r="T96" s="39">
        <f t="shared" si="22"/>
        <v>0.93277013282158605</v>
      </c>
      <c r="U96" s="39">
        <f t="shared" si="23"/>
        <v>-8.2370855956812261E-2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19023580</v>
      </c>
      <c r="E97" s="33">
        <v>18797002</v>
      </c>
      <c r="F97" s="33">
        <v>2892146</v>
      </c>
      <c r="G97" s="38">
        <f t="shared" si="16"/>
        <v>0.15202953387322471</v>
      </c>
      <c r="H97" s="33">
        <v>3325794</v>
      </c>
      <c r="I97" s="38">
        <f t="shared" si="17"/>
        <v>0.17482482266744745</v>
      </c>
      <c r="J97" s="33">
        <v>3218607</v>
      </c>
      <c r="K97" s="38">
        <f t="shared" si="18"/>
        <v>0.17122980568922641</v>
      </c>
      <c r="L97" s="33">
        <v>2890183</v>
      </c>
      <c r="M97" s="38">
        <f t="shared" si="19"/>
        <v>0.15375765773712213</v>
      </c>
      <c r="N97" s="33">
        <f t="shared" si="20"/>
        <v>12326730</v>
      </c>
      <c r="O97" s="38">
        <f t="shared" si="21"/>
        <v>0.65578170391214519</v>
      </c>
      <c r="P97" s="33">
        <v>2765041</v>
      </c>
      <c r="Q97" s="33">
        <v>15259872</v>
      </c>
      <c r="R97" s="33">
        <v>14840167</v>
      </c>
      <c r="S97" s="33">
        <v>10838073</v>
      </c>
      <c r="T97" s="38">
        <f t="shared" si="22"/>
        <v>0.73032015070989431</v>
      </c>
      <c r="U97" s="38">
        <f t="shared" si="23"/>
        <v>4.5258641734426286E-2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4417718</v>
      </c>
      <c r="E98" s="33">
        <v>5350432</v>
      </c>
      <c r="F98" s="33">
        <v>830473</v>
      </c>
      <c r="G98" s="38">
        <f t="shared" si="16"/>
        <v>0.1879868746714933</v>
      </c>
      <c r="H98" s="33">
        <v>794655</v>
      </c>
      <c r="I98" s="38">
        <f t="shared" si="17"/>
        <v>0.17987906878619234</v>
      </c>
      <c r="J98" s="33">
        <v>1156436</v>
      </c>
      <c r="K98" s="38">
        <f t="shared" si="18"/>
        <v>0.2161388089784152</v>
      </c>
      <c r="L98" s="33">
        <v>620400</v>
      </c>
      <c r="M98" s="38">
        <f t="shared" si="19"/>
        <v>0.11595325386809888</v>
      </c>
      <c r="N98" s="33">
        <f t="shared" si="20"/>
        <v>3401964</v>
      </c>
      <c r="O98" s="38">
        <f t="shared" si="21"/>
        <v>0.63582977972619781</v>
      </c>
      <c r="P98" s="33">
        <v>855827</v>
      </c>
      <c r="Q98" s="33">
        <v>4613301</v>
      </c>
      <c r="R98" s="33">
        <v>3620180</v>
      </c>
      <c r="S98" s="33">
        <v>8442307</v>
      </c>
      <c r="T98" s="38">
        <f t="shared" si="22"/>
        <v>2.332013049074908</v>
      </c>
      <c r="U98" s="38">
        <f t="shared" si="23"/>
        <v>-0.27508713793792439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7747099</v>
      </c>
      <c r="E99" s="33">
        <v>7747099</v>
      </c>
      <c r="F99" s="33">
        <v>-36365</v>
      </c>
      <c r="G99" s="38">
        <f t="shared" si="16"/>
        <v>-4.6940151403770626E-3</v>
      </c>
      <c r="H99" s="33">
        <v>1921150</v>
      </c>
      <c r="I99" s="38">
        <f t="shared" si="17"/>
        <v>0.2479831482726631</v>
      </c>
      <c r="J99" s="33">
        <v>1445164</v>
      </c>
      <c r="K99" s="38">
        <f t="shared" si="18"/>
        <v>0.18654260130146783</v>
      </c>
      <c r="L99" s="33">
        <v>1235624</v>
      </c>
      <c r="M99" s="38">
        <f t="shared" si="19"/>
        <v>0.15949505744021084</v>
      </c>
      <c r="N99" s="33">
        <f t="shared" si="20"/>
        <v>4565573</v>
      </c>
      <c r="O99" s="38">
        <f t="shared" si="21"/>
        <v>0.58932679187396464</v>
      </c>
      <c r="P99" s="33">
        <v>4606406</v>
      </c>
      <c r="Q99" s="33">
        <v>8045204</v>
      </c>
      <c r="R99" s="33">
        <v>8045204</v>
      </c>
      <c r="S99" s="33">
        <v>5163332</v>
      </c>
      <c r="T99" s="38">
        <f t="shared" si="22"/>
        <v>0.64179006523638182</v>
      </c>
      <c r="U99" s="38">
        <f t="shared" si="23"/>
        <v>-0.73175964081325007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10227100</v>
      </c>
      <c r="E100" s="33">
        <v>10564763</v>
      </c>
      <c r="F100" s="33">
        <v>2301766</v>
      </c>
      <c r="G100" s="38">
        <f>IF(($D100     =0),0,($F100     /$D100     ))</f>
        <v>0.22506536554839593</v>
      </c>
      <c r="H100" s="33">
        <v>2049428</v>
      </c>
      <c r="I100" s="38">
        <f>IF(($D100     =0),0,($H100     /$D100     ))</f>
        <v>0.20039189995208809</v>
      </c>
      <c r="J100" s="33">
        <v>2058942</v>
      </c>
      <c r="K100" s="38">
        <f>IF(($E100     =0),0,($J100     /$E100     ))</f>
        <v>0.19488766572425714</v>
      </c>
      <c r="L100" s="33">
        <v>2054786</v>
      </c>
      <c r="M100" s="38">
        <f>IF(($E100     =0),0,($L100     /$E100     ))</f>
        <v>0.19449428255039891</v>
      </c>
      <c r="N100" s="33">
        <f>$F100     +$H100     +$J100     +$L100</f>
        <v>8464922</v>
      </c>
      <c r="O100" s="38">
        <f>IF(($E100     =0),0,($N100     /$E100     ))</f>
        <v>0.80124106901404224</v>
      </c>
      <c r="P100" s="33">
        <v>2147407</v>
      </c>
      <c r="Q100" s="33">
        <v>10433005</v>
      </c>
      <c r="R100" s="33">
        <v>10433359</v>
      </c>
      <c r="S100" s="33">
        <v>8778653</v>
      </c>
      <c r="T100" s="38">
        <f>IF(($R100     =0),0,($S100     /$R100     ))</f>
        <v>0.84140237099097237</v>
      </c>
      <c r="U100" s="38">
        <f>IF(($P100     =0),0,(($L100     /$P100     )-1))</f>
        <v>-4.3131553543413026E-2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41415497</v>
      </c>
      <c r="E101" s="34">
        <f>SUM(E97:E100)</f>
        <v>42459296</v>
      </c>
      <c r="F101" s="34">
        <f>SUM(F97:F100)</f>
        <v>5988020</v>
      </c>
      <c r="G101" s="39">
        <f>IF(($D101     =0),0,($F101     /$D101     ))</f>
        <v>0.144584043021384</v>
      </c>
      <c r="H101" s="34">
        <f>SUM(H97:H100)</f>
        <v>8091027</v>
      </c>
      <c r="I101" s="39">
        <f>IF(($D101     =0),0,($H101     /$D101     ))</f>
        <v>0.19536230604693697</v>
      </c>
      <c r="J101" s="34">
        <f>SUM(J97:J100)</f>
        <v>7879149</v>
      </c>
      <c r="K101" s="39">
        <f>IF(($E101     =0),0,($J101     /$E101     ))</f>
        <v>0.18556946869773819</v>
      </c>
      <c r="L101" s="34">
        <f>SUM(L97:L100)</f>
        <v>6800993</v>
      </c>
      <c r="M101" s="39">
        <f>IF(($E101     =0),0,($L101     /$E101     ))</f>
        <v>0.1601767725965122</v>
      </c>
      <c r="N101" s="34">
        <f>$F101     +$H101     +$J101     +$L101</f>
        <v>28759189</v>
      </c>
      <c r="O101" s="39">
        <f>IF(($E101     =0),0,($N101     /$E101     ))</f>
        <v>0.6773355121102338</v>
      </c>
      <c r="P101" s="34">
        <f>SUM(P97:P100)</f>
        <v>10374681</v>
      </c>
      <c r="Q101" s="34">
        <f>SUM(Q97:Q100)</f>
        <v>38351382</v>
      </c>
      <c r="R101" s="34">
        <f>SUM(R97:R100)</f>
        <v>36938910</v>
      </c>
      <c r="S101" s="34">
        <f>SUM(S97:S100)</f>
        <v>33222365</v>
      </c>
      <c r="T101" s="39">
        <f>IF(($R101     =0),0,($S101     /$R101     ))</f>
        <v>0.89938671715001872</v>
      </c>
      <c r="U101" s="39">
        <f>IF(($P101     =0),0,(($L101     /$P101     )-1))</f>
        <v>-0.3444624466043823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370749121</v>
      </c>
      <c r="E102" s="34">
        <f>SUM(E88:E90,E92:E95,E97:E100)</f>
        <v>375515737</v>
      </c>
      <c r="F102" s="34">
        <f>SUM(F88:F90,F92:F95,F97:F100)</f>
        <v>75914012</v>
      </c>
      <c r="G102" s="39">
        <f>IF(($D102     =0),0,($F102     /$D102     ))</f>
        <v>0.20475844095123288</v>
      </c>
      <c r="H102" s="34">
        <f>SUM(H88:H90,H92:H95,H97:H100)</f>
        <v>87294063</v>
      </c>
      <c r="I102" s="39">
        <f>IF(($D102     =0),0,($H102     /$D102     ))</f>
        <v>0.23545318938193788</v>
      </c>
      <c r="J102" s="34">
        <f>SUM(J88:J90,J92:J95,J97:J100)</f>
        <v>94733661</v>
      </c>
      <c r="K102" s="39">
        <f>IF(($E102     =0),0,($J102     /$E102     ))</f>
        <v>0.2522761409597063</v>
      </c>
      <c r="L102" s="34">
        <f>SUM(L88:L90,L92:L95,L97:L100)</f>
        <v>112609622</v>
      </c>
      <c r="M102" s="39">
        <f>IF(($E102     =0),0,($L102     /$E102     ))</f>
        <v>0.29987990090545791</v>
      </c>
      <c r="N102" s="34">
        <f>$F102     +$H102     +$J102     +$L102</f>
        <v>370551358</v>
      </c>
      <c r="O102" s="39">
        <f>IF(($E102     =0),0,($N102     /$E102     ))</f>
        <v>0.98677983767162336</v>
      </c>
      <c r="P102" s="34">
        <f>SUM(P88:P90,P92:P95,P97:P100)</f>
        <v>95287959</v>
      </c>
      <c r="Q102" s="34">
        <f>SUM(Q88:Q90,Q92:Q95,Q97:Q100)</f>
        <v>464098226</v>
      </c>
      <c r="R102" s="34">
        <f>SUM(R88:R90,R92:R95,R97:R100)</f>
        <v>371806213</v>
      </c>
      <c r="S102" s="34">
        <f>SUM(S88:S90,S92:S95,S97:S100)</f>
        <v>489217766</v>
      </c>
      <c r="T102" s="39">
        <f>IF(($R102     =0),0,($S102     /$R102     ))</f>
        <v>1.3157869580839952</v>
      </c>
      <c r="U102" s="39">
        <f>IF(($P102     =0),0,(($L102     /$P102     )-1))</f>
        <v>0.18178228583949418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113154750</v>
      </c>
      <c r="E105" s="33">
        <v>109260394</v>
      </c>
      <c r="F105" s="33">
        <v>26103386</v>
      </c>
      <c r="G105" s="38">
        <f t="shared" ref="G105:G136" si="24">IF(($D105     =0),0,($F105     /$D105     ))</f>
        <v>0.23068749654786919</v>
      </c>
      <c r="H105" s="33">
        <v>30674277</v>
      </c>
      <c r="I105" s="38">
        <f t="shared" ref="I105:I136" si="25">IF(($D105     =0),0,($H105     /$D105     ))</f>
        <v>0.27108253961941503</v>
      </c>
      <c r="J105" s="33">
        <v>24216734</v>
      </c>
      <c r="K105" s="38">
        <f t="shared" ref="K105:K136" si="26">IF(($E105     =0),0,($J105     /$E105     ))</f>
        <v>0.22164238214260878</v>
      </c>
      <c r="L105" s="33">
        <v>25307243</v>
      </c>
      <c r="M105" s="38">
        <f t="shared" ref="M105:M136" si="27">IF(($E105     =0),0,($L105     /$E105     ))</f>
        <v>0.23162320831462496</v>
      </c>
      <c r="N105" s="33">
        <f t="shared" ref="N105:N136" si="28">$F105     +$H105     +$J105     +$L105</f>
        <v>106301640</v>
      </c>
      <c r="O105" s="38">
        <f t="shared" ref="O105:O136" si="29">IF(($E105     =0),0,($N105     /$E105     ))</f>
        <v>0.97292015988886149</v>
      </c>
      <c r="P105" s="33">
        <v>32725195</v>
      </c>
      <c r="Q105" s="33">
        <v>103723600</v>
      </c>
      <c r="R105" s="33">
        <v>106841576</v>
      </c>
      <c r="S105" s="33">
        <v>102170951</v>
      </c>
      <c r="T105" s="38">
        <f t="shared" ref="T105:T136" si="30">IF(($R105     =0),0,($S105     /$R105     ))</f>
        <v>0.95628457408752565</v>
      </c>
      <c r="U105" s="38">
        <f t="shared" ref="U105:U136" si="31">IF(($P105     =0),0,(($L105     /$P105     )-1))</f>
        <v>-0.22667403509742268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113154750</v>
      </c>
      <c r="E106" s="34">
        <f>E105</f>
        <v>109260394</v>
      </c>
      <c r="F106" s="34">
        <f>F105</f>
        <v>26103386</v>
      </c>
      <c r="G106" s="39">
        <f t="shared" si="24"/>
        <v>0.23068749654786919</v>
      </c>
      <c r="H106" s="34">
        <f>H105</f>
        <v>30674277</v>
      </c>
      <c r="I106" s="39">
        <f t="shared" si="25"/>
        <v>0.27108253961941503</v>
      </c>
      <c r="J106" s="34">
        <f>J105</f>
        <v>24216734</v>
      </c>
      <c r="K106" s="39">
        <f t="shared" si="26"/>
        <v>0.22164238214260878</v>
      </c>
      <c r="L106" s="34">
        <f>L105</f>
        <v>25307243</v>
      </c>
      <c r="M106" s="39">
        <f t="shared" si="27"/>
        <v>0.23162320831462496</v>
      </c>
      <c r="N106" s="34">
        <f t="shared" si="28"/>
        <v>106301640</v>
      </c>
      <c r="O106" s="39">
        <f t="shared" si="29"/>
        <v>0.97292015988886149</v>
      </c>
      <c r="P106" s="34">
        <f>P105</f>
        <v>32725195</v>
      </c>
      <c r="Q106" s="34">
        <f>Q105</f>
        <v>103723600</v>
      </c>
      <c r="R106" s="34">
        <f>R105</f>
        <v>106841576</v>
      </c>
      <c r="S106" s="34">
        <f>S105</f>
        <v>102170951</v>
      </c>
      <c r="T106" s="39">
        <f t="shared" si="30"/>
        <v>0.95628457408752565</v>
      </c>
      <c r="U106" s="39">
        <f t="shared" si="31"/>
        <v>-0.22667403509742268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1768377</v>
      </c>
      <c r="E107" s="33">
        <v>1669516</v>
      </c>
      <c r="F107" s="33">
        <v>323906</v>
      </c>
      <c r="G107" s="38">
        <f t="shared" si="24"/>
        <v>0.18316569374064468</v>
      </c>
      <c r="H107" s="33">
        <v>468566</v>
      </c>
      <c r="I107" s="38">
        <f t="shared" si="25"/>
        <v>0.26496951724660522</v>
      </c>
      <c r="J107" s="33">
        <v>195660</v>
      </c>
      <c r="K107" s="38">
        <f t="shared" si="26"/>
        <v>0.11719564232987285</v>
      </c>
      <c r="L107" s="33">
        <v>251160</v>
      </c>
      <c r="M107" s="38">
        <f t="shared" si="27"/>
        <v>0.15043880981074756</v>
      </c>
      <c r="N107" s="33">
        <f t="shared" si="28"/>
        <v>1239292</v>
      </c>
      <c r="O107" s="38">
        <f t="shared" si="29"/>
        <v>0.74230615340014716</v>
      </c>
      <c r="P107" s="33">
        <v>213598</v>
      </c>
      <c r="Q107" s="33">
        <v>1323490</v>
      </c>
      <c r="R107" s="33">
        <v>1759130</v>
      </c>
      <c r="S107" s="33">
        <v>1391158</v>
      </c>
      <c r="T107" s="38">
        <f t="shared" si="30"/>
        <v>0.79082159931329687</v>
      </c>
      <c r="U107" s="38">
        <f t="shared" si="31"/>
        <v>0.17585370649537913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2642011</v>
      </c>
      <c r="E108" s="33">
        <v>2642011</v>
      </c>
      <c r="F108" s="33">
        <v>417813</v>
      </c>
      <c r="G108" s="38">
        <f t="shared" si="24"/>
        <v>0.15814203650174052</v>
      </c>
      <c r="H108" s="33">
        <v>517467</v>
      </c>
      <c r="I108" s="38">
        <f t="shared" si="25"/>
        <v>0.19586103161568971</v>
      </c>
      <c r="J108" s="33">
        <v>195177</v>
      </c>
      <c r="K108" s="38">
        <f t="shared" si="26"/>
        <v>7.3874408547125653E-2</v>
      </c>
      <c r="L108" s="33">
        <v>252311</v>
      </c>
      <c r="M108" s="38">
        <f t="shared" si="27"/>
        <v>9.549960238621262E-2</v>
      </c>
      <c r="N108" s="33">
        <f t="shared" si="28"/>
        <v>1382768</v>
      </c>
      <c r="O108" s="38">
        <f t="shared" si="29"/>
        <v>0.52337707905076858</v>
      </c>
      <c r="P108" s="33">
        <v>389821</v>
      </c>
      <c r="Q108" s="33">
        <v>2603374</v>
      </c>
      <c r="R108" s="33">
        <v>2603374</v>
      </c>
      <c r="S108" s="33">
        <v>1697203</v>
      </c>
      <c r="T108" s="38">
        <f t="shared" si="30"/>
        <v>0.65192438735271996</v>
      </c>
      <c r="U108" s="38">
        <f t="shared" si="31"/>
        <v>-0.35275164755105548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29378668</v>
      </c>
      <c r="E110" s="33">
        <v>30734068</v>
      </c>
      <c r="F110" s="33">
        <v>6104119</v>
      </c>
      <c r="G110" s="38">
        <f t="shared" si="24"/>
        <v>0.20777385142171864</v>
      </c>
      <c r="H110" s="33">
        <v>7347538</v>
      </c>
      <c r="I110" s="38">
        <f t="shared" si="25"/>
        <v>0.25009772396760804</v>
      </c>
      <c r="J110" s="33">
        <v>6315906</v>
      </c>
      <c r="K110" s="38">
        <f t="shared" si="26"/>
        <v>0.20550179039104097</v>
      </c>
      <c r="L110" s="33">
        <v>12288548</v>
      </c>
      <c r="M110" s="38">
        <f t="shared" si="27"/>
        <v>0.39983473713925538</v>
      </c>
      <c r="N110" s="33">
        <f t="shared" si="28"/>
        <v>32056111</v>
      </c>
      <c r="O110" s="38">
        <f t="shared" si="29"/>
        <v>1.04301555524638</v>
      </c>
      <c r="P110" s="33">
        <v>7052461</v>
      </c>
      <c r="Q110" s="33">
        <v>32946618</v>
      </c>
      <c r="R110" s="33">
        <v>28497128</v>
      </c>
      <c r="S110" s="33">
        <v>24042693</v>
      </c>
      <c r="T110" s="38">
        <f t="shared" si="30"/>
        <v>0.84368828325436862</v>
      </c>
      <c r="U110" s="38">
        <f t="shared" si="31"/>
        <v>0.7424482035419977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430000</v>
      </c>
      <c r="E111" s="33">
        <v>681741</v>
      </c>
      <c r="F111" s="33">
        <v>447091</v>
      </c>
      <c r="G111" s="38">
        <f t="shared" si="24"/>
        <v>1.039746511627907</v>
      </c>
      <c r="H111" s="33">
        <v>13350</v>
      </c>
      <c r="I111" s="38">
        <f t="shared" si="25"/>
        <v>3.1046511627906975E-2</v>
      </c>
      <c r="J111" s="33">
        <v>-12944</v>
      </c>
      <c r="K111" s="38">
        <f t="shared" si="26"/>
        <v>-1.8986682625806574E-2</v>
      </c>
      <c r="L111" s="33">
        <v>0</v>
      </c>
      <c r="M111" s="38">
        <f t="shared" si="27"/>
        <v>0</v>
      </c>
      <c r="N111" s="33">
        <f t="shared" si="28"/>
        <v>447497</v>
      </c>
      <c r="O111" s="38">
        <f t="shared" si="29"/>
        <v>0.65640323817989532</v>
      </c>
      <c r="P111" s="33">
        <v>13350</v>
      </c>
      <c r="Q111" s="33">
        <v>60800</v>
      </c>
      <c r="R111" s="33">
        <v>5287336</v>
      </c>
      <c r="S111" s="33">
        <v>2098948</v>
      </c>
      <c r="T111" s="38">
        <f t="shared" si="30"/>
        <v>0.39697647359653332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34219056</v>
      </c>
      <c r="E112" s="34">
        <f>SUM(E107:E111)</f>
        <v>35727336</v>
      </c>
      <c r="F112" s="34">
        <f>SUM(F107:F111)</f>
        <v>7292929</v>
      </c>
      <c r="G112" s="39">
        <f t="shared" si="24"/>
        <v>0.21312478637633955</v>
      </c>
      <c r="H112" s="34">
        <f>SUM(H107:H111)</f>
        <v>8346921</v>
      </c>
      <c r="I112" s="39">
        <f t="shared" si="25"/>
        <v>0.24392610363067876</v>
      </c>
      <c r="J112" s="34">
        <f>SUM(J107:J111)</f>
        <v>6693799</v>
      </c>
      <c r="K112" s="39">
        <f t="shared" si="26"/>
        <v>0.18735790992085163</v>
      </c>
      <c r="L112" s="34">
        <f>SUM(L107:L111)</f>
        <v>12792019</v>
      </c>
      <c r="M112" s="39">
        <f t="shared" si="27"/>
        <v>0.35804569923713314</v>
      </c>
      <c r="N112" s="34">
        <f t="shared" si="28"/>
        <v>35125668</v>
      </c>
      <c r="O112" s="39">
        <f t="shared" si="29"/>
        <v>0.98315944967181434</v>
      </c>
      <c r="P112" s="34">
        <f>SUM(P107:P111)</f>
        <v>7669230</v>
      </c>
      <c r="Q112" s="34">
        <f>SUM(Q107:Q111)</f>
        <v>36934282</v>
      </c>
      <c r="R112" s="34">
        <f>SUM(R107:R111)</f>
        <v>38146968</v>
      </c>
      <c r="S112" s="34">
        <f>SUM(S107:S111)</f>
        <v>29230002</v>
      </c>
      <c r="T112" s="39">
        <f t="shared" si="30"/>
        <v>0.7662470579575289</v>
      </c>
      <c r="U112" s="39">
        <f t="shared" si="31"/>
        <v>0.66796653640587134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2285307</v>
      </c>
      <c r="E114" s="33">
        <v>2285223</v>
      </c>
      <c r="F114" s="33">
        <v>597140</v>
      </c>
      <c r="G114" s="38">
        <f t="shared" si="24"/>
        <v>0.26129530955797187</v>
      </c>
      <c r="H114" s="33">
        <v>557402</v>
      </c>
      <c r="I114" s="38">
        <f t="shared" si="25"/>
        <v>0.24390683614936637</v>
      </c>
      <c r="J114" s="33">
        <v>501407</v>
      </c>
      <c r="K114" s="38">
        <f t="shared" si="26"/>
        <v>0.21941272252204708</v>
      </c>
      <c r="L114" s="33">
        <v>559333</v>
      </c>
      <c r="M114" s="38">
        <f t="shared" si="27"/>
        <v>0.24476079577354157</v>
      </c>
      <c r="N114" s="33">
        <f t="shared" si="28"/>
        <v>2215282</v>
      </c>
      <c r="O114" s="38">
        <f t="shared" si="29"/>
        <v>0.96939423417320758</v>
      </c>
      <c r="P114" s="33">
        <v>531382</v>
      </c>
      <c r="Q114" s="33">
        <v>2052457</v>
      </c>
      <c r="R114" s="33">
        <v>2178840</v>
      </c>
      <c r="S114" s="33">
        <v>2073505</v>
      </c>
      <c r="T114" s="38">
        <f t="shared" si="30"/>
        <v>0.95165546804721779</v>
      </c>
      <c r="U114" s="38">
        <f t="shared" si="31"/>
        <v>5.2600577362424739E-2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450000</v>
      </c>
      <c r="E115" s="33">
        <v>450000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450000</v>
      </c>
      <c r="R115" s="33">
        <v>450000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19822899</v>
      </c>
      <c r="E117" s="33">
        <v>81349367</v>
      </c>
      <c r="F117" s="33">
        <v>3531721</v>
      </c>
      <c r="G117" s="38">
        <f t="shared" si="24"/>
        <v>0.17816369845803079</v>
      </c>
      <c r="H117" s="33">
        <v>10094434</v>
      </c>
      <c r="I117" s="38">
        <f t="shared" si="25"/>
        <v>0.5092309656624896</v>
      </c>
      <c r="J117" s="33">
        <v>15233798</v>
      </c>
      <c r="K117" s="38">
        <f t="shared" si="26"/>
        <v>0.18726387877117717</v>
      </c>
      <c r="L117" s="33">
        <v>4449732</v>
      </c>
      <c r="M117" s="38">
        <f t="shared" si="27"/>
        <v>5.4699036564107496E-2</v>
      </c>
      <c r="N117" s="33">
        <f t="shared" si="28"/>
        <v>33309685</v>
      </c>
      <c r="O117" s="38">
        <f t="shared" si="29"/>
        <v>0.40946458747490933</v>
      </c>
      <c r="P117" s="33">
        <v>10003612</v>
      </c>
      <c r="Q117" s="33">
        <v>20768524</v>
      </c>
      <c r="R117" s="33">
        <v>27198119</v>
      </c>
      <c r="S117" s="33">
        <v>63257356</v>
      </c>
      <c r="T117" s="38">
        <f t="shared" si="30"/>
        <v>2.3257989274920079</v>
      </c>
      <c r="U117" s="38">
        <f t="shared" si="31"/>
        <v>-0.55518746628717708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1610124</v>
      </c>
      <c r="E119" s="33">
        <v>1571494</v>
      </c>
      <c r="F119" s="33">
        <v>485611</v>
      </c>
      <c r="G119" s="38">
        <f t="shared" si="24"/>
        <v>0.30159851042528402</v>
      </c>
      <c r="H119" s="33">
        <v>394395</v>
      </c>
      <c r="I119" s="38">
        <f t="shared" si="25"/>
        <v>0.24494697302816429</v>
      </c>
      <c r="J119" s="33">
        <v>302778</v>
      </c>
      <c r="K119" s="38">
        <f t="shared" si="26"/>
        <v>0.1926688870590661</v>
      </c>
      <c r="L119" s="33">
        <v>324638</v>
      </c>
      <c r="M119" s="38">
        <f t="shared" si="27"/>
        <v>0.20657921697442053</v>
      </c>
      <c r="N119" s="33">
        <f t="shared" si="28"/>
        <v>1507422</v>
      </c>
      <c r="O119" s="38">
        <f t="shared" si="29"/>
        <v>0.95922860666346799</v>
      </c>
      <c r="P119" s="33">
        <v>316578</v>
      </c>
      <c r="Q119" s="33">
        <v>1479876</v>
      </c>
      <c r="R119" s="33">
        <v>1539351</v>
      </c>
      <c r="S119" s="33">
        <v>1239358</v>
      </c>
      <c r="T119" s="38">
        <f t="shared" si="30"/>
        <v>0.80511722147840226</v>
      </c>
      <c r="U119" s="38">
        <f t="shared" si="31"/>
        <v>2.5459760311834723E-2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4730628</v>
      </c>
      <c r="E120" s="33">
        <v>2731036</v>
      </c>
      <c r="F120" s="33">
        <v>67699</v>
      </c>
      <c r="G120" s="38">
        <f t="shared" si="24"/>
        <v>1.4310784952864608E-2</v>
      </c>
      <c r="H120" s="33">
        <v>-33008</v>
      </c>
      <c r="I120" s="38">
        <f t="shared" si="25"/>
        <v>-6.9775091171827503E-3</v>
      </c>
      <c r="J120" s="33">
        <v>282587</v>
      </c>
      <c r="K120" s="38">
        <f t="shared" si="26"/>
        <v>0.10347245514156532</v>
      </c>
      <c r="L120" s="33">
        <v>2582896</v>
      </c>
      <c r="M120" s="38">
        <f t="shared" si="27"/>
        <v>0.94575684831690243</v>
      </c>
      <c r="N120" s="33">
        <f t="shared" si="28"/>
        <v>2900174</v>
      </c>
      <c r="O120" s="38">
        <f t="shared" si="29"/>
        <v>1.0619318090277829</v>
      </c>
      <c r="P120" s="33">
        <v>23936</v>
      </c>
      <c r="Q120" s="33">
        <v>2645700</v>
      </c>
      <c r="R120" s="33">
        <v>9171702</v>
      </c>
      <c r="S120" s="33">
        <v>136470</v>
      </c>
      <c r="T120" s="38">
        <f t="shared" si="30"/>
        <v>1.487946293937592E-2</v>
      </c>
      <c r="U120" s="38">
        <f t="shared" si="31"/>
        <v>106.90842245989305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28898958</v>
      </c>
      <c r="E121" s="34">
        <f>SUM(E113:E120)</f>
        <v>88387120</v>
      </c>
      <c r="F121" s="34">
        <f>SUM(F113:F120)</f>
        <v>4682171</v>
      </c>
      <c r="G121" s="39">
        <f t="shared" si="24"/>
        <v>0.16201867901257894</v>
      </c>
      <c r="H121" s="34">
        <f>SUM(H113:H120)</f>
        <v>11013223</v>
      </c>
      <c r="I121" s="39">
        <f t="shared" si="25"/>
        <v>0.38109412110983376</v>
      </c>
      <c r="J121" s="34">
        <f>SUM(J113:J120)</f>
        <v>16320570</v>
      </c>
      <c r="K121" s="39">
        <f t="shared" si="26"/>
        <v>0.18464873615069707</v>
      </c>
      <c r="L121" s="34">
        <f>SUM(L113:L120)</f>
        <v>7916599</v>
      </c>
      <c r="M121" s="39">
        <f t="shared" si="27"/>
        <v>8.9567337412962425E-2</v>
      </c>
      <c r="N121" s="34">
        <f t="shared" si="28"/>
        <v>39932563</v>
      </c>
      <c r="O121" s="39">
        <f t="shared" si="29"/>
        <v>0.45179165244890884</v>
      </c>
      <c r="P121" s="34">
        <f>SUM(P113:P120)</f>
        <v>10875508</v>
      </c>
      <c r="Q121" s="34">
        <f>SUM(Q113:Q120)</f>
        <v>27396557</v>
      </c>
      <c r="R121" s="34">
        <f>SUM(R113:R120)</f>
        <v>40538012</v>
      </c>
      <c r="S121" s="34">
        <f>SUM(S113:S120)</f>
        <v>66706689</v>
      </c>
      <c r="T121" s="39">
        <f t="shared" si="30"/>
        <v>1.6455342950710063</v>
      </c>
      <c r="U121" s="39">
        <f t="shared" si="31"/>
        <v>-0.27207087705696142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2187094</v>
      </c>
      <c r="E122" s="33">
        <v>1982077</v>
      </c>
      <c r="F122" s="33">
        <v>521848</v>
      </c>
      <c r="G122" s="38">
        <f t="shared" si="24"/>
        <v>0.23860337049985048</v>
      </c>
      <c r="H122" s="33">
        <v>455302</v>
      </c>
      <c r="I122" s="38">
        <f t="shared" si="25"/>
        <v>0.20817669473740041</v>
      </c>
      <c r="J122" s="33">
        <v>448915</v>
      </c>
      <c r="K122" s="38">
        <f t="shared" si="26"/>
        <v>0.2264871647266983</v>
      </c>
      <c r="L122" s="33">
        <v>363476</v>
      </c>
      <c r="M122" s="38">
        <f t="shared" si="27"/>
        <v>0.18338137216667164</v>
      </c>
      <c r="N122" s="33">
        <f t="shared" si="28"/>
        <v>1789541</v>
      </c>
      <c r="O122" s="38">
        <f t="shared" si="29"/>
        <v>0.90286149327195664</v>
      </c>
      <c r="P122" s="33">
        <v>487557</v>
      </c>
      <c r="Q122" s="33">
        <v>2020618</v>
      </c>
      <c r="R122" s="33">
        <v>2162506</v>
      </c>
      <c r="S122" s="33">
        <v>1866870</v>
      </c>
      <c r="T122" s="38">
        <f t="shared" si="30"/>
        <v>0.8632900902933911</v>
      </c>
      <c r="U122" s="38">
        <f t="shared" si="31"/>
        <v>-0.25449537182319193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6440554</v>
      </c>
      <c r="E123" s="33">
        <v>8190554</v>
      </c>
      <c r="F123" s="33">
        <v>1157295</v>
      </c>
      <c r="G123" s="38">
        <f t="shared" si="24"/>
        <v>0.17968873485107026</v>
      </c>
      <c r="H123" s="33">
        <v>3302046</v>
      </c>
      <c r="I123" s="38">
        <f t="shared" si="25"/>
        <v>0.51269595752166663</v>
      </c>
      <c r="J123" s="33">
        <v>2230591</v>
      </c>
      <c r="K123" s="38">
        <f t="shared" si="26"/>
        <v>0.27233701163559876</v>
      </c>
      <c r="L123" s="33">
        <v>522350</v>
      </c>
      <c r="M123" s="38">
        <f t="shared" si="27"/>
        <v>6.3774684838168449E-2</v>
      </c>
      <c r="N123" s="33">
        <f t="shared" si="28"/>
        <v>7212282</v>
      </c>
      <c r="O123" s="38">
        <f t="shared" si="29"/>
        <v>0.88056094862447643</v>
      </c>
      <c r="P123" s="33">
        <v>3938071</v>
      </c>
      <c r="Q123" s="33">
        <v>4520482</v>
      </c>
      <c r="R123" s="33">
        <v>6120482</v>
      </c>
      <c r="S123" s="33">
        <v>8100071</v>
      </c>
      <c r="T123" s="38">
        <f t="shared" si="30"/>
        <v>1.3234367816129513</v>
      </c>
      <c r="U123" s="38">
        <f t="shared" si="31"/>
        <v>-0.8673589176020442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5508024</v>
      </c>
      <c r="E124" s="33">
        <v>4752823</v>
      </c>
      <c r="F124" s="33">
        <v>1147716</v>
      </c>
      <c r="G124" s="38">
        <f t="shared" si="24"/>
        <v>0.20837164108217393</v>
      </c>
      <c r="H124" s="33">
        <v>1292104</v>
      </c>
      <c r="I124" s="38">
        <f t="shared" si="25"/>
        <v>0.23458576070111531</v>
      </c>
      <c r="J124" s="33">
        <v>1038570</v>
      </c>
      <c r="K124" s="38">
        <f t="shared" si="26"/>
        <v>0.21851644801415918</v>
      </c>
      <c r="L124" s="33">
        <v>1061782</v>
      </c>
      <c r="M124" s="38">
        <f t="shared" si="27"/>
        <v>0.22340028231642542</v>
      </c>
      <c r="N124" s="33">
        <f t="shared" si="28"/>
        <v>4540172</v>
      </c>
      <c r="O124" s="38">
        <f t="shared" si="29"/>
        <v>0.95525795932228064</v>
      </c>
      <c r="P124" s="33">
        <v>1081906</v>
      </c>
      <c r="Q124" s="33">
        <v>5450400</v>
      </c>
      <c r="R124" s="33">
        <v>5276682</v>
      </c>
      <c r="S124" s="33">
        <v>4377109</v>
      </c>
      <c r="T124" s="38">
        <f t="shared" si="30"/>
        <v>0.82951919406930341</v>
      </c>
      <c r="U124" s="38">
        <f t="shared" si="31"/>
        <v>-1.8600506883222789E-2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14135672</v>
      </c>
      <c r="E126" s="34">
        <f>SUM(E122:E125)</f>
        <v>14925454</v>
      </c>
      <c r="F126" s="34">
        <f>SUM(F122:F125)</f>
        <v>2826859</v>
      </c>
      <c r="G126" s="39">
        <f t="shared" si="24"/>
        <v>0.19998051737476646</v>
      </c>
      <c r="H126" s="34">
        <f>SUM(H122:H125)</f>
        <v>5049452</v>
      </c>
      <c r="I126" s="39">
        <f t="shared" si="25"/>
        <v>0.35721343845556119</v>
      </c>
      <c r="J126" s="34">
        <f>SUM(J122:J125)</f>
        <v>3718076</v>
      </c>
      <c r="K126" s="39">
        <f t="shared" si="26"/>
        <v>0.24910974232341609</v>
      </c>
      <c r="L126" s="34">
        <f>SUM(L122:L125)</f>
        <v>1947608</v>
      </c>
      <c r="M126" s="39">
        <f t="shared" si="27"/>
        <v>0.13048902901044082</v>
      </c>
      <c r="N126" s="34">
        <f t="shared" si="28"/>
        <v>13541995</v>
      </c>
      <c r="O126" s="39">
        <f t="shared" si="29"/>
        <v>0.90730874920119686</v>
      </c>
      <c r="P126" s="34">
        <f>SUM(P122:P125)</f>
        <v>5507534</v>
      </c>
      <c r="Q126" s="34">
        <f>SUM(Q122:Q125)</f>
        <v>11991500</v>
      </c>
      <c r="R126" s="34">
        <f>SUM(R122:R125)</f>
        <v>13559670</v>
      </c>
      <c r="S126" s="34">
        <f>SUM(S122:S125)</f>
        <v>14344050</v>
      </c>
      <c r="T126" s="39">
        <f t="shared" si="30"/>
        <v>1.0578465405131541</v>
      </c>
      <c r="U126" s="39">
        <f t="shared" si="31"/>
        <v>-0.64637385806424441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3021268</v>
      </c>
      <c r="E128" s="33">
        <v>3647392</v>
      </c>
      <c r="F128" s="33">
        <v>1247733</v>
      </c>
      <c r="G128" s="38">
        <f t="shared" si="24"/>
        <v>0.41298322426213102</v>
      </c>
      <c r="H128" s="33">
        <v>94720</v>
      </c>
      <c r="I128" s="38">
        <f t="shared" si="25"/>
        <v>3.1351075111509474E-2</v>
      </c>
      <c r="J128" s="33">
        <v>684412</v>
      </c>
      <c r="K128" s="38">
        <f t="shared" si="26"/>
        <v>0.18764421263192987</v>
      </c>
      <c r="L128" s="33">
        <v>680829</v>
      </c>
      <c r="M128" s="38">
        <f t="shared" si="27"/>
        <v>0.18666186689009573</v>
      </c>
      <c r="N128" s="33">
        <f t="shared" si="28"/>
        <v>2707694</v>
      </c>
      <c r="O128" s="38">
        <f t="shared" si="29"/>
        <v>0.74236440722576569</v>
      </c>
      <c r="P128" s="33">
        <v>84740</v>
      </c>
      <c r="Q128" s="33">
        <v>2997521</v>
      </c>
      <c r="R128" s="33">
        <v>3507692</v>
      </c>
      <c r="S128" s="33">
        <v>968567</v>
      </c>
      <c r="T128" s="38">
        <f t="shared" si="30"/>
        <v>0.27612658123917377</v>
      </c>
      <c r="U128" s="38">
        <f t="shared" si="31"/>
        <v>7.0343285343403359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3633820</v>
      </c>
      <c r="E129" s="33">
        <v>3338664</v>
      </c>
      <c r="F129" s="33">
        <v>756480</v>
      </c>
      <c r="G129" s="38">
        <f t="shared" si="24"/>
        <v>0.20817762024536163</v>
      </c>
      <c r="H129" s="33">
        <v>625948</v>
      </c>
      <c r="I129" s="38">
        <f t="shared" si="25"/>
        <v>0.17225619320714841</v>
      </c>
      <c r="J129" s="33">
        <v>441289</v>
      </c>
      <c r="K129" s="38">
        <f t="shared" si="26"/>
        <v>0.13217532521990832</v>
      </c>
      <c r="L129" s="33">
        <v>1058291</v>
      </c>
      <c r="M129" s="38">
        <f t="shared" si="27"/>
        <v>0.31698038496835862</v>
      </c>
      <c r="N129" s="33">
        <f t="shared" si="28"/>
        <v>2882008</v>
      </c>
      <c r="O129" s="38">
        <f t="shared" si="29"/>
        <v>0.86322193548077919</v>
      </c>
      <c r="P129" s="33">
        <v>748940</v>
      </c>
      <c r="Q129" s="33">
        <v>3826212</v>
      </c>
      <c r="R129" s="33">
        <v>3826212</v>
      </c>
      <c r="S129" s="33">
        <v>2695198</v>
      </c>
      <c r="T129" s="38">
        <f t="shared" si="30"/>
        <v>0.70440372880540858</v>
      </c>
      <c r="U129" s="38">
        <f t="shared" si="31"/>
        <v>0.41305177984885311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820000</v>
      </c>
      <c r="E131" s="33">
        <v>1043659</v>
      </c>
      <c r="F131" s="33">
        <v>425292</v>
      </c>
      <c r="G131" s="38">
        <f t="shared" si="24"/>
        <v>0.51864878048780483</v>
      </c>
      <c r="H131" s="33">
        <v>553</v>
      </c>
      <c r="I131" s="38">
        <f t="shared" si="25"/>
        <v>6.7439024390243902E-4</v>
      </c>
      <c r="J131" s="33">
        <v>618367</v>
      </c>
      <c r="K131" s="38">
        <f t="shared" si="26"/>
        <v>0.59249908255474248</v>
      </c>
      <c r="L131" s="33">
        <v>0</v>
      </c>
      <c r="M131" s="38">
        <f t="shared" si="27"/>
        <v>0</v>
      </c>
      <c r="N131" s="33">
        <f t="shared" si="28"/>
        <v>1044212</v>
      </c>
      <c r="O131" s="38">
        <f t="shared" si="29"/>
        <v>1.0005298665560303</v>
      </c>
      <c r="P131" s="33">
        <v>0</v>
      </c>
      <c r="Q131" s="33">
        <v>1065000</v>
      </c>
      <c r="R131" s="33">
        <v>805000</v>
      </c>
      <c r="S131" s="33">
        <v>803774</v>
      </c>
      <c r="T131" s="38">
        <f t="shared" si="30"/>
        <v>0.99847701863354033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7475088</v>
      </c>
      <c r="E132" s="34">
        <f>SUM(E127:E131)</f>
        <v>8029715</v>
      </c>
      <c r="F132" s="34">
        <f>SUM(F127:F131)</f>
        <v>2429505</v>
      </c>
      <c r="G132" s="39">
        <f t="shared" si="24"/>
        <v>0.32501356505769563</v>
      </c>
      <c r="H132" s="34">
        <f>SUM(H127:H131)</f>
        <v>721221</v>
      </c>
      <c r="I132" s="39">
        <f t="shared" si="25"/>
        <v>9.6483278859058247E-2</v>
      </c>
      <c r="J132" s="34">
        <f>SUM(J127:J131)</f>
        <v>1744068</v>
      </c>
      <c r="K132" s="39">
        <f t="shared" si="26"/>
        <v>0.21720173131923112</v>
      </c>
      <c r="L132" s="34">
        <f>SUM(L127:L131)</f>
        <v>1739120</v>
      </c>
      <c r="M132" s="39">
        <f t="shared" si="27"/>
        <v>0.21658552015856106</v>
      </c>
      <c r="N132" s="34">
        <f t="shared" si="28"/>
        <v>6633914</v>
      </c>
      <c r="O132" s="39">
        <f t="shared" si="29"/>
        <v>0.82617054279012392</v>
      </c>
      <c r="P132" s="34">
        <f>SUM(P127:P131)</f>
        <v>833680</v>
      </c>
      <c r="Q132" s="34">
        <f>SUM(Q127:Q131)</f>
        <v>7888733</v>
      </c>
      <c r="R132" s="34">
        <f>SUM(R127:R131)</f>
        <v>8138904</v>
      </c>
      <c r="S132" s="34">
        <f>SUM(S127:S131)</f>
        <v>4467539</v>
      </c>
      <c r="T132" s="39">
        <f t="shared" si="30"/>
        <v>0.54891162249855752</v>
      </c>
      <c r="U132" s="39">
        <f t="shared" si="31"/>
        <v>1.0860761923040014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6834831</v>
      </c>
      <c r="E133" s="33">
        <v>737283</v>
      </c>
      <c r="F133" s="33">
        <v>31520</v>
      </c>
      <c r="G133" s="38">
        <f t="shared" si="24"/>
        <v>4.6116721832624684E-3</v>
      </c>
      <c r="H133" s="33">
        <v>196720</v>
      </c>
      <c r="I133" s="38">
        <f t="shared" si="25"/>
        <v>2.8781984514320836E-2</v>
      </c>
      <c r="J133" s="33">
        <v>277720</v>
      </c>
      <c r="K133" s="38">
        <f t="shared" si="26"/>
        <v>0.37668032492272302</v>
      </c>
      <c r="L133" s="33">
        <v>119342</v>
      </c>
      <c r="M133" s="38">
        <f t="shared" si="27"/>
        <v>0.16186728840892844</v>
      </c>
      <c r="N133" s="33">
        <f t="shared" si="28"/>
        <v>625302</v>
      </c>
      <c r="O133" s="38">
        <f t="shared" si="29"/>
        <v>0.8481166661919507</v>
      </c>
      <c r="P133" s="33">
        <v>427313</v>
      </c>
      <c r="Q133" s="33">
        <v>7956400</v>
      </c>
      <c r="R133" s="33">
        <v>6744292</v>
      </c>
      <c r="S133" s="33">
        <v>5152488</v>
      </c>
      <c r="T133" s="38">
        <f t="shared" si="30"/>
        <v>0.76397759764850037</v>
      </c>
      <c r="U133" s="38">
        <f t="shared" si="31"/>
        <v>-0.720715260242492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1418969</v>
      </c>
      <c r="E134" s="33">
        <v>1298969</v>
      </c>
      <c r="F134" s="33">
        <v>66996</v>
      </c>
      <c r="G134" s="38">
        <f t="shared" si="24"/>
        <v>4.7214562122216905E-2</v>
      </c>
      <c r="H134" s="33">
        <v>324716</v>
      </c>
      <c r="I134" s="38">
        <f t="shared" si="25"/>
        <v>0.22883938972592072</v>
      </c>
      <c r="J134" s="33">
        <v>235602</v>
      </c>
      <c r="K134" s="38">
        <f t="shared" si="26"/>
        <v>0.1813761529335958</v>
      </c>
      <c r="L134" s="33">
        <v>301148</v>
      </c>
      <c r="M134" s="38">
        <f t="shared" si="27"/>
        <v>0.23183617160994605</v>
      </c>
      <c r="N134" s="33">
        <f t="shared" si="28"/>
        <v>928462</v>
      </c>
      <c r="O134" s="38">
        <f t="shared" si="29"/>
        <v>0.71476840478872095</v>
      </c>
      <c r="P134" s="33">
        <v>188804</v>
      </c>
      <c r="Q134" s="33">
        <v>1612585</v>
      </c>
      <c r="R134" s="33">
        <v>1504154</v>
      </c>
      <c r="S134" s="33">
        <v>700601</v>
      </c>
      <c r="T134" s="38">
        <f t="shared" si="30"/>
        <v>0.4657774403418799</v>
      </c>
      <c r="U134" s="38">
        <f t="shared" si="31"/>
        <v>0.59502976631851023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8253800</v>
      </c>
      <c r="E137" s="34">
        <f>SUM(E133:E136)</f>
        <v>2036252</v>
      </c>
      <c r="F137" s="34">
        <f>SUM(F133:F136)</f>
        <v>98516</v>
      </c>
      <c r="G137" s="39">
        <f t="shared" ref="G137:G170" si="32">IF(($D137     =0),0,($F137     /$D137     ))</f>
        <v>1.1935835615110616E-2</v>
      </c>
      <c r="H137" s="34">
        <f>SUM(H133:H136)</f>
        <v>521436</v>
      </c>
      <c r="I137" s="39">
        <f t="shared" ref="I137:I170" si="33">IF(($D137     =0),0,($H137     /$D137     ))</f>
        <v>6.317526472655019E-2</v>
      </c>
      <c r="J137" s="34">
        <f>SUM(J133:J136)</f>
        <v>513322</v>
      </c>
      <c r="K137" s="39">
        <f t="shared" ref="K137:K170" si="34">IF(($E137     =0),0,($J137     /$E137     ))</f>
        <v>0.25209158787812119</v>
      </c>
      <c r="L137" s="34">
        <f>SUM(L133:L136)</f>
        <v>420490</v>
      </c>
      <c r="M137" s="39">
        <f t="shared" ref="M137:M170" si="35">IF(($E137     =0),0,($L137     /$E137     ))</f>
        <v>0.2065019457316678</v>
      </c>
      <c r="N137" s="34">
        <f t="shared" ref="N137:N170" si="36">$F137     +$H137     +$J137     +$L137</f>
        <v>1553764</v>
      </c>
      <c r="O137" s="39">
        <f t="shared" ref="O137:O170" si="37">IF(($E137     =0),0,($N137     /$E137     ))</f>
        <v>0.76305093868538865</v>
      </c>
      <c r="P137" s="34">
        <f>SUM(P133:P136)</f>
        <v>616117</v>
      </c>
      <c r="Q137" s="34">
        <f>SUM(Q133:Q136)</f>
        <v>9568985</v>
      </c>
      <c r="R137" s="34">
        <f>SUM(R133:R136)</f>
        <v>8248446</v>
      </c>
      <c r="S137" s="34">
        <f>SUM(S133:S136)</f>
        <v>5853089</v>
      </c>
      <c r="T137" s="39">
        <f t="shared" ref="T137:T170" si="38">IF(($R137     =0),0,($S137     /$R137     ))</f>
        <v>0.70959899598057619</v>
      </c>
      <c r="U137" s="39">
        <f t="shared" ref="U137:U170" si="39">IF(($P137     =0),0,(($L137     /$P137     )-1))</f>
        <v>-0.31751599128087682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3308915</v>
      </c>
      <c r="E140" s="33">
        <v>5373800</v>
      </c>
      <c r="F140" s="33">
        <v>264848</v>
      </c>
      <c r="G140" s="38">
        <f t="shared" si="32"/>
        <v>8.0040738429364308E-2</v>
      </c>
      <c r="H140" s="33">
        <v>3287989</v>
      </c>
      <c r="I140" s="38">
        <f t="shared" si="33"/>
        <v>0.9936758726047662</v>
      </c>
      <c r="J140" s="33">
        <v>1392364</v>
      </c>
      <c r="K140" s="38">
        <f t="shared" si="34"/>
        <v>0.25910231121366628</v>
      </c>
      <c r="L140" s="33">
        <v>423514</v>
      </c>
      <c r="M140" s="38">
        <f t="shared" si="35"/>
        <v>7.8810897316610215E-2</v>
      </c>
      <c r="N140" s="33">
        <f t="shared" si="36"/>
        <v>5368715</v>
      </c>
      <c r="O140" s="38">
        <f t="shared" si="37"/>
        <v>0.99905374223082366</v>
      </c>
      <c r="P140" s="33">
        <v>904770</v>
      </c>
      <c r="Q140" s="33">
        <v>4566260</v>
      </c>
      <c r="R140" s="33">
        <v>3264100</v>
      </c>
      <c r="S140" s="33">
        <v>4180849</v>
      </c>
      <c r="T140" s="38">
        <f t="shared" si="38"/>
        <v>1.2808581232192642</v>
      </c>
      <c r="U140" s="38">
        <f t="shared" si="39"/>
        <v>-0.53190976712313631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8383271</v>
      </c>
      <c r="E141" s="33">
        <v>8383271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6766986</v>
      </c>
      <c r="R141" s="33">
        <v>8138725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10021824</v>
      </c>
      <c r="E142" s="33">
        <v>289941</v>
      </c>
      <c r="F142" s="33">
        <v>552958</v>
      </c>
      <c r="G142" s="38">
        <f t="shared" si="32"/>
        <v>5.5175385239253853E-2</v>
      </c>
      <c r="H142" s="33">
        <v>553264</v>
      </c>
      <c r="I142" s="38">
        <f t="shared" si="33"/>
        <v>5.5205918603240291E-2</v>
      </c>
      <c r="J142" s="33">
        <v>610772</v>
      </c>
      <c r="K142" s="38">
        <f t="shared" si="34"/>
        <v>2.1065389165381925</v>
      </c>
      <c r="L142" s="33">
        <v>974057</v>
      </c>
      <c r="M142" s="38">
        <f t="shared" si="35"/>
        <v>3.3595007260097742</v>
      </c>
      <c r="N142" s="33">
        <f t="shared" si="36"/>
        <v>2691051</v>
      </c>
      <c r="O142" s="38">
        <f t="shared" si="37"/>
        <v>9.2813744865334673</v>
      </c>
      <c r="P142" s="33">
        <v>585603</v>
      </c>
      <c r="Q142" s="33">
        <v>2893404</v>
      </c>
      <c r="R142" s="33">
        <v>2832404</v>
      </c>
      <c r="S142" s="33">
        <v>2335174</v>
      </c>
      <c r="T142" s="38">
        <f t="shared" si="38"/>
        <v>0.82444947825239623</v>
      </c>
      <c r="U142" s="38">
        <f t="shared" si="39"/>
        <v>0.66334018097584879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21714010</v>
      </c>
      <c r="E144" s="34">
        <f>SUM(E138:E143)</f>
        <v>14047012</v>
      </c>
      <c r="F144" s="34">
        <f>SUM(F138:F143)</f>
        <v>817806</v>
      </c>
      <c r="G144" s="39">
        <f t="shared" si="32"/>
        <v>3.7662596636917824E-2</v>
      </c>
      <c r="H144" s="34">
        <f>SUM(H138:H143)</f>
        <v>3841253</v>
      </c>
      <c r="I144" s="39">
        <f t="shared" si="33"/>
        <v>0.17690205540109818</v>
      </c>
      <c r="J144" s="34">
        <f>SUM(J138:J143)</f>
        <v>2003136</v>
      </c>
      <c r="K144" s="39">
        <f t="shared" si="34"/>
        <v>0.14260228438617409</v>
      </c>
      <c r="L144" s="34">
        <f>SUM(L138:L143)</f>
        <v>1397571</v>
      </c>
      <c r="M144" s="39">
        <f t="shared" si="35"/>
        <v>9.9492404505669957E-2</v>
      </c>
      <c r="N144" s="34">
        <f t="shared" si="36"/>
        <v>8059766</v>
      </c>
      <c r="O144" s="39">
        <f t="shared" si="37"/>
        <v>0.57377084891790509</v>
      </c>
      <c r="P144" s="34">
        <f>SUM(P138:P143)</f>
        <v>1490373</v>
      </c>
      <c r="Q144" s="34">
        <f>SUM(Q138:Q143)</f>
        <v>14226650</v>
      </c>
      <c r="R144" s="34">
        <f>SUM(R138:R143)</f>
        <v>14235229</v>
      </c>
      <c r="S144" s="34">
        <f>SUM(S138:S143)</f>
        <v>6516023</v>
      </c>
      <c r="T144" s="39">
        <f t="shared" si="38"/>
        <v>0.45773924676589328</v>
      </c>
      <c r="U144" s="39">
        <f t="shared" si="39"/>
        <v>-6.226763367291277E-2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2672000</v>
      </c>
      <c r="E145" s="33">
        <v>1672000</v>
      </c>
      <c r="F145" s="33">
        <v>645349</v>
      </c>
      <c r="G145" s="38">
        <f t="shared" si="32"/>
        <v>0.24152282934131736</v>
      </c>
      <c r="H145" s="33">
        <v>17696</v>
      </c>
      <c r="I145" s="38">
        <f t="shared" si="33"/>
        <v>6.6227544910179639E-3</v>
      </c>
      <c r="J145" s="33">
        <v>164723</v>
      </c>
      <c r="K145" s="38">
        <f t="shared" si="34"/>
        <v>9.8518540669856464E-2</v>
      </c>
      <c r="L145" s="33">
        <v>1575676</v>
      </c>
      <c r="M145" s="38">
        <f t="shared" si="35"/>
        <v>0.94238995215311006</v>
      </c>
      <c r="N145" s="33">
        <f t="shared" si="36"/>
        <v>2403444</v>
      </c>
      <c r="O145" s="38">
        <f t="shared" si="37"/>
        <v>1.4374665071770334</v>
      </c>
      <c r="P145" s="33">
        <v>1234448</v>
      </c>
      <c r="Q145" s="33">
        <v>1650000</v>
      </c>
      <c r="R145" s="33">
        <v>2210000</v>
      </c>
      <c r="S145" s="33">
        <v>2116664</v>
      </c>
      <c r="T145" s="38">
        <f t="shared" si="38"/>
        <v>0.95776651583710404</v>
      </c>
      <c r="U145" s="38">
        <f t="shared" si="39"/>
        <v>0.27642152605861092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6137650</v>
      </c>
      <c r="F146" s="33">
        <v>106595</v>
      </c>
      <c r="G146" s="38">
        <f t="shared" si="32"/>
        <v>5.6102631578947369E-2</v>
      </c>
      <c r="H146" s="33">
        <v>36340</v>
      </c>
      <c r="I146" s="38">
        <f t="shared" si="33"/>
        <v>1.9126315789473686E-2</v>
      </c>
      <c r="J146" s="33">
        <v>0</v>
      </c>
      <c r="K146" s="38">
        <f t="shared" si="34"/>
        <v>0</v>
      </c>
      <c r="L146" s="33">
        <v>170060</v>
      </c>
      <c r="M146" s="38">
        <f t="shared" si="35"/>
        <v>2.7707673132224876E-2</v>
      </c>
      <c r="N146" s="33">
        <f t="shared" si="36"/>
        <v>312995</v>
      </c>
      <c r="O146" s="38">
        <f t="shared" si="37"/>
        <v>5.0995902340472334E-2</v>
      </c>
      <c r="P146" s="33">
        <v>118758</v>
      </c>
      <c r="Q146" s="33">
        <v>2604450</v>
      </c>
      <c r="R146" s="33">
        <v>2141354</v>
      </c>
      <c r="S146" s="33">
        <v>1540116</v>
      </c>
      <c r="T146" s="38">
        <f t="shared" si="38"/>
        <v>0.71922531258259959</v>
      </c>
      <c r="U146" s="38">
        <f t="shared" si="39"/>
        <v>0.4319877397733205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4572000</v>
      </c>
      <c r="E150" s="34">
        <f>SUM(E145:E149)</f>
        <v>7809650</v>
      </c>
      <c r="F150" s="34">
        <f>SUM(F145:F149)</f>
        <v>751944</v>
      </c>
      <c r="G150" s="39">
        <f t="shared" si="32"/>
        <v>0.16446719160104986</v>
      </c>
      <c r="H150" s="34">
        <f>SUM(H145:H149)</f>
        <v>54036</v>
      </c>
      <c r="I150" s="39">
        <f t="shared" si="33"/>
        <v>1.1818897637795275E-2</v>
      </c>
      <c r="J150" s="34">
        <f>SUM(J145:J149)</f>
        <v>164723</v>
      </c>
      <c r="K150" s="39">
        <f t="shared" si="34"/>
        <v>2.1092238448586043E-2</v>
      </c>
      <c r="L150" s="34">
        <f>SUM(L145:L149)</f>
        <v>1745736</v>
      </c>
      <c r="M150" s="39">
        <f t="shared" si="35"/>
        <v>0.22353575384300192</v>
      </c>
      <c r="N150" s="34">
        <f t="shared" si="36"/>
        <v>2716439</v>
      </c>
      <c r="O150" s="39">
        <f t="shared" si="37"/>
        <v>0.34783108077826791</v>
      </c>
      <c r="P150" s="34">
        <f>SUM(P145:P149)</f>
        <v>1353206</v>
      </c>
      <c r="Q150" s="34">
        <f>SUM(Q145:Q149)</f>
        <v>4254450</v>
      </c>
      <c r="R150" s="34">
        <f>SUM(R145:R149)</f>
        <v>4351354</v>
      </c>
      <c r="S150" s="34">
        <f>SUM(S145:S149)</f>
        <v>3656780</v>
      </c>
      <c r="T150" s="39">
        <f t="shared" si="38"/>
        <v>0.84037750088822927</v>
      </c>
      <c r="U150" s="39">
        <f t="shared" si="39"/>
        <v>0.29007409071493928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10775500</v>
      </c>
      <c r="E152" s="33">
        <v>10355700</v>
      </c>
      <c r="F152" s="33">
        <v>1087958</v>
      </c>
      <c r="G152" s="38">
        <f t="shared" si="32"/>
        <v>0.1009658948540671</v>
      </c>
      <c r="H152" s="33">
        <v>2683694</v>
      </c>
      <c r="I152" s="38">
        <f t="shared" si="33"/>
        <v>0.24905517145376085</v>
      </c>
      <c r="J152" s="33">
        <v>2398385</v>
      </c>
      <c r="K152" s="38">
        <f t="shared" si="34"/>
        <v>0.23160047123806213</v>
      </c>
      <c r="L152" s="33">
        <v>5533399</v>
      </c>
      <c r="M152" s="38">
        <f t="shared" si="35"/>
        <v>0.53433365199841631</v>
      </c>
      <c r="N152" s="33">
        <f t="shared" si="36"/>
        <v>11703436</v>
      </c>
      <c r="O152" s="38">
        <f t="shared" si="37"/>
        <v>1.1301443649391156</v>
      </c>
      <c r="P152" s="33">
        <v>5960272</v>
      </c>
      <c r="Q152" s="33">
        <v>7427800</v>
      </c>
      <c r="R152" s="33">
        <v>9144010</v>
      </c>
      <c r="S152" s="33">
        <v>10723803</v>
      </c>
      <c r="T152" s="38">
        <f t="shared" si="38"/>
        <v>1.1727680744006186</v>
      </c>
      <c r="U152" s="38">
        <f t="shared" si="39"/>
        <v>-7.1619718026291412E-2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3535790</v>
      </c>
      <c r="E153" s="33">
        <v>2339210</v>
      </c>
      <c r="F153" s="33">
        <v>495332</v>
      </c>
      <c r="G153" s="38">
        <f t="shared" si="32"/>
        <v>0.14009089906357561</v>
      </c>
      <c r="H153" s="33">
        <v>664628</v>
      </c>
      <c r="I153" s="38">
        <f t="shared" si="33"/>
        <v>0.18797157070979895</v>
      </c>
      <c r="J153" s="33">
        <v>478936</v>
      </c>
      <c r="K153" s="38">
        <f t="shared" si="34"/>
        <v>0.20474262678425623</v>
      </c>
      <c r="L153" s="33">
        <v>509643</v>
      </c>
      <c r="M153" s="38">
        <f t="shared" si="35"/>
        <v>0.21786970814933246</v>
      </c>
      <c r="N153" s="33">
        <f t="shared" si="36"/>
        <v>2148539</v>
      </c>
      <c r="O153" s="38">
        <f t="shared" si="37"/>
        <v>0.91848914804570769</v>
      </c>
      <c r="P153" s="33">
        <v>780076</v>
      </c>
      <c r="Q153" s="33">
        <v>3280360</v>
      </c>
      <c r="R153" s="33">
        <v>3245900</v>
      </c>
      <c r="S153" s="33">
        <v>2617816</v>
      </c>
      <c r="T153" s="38">
        <f t="shared" si="38"/>
        <v>0.80649927600973537</v>
      </c>
      <c r="U153" s="38">
        <f t="shared" si="39"/>
        <v>-0.34667519575015771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2038054</v>
      </c>
      <c r="E154" s="33">
        <v>1991054</v>
      </c>
      <c r="F154" s="33">
        <v>690862</v>
      </c>
      <c r="G154" s="38">
        <f t="shared" si="32"/>
        <v>0.33898120461970094</v>
      </c>
      <c r="H154" s="33">
        <v>414810</v>
      </c>
      <c r="I154" s="38">
        <f t="shared" si="33"/>
        <v>0.20353238923011854</v>
      </c>
      <c r="J154" s="33">
        <v>352720</v>
      </c>
      <c r="K154" s="38">
        <f t="shared" si="34"/>
        <v>0.17715240269726487</v>
      </c>
      <c r="L154" s="33">
        <v>194655</v>
      </c>
      <c r="M154" s="38">
        <f t="shared" si="35"/>
        <v>9.7764801959163344E-2</v>
      </c>
      <c r="N154" s="33">
        <f t="shared" si="36"/>
        <v>1653047</v>
      </c>
      <c r="O154" s="38">
        <f t="shared" si="37"/>
        <v>0.83023715077541849</v>
      </c>
      <c r="P154" s="33">
        <v>643376</v>
      </c>
      <c r="Q154" s="33">
        <v>2395324</v>
      </c>
      <c r="R154" s="33">
        <v>2995326</v>
      </c>
      <c r="S154" s="33">
        <v>2437746</v>
      </c>
      <c r="T154" s="38">
        <f t="shared" si="38"/>
        <v>0.8138499782661387</v>
      </c>
      <c r="U154" s="38">
        <f t="shared" si="39"/>
        <v>-0.6974475267961503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2100000</v>
      </c>
      <c r="E155" s="33">
        <v>2100000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1001741</v>
      </c>
      <c r="K155" s="38">
        <f t="shared" si="34"/>
        <v>0.47701952380952378</v>
      </c>
      <c r="L155" s="33">
        <v>548142</v>
      </c>
      <c r="M155" s="38">
        <f t="shared" si="35"/>
        <v>0.26101999999999997</v>
      </c>
      <c r="N155" s="33">
        <f t="shared" si="36"/>
        <v>1549883</v>
      </c>
      <c r="O155" s="38">
        <f t="shared" si="37"/>
        <v>0.73803952380952376</v>
      </c>
      <c r="P155" s="33">
        <v>1029185</v>
      </c>
      <c r="Q155" s="33">
        <v>2100000</v>
      </c>
      <c r="R155" s="33">
        <v>1800000</v>
      </c>
      <c r="S155" s="33">
        <v>1586215</v>
      </c>
      <c r="T155" s="38">
        <f t="shared" si="38"/>
        <v>0.88123055555555552</v>
      </c>
      <c r="U155" s="38">
        <f t="shared" si="39"/>
        <v>-0.46740187624188068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9839899</v>
      </c>
      <c r="E156" s="33">
        <v>9618063</v>
      </c>
      <c r="F156" s="33">
        <v>598656</v>
      </c>
      <c r="G156" s="38">
        <f t="shared" si="32"/>
        <v>6.0839648862249504E-2</v>
      </c>
      <c r="H156" s="33">
        <v>4249137</v>
      </c>
      <c r="I156" s="38">
        <f t="shared" si="33"/>
        <v>0.43182729822734967</v>
      </c>
      <c r="J156" s="33">
        <v>780343</v>
      </c>
      <c r="K156" s="38">
        <f t="shared" si="34"/>
        <v>8.113307222046684E-2</v>
      </c>
      <c r="L156" s="33">
        <v>965949</v>
      </c>
      <c r="M156" s="38">
        <f t="shared" si="35"/>
        <v>0.10043072082185363</v>
      </c>
      <c r="N156" s="33">
        <f t="shared" si="36"/>
        <v>6594085</v>
      </c>
      <c r="O156" s="38">
        <f t="shared" si="37"/>
        <v>0.68559386645731057</v>
      </c>
      <c r="P156" s="33">
        <v>1337795</v>
      </c>
      <c r="Q156" s="33">
        <v>9801480</v>
      </c>
      <c r="R156" s="33">
        <v>7910421</v>
      </c>
      <c r="S156" s="33">
        <v>6496781</v>
      </c>
      <c r="T156" s="38">
        <f t="shared" si="38"/>
        <v>0.82129396147183564</v>
      </c>
      <c r="U156" s="38">
        <f t="shared" si="39"/>
        <v>-0.27795439510537867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28289243</v>
      </c>
      <c r="E157" s="34">
        <f>SUM(E151:E156)</f>
        <v>26404027</v>
      </c>
      <c r="F157" s="34">
        <f>SUM(F151:F156)</f>
        <v>2872808</v>
      </c>
      <c r="G157" s="39">
        <f t="shared" si="32"/>
        <v>0.10155125041698712</v>
      </c>
      <c r="H157" s="34">
        <f>SUM(H151:H156)</f>
        <v>8012269</v>
      </c>
      <c r="I157" s="39">
        <f t="shared" si="33"/>
        <v>0.28322670210722856</v>
      </c>
      <c r="J157" s="34">
        <f>SUM(J151:J156)</f>
        <v>5012125</v>
      </c>
      <c r="K157" s="39">
        <f t="shared" si="34"/>
        <v>0.18982426430634994</v>
      </c>
      <c r="L157" s="34">
        <f>SUM(L151:L156)</f>
        <v>7751788</v>
      </c>
      <c r="M157" s="39">
        <f t="shared" si="35"/>
        <v>0.2935835507212593</v>
      </c>
      <c r="N157" s="34">
        <f t="shared" si="36"/>
        <v>23648990</v>
      </c>
      <c r="O157" s="39">
        <f t="shared" si="37"/>
        <v>0.8956584539168968</v>
      </c>
      <c r="P157" s="34">
        <f>SUM(P151:P156)</f>
        <v>9750704</v>
      </c>
      <c r="Q157" s="34">
        <f>SUM(Q151:Q156)</f>
        <v>25004964</v>
      </c>
      <c r="R157" s="34">
        <f>SUM(R151:R156)</f>
        <v>25095657</v>
      </c>
      <c r="S157" s="34">
        <f>SUM(S151:S156)</f>
        <v>23862361</v>
      </c>
      <c r="T157" s="39">
        <f t="shared" si="38"/>
        <v>0.95085619794691967</v>
      </c>
      <c r="U157" s="39">
        <f t="shared" si="39"/>
        <v>-0.2050022234292006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1539000</v>
      </c>
      <c r="E158" s="33">
        <v>0</v>
      </c>
      <c r="F158" s="33">
        <v>439479</v>
      </c>
      <c r="G158" s="38">
        <f t="shared" si="32"/>
        <v>0.2855614035087719</v>
      </c>
      <c r="H158" s="33">
        <v>397478</v>
      </c>
      <c r="I158" s="38">
        <f t="shared" si="33"/>
        <v>0.25827030539311241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836957</v>
      </c>
      <c r="O158" s="38">
        <f t="shared" si="37"/>
        <v>0</v>
      </c>
      <c r="P158" s="33">
        <v>60870</v>
      </c>
      <c r="Q158" s="33">
        <v>300000</v>
      </c>
      <c r="R158" s="33">
        <v>700000</v>
      </c>
      <c r="S158" s="33">
        <v>556956</v>
      </c>
      <c r="T158" s="38">
        <f t="shared" si="38"/>
        <v>0.79565142857142857</v>
      </c>
      <c r="U158" s="38">
        <f t="shared" si="39"/>
        <v>-1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6262717</v>
      </c>
      <c r="E159" s="33">
        <v>4846386</v>
      </c>
      <c r="F159" s="33">
        <v>889942</v>
      </c>
      <c r="G159" s="38">
        <f t="shared" si="32"/>
        <v>0.14210158306690213</v>
      </c>
      <c r="H159" s="33">
        <v>1080721</v>
      </c>
      <c r="I159" s="38">
        <f t="shared" si="33"/>
        <v>0.1725642400894053</v>
      </c>
      <c r="J159" s="33">
        <v>1110029</v>
      </c>
      <c r="K159" s="38">
        <f t="shared" si="34"/>
        <v>0.22904263094190186</v>
      </c>
      <c r="L159" s="33">
        <v>1216058</v>
      </c>
      <c r="M159" s="38">
        <f t="shared" si="35"/>
        <v>0.25092058288382313</v>
      </c>
      <c r="N159" s="33">
        <f t="shared" si="36"/>
        <v>4296750</v>
      </c>
      <c r="O159" s="38">
        <f t="shared" si="37"/>
        <v>0.88658848057088313</v>
      </c>
      <c r="P159" s="33">
        <v>989878</v>
      </c>
      <c r="Q159" s="33">
        <v>4903524</v>
      </c>
      <c r="R159" s="33">
        <v>4721321</v>
      </c>
      <c r="S159" s="33">
        <v>3948813</v>
      </c>
      <c r="T159" s="38">
        <f t="shared" si="38"/>
        <v>0.83637884397184603</v>
      </c>
      <c r="U159" s="38">
        <f t="shared" si="39"/>
        <v>0.22849280416374551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6546954</v>
      </c>
      <c r="E162" s="33">
        <v>5070259</v>
      </c>
      <c r="F162" s="33">
        <v>969438</v>
      </c>
      <c r="G162" s="38">
        <f t="shared" si="32"/>
        <v>0.14807466189620394</v>
      </c>
      <c r="H162" s="33">
        <v>1052259</v>
      </c>
      <c r="I162" s="38">
        <f t="shared" si="33"/>
        <v>0.16072497225427276</v>
      </c>
      <c r="J162" s="33">
        <v>981044</v>
      </c>
      <c r="K162" s="38">
        <f t="shared" si="34"/>
        <v>0.19348991836511706</v>
      </c>
      <c r="L162" s="33">
        <v>1100672</v>
      </c>
      <c r="M162" s="38">
        <f t="shared" si="35"/>
        <v>0.21708397933912252</v>
      </c>
      <c r="N162" s="33">
        <f t="shared" si="36"/>
        <v>4103413</v>
      </c>
      <c r="O162" s="38">
        <f t="shared" si="37"/>
        <v>0.80931033306188105</v>
      </c>
      <c r="P162" s="33">
        <v>1021308</v>
      </c>
      <c r="Q162" s="33">
        <v>4196280</v>
      </c>
      <c r="R162" s="33">
        <v>5026303</v>
      </c>
      <c r="S162" s="33">
        <v>4087688</v>
      </c>
      <c r="T162" s="38">
        <f t="shared" si="38"/>
        <v>0.81325936776990959</v>
      </c>
      <c r="U162" s="38">
        <f t="shared" si="39"/>
        <v>7.7708193806373727E-2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14348671</v>
      </c>
      <c r="E163" s="34">
        <f>SUM(E158:E162)</f>
        <v>9916645</v>
      </c>
      <c r="F163" s="34">
        <f>SUM(F158:F162)</f>
        <v>2298859</v>
      </c>
      <c r="G163" s="39">
        <f t="shared" si="32"/>
        <v>0.16021407139378971</v>
      </c>
      <c r="H163" s="34">
        <f>SUM(H158:H162)</f>
        <v>2530458</v>
      </c>
      <c r="I163" s="39">
        <f t="shared" si="33"/>
        <v>0.17635486938128278</v>
      </c>
      <c r="J163" s="34">
        <f>SUM(J158:J162)</f>
        <v>2091073</v>
      </c>
      <c r="K163" s="39">
        <f t="shared" si="34"/>
        <v>0.21086496491504939</v>
      </c>
      <c r="L163" s="34">
        <f>SUM(L158:L162)</f>
        <v>2316730</v>
      </c>
      <c r="M163" s="39">
        <f t="shared" si="35"/>
        <v>0.23362034236377324</v>
      </c>
      <c r="N163" s="34">
        <f t="shared" si="36"/>
        <v>9237120</v>
      </c>
      <c r="O163" s="39">
        <f t="shared" si="37"/>
        <v>0.93147632087263388</v>
      </c>
      <c r="P163" s="34">
        <f>SUM(P158:P162)</f>
        <v>2072056</v>
      </c>
      <c r="Q163" s="34">
        <f>SUM(Q158:Q162)</f>
        <v>9399804</v>
      </c>
      <c r="R163" s="34">
        <f>SUM(R158:R162)</f>
        <v>10447624</v>
      </c>
      <c r="S163" s="34">
        <f>SUM(S158:S162)</f>
        <v>8593457</v>
      </c>
      <c r="T163" s="39">
        <f t="shared" si="38"/>
        <v>0.82252739953122356</v>
      </c>
      <c r="U163" s="39">
        <f t="shared" si="39"/>
        <v>0.11808271591115305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20780</v>
      </c>
      <c r="E165" s="33">
        <v>20780</v>
      </c>
      <c r="F165" s="33">
        <v>0</v>
      </c>
      <c r="G165" s="38">
        <f t="shared" si="32"/>
        <v>0</v>
      </c>
      <c r="H165" s="33">
        <v>4700</v>
      </c>
      <c r="I165" s="38">
        <f t="shared" si="33"/>
        <v>0.22617901828681425</v>
      </c>
      <c r="J165" s="33">
        <v>4493</v>
      </c>
      <c r="K165" s="38">
        <f t="shared" si="34"/>
        <v>0.21621751684311838</v>
      </c>
      <c r="L165" s="33">
        <v>0</v>
      </c>
      <c r="M165" s="38">
        <f t="shared" si="35"/>
        <v>0</v>
      </c>
      <c r="N165" s="33">
        <f t="shared" si="36"/>
        <v>9193</v>
      </c>
      <c r="O165" s="38">
        <f t="shared" si="37"/>
        <v>0.4423965351299326</v>
      </c>
      <c r="P165" s="33">
        <v>12250</v>
      </c>
      <c r="Q165" s="33">
        <v>80112</v>
      </c>
      <c r="R165" s="33">
        <v>20112</v>
      </c>
      <c r="S165" s="33">
        <v>12467</v>
      </c>
      <c r="T165" s="38">
        <f t="shared" si="38"/>
        <v>0.61987867939538588</v>
      </c>
      <c r="U165" s="38">
        <f t="shared" si="39"/>
        <v>-1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1870357</v>
      </c>
      <c r="E167" s="33">
        <v>3154340</v>
      </c>
      <c r="F167" s="33">
        <v>394044</v>
      </c>
      <c r="G167" s="38">
        <f t="shared" si="32"/>
        <v>0.21067849613736842</v>
      </c>
      <c r="H167" s="33">
        <v>475473</v>
      </c>
      <c r="I167" s="38">
        <f t="shared" si="33"/>
        <v>0.25421510438916206</v>
      </c>
      <c r="J167" s="33">
        <v>413340</v>
      </c>
      <c r="K167" s="38">
        <f t="shared" si="34"/>
        <v>0.13103850567789141</v>
      </c>
      <c r="L167" s="33">
        <v>540766</v>
      </c>
      <c r="M167" s="38">
        <f t="shared" si="35"/>
        <v>0.17143554594622012</v>
      </c>
      <c r="N167" s="33">
        <f t="shared" si="36"/>
        <v>1823623</v>
      </c>
      <c r="O167" s="38">
        <f t="shared" si="37"/>
        <v>0.57813139991250151</v>
      </c>
      <c r="P167" s="33">
        <v>559900</v>
      </c>
      <c r="Q167" s="33">
        <v>1532272</v>
      </c>
      <c r="R167" s="33">
        <v>1754615</v>
      </c>
      <c r="S167" s="33">
        <v>1437954</v>
      </c>
      <c r="T167" s="38">
        <f t="shared" si="38"/>
        <v>0.81952679077746404</v>
      </c>
      <c r="U167" s="38">
        <f t="shared" si="39"/>
        <v>-3.4173959635649176E-2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9236412</v>
      </c>
      <c r="E168" s="33">
        <v>8289471</v>
      </c>
      <c r="F168" s="33">
        <v>1893165</v>
      </c>
      <c r="G168" s="38">
        <f t="shared" si="32"/>
        <v>0.20496757831937337</v>
      </c>
      <c r="H168" s="33">
        <v>2245744</v>
      </c>
      <c r="I168" s="38">
        <f t="shared" si="33"/>
        <v>0.24314030166692435</v>
      </c>
      <c r="J168" s="33">
        <v>1957908</v>
      </c>
      <c r="K168" s="38">
        <f t="shared" si="34"/>
        <v>0.23619215267174468</v>
      </c>
      <c r="L168" s="33">
        <v>2028670</v>
      </c>
      <c r="M168" s="38">
        <f t="shared" si="35"/>
        <v>0.24472852368987116</v>
      </c>
      <c r="N168" s="33">
        <f t="shared" si="36"/>
        <v>8125487</v>
      </c>
      <c r="O168" s="38">
        <f t="shared" si="37"/>
        <v>0.98021779676893739</v>
      </c>
      <c r="P168" s="33">
        <v>2027138</v>
      </c>
      <c r="Q168" s="33">
        <v>8078108</v>
      </c>
      <c r="R168" s="33">
        <v>8338462</v>
      </c>
      <c r="S168" s="33">
        <v>7709409</v>
      </c>
      <c r="T168" s="38">
        <f t="shared" si="38"/>
        <v>0.92456006875128771</v>
      </c>
      <c r="U168" s="38">
        <f t="shared" si="39"/>
        <v>7.5574529213118247E-4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11127549</v>
      </c>
      <c r="E169" s="34">
        <f>SUM(E164:E168)</f>
        <v>11464591</v>
      </c>
      <c r="F169" s="34">
        <f>SUM(F164:F168)</f>
        <v>2287209</v>
      </c>
      <c r="G169" s="39">
        <f t="shared" si="32"/>
        <v>0.20554472507827196</v>
      </c>
      <c r="H169" s="34">
        <f>SUM(H164:H168)</f>
        <v>2725917</v>
      </c>
      <c r="I169" s="39">
        <f t="shared" si="33"/>
        <v>0.24497011875661029</v>
      </c>
      <c r="J169" s="34">
        <f>SUM(J164:J168)</f>
        <v>2375741</v>
      </c>
      <c r="K169" s="39">
        <f t="shared" si="34"/>
        <v>0.20722422631561824</v>
      </c>
      <c r="L169" s="34">
        <f>SUM(L164:L168)</f>
        <v>2569436</v>
      </c>
      <c r="M169" s="39">
        <f t="shared" si="35"/>
        <v>0.22411929043085793</v>
      </c>
      <c r="N169" s="34">
        <f t="shared" si="36"/>
        <v>9958303</v>
      </c>
      <c r="O169" s="39">
        <f t="shared" si="37"/>
        <v>0.86861389124130117</v>
      </c>
      <c r="P169" s="34">
        <f>SUM(P164:P168)</f>
        <v>2599288</v>
      </c>
      <c r="Q169" s="34">
        <f>SUM(Q164:Q168)</f>
        <v>9690492</v>
      </c>
      <c r="R169" s="34">
        <f>SUM(R164:R168)</f>
        <v>10113189</v>
      </c>
      <c r="S169" s="34">
        <f>SUM(S164:S168)</f>
        <v>9159830</v>
      </c>
      <c r="T169" s="39">
        <f t="shared" si="38"/>
        <v>0.9057311200255429</v>
      </c>
      <c r="U169" s="39">
        <f t="shared" si="39"/>
        <v>-1.1484683497942516E-2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286188797</v>
      </c>
      <c r="E170" s="34">
        <f>SUM(E105,E107:E111,E113:E120,E122:E125,E127:E131,E133:E136,E138:E143,E145:E149,E151:E156,E158:E162,E164:E168)</f>
        <v>328008196</v>
      </c>
      <c r="F170" s="34">
        <f>SUM(F105,F107:F111,F113:F120,F122:F125,F127:F131,F133:F136,F138:F143,F145:F149,F151:F156,F158:F162,F164:F168)</f>
        <v>52461992</v>
      </c>
      <c r="G170" s="39">
        <f t="shared" si="32"/>
        <v>0.18331252847748614</v>
      </c>
      <c r="H170" s="34">
        <f>SUM(H105,H107:H111,H113:H120,H122:H125,H127:H131,H133:H136,H138:H143,H145:H149,H151:H156,H158:H162,H164:H168)</f>
        <v>73490463</v>
      </c>
      <c r="I170" s="39">
        <f t="shared" si="33"/>
        <v>0.25679014612161777</v>
      </c>
      <c r="J170" s="34">
        <f>SUM(J105,J107:J111,J113:J120,J122:J125,J127:J131,J133:J136,J138:J143,J145:J149,J151:J156,J158:J162,J164:J168)</f>
        <v>64853367</v>
      </c>
      <c r="K170" s="39">
        <f t="shared" si="34"/>
        <v>0.19771873932076989</v>
      </c>
      <c r="L170" s="34">
        <f>SUM(L105,L107:L111,L113:L120,L122:L125,L127:L131,L133:L136,L138:L143,L145:L149,L151:L156,L158:L162,L164:L168)</f>
        <v>65904340</v>
      </c>
      <c r="M170" s="39">
        <f t="shared" si="35"/>
        <v>0.20092284523280632</v>
      </c>
      <c r="N170" s="34">
        <f t="shared" si="36"/>
        <v>256710162</v>
      </c>
      <c r="O170" s="39">
        <f t="shared" si="37"/>
        <v>0.78263337663672283</v>
      </c>
      <c r="P170" s="34">
        <f>SUM(P105,P107:P111,P113:P120,P122:P125,P127:P131,P133:P136,P138:P143,P145:P149,P151:P156,P158:P162,P164:P168)</f>
        <v>75492891</v>
      </c>
      <c r="Q170" s="34">
        <f>SUM(Q105,Q107:Q111,Q113:Q120,Q122:Q125,Q127:Q131,Q133:Q136,Q138:Q143,Q145:Q149,Q151:Q156,Q158:Q162,Q164:Q168)</f>
        <v>260080017</v>
      </c>
      <c r="R170" s="34">
        <f>SUM(R105,R107:R111,R113:R120,R122:R125,R127:R131,R133:R136,R138:R143,R145:R149,R151:R156,R158:R162,R164:R168)</f>
        <v>279716629</v>
      </c>
      <c r="S170" s="34">
        <f>SUM(S105,S107:S111,S113:S120,S122:S125,S127:S131,S133:S136,S138:S143,S145:S149,S151:S156,S158:S162,S164:S168)</f>
        <v>274560771</v>
      </c>
      <c r="T170" s="39">
        <f t="shared" si="38"/>
        <v>0.9815675670823274</v>
      </c>
      <c r="U170" s="39">
        <f t="shared" si="39"/>
        <v>-0.12701263487180536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2765378</v>
      </c>
      <c r="E173" s="33">
        <v>2760083</v>
      </c>
      <c r="F173" s="33">
        <v>561351</v>
      </c>
      <c r="G173" s="38">
        <f t="shared" ref="G173:G205" si="40">IF(($D173     =0),0,($F173     /$D173     ))</f>
        <v>0.20299250229082608</v>
      </c>
      <c r="H173" s="33">
        <v>434420</v>
      </c>
      <c r="I173" s="38">
        <f t="shared" ref="I173:I205" si="41">IF(($D173     =0),0,($H173     /$D173     ))</f>
        <v>0.15709244812101636</v>
      </c>
      <c r="J173" s="33">
        <v>404769</v>
      </c>
      <c r="K173" s="38">
        <f t="shared" ref="K173:K205" si="42">IF(($E173     =0),0,($J173     /$E173     ))</f>
        <v>0.14665102462498411</v>
      </c>
      <c r="L173" s="33">
        <v>708324</v>
      </c>
      <c r="M173" s="38">
        <f t="shared" ref="M173:M205" si="43">IF(($E173     =0),0,($L173     /$E173     ))</f>
        <v>0.25663141289591651</v>
      </c>
      <c r="N173" s="33">
        <f t="shared" ref="N173:N205" si="44">$F173     +$H173     +$J173     +$L173</f>
        <v>2108864</v>
      </c>
      <c r="O173" s="38">
        <f t="shared" ref="O173:O205" si="45">IF(($E173     =0),0,($N173     /$E173     ))</f>
        <v>0.7640581823082857</v>
      </c>
      <c r="P173" s="33">
        <v>646541</v>
      </c>
      <c r="Q173" s="33">
        <v>2571762</v>
      </c>
      <c r="R173" s="33">
        <v>2615610</v>
      </c>
      <c r="S173" s="33">
        <v>2368151</v>
      </c>
      <c r="T173" s="38">
        <f t="shared" ref="T173:T205" si="46">IF(($R173     =0),0,($S173     /$R173     ))</f>
        <v>0.90539147655804952</v>
      </c>
      <c r="U173" s="38">
        <f t="shared" ref="U173:U205" si="47">IF(($P173     =0),0,(($L173     /$P173     )-1))</f>
        <v>9.5559291676784675E-2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2978750</v>
      </c>
      <c r="E174" s="33">
        <v>2866236</v>
      </c>
      <c r="F174" s="33">
        <v>765684</v>
      </c>
      <c r="G174" s="38">
        <f t="shared" si="40"/>
        <v>0.2570487620646244</v>
      </c>
      <c r="H174" s="33">
        <v>667857</v>
      </c>
      <c r="I174" s="38">
        <f t="shared" si="41"/>
        <v>0.2242071338648762</v>
      </c>
      <c r="J174" s="33">
        <v>444574</v>
      </c>
      <c r="K174" s="38">
        <f t="shared" si="42"/>
        <v>0.15510725564817412</v>
      </c>
      <c r="L174" s="33">
        <v>754338</v>
      </c>
      <c r="M174" s="38">
        <f t="shared" si="43"/>
        <v>0.26318070110067698</v>
      </c>
      <c r="N174" s="33">
        <f t="shared" si="44"/>
        <v>2632453</v>
      </c>
      <c r="O174" s="38">
        <f t="shared" si="45"/>
        <v>0.91843553705975367</v>
      </c>
      <c r="P174" s="33">
        <v>631867</v>
      </c>
      <c r="Q174" s="33">
        <v>2772840</v>
      </c>
      <c r="R174" s="33">
        <v>2866940</v>
      </c>
      <c r="S174" s="33">
        <v>2650269</v>
      </c>
      <c r="T174" s="38">
        <f t="shared" si="46"/>
        <v>0.92442429907845991</v>
      </c>
      <c r="U174" s="38">
        <f t="shared" si="47"/>
        <v>0.19382401676302141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5734849</v>
      </c>
      <c r="E175" s="33">
        <v>6034530</v>
      </c>
      <c r="F175" s="33">
        <v>1559141</v>
      </c>
      <c r="G175" s="38">
        <f t="shared" si="40"/>
        <v>0.27187132564431948</v>
      </c>
      <c r="H175" s="33">
        <v>1298323</v>
      </c>
      <c r="I175" s="38">
        <f t="shared" si="41"/>
        <v>0.22639183699518506</v>
      </c>
      <c r="J175" s="33">
        <v>1356671</v>
      </c>
      <c r="K175" s="38">
        <f t="shared" si="42"/>
        <v>0.22481800571046959</v>
      </c>
      <c r="L175" s="33">
        <v>1570852</v>
      </c>
      <c r="M175" s="38">
        <f t="shared" si="43"/>
        <v>0.26031057928289364</v>
      </c>
      <c r="N175" s="33">
        <f t="shared" si="44"/>
        <v>5784987</v>
      </c>
      <c r="O175" s="38">
        <f t="shared" si="45"/>
        <v>0.9586474837311274</v>
      </c>
      <c r="P175" s="33">
        <v>1519127</v>
      </c>
      <c r="Q175" s="33">
        <v>5870455</v>
      </c>
      <c r="R175" s="33">
        <v>5820455</v>
      </c>
      <c r="S175" s="33">
        <v>4915156</v>
      </c>
      <c r="T175" s="38">
        <f t="shared" si="46"/>
        <v>0.84446250336099149</v>
      </c>
      <c r="U175" s="38">
        <f t="shared" si="47"/>
        <v>3.4049161130043748E-2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23008707</v>
      </c>
      <c r="E176" s="33">
        <v>23310911</v>
      </c>
      <c r="F176" s="33">
        <v>5683211</v>
      </c>
      <c r="G176" s="38">
        <f t="shared" si="40"/>
        <v>0.24700262383279512</v>
      </c>
      <c r="H176" s="33">
        <v>5579732</v>
      </c>
      <c r="I176" s="38">
        <f t="shared" si="41"/>
        <v>0.24250523942957769</v>
      </c>
      <c r="J176" s="33">
        <v>5253456</v>
      </c>
      <c r="K176" s="38">
        <f t="shared" si="42"/>
        <v>0.22536468008478949</v>
      </c>
      <c r="L176" s="33">
        <v>4773228</v>
      </c>
      <c r="M176" s="38">
        <f t="shared" si="43"/>
        <v>0.20476368340988477</v>
      </c>
      <c r="N176" s="33">
        <f t="shared" si="44"/>
        <v>21289627</v>
      </c>
      <c r="O176" s="38">
        <f t="shared" si="45"/>
        <v>0.91329021847322911</v>
      </c>
      <c r="P176" s="33">
        <v>3744554</v>
      </c>
      <c r="Q176" s="33">
        <v>18663037</v>
      </c>
      <c r="R176" s="33">
        <v>20539037</v>
      </c>
      <c r="S176" s="33">
        <v>15985035</v>
      </c>
      <c r="T176" s="38">
        <f t="shared" si="46"/>
        <v>0.77827577797342684</v>
      </c>
      <c r="U176" s="38">
        <f t="shared" si="47"/>
        <v>0.27471202177882859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11034144</v>
      </c>
      <c r="E178" s="33">
        <v>11034144</v>
      </c>
      <c r="F178" s="33">
        <v>1977795</v>
      </c>
      <c r="G178" s="38">
        <f t="shared" si="40"/>
        <v>0.17924317464046147</v>
      </c>
      <c r="H178" s="33">
        <v>2733625</v>
      </c>
      <c r="I178" s="38">
        <f t="shared" si="41"/>
        <v>0.2477423713157994</v>
      </c>
      <c r="J178" s="33">
        <v>2476364</v>
      </c>
      <c r="K178" s="38">
        <f t="shared" si="42"/>
        <v>0.2244273774204868</v>
      </c>
      <c r="L178" s="33">
        <v>1905108</v>
      </c>
      <c r="M178" s="38">
        <f t="shared" si="43"/>
        <v>0.17265571303039004</v>
      </c>
      <c r="N178" s="33">
        <f t="shared" si="44"/>
        <v>9092892</v>
      </c>
      <c r="O178" s="38">
        <f t="shared" si="45"/>
        <v>0.82406863640713768</v>
      </c>
      <c r="P178" s="33">
        <v>3226291</v>
      </c>
      <c r="Q178" s="33">
        <v>9115296</v>
      </c>
      <c r="R178" s="33">
        <v>9425216</v>
      </c>
      <c r="S178" s="33">
        <v>10123102</v>
      </c>
      <c r="T178" s="38">
        <f t="shared" si="46"/>
        <v>1.0740445630105453</v>
      </c>
      <c r="U178" s="38">
        <f t="shared" si="47"/>
        <v>-0.40950521822117103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45521828</v>
      </c>
      <c r="E179" s="34">
        <f>SUM(E173:E178)</f>
        <v>46005904</v>
      </c>
      <c r="F179" s="34">
        <f>SUM(F173:F178)</f>
        <v>10547182</v>
      </c>
      <c r="G179" s="39">
        <f t="shared" si="40"/>
        <v>0.23169504528684567</v>
      </c>
      <c r="H179" s="34">
        <f>SUM(H173:H178)</f>
        <v>10713957</v>
      </c>
      <c r="I179" s="39">
        <f t="shared" si="41"/>
        <v>0.23535867232748212</v>
      </c>
      <c r="J179" s="34">
        <f>SUM(J173:J178)</f>
        <v>9935834</v>
      </c>
      <c r="K179" s="39">
        <f t="shared" si="42"/>
        <v>0.21596867219476873</v>
      </c>
      <c r="L179" s="34">
        <f>SUM(L173:L178)</f>
        <v>9711850</v>
      </c>
      <c r="M179" s="39">
        <f t="shared" si="43"/>
        <v>0.2111000796767302</v>
      </c>
      <c r="N179" s="34">
        <f t="shared" si="44"/>
        <v>40908823</v>
      </c>
      <c r="O179" s="39">
        <f t="shared" si="45"/>
        <v>0.88920811120242305</v>
      </c>
      <c r="P179" s="34">
        <f>SUM(P173:P178)</f>
        <v>9768380</v>
      </c>
      <c r="Q179" s="34">
        <f>SUM(Q173:Q178)</f>
        <v>38993390</v>
      </c>
      <c r="R179" s="34">
        <f>SUM(R173:R178)</f>
        <v>41267258</v>
      </c>
      <c r="S179" s="34">
        <f>SUM(S173:S178)</f>
        <v>36041713</v>
      </c>
      <c r="T179" s="39">
        <f t="shared" si="46"/>
        <v>0.87337309883782444</v>
      </c>
      <c r="U179" s="39">
        <f t="shared" si="47"/>
        <v>-5.7870394067388586E-3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5384370</v>
      </c>
      <c r="E180" s="33">
        <v>2692185</v>
      </c>
      <c r="F180" s="33">
        <v>21196</v>
      </c>
      <c r="G180" s="38">
        <f t="shared" si="40"/>
        <v>3.9365793955467403E-3</v>
      </c>
      <c r="H180" s="33">
        <v>124096</v>
      </c>
      <c r="I180" s="38">
        <f t="shared" si="41"/>
        <v>2.3047450305235338E-2</v>
      </c>
      <c r="J180" s="33">
        <v>336816</v>
      </c>
      <c r="K180" s="38">
        <f t="shared" si="42"/>
        <v>0.12510878710044071</v>
      </c>
      <c r="L180" s="33">
        <v>0</v>
      </c>
      <c r="M180" s="38">
        <f t="shared" si="43"/>
        <v>0</v>
      </c>
      <c r="N180" s="33">
        <f t="shared" si="44"/>
        <v>482108</v>
      </c>
      <c r="O180" s="38">
        <f t="shared" si="45"/>
        <v>0.17907684650200487</v>
      </c>
      <c r="P180" s="33">
        <v>39364</v>
      </c>
      <c r="Q180" s="33">
        <v>4591105</v>
      </c>
      <c r="R180" s="33">
        <v>2621199</v>
      </c>
      <c r="S180" s="33">
        <v>335008</v>
      </c>
      <c r="T180" s="38">
        <f t="shared" si="46"/>
        <v>0.12780716000578363</v>
      </c>
      <c r="U180" s="38">
        <f t="shared" si="47"/>
        <v>-1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1175452</v>
      </c>
      <c r="E181" s="33">
        <v>844694</v>
      </c>
      <c r="F181" s="33">
        <v>53503</v>
      </c>
      <c r="G181" s="38">
        <f t="shared" si="40"/>
        <v>4.5516958582740935E-2</v>
      </c>
      <c r="H181" s="33">
        <v>112300</v>
      </c>
      <c r="I181" s="38">
        <f t="shared" si="41"/>
        <v>9.553771655499331E-2</v>
      </c>
      <c r="J181" s="33">
        <v>5009</v>
      </c>
      <c r="K181" s="38">
        <f t="shared" si="42"/>
        <v>5.9299580676552693E-3</v>
      </c>
      <c r="L181" s="33">
        <v>181745</v>
      </c>
      <c r="M181" s="38">
        <f t="shared" si="43"/>
        <v>0.21516075643961008</v>
      </c>
      <c r="N181" s="33">
        <f t="shared" si="44"/>
        <v>352557</v>
      </c>
      <c r="O181" s="38">
        <f t="shared" si="45"/>
        <v>0.41737836423604285</v>
      </c>
      <c r="P181" s="33">
        <v>150706</v>
      </c>
      <c r="Q181" s="33">
        <v>1198500</v>
      </c>
      <c r="R181" s="33">
        <v>1032504</v>
      </c>
      <c r="S181" s="33">
        <v>387315</v>
      </c>
      <c r="T181" s="38">
        <f t="shared" si="46"/>
        <v>0.37512203342553635</v>
      </c>
      <c r="U181" s="38">
        <f t="shared" si="47"/>
        <v>0.20595729433466481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6211356</v>
      </c>
      <c r="E183" s="33">
        <v>6567856</v>
      </c>
      <c r="F183" s="33">
        <v>593756</v>
      </c>
      <c r="G183" s="38">
        <f t="shared" si="40"/>
        <v>9.5592009216667023E-2</v>
      </c>
      <c r="H183" s="33">
        <v>694281</v>
      </c>
      <c r="I183" s="38">
        <f t="shared" si="41"/>
        <v>0.11177607594863344</v>
      </c>
      <c r="J183" s="33">
        <v>3058291</v>
      </c>
      <c r="K183" s="38">
        <f t="shared" si="42"/>
        <v>0.46564525775230153</v>
      </c>
      <c r="L183" s="33">
        <v>646181</v>
      </c>
      <c r="M183" s="38">
        <f t="shared" si="43"/>
        <v>9.8385378729375306E-2</v>
      </c>
      <c r="N183" s="33">
        <f t="shared" si="44"/>
        <v>4992509</v>
      </c>
      <c r="O183" s="38">
        <f t="shared" si="45"/>
        <v>0.76014288376602657</v>
      </c>
      <c r="P183" s="33">
        <v>3557856</v>
      </c>
      <c r="Q183" s="33">
        <v>8045940</v>
      </c>
      <c r="R183" s="33">
        <v>9571292</v>
      </c>
      <c r="S183" s="33">
        <v>8500203</v>
      </c>
      <c r="T183" s="38">
        <f t="shared" si="46"/>
        <v>0.88809358235021985</v>
      </c>
      <c r="U183" s="38">
        <f t="shared" si="47"/>
        <v>-0.81837910247070145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2432400</v>
      </c>
      <c r="E184" s="33">
        <v>1630000</v>
      </c>
      <c r="F184" s="33">
        <v>336852</v>
      </c>
      <c r="G184" s="38">
        <f t="shared" si="40"/>
        <v>0.13848544647261962</v>
      </c>
      <c r="H184" s="33">
        <v>0</v>
      </c>
      <c r="I184" s="38">
        <f t="shared" si="41"/>
        <v>0</v>
      </c>
      <c r="J184" s="33">
        <v>313997</v>
      </c>
      <c r="K184" s="38">
        <f t="shared" si="42"/>
        <v>0.1926361963190184</v>
      </c>
      <c r="L184" s="33">
        <v>429210</v>
      </c>
      <c r="M184" s="38">
        <f t="shared" si="43"/>
        <v>0.26331901840490796</v>
      </c>
      <c r="N184" s="33">
        <f t="shared" si="44"/>
        <v>1080059</v>
      </c>
      <c r="O184" s="38">
        <f t="shared" si="45"/>
        <v>0.66261288343558278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15203578</v>
      </c>
      <c r="E185" s="34">
        <f>SUM(E180:E184)</f>
        <v>11734735</v>
      </c>
      <c r="F185" s="34">
        <f>SUM(F180:F184)</f>
        <v>1005307</v>
      </c>
      <c r="G185" s="39">
        <f t="shared" si="40"/>
        <v>6.6123053402297807E-2</v>
      </c>
      <c r="H185" s="34">
        <f>SUM(H180:H184)</f>
        <v>930677</v>
      </c>
      <c r="I185" s="39">
        <f t="shared" si="41"/>
        <v>6.1214340466434938E-2</v>
      </c>
      <c r="J185" s="34">
        <f>SUM(J180:J184)</f>
        <v>3714113</v>
      </c>
      <c r="K185" s="39">
        <f t="shared" si="42"/>
        <v>0.31650591172276155</v>
      </c>
      <c r="L185" s="34">
        <f>SUM(L180:L184)</f>
        <v>1257136</v>
      </c>
      <c r="M185" s="39">
        <f t="shared" si="43"/>
        <v>0.10712947501583972</v>
      </c>
      <c r="N185" s="34">
        <f t="shared" si="44"/>
        <v>6907233</v>
      </c>
      <c r="O185" s="39">
        <f t="shared" si="45"/>
        <v>0.58861431468201031</v>
      </c>
      <c r="P185" s="34">
        <f>SUM(P180:P184)</f>
        <v>3747926</v>
      </c>
      <c r="Q185" s="34">
        <f>SUM(Q180:Q184)</f>
        <v>13835545</v>
      </c>
      <c r="R185" s="34">
        <f>SUM(R180:R184)</f>
        <v>13224995</v>
      </c>
      <c r="S185" s="34">
        <f>SUM(S180:S184)</f>
        <v>9222526</v>
      </c>
      <c r="T185" s="39">
        <f t="shared" si="46"/>
        <v>0.69735572678855451</v>
      </c>
      <c r="U185" s="39">
        <f t="shared" si="47"/>
        <v>-0.66457822272905065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8782761</v>
      </c>
      <c r="E187" s="33">
        <v>8181385</v>
      </c>
      <c r="F187" s="33">
        <v>1234572</v>
      </c>
      <c r="G187" s="38">
        <f t="shared" si="40"/>
        <v>0.14056764154233503</v>
      </c>
      <c r="H187" s="33">
        <v>3011660</v>
      </c>
      <c r="I187" s="38">
        <f t="shared" si="41"/>
        <v>0.34290583564781052</v>
      </c>
      <c r="J187" s="33">
        <v>1602667</v>
      </c>
      <c r="K187" s="38">
        <f t="shared" si="42"/>
        <v>0.19589189360970055</v>
      </c>
      <c r="L187" s="33">
        <v>920569</v>
      </c>
      <c r="M187" s="38">
        <f t="shared" si="43"/>
        <v>0.1125199461949291</v>
      </c>
      <c r="N187" s="33">
        <f t="shared" si="44"/>
        <v>6769468</v>
      </c>
      <c r="O187" s="38">
        <f t="shared" si="45"/>
        <v>0.82742322968543836</v>
      </c>
      <c r="P187" s="33">
        <v>2906389</v>
      </c>
      <c r="Q187" s="33">
        <v>7204568</v>
      </c>
      <c r="R187" s="33">
        <v>8549949</v>
      </c>
      <c r="S187" s="33">
        <v>7277170</v>
      </c>
      <c r="T187" s="38">
        <f t="shared" si="46"/>
        <v>0.85113607110404987</v>
      </c>
      <c r="U187" s="38">
        <f t="shared" si="47"/>
        <v>-0.68326022428518685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14564965</v>
      </c>
      <c r="E188" s="33">
        <v>13160336</v>
      </c>
      <c r="F188" s="33">
        <v>3784087</v>
      </c>
      <c r="G188" s="38">
        <f t="shared" si="40"/>
        <v>0.25980749009695525</v>
      </c>
      <c r="H188" s="33">
        <v>2761009</v>
      </c>
      <c r="I188" s="38">
        <f t="shared" si="41"/>
        <v>0.18956509679219963</v>
      </c>
      <c r="J188" s="33">
        <v>2151922</v>
      </c>
      <c r="K188" s="38">
        <f t="shared" si="42"/>
        <v>0.16351573394478683</v>
      </c>
      <c r="L188" s="33">
        <v>2380709</v>
      </c>
      <c r="M188" s="38">
        <f t="shared" si="43"/>
        <v>0.18090032047813978</v>
      </c>
      <c r="N188" s="33">
        <f t="shared" si="44"/>
        <v>11077727</v>
      </c>
      <c r="O188" s="38">
        <f t="shared" si="45"/>
        <v>0.84175107687220141</v>
      </c>
      <c r="P188" s="33">
        <v>2409925</v>
      </c>
      <c r="Q188" s="33">
        <v>11747867</v>
      </c>
      <c r="R188" s="33">
        <v>11647863</v>
      </c>
      <c r="S188" s="33">
        <v>10321700</v>
      </c>
      <c r="T188" s="38">
        <f t="shared" si="46"/>
        <v>0.88614538134591725</v>
      </c>
      <c r="U188" s="38">
        <f t="shared" si="47"/>
        <v>-1.2123198854736117E-2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8754292</v>
      </c>
      <c r="E189" s="33">
        <v>9566340</v>
      </c>
      <c r="F189" s="33">
        <v>715463</v>
      </c>
      <c r="G189" s="38">
        <f t="shared" si="40"/>
        <v>8.1727111684188739E-2</v>
      </c>
      <c r="H189" s="33">
        <v>3248866</v>
      </c>
      <c r="I189" s="38">
        <f t="shared" si="41"/>
        <v>0.37111693327113149</v>
      </c>
      <c r="J189" s="33">
        <v>3055367</v>
      </c>
      <c r="K189" s="38">
        <f t="shared" si="42"/>
        <v>0.31938724736942237</v>
      </c>
      <c r="L189" s="33">
        <v>1609637</v>
      </c>
      <c r="M189" s="38">
        <f t="shared" si="43"/>
        <v>0.16826048415590497</v>
      </c>
      <c r="N189" s="33">
        <f t="shared" si="44"/>
        <v>8629333</v>
      </c>
      <c r="O189" s="38">
        <f t="shared" si="45"/>
        <v>0.90205167284457799</v>
      </c>
      <c r="P189" s="33">
        <v>2462097</v>
      </c>
      <c r="Q189" s="33">
        <v>8129247</v>
      </c>
      <c r="R189" s="33">
        <v>8637345</v>
      </c>
      <c r="S189" s="33">
        <v>6200241</v>
      </c>
      <c r="T189" s="38">
        <f t="shared" si="46"/>
        <v>0.71784107269074005</v>
      </c>
      <c r="U189" s="38">
        <f t="shared" si="47"/>
        <v>-0.34623331249743616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1629819</v>
      </c>
      <c r="G190" s="38">
        <f t="shared" si="40"/>
        <v>0.23939762044653348</v>
      </c>
      <c r="H190" s="33">
        <v>1779313</v>
      </c>
      <c r="I190" s="38">
        <f t="shared" si="41"/>
        <v>0.26135619858989423</v>
      </c>
      <c r="J190" s="33">
        <v>1910821</v>
      </c>
      <c r="K190" s="38">
        <f t="shared" si="42"/>
        <v>0.25648604026845639</v>
      </c>
      <c r="L190" s="33">
        <v>2352287</v>
      </c>
      <c r="M190" s="38">
        <f t="shared" si="43"/>
        <v>0.31574322147651007</v>
      </c>
      <c r="N190" s="33">
        <f t="shared" si="44"/>
        <v>7672240</v>
      </c>
      <c r="O190" s="38">
        <f t="shared" si="45"/>
        <v>1.0298308724832215</v>
      </c>
      <c r="P190" s="33">
        <v>1685327</v>
      </c>
      <c r="Q190" s="33">
        <v>6801000</v>
      </c>
      <c r="R190" s="33">
        <v>6392000</v>
      </c>
      <c r="S190" s="33">
        <v>6189562</v>
      </c>
      <c r="T190" s="38">
        <f t="shared" si="46"/>
        <v>0.96832947434292871</v>
      </c>
      <c r="U190" s="38">
        <f t="shared" si="47"/>
        <v>0.39574515806131383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38910018</v>
      </c>
      <c r="E191" s="34">
        <f>SUM(E186:E190)</f>
        <v>38358061</v>
      </c>
      <c r="F191" s="34">
        <f>SUM(F186:F190)</f>
        <v>7363941</v>
      </c>
      <c r="G191" s="39">
        <f t="shared" si="40"/>
        <v>0.18925565647386747</v>
      </c>
      <c r="H191" s="34">
        <f>SUM(H186:H190)</f>
        <v>10800848</v>
      </c>
      <c r="I191" s="39">
        <f t="shared" si="41"/>
        <v>0.27758527379761172</v>
      </c>
      <c r="J191" s="34">
        <f>SUM(J186:J190)</f>
        <v>8720777</v>
      </c>
      <c r="K191" s="39">
        <f t="shared" si="42"/>
        <v>0.22735187266113374</v>
      </c>
      <c r="L191" s="34">
        <f>SUM(L186:L190)</f>
        <v>7263202</v>
      </c>
      <c r="M191" s="39">
        <f t="shared" si="43"/>
        <v>0.18935268912576159</v>
      </c>
      <c r="N191" s="34">
        <f t="shared" si="44"/>
        <v>34148768</v>
      </c>
      <c r="O191" s="39">
        <f t="shared" si="45"/>
        <v>0.89026314442745169</v>
      </c>
      <c r="P191" s="34">
        <f>SUM(P186:P190)</f>
        <v>9463738</v>
      </c>
      <c r="Q191" s="34">
        <f>SUM(Q186:Q190)</f>
        <v>33882682</v>
      </c>
      <c r="R191" s="34">
        <f>SUM(R186:R190)</f>
        <v>35227157</v>
      </c>
      <c r="S191" s="34">
        <f>SUM(S186:S190)</f>
        <v>29988673</v>
      </c>
      <c r="T191" s="39">
        <f t="shared" si="46"/>
        <v>0.85129415921926366</v>
      </c>
      <c r="U191" s="39">
        <f t="shared" si="47"/>
        <v>-0.23252292064721147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1548000</v>
      </c>
      <c r="E192" s="33">
        <v>2048000</v>
      </c>
      <c r="F192" s="33">
        <v>470992</v>
      </c>
      <c r="G192" s="38">
        <f t="shared" si="40"/>
        <v>0.30425839793281656</v>
      </c>
      <c r="H192" s="33">
        <v>714089</v>
      </c>
      <c r="I192" s="38">
        <f t="shared" si="41"/>
        <v>0.46129780361757106</v>
      </c>
      <c r="J192" s="33">
        <v>1192644</v>
      </c>
      <c r="K192" s="38">
        <f t="shared" si="42"/>
        <v>0.582345703125</v>
      </c>
      <c r="L192" s="33">
        <v>1004421</v>
      </c>
      <c r="M192" s="38">
        <f t="shared" si="43"/>
        <v>0.49043994140625002</v>
      </c>
      <c r="N192" s="33">
        <f t="shared" si="44"/>
        <v>3382146</v>
      </c>
      <c r="O192" s="38">
        <f t="shared" si="45"/>
        <v>1.6514384765625001</v>
      </c>
      <c r="P192" s="33">
        <v>323666</v>
      </c>
      <c r="Q192" s="33">
        <v>2004108</v>
      </c>
      <c r="R192" s="33">
        <v>1460376</v>
      </c>
      <c r="S192" s="33">
        <v>1982272</v>
      </c>
      <c r="T192" s="38">
        <f t="shared" si="46"/>
        <v>1.3573709784329515</v>
      </c>
      <c r="U192" s="38">
        <f t="shared" si="47"/>
        <v>2.1032638584219536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2001185</v>
      </c>
      <c r="E193" s="33">
        <v>3148038</v>
      </c>
      <c r="F193" s="33">
        <v>422209</v>
      </c>
      <c r="G193" s="38">
        <f t="shared" si="40"/>
        <v>0.21097949464942023</v>
      </c>
      <c r="H193" s="33">
        <v>484293</v>
      </c>
      <c r="I193" s="38">
        <f t="shared" si="41"/>
        <v>0.24200311315545539</v>
      </c>
      <c r="J193" s="33">
        <v>322797</v>
      </c>
      <c r="K193" s="38">
        <f t="shared" si="42"/>
        <v>0.10253910530940223</v>
      </c>
      <c r="L193" s="33">
        <v>923099</v>
      </c>
      <c r="M193" s="38">
        <f t="shared" si="43"/>
        <v>0.29322994195114543</v>
      </c>
      <c r="N193" s="33">
        <f t="shared" si="44"/>
        <v>2152398</v>
      </c>
      <c r="O193" s="38">
        <f t="shared" si="45"/>
        <v>0.6837268165123801</v>
      </c>
      <c r="P193" s="33">
        <v>512578</v>
      </c>
      <c r="Q193" s="33">
        <v>1971708</v>
      </c>
      <c r="R193" s="33">
        <v>2504972</v>
      </c>
      <c r="S193" s="33">
        <v>1234053</v>
      </c>
      <c r="T193" s="38">
        <f t="shared" si="46"/>
        <v>0.4926414347146395</v>
      </c>
      <c r="U193" s="38">
        <f t="shared" si="47"/>
        <v>0.80089469310036709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3399003</v>
      </c>
      <c r="E194" s="33">
        <v>3369003</v>
      </c>
      <c r="F194" s="33">
        <v>748113</v>
      </c>
      <c r="G194" s="38">
        <f t="shared" si="40"/>
        <v>0.22009777573011852</v>
      </c>
      <c r="H194" s="33">
        <v>619947</v>
      </c>
      <c r="I194" s="38">
        <f t="shared" si="41"/>
        <v>0.18239083637172429</v>
      </c>
      <c r="J194" s="33">
        <v>544005</v>
      </c>
      <c r="K194" s="38">
        <f t="shared" si="42"/>
        <v>0.1614735872897709</v>
      </c>
      <c r="L194" s="33">
        <v>545408</v>
      </c>
      <c r="M194" s="38">
        <f t="shared" si="43"/>
        <v>0.16189003096761861</v>
      </c>
      <c r="N194" s="33">
        <f t="shared" si="44"/>
        <v>2457473</v>
      </c>
      <c r="O194" s="38">
        <f t="shared" si="45"/>
        <v>0.72943627536098954</v>
      </c>
      <c r="P194" s="33">
        <v>914983</v>
      </c>
      <c r="Q194" s="33">
        <v>2591796</v>
      </c>
      <c r="R194" s="33">
        <v>2641796</v>
      </c>
      <c r="S194" s="33">
        <v>3047823</v>
      </c>
      <c r="T194" s="38">
        <f t="shared" si="46"/>
        <v>1.1536935478742492</v>
      </c>
      <c r="U194" s="38">
        <f t="shared" si="47"/>
        <v>-0.40391460824955217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3040517</v>
      </c>
      <c r="E195" s="33">
        <v>4154517</v>
      </c>
      <c r="F195" s="33">
        <v>1025201</v>
      </c>
      <c r="G195" s="38">
        <f t="shared" si="40"/>
        <v>0.33717982829893733</v>
      </c>
      <c r="H195" s="33">
        <v>1057109</v>
      </c>
      <c r="I195" s="38">
        <f t="shared" si="41"/>
        <v>0.34767409621455825</v>
      </c>
      <c r="J195" s="33">
        <v>963615</v>
      </c>
      <c r="K195" s="38">
        <f t="shared" si="42"/>
        <v>0.2319439299442029</v>
      </c>
      <c r="L195" s="33">
        <v>1037983</v>
      </c>
      <c r="M195" s="38">
        <f t="shared" si="43"/>
        <v>0.24984444641819975</v>
      </c>
      <c r="N195" s="33">
        <f t="shared" si="44"/>
        <v>4083908</v>
      </c>
      <c r="O195" s="38">
        <f t="shared" si="45"/>
        <v>0.98300428184551902</v>
      </c>
      <c r="P195" s="33">
        <v>1078606</v>
      </c>
      <c r="Q195" s="33">
        <v>3139045</v>
      </c>
      <c r="R195" s="33">
        <v>2937867</v>
      </c>
      <c r="S195" s="33">
        <v>3784508</v>
      </c>
      <c r="T195" s="38">
        <f t="shared" si="46"/>
        <v>1.2881822083845185</v>
      </c>
      <c r="U195" s="38">
        <f t="shared" si="47"/>
        <v>-3.766250141386196E-2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5682240</v>
      </c>
      <c r="E196" s="33">
        <v>5904545</v>
      </c>
      <c r="F196" s="33">
        <v>1174985</v>
      </c>
      <c r="G196" s="38">
        <f t="shared" si="40"/>
        <v>0.20678200850368869</v>
      </c>
      <c r="H196" s="33">
        <v>1237784</v>
      </c>
      <c r="I196" s="38">
        <f t="shared" si="41"/>
        <v>0.21783381201779581</v>
      </c>
      <c r="J196" s="33">
        <v>1208442</v>
      </c>
      <c r="K196" s="38">
        <f t="shared" si="42"/>
        <v>0.20466301806489748</v>
      </c>
      <c r="L196" s="33">
        <v>1185574</v>
      </c>
      <c r="M196" s="38">
        <f t="shared" si="43"/>
        <v>0.20079006934488602</v>
      </c>
      <c r="N196" s="33">
        <f t="shared" si="44"/>
        <v>4806785</v>
      </c>
      <c r="O196" s="38">
        <f t="shared" si="45"/>
        <v>0.81408220277769072</v>
      </c>
      <c r="P196" s="33">
        <v>541978</v>
      </c>
      <c r="Q196" s="33">
        <v>4788708</v>
      </c>
      <c r="R196" s="33">
        <v>4843876</v>
      </c>
      <c r="S196" s="33">
        <v>1701286</v>
      </c>
      <c r="T196" s="38">
        <f t="shared" si="46"/>
        <v>0.35122410235109242</v>
      </c>
      <c r="U196" s="38">
        <f t="shared" si="47"/>
        <v>1.1874946953566381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15670945</v>
      </c>
      <c r="E198" s="34">
        <f>SUM(E192:E197)</f>
        <v>18624103</v>
      </c>
      <c r="F198" s="34">
        <f>SUM(F192:F197)</f>
        <v>3841500</v>
      </c>
      <c r="G198" s="39">
        <f t="shared" si="40"/>
        <v>0.24513518489153016</v>
      </c>
      <c r="H198" s="34">
        <f>SUM(H192:H197)</f>
        <v>4113222</v>
      </c>
      <c r="I198" s="39">
        <f t="shared" si="41"/>
        <v>0.26247440725495497</v>
      </c>
      <c r="J198" s="34">
        <f>SUM(J192:J197)</f>
        <v>4231503</v>
      </c>
      <c r="K198" s="39">
        <f t="shared" si="42"/>
        <v>0.22720573441845762</v>
      </c>
      <c r="L198" s="34">
        <f>SUM(L192:L197)</f>
        <v>4696485</v>
      </c>
      <c r="M198" s="39">
        <f t="shared" si="43"/>
        <v>0.25217241335059198</v>
      </c>
      <c r="N198" s="34">
        <f t="shared" si="44"/>
        <v>16882710</v>
      </c>
      <c r="O198" s="39">
        <f t="shared" si="45"/>
        <v>0.90649788609953452</v>
      </c>
      <c r="P198" s="34">
        <f>SUM(P192:P197)</f>
        <v>3371811</v>
      </c>
      <c r="Q198" s="34">
        <f>SUM(Q192:Q197)</f>
        <v>14495365</v>
      </c>
      <c r="R198" s="34">
        <f>SUM(R192:R197)</f>
        <v>14388887</v>
      </c>
      <c r="S198" s="34">
        <f>SUM(S192:S197)</f>
        <v>11749942</v>
      </c>
      <c r="T198" s="39">
        <f t="shared" si="46"/>
        <v>0.81659839291253034</v>
      </c>
      <c r="U198" s="39">
        <f t="shared" si="47"/>
        <v>0.39286721586708162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7995212</v>
      </c>
      <c r="E200" s="33">
        <v>10305017</v>
      </c>
      <c r="F200" s="33">
        <v>1249144</v>
      </c>
      <c r="G200" s="38">
        <f t="shared" si="40"/>
        <v>0.15623650754976853</v>
      </c>
      <c r="H200" s="33">
        <v>4562003</v>
      </c>
      <c r="I200" s="38">
        <f t="shared" si="41"/>
        <v>0.57059187423673063</v>
      </c>
      <c r="J200" s="33">
        <v>3196695</v>
      </c>
      <c r="K200" s="38">
        <f t="shared" si="42"/>
        <v>0.31020763963805204</v>
      </c>
      <c r="L200" s="33">
        <v>1036991</v>
      </c>
      <c r="M200" s="38">
        <f t="shared" si="43"/>
        <v>0.10062972239638227</v>
      </c>
      <c r="N200" s="33">
        <f t="shared" si="44"/>
        <v>10044833</v>
      </c>
      <c r="O200" s="38">
        <f t="shared" si="45"/>
        <v>0.97475171559639351</v>
      </c>
      <c r="P200" s="33">
        <v>3772539</v>
      </c>
      <c r="Q200" s="33">
        <v>8544816</v>
      </c>
      <c r="R200" s="33">
        <v>7099041</v>
      </c>
      <c r="S200" s="33">
        <v>8140565</v>
      </c>
      <c r="T200" s="38">
        <f t="shared" si="46"/>
        <v>1.1467133377592833</v>
      </c>
      <c r="U200" s="38">
        <f t="shared" si="47"/>
        <v>-0.7251211982169038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1620000</v>
      </c>
      <c r="E201" s="33">
        <v>3120000</v>
      </c>
      <c r="F201" s="33">
        <v>1328809</v>
      </c>
      <c r="G201" s="38">
        <f t="shared" si="40"/>
        <v>0.82025246913580252</v>
      </c>
      <c r="H201" s="33">
        <v>1086870</v>
      </c>
      <c r="I201" s="38">
        <f t="shared" si="41"/>
        <v>0.6709074074074074</v>
      </c>
      <c r="J201" s="33">
        <v>1268075</v>
      </c>
      <c r="K201" s="38">
        <f t="shared" si="42"/>
        <v>0.40643429487179489</v>
      </c>
      <c r="L201" s="33">
        <v>1712023</v>
      </c>
      <c r="M201" s="38">
        <f t="shared" si="43"/>
        <v>0.54872532051282052</v>
      </c>
      <c r="N201" s="33">
        <f t="shared" si="44"/>
        <v>5395777</v>
      </c>
      <c r="O201" s="38">
        <f t="shared" si="45"/>
        <v>1.7294157051282051</v>
      </c>
      <c r="P201" s="33">
        <v>769333</v>
      </c>
      <c r="Q201" s="33">
        <v>1679053</v>
      </c>
      <c r="R201" s="33">
        <v>1679053</v>
      </c>
      <c r="S201" s="33">
        <v>7164450</v>
      </c>
      <c r="T201" s="38">
        <f t="shared" si="46"/>
        <v>4.2669588154751521</v>
      </c>
      <c r="U201" s="38">
        <f t="shared" si="47"/>
        <v>1.2253341530910542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9615212</v>
      </c>
      <c r="E204" s="34">
        <f>SUM(E199:E203)</f>
        <v>13425017</v>
      </c>
      <c r="F204" s="34">
        <f>SUM(F199:F203)</f>
        <v>2577953</v>
      </c>
      <c r="G204" s="39">
        <f t="shared" si="40"/>
        <v>0.26811192514528021</v>
      </c>
      <c r="H204" s="34">
        <f>SUM(H199:H203)</f>
        <v>5648873</v>
      </c>
      <c r="I204" s="39">
        <f t="shared" si="41"/>
        <v>0.58749333868041598</v>
      </c>
      <c r="J204" s="34">
        <f>SUM(J199:J203)</f>
        <v>4464770</v>
      </c>
      <c r="K204" s="39">
        <f t="shared" si="42"/>
        <v>0.33257090102753689</v>
      </c>
      <c r="L204" s="34">
        <f>SUM(L199:L203)</f>
        <v>2749014</v>
      </c>
      <c r="M204" s="39">
        <f t="shared" si="43"/>
        <v>0.20476800885987706</v>
      </c>
      <c r="N204" s="34">
        <f t="shared" si="44"/>
        <v>15440610</v>
      </c>
      <c r="O204" s="39">
        <f t="shared" si="45"/>
        <v>1.1501370910740747</v>
      </c>
      <c r="P204" s="34">
        <f>SUM(P199:P203)</f>
        <v>4541872</v>
      </c>
      <c r="Q204" s="34">
        <f>SUM(Q199:Q203)</f>
        <v>10223869</v>
      </c>
      <c r="R204" s="34">
        <f>SUM(R199:R203)</f>
        <v>8778094</v>
      </c>
      <c r="S204" s="34">
        <f>SUM(S199:S203)</f>
        <v>15305015</v>
      </c>
      <c r="T204" s="39">
        <f t="shared" si="46"/>
        <v>1.7435464919833394</v>
      </c>
      <c r="U204" s="39">
        <f t="shared" si="47"/>
        <v>-0.3947398781823882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124921581</v>
      </c>
      <c r="E205" s="34">
        <f>SUM(E173:E178,E180:E184,E186:E190,E192:E197,E199:E203)</f>
        <v>128147820</v>
      </c>
      <c r="F205" s="34">
        <f>SUM(F173:F178,F180:F184,F186:F190,F192:F197,F199:F203)</f>
        <v>25335883</v>
      </c>
      <c r="G205" s="39">
        <f t="shared" si="40"/>
        <v>0.20281429995670644</v>
      </c>
      <c r="H205" s="34">
        <f>SUM(H173:H178,H180:H184,H186:H190,H192:H197,H199:H203)</f>
        <v>32207577</v>
      </c>
      <c r="I205" s="39">
        <f t="shared" si="41"/>
        <v>0.25782236137405273</v>
      </c>
      <c r="J205" s="34">
        <f>SUM(J173:J178,J180:J184,J186:J190,J192:J197,J199:J203)</f>
        <v>31066997</v>
      </c>
      <c r="K205" s="39">
        <f t="shared" si="42"/>
        <v>0.24243094420178196</v>
      </c>
      <c r="L205" s="34">
        <f>SUM(L173:L178,L180:L184,L186:L190,L192:L197,L199:L203)</f>
        <v>25677687</v>
      </c>
      <c r="M205" s="39">
        <f t="shared" si="43"/>
        <v>0.2003755272621883</v>
      </c>
      <c r="N205" s="34">
        <f t="shared" si="44"/>
        <v>114288144</v>
      </c>
      <c r="O205" s="39">
        <f t="shared" si="45"/>
        <v>0.8918461820107435</v>
      </c>
      <c r="P205" s="34">
        <f>SUM(P173:P178,P180:P184,P186:P190,P192:P197,P199:P203)</f>
        <v>30893727</v>
      </c>
      <c r="Q205" s="34">
        <f>SUM(Q173:Q178,Q180:Q184,Q186:Q190,Q192:Q197,Q199:Q203)</f>
        <v>111430851</v>
      </c>
      <c r="R205" s="34">
        <f>SUM(R173:R178,R180:R184,R186:R190,R192:R197,R199:R203)</f>
        <v>112886391</v>
      </c>
      <c r="S205" s="34">
        <f>SUM(S173:S178,S180:S184,S186:S190,S192:S197,S199:S203)</f>
        <v>102307869</v>
      </c>
      <c r="T205" s="39">
        <f t="shared" si="46"/>
        <v>0.90629054657261565</v>
      </c>
      <c r="U205" s="39">
        <f t="shared" si="47"/>
        <v>-0.16883815928068502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3078630</v>
      </c>
      <c r="E208" s="33">
        <v>2729961</v>
      </c>
      <c r="F208" s="33">
        <v>663369</v>
      </c>
      <c r="G208" s="38">
        <f t="shared" ref="G208:G231" si="48">IF(($D208     =0),0,($F208     /$D208     ))</f>
        <v>0.21547539002738231</v>
      </c>
      <c r="H208" s="33">
        <v>462457</v>
      </c>
      <c r="I208" s="38">
        <f t="shared" ref="I208:I231" si="49">IF(($D208     =0),0,($H208     /$D208     ))</f>
        <v>0.15021519312161577</v>
      </c>
      <c r="J208" s="33">
        <v>1014852</v>
      </c>
      <c r="K208" s="38">
        <f t="shared" ref="K208:K231" si="50">IF(($E208     =0),0,($J208     /$E208     ))</f>
        <v>0.37174596999737358</v>
      </c>
      <c r="L208" s="33">
        <v>843404</v>
      </c>
      <c r="M208" s="38">
        <f t="shared" ref="M208:M231" si="51">IF(($E208     =0),0,($L208     /$E208     ))</f>
        <v>0.30894360761930301</v>
      </c>
      <c r="N208" s="33">
        <f t="shared" ref="N208:N231" si="52">$F208     +$H208     +$J208     +$L208</f>
        <v>2984082</v>
      </c>
      <c r="O208" s="38">
        <f t="shared" ref="O208:O231" si="53">IF(($E208     =0),0,($N208     /$E208     ))</f>
        <v>1.0930859451838324</v>
      </c>
      <c r="P208" s="33">
        <v>643346</v>
      </c>
      <c r="Q208" s="33">
        <v>2615044</v>
      </c>
      <c r="R208" s="33">
        <v>2615044</v>
      </c>
      <c r="S208" s="33">
        <v>1867253</v>
      </c>
      <c r="T208" s="38">
        <f t="shared" ref="T208:T231" si="54">IF(($R208     =0),0,($S208     /$R208     ))</f>
        <v>0.71404267002773181</v>
      </c>
      <c r="U208" s="38">
        <f t="shared" ref="U208:U231" si="55">IF(($P208     =0),0,(($L208     /$P208     )-1))</f>
        <v>0.31096486183173599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123387</v>
      </c>
      <c r="E210" s="33">
        <v>71874</v>
      </c>
      <c r="F210" s="33">
        <v>36099</v>
      </c>
      <c r="G210" s="38">
        <f t="shared" si="48"/>
        <v>0.29256728828806927</v>
      </c>
      <c r="H210" s="33">
        <v>22990</v>
      </c>
      <c r="I210" s="38">
        <f t="shared" si="49"/>
        <v>0.18632432914326469</v>
      </c>
      <c r="J210" s="33">
        <v>-11994</v>
      </c>
      <c r="K210" s="38">
        <f t="shared" si="50"/>
        <v>-0.16687536522247265</v>
      </c>
      <c r="L210" s="33">
        <v>7869</v>
      </c>
      <c r="M210" s="38">
        <f t="shared" si="51"/>
        <v>0.10948326237582436</v>
      </c>
      <c r="N210" s="33">
        <f t="shared" si="52"/>
        <v>54964</v>
      </c>
      <c r="O210" s="38">
        <f t="shared" si="53"/>
        <v>0.76472716142137631</v>
      </c>
      <c r="P210" s="33">
        <v>26909</v>
      </c>
      <c r="Q210" s="33">
        <v>330252</v>
      </c>
      <c r="R210" s="33">
        <v>118756</v>
      </c>
      <c r="S210" s="33">
        <v>54293</v>
      </c>
      <c r="T210" s="38">
        <f t="shared" si="54"/>
        <v>0.45718111084913604</v>
      </c>
      <c r="U210" s="38">
        <f t="shared" si="55"/>
        <v>-0.70756995800661482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4335548</v>
      </c>
      <c r="E214" s="33">
        <v>4335548</v>
      </c>
      <c r="F214" s="33">
        <v>356517</v>
      </c>
      <c r="G214" s="38">
        <f t="shared" si="48"/>
        <v>8.2231127414573654E-2</v>
      </c>
      <c r="H214" s="33">
        <v>1201454</v>
      </c>
      <c r="I214" s="38">
        <f t="shared" si="49"/>
        <v>0.27711698728742018</v>
      </c>
      <c r="J214" s="33">
        <v>1284263</v>
      </c>
      <c r="K214" s="38">
        <f t="shared" si="50"/>
        <v>0.296216994945045</v>
      </c>
      <c r="L214" s="33">
        <v>1078778</v>
      </c>
      <c r="M214" s="38">
        <f t="shared" si="51"/>
        <v>0.24882160225189526</v>
      </c>
      <c r="N214" s="33">
        <f t="shared" si="52"/>
        <v>3921012</v>
      </c>
      <c r="O214" s="38">
        <f t="shared" si="53"/>
        <v>0.90438671189893416</v>
      </c>
      <c r="P214" s="33">
        <v>969083</v>
      </c>
      <c r="Q214" s="33">
        <v>4223508</v>
      </c>
      <c r="R214" s="33">
        <v>4360376</v>
      </c>
      <c r="S214" s="33">
        <v>3682476</v>
      </c>
      <c r="T214" s="38">
        <f t="shared" si="54"/>
        <v>0.84453175597700747</v>
      </c>
      <c r="U214" s="38">
        <f t="shared" si="55"/>
        <v>0.11319463864292323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10402430</v>
      </c>
      <c r="E215" s="33">
        <v>10313430</v>
      </c>
      <c r="F215" s="33">
        <v>1011708</v>
      </c>
      <c r="G215" s="38">
        <f t="shared" si="48"/>
        <v>9.725689093798276E-2</v>
      </c>
      <c r="H215" s="33">
        <v>3101349</v>
      </c>
      <c r="I215" s="38">
        <f t="shared" si="49"/>
        <v>0.29813697376478382</v>
      </c>
      <c r="J215" s="33">
        <v>2974816</v>
      </c>
      <c r="K215" s="38">
        <f t="shared" si="50"/>
        <v>0.28844099392733552</v>
      </c>
      <c r="L215" s="33">
        <v>2597942</v>
      </c>
      <c r="M215" s="38">
        <f t="shared" si="51"/>
        <v>0.25189893178118239</v>
      </c>
      <c r="N215" s="33">
        <f t="shared" si="52"/>
        <v>9685815</v>
      </c>
      <c r="O215" s="38">
        <f t="shared" si="53"/>
        <v>0.93914585157411257</v>
      </c>
      <c r="P215" s="33">
        <v>3393075</v>
      </c>
      <c r="Q215" s="33">
        <v>10475467</v>
      </c>
      <c r="R215" s="33">
        <v>10111467</v>
      </c>
      <c r="S215" s="33">
        <v>9067935</v>
      </c>
      <c r="T215" s="38">
        <f t="shared" si="54"/>
        <v>0.89679717097430078</v>
      </c>
      <c r="U215" s="38">
        <f t="shared" si="55"/>
        <v>-0.23433994238264699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17939995</v>
      </c>
      <c r="E216" s="34">
        <f>SUM(E208:E215)</f>
        <v>17450813</v>
      </c>
      <c r="F216" s="34">
        <f>SUM(F208:F215)</f>
        <v>2067693</v>
      </c>
      <c r="G216" s="39">
        <f t="shared" si="48"/>
        <v>0.11525605218953516</v>
      </c>
      <c r="H216" s="34">
        <f>SUM(H208:H215)</f>
        <v>4788250</v>
      </c>
      <c r="I216" s="39">
        <f t="shared" si="49"/>
        <v>0.26690364183490572</v>
      </c>
      <c r="J216" s="34">
        <f>SUM(J208:J215)</f>
        <v>5261937</v>
      </c>
      <c r="K216" s="39">
        <f t="shared" si="50"/>
        <v>0.30152961927905592</v>
      </c>
      <c r="L216" s="34">
        <f>SUM(L208:L215)</f>
        <v>4527993</v>
      </c>
      <c r="M216" s="39">
        <f t="shared" si="51"/>
        <v>0.25947175068577033</v>
      </c>
      <c r="N216" s="34">
        <f t="shared" si="52"/>
        <v>16645873</v>
      </c>
      <c r="O216" s="39">
        <f t="shared" si="53"/>
        <v>0.95387378227020136</v>
      </c>
      <c r="P216" s="34">
        <f>SUM(P208:P215)</f>
        <v>5032413</v>
      </c>
      <c r="Q216" s="34">
        <f>SUM(Q208:Q215)</f>
        <v>17644271</v>
      </c>
      <c r="R216" s="34">
        <f>SUM(R208:R215)</f>
        <v>17205643</v>
      </c>
      <c r="S216" s="34">
        <f>SUM(S208:S215)</f>
        <v>14671957</v>
      </c>
      <c r="T216" s="39">
        <f t="shared" si="54"/>
        <v>0.85274098736094894</v>
      </c>
      <c r="U216" s="39">
        <f t="shared" si="55"/>
        <v>-0.10023422163483009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7105360</v>
      </c>
      <c r="E219" s="33">
        <v>10352361</v>
      </c>
      <c r="F219" s="33">
        <v>2075494</v>
      </c>
      <c r="G219" s="38">
        <f t="shared" si="48"/>
        <v>0.29210258171296033</v>
      </c>
      <c r="H219" s="33">
        <v>3024402</v>
      </c>
      <c r="I219" s="38">
        <f t="shared" si="49"/>
        <v>0.42565077631534504</v>
      </c>
      <c r="J219" s="33">
        <v>540792</v>
      </c>
      <c r="K219" s="38">
        <f t="shared" si="50"/>
        <v>5.2238518343786504E-2</v>
      </c>
      <c r="L219" s="33">
        <v>4081532</v>
      </c>
      <c r="M219" s="38">
        <f t="shared" si="51"/>
        <v>0.39426098065938775</v>
      </c>
      <c r="N219" s="33">
        <f t="shared" si="52"/>
        <v>9722220</v>
      </c>
      <c r="O219" s="38">
        <f t="shared" si="53"/>
        <v>0.93913069685263106</v>
      </c>
      <c r="P219" s="33">
        <v>2976228</v>
      </c>
      <c r="Q219" s="33">
        <v>6674353</v>
      </c>
      <c r="R219" s="33">
        <v>9417521</v>
      </c>
      <c r="S219" s="33">
        <v>9319970</v>
      </c>
      <c r="T219" s="38">
        <f t="shared" si="54"/>
        <v>0.9896415415479296</v>
      </c>
      <c r="U219" s="38">
        <f t="shared" si="55"/>
        <v>0.37137746167296326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2981748</v>
      </c>
      <c r="E221" s="33">
        <v>3281748</v>
      </c>
      <c r="F221" s="33">
        <v>1196081</v>
      </c>
      <c r="G221" s="38">
        <f t="shared" si="48"/>
        <v>0.40113416693831938</v>
      </c>
      <c r="H221" s="33">
        <v>8875</v>
      </c>
      <c r="I221" s="38">
        <f t="shared" si="49"/>
        <v>2.9764420065008846E-3</v>
      </c>
      <c r="J221" s="33">
        <v>1439896</v>
      </c>
      <c r="K221" s="38">
        <f t="shared" si="50"/>
        <v>0.43875885656058905</v>
      </c>
      <c r="L221" s="33">
        <v>535004</v>
      </c>
      <c r="M221" s="38">
        <f t="shared" si="51"/>
        <v>0.16302409569534285</v>
      </c>
      <c r="N221" s="33">
        <f t="shared" si="52"/>
        <v>3179856</v>
      </c>
      <c r="O221" s="38">
        <f t="shared" si="53"/>
        <v>0.96895191221263788</v>
      </c>
      <c r="P221" s="33">
        <v>677218</v>
      </c>
      <c r="Q221" s="33">
        <v>2287680</v>
      </c>
      <c r="R221" s="33">
        <v>2887680</v>
      </c>
      <c r="S221" s="33">
        <v>2155274</v>
      </c>
      <c r="T221" s="38">
        <f t="shared" si="54"/>
        <v>0.74636871121453896</v>
      </c>
      <c r="U221" s="38">
        <f t="shared" si="55"/>
        <v>-0.20999737159969167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4910662</v>
      </c>
      <c r="E222" s="33">
        <v>4960662</v>
      </c>
      <c r="F222" s="33">
        <v>3791</v>
      </c>
      <c r="G222" s="38">
        <f t="shared" si="48"/>
        <v>7.7199367417264719E-4</v>
      </c>
      <c r="H222" s="33">
        <v>1785324</v>
      </c>
      <c r="I222" s="38">
        <f t="shared" si="49"/>
        <v>0.36356075820327277</v>
      </c>
      <c r="J222" s="33">
        <v>1697519</v>
      </c>
      <c r="K222" s="38">
        <f t="shared" si="50"/>
        <v>0.3421960617353087</v>
      </c>
      <c r="L222" s="33">
        <v>2221887</v>
      </c>
      <c r="M222" s="38">
        <f t="shared" si="51"/>
        <v>0.44790130833344421</v>
      </c>
      <c r="N222" s="33">
        <f t="shared" si="52"/>
        <v>5708521</v>
      </c>
      <c r="O222" s="38">
        <f t="shared" si="53"/>
        <v>1.1507579028766726</v>
      </c>
      <c r="P222" s="33">
        <v>4195700</v>
      </c>
      <c r="Q222" s="33">
        <v>3535662</v>
      </c>
      <c r="R222" s="33">
        <v>4230662</v>
      </c>
      <c r="S222" s="33">
        <v>5156951</v>
      </c>
      <c r="T222" s="38">
        <f t="shared" si="54"/>
        <v>1.2189465856643713</v>
      </c>
      <c r="U222" s="38">
        <f t="shared" si="55"/>
        <v>-0.47043711418833567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9779790</v>
      </c>
      <c r="E223" s="33">
        <v>9583430</v>
      </c>
      <c r="F223" s="33">
        <v>1978061</v>
      </c>
      <c r="G223" s="38">
        <f t="shared" si="48"/>
        <v>0.20226006897898627</v>
      </c>
      <c r="H223" s="33">
        <v>1763252</v>
      </c>
      <c r="I223" s="38">
        <f t="shared" si="49"/>
        <v>0.18029548691740824</v>
      </c>
      <c r="J223" s="33">
        <v>1651133</v>
      </c>
      <c r="K223" s="38">
        <f t="shared" si="50"/>
        <v>0.17229040124464831</v>
      </c>
      <c r="L223" s="33">
        <v>2044460</v>
      </c>
      <c r="M223" s="38">
        <f t="shared" si="51"/>
        <v>0.21333280464301405</v>
      </c>
      <c r="N223" s="33">
        <f t="shared" si="52"/>
        <v>7436906</v>
      </c>
      <c r="O223" s="38">
        <f t="shared" si="53"/>
        <v>0.77601714626182905</v>
      </c>
      <c r="P223" s="33">
        <v>2782315</v>
      </c>
      <c r="Q223" s="33">
        <v>10900970</v>
      </c>
      <c r="R223" s="33">
        <v>10699582</v>
      </c>
      <c r="S223" s="33">
        <v>8496284</v>
      </c>
      <c r="T223" s="38">
        <f t="shared" si="54"/>
        <v>0.79407625456770181</v>
      </c>
      <c r="U223" s="38">
        <f t="shared" si="55"/>
        <v>-0.2651946310895783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24777560</v>
      </c>
      <c r="E224" s="34">
        <f>SUM(E217:E223)</f>
        <v>28178201</v>
      </c>
      <c r="F224" s="34">
        <f>SUM(F217:F223)</f>
        <v>5253427</v>
      </c>
      <c r="G224" s="39">
        <f t="shared" si="48"/>
        <v>0.21202358101443403</v>
      </c>
      <c r="H224" s="34">
        <f>SUM(H217:H223)</f>
        <v>6581853</v>
      </c>
      <c r="I224" s="39">
        <f t="shared" si="49"/>
        <v>0.26563765762246161</v>
      </c>
      <c r="J224" s="34">
        <f>SUM(J217:J223)</f>
        <v>5329340</v>
      </c>
      <c r="K224" s="39">
        <f t="shared" si="50"/>
        <v>0.18912988802940259</v>
      </c>
      <c r="L224" s="34">
        <f>SUM(L217:L223)</f>
        <v>8882883</v>
      </c>
      <c r="M224" s="39">
        <f t="shared" si="51"/>
        <v>0.31523953569640589</v>
      </c>
      <c r="N224" s="34">
        <f t="shared" si="52"/>
        <v>26047503</v>
      </c>
      <c r="O224" s="39">
        <f t="shared" si="53"/>
        <v>0.92438488177439004</v>
      </c>
      <c r="P224" s="34">
        <f>SUM(P217:P223)</f>
        <v>10631461</v>
      </c>
      <c r="Q224" s="34">
        <f>SUM(Q217:Q223)</f>
        <v>23398665</v>
      </c>
      <c r="R224" s="34">
        <f>SUM(R217:R223)</f>
        <v>27235445</v>
      </c>
      <c r="S224" s="34">
        <f>SUM(S217:S223)</f>
        <v>25128479</v>
      </c>
      <c r="T224" s="39">
        <f t="shared" si="54"/>
        <v>0.92263882598576963</v>
      </c>
      <c r="U224" s="39">
        <f t="shared" si="55"/>
        <v>-0.16447203258329213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9250000</v>
      </c>
      <c r="E225" s="33">
        <v>9699996</v>
      </c>
      <c r="F225" s="33">
        <v>411</v>
      </c>
      <c r="G225" s="38">
        <f t="shared" si="48"/>
        <v>4.443243243243243E-5</v>
      </c>
      <c r="H225" s="33">
        <v>6438758</v>
      </c>
      <c r="I225" s="38">
        <f t="shared" si="49"/>
        <v>0.69608194594594597</v>
      </c>
      <c r="J225" s="33">
        <v>867513</v>
      </c>
      <c r="K225" s="38">
        <f t="shared" si="50"/>
        <v>8.943436677705846E-2</v>
      </c>
      <c r="L225" s="33">
        <v>870188</v>
      </c>
      <c r="M225" s="38">
        <f t="shared" si="51"/>
        <v>8.9710140086655704E-2</v>
      </c>
      <c r="N225" s="33">
        <f t="shared" si="52"/>
        <v>8176870</v>
      </c>
      <c r="O225" s="38">
        <f t="shared" si="53"/>
        <v>0.8429766362790253</v>
      </c>
      <c r="P225" s="33">
        <v>1127966</v>
      </c>
      <c r="Q225" s="33">
        <v>150000</v>
      </c>
      <c r="R225" s="33">
        <v>650000</v>
      </c>
      <c r="S225" s="33">
        <v>1127966</v>
      </c>
      <c r="T225" s="38">
        <f t="shared" si="54"/>
        <v>1.7353323076923077</v>
      </c>
      <c r="U225" s="38">
        <f t="shared" si="55"/>
        <v>-0.22853348416530284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4443926</v>
      </c>
      <c r="E226" s="33">
        <v>4527235</v>
      </c>
      <c r="F226" s="33">
        <v>1040979</v>
      </c>
      <c r="G226" s="38">
        <f t="shared" si="48"/>
        <v>0.23424759998253797</v>
      </c>
      <c r="H226" s="33">
        <v>1183000</v>
      </c>
      <c r="I226" s="38">
        <f t="shared" si="49"/>
        <v>0.26620605293607497</v>
      </c>
      <c r="J226" s="33">
        <v>722974</v>
      </c>
      <c r="K226" s="38">
        <f t="shared" si="50"/>
        <v>0.15969438299536029</v>
      </c>
      <c r="L226" s="33">
        <v>1393203</v>
      </c>
      <c r="M226" s="38">
        <f t="shared" si="51"/>
        <v>0.30773816689436267</v>
      </c>
      <c r="N226" s="33">
        <f t="shared" si="52"/>
        <v>4340156</v>
      </c>
      <c r="O226" s="38">
        <f t="shared" si="53"/>
        <v>0.95867698495881037</v>
      </c>
      <c r="P226" s="33">
        <v>1006731</v>
      </c>
      <c r="Q226" s="33">
        <v>3891072</v>
      </c>
      <c r="R226" s="33">
        <v>4003481</v>
      </c>
      <c r="S226" s="33">
        <v>3839194</v>
      </c>
      <c r="T226" s="38">
        <f t="shared" si="54"/>
        <v>0.95896396161240682</v>
      </c>
      <c r="U226" s="38">
        <f t="shared" si="55"/>
        <v>0.38388804953855593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10032924</v>
      </c>
      <c r="E227" s="33">
        <v>4862524</v>
      </c>
      <c r="F227" s="33">
        <v>659679</v>
      </c>
      <c r="G227" s="38">
        <f t="shared" si="48"/>
        <v>6.5751420024710641E-2</v>
      </c>
      <c r="H227" s="33">
        <v>1404253</v>
      </c>
      <c r="I227" s="38">
        <f t="shared" si="49"/>
        <v>0.13996448094294345</v>
      </c>
      <c r="J227" s="33">
        <v>729046</v>
      </c>
      <c r="K227" s="38">
        <f t="shared" si="50"/>
        <v>0.14993159930932989</v>
      </c>
      <c r="L227" s="33">
        <v>688049</v>
      </c>
      <c r="M227" s="38">
        <f t="shared" si="51"/>
        <v>0.14150038128346512</v>
      </c>
      <c r="N227" s="33">
        <f t="shared" si="52"/>
        <v>3481027</v>
      </c>
      <c r="O227" s="38">
        <f t="shared" si="53"/>
        <v>0.71588890872312405</v>
      </c>
      <c r="P227" s="33">
        <v>699341</v>
      </c>
      <c r="Q227" s="33">
        <v>6991101</v>
      </c>
      <c r="R227" s="33">
        <v>7018101</v>
      </c>
      <c r="S227" s="33">
        <v>2637311</v>
      </c>
      <c r="T227" s="38">
        <f t="shared" si="54"/>
        <v>0.37578698283196549</v>
      </c>
      <c r="U227" s="38">
        <f t="shared" si="55"/>
        <v>-1.6146629469743656E-2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12195400</v>
      </c>
      <c r="E228" s="33">
        <v>12345400</v>
      </c>
      <c r="F228" s="33">
        <v>2081149</v>
      </c>
      <c r="G228" s="38">
        <f t="shared" si="48"/>
        <v>0.17065032717254047</v>
      </c>
      <c r="H228" s="33">
        <v>4230189</v>
      </c>
      <c r="I228" s="38">
        <f t="shared" si="49"/>
        <v>0.34686758941896123</v>
      </c>
      <c r="J228" s="33">
        <v>3259858</v>
      </c>
      <c r="K228" s="38">
        <f t="shared" si="50"/>
        <v>0.26405446563092327</v>
      </c>
      <c r="L228" s="33">
        <v>3312793</v>
      </c>
      <c r="M228" s="38">
        <f t="shared" si="51"/>
        <v>0.26834229753592431</v>
      </c>
      <c r="N228" s="33">
        <f t="shared" si="52"/>
        <v>12883989</v>
      </c>
      <c r="O228" s="38">
        <f t="shared" si="53"/>
        <v>1.0436266949633062</v>
      </c>
      <c r="P228" s="33">
        <v>2281906</v>
      </c>
      <c r="Q228" s="33">
        <v>10443055</v>
      </c>
      <c r="R228" s="33">
        <v>13672055</v>
      </c>
      <c r="S228" s="33">
        <v>15333310</v>
      </c>
      <c r="T228" s="38">
        <f t="shared" si="54"/>
        <v>1.1215073374119691</v>
      </c>
      <c r="U228" s="38">
        <f t="shared" si="55"/>
        <v>0.45176576072809316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5177154</v>
      </c>
      <c r="E229" s="33">
        <v>4236331</v>
      </c>
      <c r="F229" s="33">
        <v>945514</v>
      </c>
      <c r="G229" s="38">
        <f t="shared" si="48"/>
        <v>0.18263200206136421</v>
      </c>
      <c r="H229" s="33">
        <v>990321</v>
      </c>
      <c r="I229" s="38">
        <f t="shared" si="49"/>
        <v>0.19128675716426438</v>
      </c>
      <c r="J229" s="33">
        <v>972178</v>
      </c>
      <c r="K229" s="38">
        <f t="shared" si="50"/>
        <v>0.22948584518065279</v>
      </c>
      <c r="L229" s="33">
        <v>945251</v>
      </c>
      <c r="M229" s="38">
        <f t="shared" si="51"/>
        <v>0.22312963741501785</v>
      </c>
      <c r="N229" s="33">
        <f t="shared" si="52"/>
        <v>3853264</v>
      </c>
      <c r="O229" s="38">
        <f t="shared" si="53"/>
        <v>0.9095757626115617</v>
      </c>
      <c r="P229" s="33">
        <v>947607</v>
      </c>
      <c r="Q229" s="33">
        <v>3597259</v>
      </c>
      <c r="R229" s="33">
        <v>3393259</v>
      </c>
      <c r="S229" s="33">
        <v>3445180</v>
      </c>
      <c r="T229" s="38">
        <f t="shared" si="54"/>
        <v>1.0153012192703239</v>
      </c>
      <c r="U229" s="38">
        <f t="shared" si="55"/>
        <v>-2.486262765049263E-3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41099404</v>
      </c>
      <c r="E230" s="34">
        <f>SUM(E225:E229)</f>
        <v>35671486</v>
      </c>
      <c r="F230" s="34">
        <f>SUM(F225:F229)</f>
        <v>4727732</v>
      </c>
      <c r="G230" s="39">
        <f t="shared" si="48"/>
        <v>0.11503164376787556</v>
      </c>
      <c r="H230" s="34">
        <f>SUM(H225:H229)</f>
        <v>14246521</v>
      </c>
      <c r="I230" s="39">
        <f t="shared" si="49"/>
        <v>0.34663570790466935</v>
      </c>
      <c r="J230" s="34">
        <f>SUM(J225:J229)</f>
        <v>6551569</v>
      </c>
      <c r="K230" s="39">
        <f t="shared" si="50"/>
        <v>0.18366403350844426</v>
      </c>
      <c r="L230" s="34">
        <f>SUM(L225:L229)</f>
        <v>7209484</v>
      </c>
      <c r="M230" s="39">
        <f t="shared" si="51"/>
        <v>0.20210775631830982</v>
      </c>
      <c r="N230" s="34">
        <f t="shared" si="52"/>
        <v>32735306</v>
      </c>
      <c r="O230" s="39">
        <f t="shared" si="53"/>
        <v>0.91768831833919118</v>
      </c>
      <c r="P230" s="34">
        <f>SUM(P225:P229)</f>
        <v>6063551</v>
      </c>
      <c r="Q230" s="34">
        <f>SUM(Q225:Q229)</f>
        <v>25072487</v>
      </c>
      <c r="R230" s="34">
        <f>SUM(R225:R229)</f>
        <v>28736896</v>
      </c>
      <c r="S230" s="34">
        <f>SUM(S225:S229)</f>
        <v>26382961</v>
      </c>
      <c r="T230" s="39">
        <f t="shared" si="54"/>
        <v>0.918086664614021</v>
      </c>
      <c r="U230" s="39">
        <f t="shared" si="55"/>
        <v>0.18898711332682772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83816959</v>
      </c>
      <c r="E231" s="34">
        <f>SUM(E208:E215,E217:E223,E225:E229)</f>
        <v>81300500</v>
      </c>
      <c r="F231" s="34">
        <f>SUM(F208:F215,F217:F223,F225:F229)</f>
        <v>12048852</v>
      </c>
      <c r="G231" s="39">
        <f t="shared" si="48"/>
        <v>0.14375195835964413</v>
      </c>
      <c r="H231" s="34">
        <f>SUM(H208:H215,H217:H223,H225:H229)</f>
        <v>25616624</v>
      </c>
      <c r="I231" s="39">
        <f t="shared" si="49"/>
        <v>0.30562578630417742</v>
      </c>
      <c r="J231" s="34">
        <f>SUM(J208:J215,J217:J223,J225:J229)</f>
        <v>17142846</v>
      </c>
      <c r="K231" s="39">
        <f t="shared" si="50"/>
        <v>0.21085781760259778</v>
      </c>
      <c r="L231" s="34">
        <f>SUM(L208:L215,L217:L223,L225:L229)</f>
        <v>20620360</v>
      </c>
      <c r="M231" s="39">
        <f t="shared" si="51"/>
        <v>0.25363140448090726</v>
      </c>
      <c r="N231" s="34">
        <f t="shared" si="52"/>
        <v>75428682</v>
      </c>
      <c r="O231" s="39">
        <f t="shared" si="53"/>
        <v>0.92777636053898804</v>
      </c>
      <c r="P231" s="34">
        <f>SUM(P208:P215,P217:P223,P225:P229)</f>
        <v>21727425</v>
      </c>
      <c r="Q231" s="34">
        <f>SUM(Q208:Q215,Q217:Q223,Q225:Q229)</f>
        <v>66115423</v>
      </c>
      <c r="R231" s="34">
        <f>SUM(R208:R215,R217:R223,R225:R229)</f>
        <v>73177984</v>
      </c>
      <c r="S231" s="34">
        <f>SUM(S208:S215,S217:S223,S225:S229)</f>
        <v>66183397</v>
      </c>
      <c r="T231" s="39">
        <f t="shared" si="54"/>
        <v>0.90441678469852349</v>
      </c>
      <c r="U231" s="39">
        <f t="shared" si="55"/>
        <v>-5.0952425333420814E-2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5718368</v>
      </c>
      <c r="E234" s="33">
        <v>5515682</v>
      </c>
      <c r="F234" s="33">
        <v>223430</v>
      </c>
      <c r="G234" s="38">
        <f t="shared" ref="G234:G260" si="56">IF(($D234     =0),0,($F234     /$D234     ))</f>
        <v>3.9072336722645346E-2</v>
      </c>
      <c r="H234" s="33">
        <v>1395008</v>
      </c>
      <c r="I234" s="38">
        <f t="shared" ref="I234:I260" si="57">IF(($D234     =0),0,($H234     /$D234     ))</f>
        <v>0.24395212060503976</v>
      </c>
      <c r="J234" s="33">
        <v>1382814</v>
      </c>
      <c r="K234" s="38">
        <f t="shared" ref="K234:K260" si="58">IF(($E234     =0),0,($J234     /$E234     ))</f>
        <v>0.25070589638779028</v>
      </c>
      <c r="L234" s="33">
        <v>984275</v>
      </c>
      <c r="M234" s="38">
        <f t="shared" ref="M234:M260" si="59">IF(($E234     =0),0,($L234     /$E234     ))</f>
        <v>0.17845028049115233</v>
      </c>
      <c r="N234" s="33">
        <f t="shared" ref="N234:N260" si="60">$F234     +$H234     +$J234     +$L234</f>
        <v>3985527</v>
      </c>
      <c r="O234" s="38">
        <f t="shared" ref="O234:O260" si="61">IF(($E234     =0),0,($N234     /$E234     ))</f>
        <v>0.72258099723660651</v>
      </c>
      <c r="P234" s="33">
        <v>610794</v>
      </c>
      <c r="Q234" s="33">
        <v>4810221</v>
      </c>
      <c r="R234" s="33">
        <v>4120221</v>
      </c>
      <c r="S234" s="33">
        <v>3354351</v>
      </c>
      <c r="T234" s="38">
        <f t="shared" ref="T234:T260" si="62">IF(($R234     =0),0,($S234     /$R234     ))</f>
        <v>0.81411919409177325</v>
      </c>
      <c r="U234" s="38">
        <f t="shared" ref="U234:U260" si="63">IF(($P234     =0),0,(($L234     /$P234     )-1))</f>
        <v>0.61146802358896779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11429417</v>
      </c>
      <c r="E235" s="33">
        <v>11438862</v>
      </c>
      <c r="F235" s="33">
        <v>3292970</v>
      </c>
      <c r="G235" s="38">
        <f t="shared" si="56"/>
        <v>0.2881135581981128</v>
      </c>
      <c r="H235" s="33">
        <v>2657885</v>
      </c>
      <c r="I235" s="38">
        <f t="shared" si="57"/>
        <v>0.23254773187468791</v>
      </c>
      <c r="J235" s="33">
        <v>2376768</v>
      </c>
      <c r="K235" s="38">
        <f t="shared" si="58"/>
        <v>0.20778010959481807</v>
      </c>
      <c r="L235" s="33">
        <v>2271295</v>
      </c>
      <c r="M235" s="38">
        <f t="shared" si="59"/>
        <v>0.19855952454011597</v>
      </c>
      <c r="N235" s="33">
        <f t="shared" si="60"/>
        <v>10598918</v>
      </c>
      <c r="O235" s="38">
        <f t="shared" si="61"/>
        <v>0.92657101729175506</v>
      </c>
      <c r="P235" s="33">
        <v>2337763</v>
      </c>
      <c r="Q235" s="33">
        <v>11216402</v>
      </c>
      <c r="R235" s="33">
        <v>11232402</v>
      </c>
      <c r="S235" s="33">
        <v>9483755</v>
      </c>
      <c r="T235" s="38">
        <f t="shared" si="62"/>
        <v>0.84432118793469113</v>
      </c>
      <c r="U235" s="38">
        <f t="shared" si="63"/>
        <v>-2.8432309006516054E-2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7966887</v>
      </c>
      <c r="E236" s="33">
        <v>8260987</v>
      </c>
      <c r="F236" s="33">
        <v>1683902</v>
      </c>
      <c r="G236" s="38">
        <f t="shared" si="56"/>
        <v>0.21136260624758454</v>
      </c>
      <c r="H236" s="33">
        <v>1911252</v>
      </c>
      <c r="I236" s="38">
        <f t="shared" si="57"/>
        <v>0.23989947390994751</v>
      </c>
      <c r="J236" s="33">
        <v>1806788</v>
      </c>
      <c r="K236" s="38">
        <f t="shared" si="58"/>
        <v>0.21871333292256726</v>
      </c>
      <c r="L236" s="33">
        <v>1786303</v>
      </c>
      <c r="M236" s="38">
        <f t="shared" si="59"/>
        <v>0.21623360501596237</v>
      </c>
      <c r="N236" s="33">
        <f t="shared" si="60"/>
        <v>7188245</v>
      </c>
      <c r="O236" s="38">
        <f t="shared" si="61"/>
        <v>0.87014360390592549</v>
      </c>
      <c r="P236" s="33">
        <v>1721264</v>
      </c>
      <c r="Q236" s="33">
        <v>1204625</v>
      </c>
      <c r="R236" s="33">
        <v>841080</v>
      </c>
      <c r="S236" s="33">
        <v>2898297</v>
      </c>
      <c r="T236" s="38">
        <f t="shared" si="62"/>
        <v>3.4459230988728775</v>
      </c>
      <c r="U236" s="38">
        <f t="shared" si="63"/>
        <v>3.7785604067708478E-2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3896251</v>
      </c>
      <c r="E238" s="33">
        <v>3896251</v>
      </c>
      <c r="F238" s="33">
        <v>765125</v>
      </c>
      <c r="G238" s="38">
        <f t="shared" si="56"/>
        <v>0.19637466888041863</v>
      </c>
      <c r="H238" s="33">
        <v>816841</v>
      </c>
      <c r="I238" s="38">
        <f t="shared" si="57"/>
        <v>0.20964794105923873</v>
      </c>
      <c r="J238" s="33">
        <v>849191</v>
      </c>
      <c r="K238" s="38">
        <f t="shared" si="58"/>
        <v>0.21795079423784555</v>
      </c>
      <c r="L238" s="33">
        <v>952846</v>
      </c>
      <c r="M238" s="38">
        <f t="shared" si="59"/>
        <v>0.24455457310116827</v>
      </c>
      <c r="N238" s="33">
        <f t="shared" si="60"/>
        <v>3384003</v>
      </c>
      <c r="O238" s="38">
        <f t="shared" si="61"/>
        <v>0.86852797727867126</v>
      </c>
      <c r="P238" s="33">
        <v>755133</v>
      </c>
      <c r="Q238" s="33">
        <v>4025368</v>
      </c>
      <c r="R238" s="33">
        <v>3992048</v>
      </c>
      <c r="S238" s="33">
        <v>3559408</v>
      </c>
      <c r="T238" s="38">
        <f t="shared" si="62"/>
        <v>0.89162454960461401</v>
      </c>
      <c r="U238" s="38">
        <f t="shared" si="63"/>
        <v>0.26182540029372303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29010923</v>
      </c>
      <c r="E240" s="34">
        <f>SUM(E234:E239)</f>
        <v>29111782</v>
      </c>
      <c r="F240" s="34">
        <f>SUM(F234:F239)</f>
        <v>5965427</v>
      </c>
      <c r="G240" s="39">
        <f t="shared" si="56"/>
        <v>0.20562692886400064</v>
      </c>
      <c r="H240" s="34">
        <f>SUM(H234:H239)</f>
        <v>6780986</v>
      </c>
      <c r="I240" s="39">
        <f t="shared" si="57"/>
        <v>0.23373906442066666</v>
      </c>
      <c r="J240" s="34">
        <f>SUM(J234:J239)</f>
        <v>6415561</v>
      </c>
      <c r="K240" s="39">
        <f t="shared" si="58"/>
        <v>0.2203767876525044</v>
      </c>
      <c r="L240" s="34">
        <f>SUM(L234:L239)</f>
        <v>5994719</v>
      </c>
      <c r="M240" s="39">
        <f t="shared" si="59"/>
        <v>0.20592071622410474</v>
      </c>
      <c r="N240" s="34">
        <f t="shared" si="60"/>
        <v>25156693</v>
      </c>
      <c r="O240" s="39">
        <f t="shared" si="61"/>
        <v>0.86414129509488635</v>
      </c>
      <c r="P240" s="34">
        <f>SUM(P234:P239)</f>
        <v>5424954</v>
      </c>
      <c r="Q240" s="34">
        <f>SUM(Q234:Q239)</f>
        <v>21256616</v>
      </c>
      <c r="R240" s="34">
        <f>SUM(R234:R239)</f>
        <v>20185751</v>
      </c>
      <c r="S240" s="34">
        <f>SUM(S234:S239)</f>
        <v>19295811</v>
      </c>
      <c r="T240" s="39">
        <f t="shared" si="62"/>
        <v>0.95591246518398054</v>
      </c>
      <c r="U240" s="39">
        <f t="shared" si="63"/>
        <v>0.10502669700056444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4852776</v>
      </c>
      <c r="E243" s="33">
        <v>3092086</v>
      </c>
      <c r="F243" s="33">
        <v>455508</v>
      </c>
      <c r="G243" s="38">
        <f t="shared" si="56"/>
        <v>9.3865449384022664E-2</v>
      </c>
      <c r="H243" s="33">
        <v>535663</v>
      </c>
      <c r="I243" s="38">
        <f t="shared" si="57"/>
        <v>0.11038279945334382</v>
      </c>
      <c r="J243" s="33">
        <v>3640219</v>
      </c>
      <c r="K243" s="38">
        <f t="shared" si="58"/>
        <v>1.1772696490330476</v>
      </c>
      <c r="L243" s="33">
        <v>602949</v>
      </c>
      <c r="M243" s="38">
        <f t="shared" si="59"/>
        <v>0.19499748713328155</v>
      </c>
      <c r="N243" s="33">
        <f t="shared" si="60"/>
        <v>5234339</v>
      </c>
      <c r="O243" s="38">
        <f t="shared" si="61"/>
        <v>1.6928180522792704</v>
      </c>
      <c r="P243" s="33">
        <v>491349</v>
      </c>
      <c r="Q243" s="33">
        <v>1942092</v>
      </c>
      <c r="R243" s="33">
        <v>2092092</v>
      </c>
      <c r="S243" s="33">
        <v>1998834</v>
      </c>
      <c r="T243" s="38">
        <f t="shared" si="62"/>
        <v>0.95542356645883642</v>
      </c>
      <c r="U243" s="38">
        <f t="shared" si="63"/>
        <v>0.22712979979607173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5576914</v>
      </c>
      <c r="E245" s="33">
        <v>6491946</v>
      </c>
      <c r="F245" s="33">
        <v>859966</v>
      </c>
      <c r="G245" s="38">
        <f t="shared" si="56"/>
        <v>0.15420105097550366</v>
      </c>
      <c r="H245" s="33">
        <v>902243</v>
      </c>
      <c r="I245" s="38">
        <f t="shared" si="57"/>
        <v>0.16178176676204797</v>
      </c>
      <c r="J245" s="33">
        <v>996915</v>
      </c>
      <c r="K245" s="38">
        <f t="shared" si="58"/>
        <v>0.1535618133607396</v>
      </c>
      <c r="L245" s="33">
        <v>1285937</v>
      </c>
      <c r="M245" s="38">
        <f t="shared" si="59"/>
        <v>0.19808190024994046</v>
      </c>
      <c r="N245" s="33">
        <f t="shared" si="60"/>
        <v>4045061</v>
      </c>
      <c r="O245" s="38">
        <f t="shared" si="61"/>
        <v>0.62308913228791485</v>
      </c>
      <c r="P245" s="33">
        <v>845934</v>
      </c>
      <c r="Q245" s="33">
        <v>9246710</v>
      </c>
      <c r="R245" s="33">
        <v>7492082</v>
      </c>
      <c r="S245" s="33">
        <v>2892517</v>
      </c>
      <c r="T245" s="38">
        <f t="shared" si="62"/>
        <v>0.38607652719230784</v>
      </c>
      <c r="U245" s="38">
        <f t="shared" si="63"/>
        <v>0.52013868694248022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13842884</v>
      </c>
      <c r="E246" s="33">
        <v>13842883</v>
      </c>
      <c r="F246" s="33">
        <v>835574</v>
      </c>
      <c r="G246" s="38">
        <f t="shared" si="56"/>
        <v>6.0361265759360551E-2</v>
      </c>
      <c r="H246" s="33">
        <v>3038196</v>
      </c>
      <c r="I246" s="38">
        <f t="shared" si="57"/>
        <v>0.21947709740253549</v>
      </c>
      <c r="J246" s="33">
        <v>776602</v>
      </c>
      <c r="K246" s="38">
        <f t="shared" si="58"/>
        <v>5.6101174878094399E-2</v>
      </c>
      <c r="L246" s="33">
        <v>2462740</v>
      </c>
      <c r="M246" s="38">
        <f t="shared" si="59"/>
        <v>0.17790658203208104</v>
      </c>
      <c r="N246" s="33">
        <f t="shared" si="60"/>
        <v>7113112</v>
      </c>
      <c r="O246" s="38">
        <f t="shared" si="61"/>
        <v>0.51384614028739528</v>
      </c>
      <c r="P246" s="33">
        <v>2239748</v>
      </c>
      <c r="Q246" s="33">
        <v>14239772</v>
      </c>
      <c r="R246" s="33">
        <v>11139772</v>
      </c>
      <c r="S246" s="33">
        <v>10869656</v>
      </c>
      <c r="T246" s="38">
        <f t="shared" si="62"/>
        <v>0.97575210695515135</v>
      </c>
      <c r="U246" s="38">
        <f t="shared" si="63"/>
        <v>9.9561200635071456E-2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24272574</v>
      </c>
      <c r="E247" s="34">
        <f>SUM(E241:E246)</f>
        <v>23426915</v>
      </c>
      <c r="F247" s="34">
        <f>SUM(F241:F246)</f>
        <v>2151048</v>
      </c>
      <c r="G247" s="39">
        <f t="shared" si="56"/>
        <v>8.8620514659879093E-2</v>
      </c>
      <c r="H247" s="34">
        <f>SUM(H241:H246)</f>
        <v>4476102</v>
      </c>
      <c r="I247" s="39">
        <f t="shared" si="57"/>
        <v>0.18440986110496563</v>
      </c>
      <c r="J247" s="34">
        <f>SUM(J241:J246)</f>
        <v>5413736</v>
      </c>
      <c r="K247" s="39">
        <f t="shared" si="58"/>
        <v>0.23109043593661394</v>
      </c>
      <c r="L247" s="34">
        <f>SUM(L241:L246)</f>
        <v>4351626</v>
      </c>
      <c r="M247" s="39">
        <f t="shared" si="59"/>
        <v>0.18575326712885584</v>
      </c>
      <c r="N247" s="34">
        <f t="shared" si="60"/>
        <v>16392512</v>
      </c>
      <c r="O247" s="39">
        <f t="shared" si="61"/>
        <v>0.69972986199847487</v>
      </c>
      <c r="P247" s="34">
        <f>SUM(P241:P246)</f>
        <v>3577031</v>
      </c>
      <c r="Q247" s="34">
        <f>SUM(Q241:Q246)</f>
        <v>25428574</v>
      </c>
      <c r="R247" s="34">
        <f>SUM(R241:R246)</f>
        <v>20723946</v>
      </c>
      <c r="S247" s="34">
        <f>SUM(S241:S246)</f>
        <v>15761007</v>
      </c>
      <c r="T247" s="39">
        <f t="shared" si="62"/>
        <v>0.76052152423095487</v>
      </c>
      <c r="U247" s="39">
        <f t="shared" si="63"/>
        <v>0.21654690719761716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15852930</v>
      </c>
      <c r="E253" s="33">
        <v>17634133</v>
      </c>
      <c r="F253" s="33">
        <v>-5370</v>
      </c>
      <c r="G253" s="38">
        <f t="shared" si="56"/>
        <v>-3.3873864326657596E-4</v>
      </c>
      <c r="H253" s="33">
        <v>3087808</v>
      </c>
      <c r="I253" s="38">
        <f t="shared" si="57"/>
        <v>0.19477837850794774</v>
      </c>
      <c r="J253" s="33">
        <v>3084402</v>
      </c>
      <c r="K253" s="38">
        <f t="shared" si="58"/>
        <v>0.17491089581778702</v>
      </c>
      <c r="L253" s="33">
        <v>2675539</v>
      </c>
      <c r="M253" s="38">
        <f t="shared" si="59"/>
        <v>0.15172500967300179</v>
      </c>
      <c r="N253" s="33">
        <f t="shared" si="60"/>
        <v>8842379</v>
      </c>
      <c r="O253" s="38">
        <f t="shared" si="61"/>
        <v>0.50143542639720362</v>
      </c>
      <c r="P253" s="33">
        <v>46204</v>
      </c>
      <c r="Q253" s="33">
        <v>15644263</v>
      </c>
      <c r="R253" s="33">
        <v>15243102</v>
      </c>
      <c r="S253" s="33">
        <v>6215889</v>
      </c>
      <c r="T253" s="38">
        <f t="shared" si="62"/>
        <v>0.40778373063435513</v>
      </c>
      <c r="U253" s="38">
        <f t="shared" si="63"/>
        <v>56.907085966582983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15852930</v>
      </c>
      <c r="E254" s="34">
        <f>SUM(E248:E253)</f>
        <v>17634133</v>
      </c>
      <c r="F254" s="34">
        <f>SUM(F248:F253)</f>
        <v>-5370</v>
      </c>
      <c r="G254" s="39">
        <f t="shared" si="56"/>
        <v>-3.3873864326657596E-4</v>
      </c>
      <c r="H254" s="34">
        <f>SUM(H248:H253)</f>
        <v>3087808</v>
      </c>
      <c r="I254" s="39">
        <f t="shared" si="57"/>
        <v>0.19477837850794774</v>
      </c>
      <c r="J254" s="34">
        <f>SUM(J248:J253)</f>
        <v>3084402</v>
      </c>
      <c r="K254" s="39">
        <f t="shared" si="58"/>
        <v>0.17491089581778702</v>
      </c>
      <c r="L254" s="34">
        <f>SUM(L248:L253)</f>
        <v>2675539</v>
      </c>
      <c r="M254" s="39">
        <f t="shared" si="59"/>
        <v>0.15172500967300179</v>
      </c>
      <c r="N254" s="34">
        <f t="shared" si="60"/>
        <v>8842379</v>
      </c>
      <c r="O254" s="39">
        <f t="shared" si="61"/>
        <v>0.50143542639720362</v>
      </c>
      <c r="P254" s="34">
        <f>SUM(P248:P253)</f>
        <v>46204</v>
      </c>
      <c r="Q254" s="34">
        <f>SUM(Q248:Q253)</f>
        <v>15644263</v>
      </c>
      <c r="R254" s="34">
        <f>SUM(R248:R253)</f>
        <v>15243102</v>
      </c>
      <c r="S254" s="34">
        <f>SUM(S248:S253)</f>
        <v>6215889</v>
      </c>
      <c r="T254" s="39">
        <f t="shared" si="62"/>
        <v>0.40778373063435513</v>
      </c>
      <c r="U254" s="39">
        <f t="shared" si="63"/>
        <v>56.907085966582983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5614163</v>
      </c>
      <c r="E255" s="33">
        <v>5549067</v>
      </c>
      <c r="F255" s="33">
        <v>747275</v>
      </c>
      <c r="G255" s="38">
        <f t="shared" si="56"/>
        <v>0.13310532665332303</v>
      </c>
      <c r="H255" s="33">
        <v>1016350</v>
      </c>
      <c r="I255" s="38">
        <f t="shared" si="57"/>
        <v>0.18103321902125036</v>
      </c>
      <c r="J255" s="33">
        <v>909853</v>
      </c>
      <c r="K255" s="38">
        <f t="shared" si="58"/>
        <v>0.1639650413303714</v>
      </c>
      <c r="L255" s="33">
        <v>1023536</v>
      </c>
      <c r="M255" s="38">
        <f t="shared" si="59"/>
        <v>0.18445190876231987</v>
      </c>
      <c r="N255" s="33">
        <f t="shared" si="60"/>
        <v>3697014</v>
      </c>
      <c r="O255" s="38">
        <f t="shared" si="61"/>
        <v>0.66624064910371417</v>
      </c>
      <c r="P255" s="33">
        <v>862131</v>
      </c>
      <c r="Q255" s="33">
        <v>5031500</v>
      </c>
      <c r="R255" s="33">
        <v>5031500</v>
      </c>
      <c r="S255" s="33">
        <v>4546746</v>
      </c>
      <c r="T255" s="38">
        <f t="shared" si="62"/>
        <v>0.90365616615323463</v>
      </c>
      <c r="U255" s="38">
        <f t="shared" si="63"/>
        <v>0.18721632791304343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4943700</v>
      </c>
      <c r="E257" s="33">
        <v>4943700</v>
      </c>
      <c r="F257" s="33">
        <v>612590</v>
      </c>
      <c r="G257" s="38">
        <f t="shared" si="56"/>
        <v>0.12391326334526771</v>
      </c>
      <c r="H257" s="33">
        <v>613620</v>
      </c>
      <c r="I257" s="38">
        <f t="shared" si="57"/>
        <v>0.12412160932095394</v>
      </c>
      <c r="J257" s="33">
        <v>525813</v>
      </c>
      <c r="K257" s="38">
        <f t="shared" si="58"/>
        <v>0.10636021603252624</v>
      </c>
      <c r="L257" s="33">
        <v>761755</v>
      </c>
      <c r="M257" s="38">
        <f t="shared" si="59"/>
        <v>0.15408600845520562</v>
      </c>
      <c r="N257" s="33">
        <f t="shared" si="60"/>
        <v>2513778</v>
      </c>
      <c r="O257" s="38">
        <f t="shared" si="61"/>
        <v>0.50848109715395351</v>
      </c>
      <c r="P257" s="33">
        <v>1446831</v>
      </c>
      <c r="Q257" s="33">
        <v>4151893</v>
      </c>
      <c r="R257" s="33">
        <v>3951893</v>
      </c>
      <c r="S257" s="33">
        <v>3063345</v>
      </c>
      <c r="T257" s="38">
        <f t="shared" si="62"/>
        <v>0.77515889220684875</v>
      </c>
      <c r="U257" s="38">
        <f t="shared" si="63"/>
        <v>-0.47350105160865363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6879484</v>
      </c>
      <c r="E258" s="33">
        <v>6879484</v>
      </c>
      <c r="F258" s="33">
        <v>1524262</v>
      </c>
      <c r="G258" s="38">
        <f t="shared" si="56"/>
        <v>0.22156632677683386</v>
      </c>
      <c r="H258" s="33">
        <v>1588951</v>
      </c>
      <c r="I258" s="38">
        <f t="shared" si="57"/>
        <v>0.23096950294527904</v>
      </c>
      <c r="J258" s="33">
        <v>1393711</v>
      </c>
      <c r="K258" s="38">
        <f t="shared" si="58"/>
        <v>0.20258946746587389</v>
      </c>
      <c r="L258" s="33">
        <v>1523589</v>
      </c>
      <c r="M258" s="38">
        <f t="shared" si="59"/>
        <v>0.22146849967235915</v>
      </c>
      <c r="N258" s="33">
        <f t="shared" si="60"/>
        <v>6030513</v>
      </c>
      <c r="O258" s="38">
        <f t="shared" si="61"/>
        <v>0.87659379686034589</v>
      </c>
      <c r="P258" s="33">
        <v>1480978</v>
      </c>
      <c r="Q258" s="33">
        <v>6048689</v>
      </c>
      <c r="R258" s="33">
        <v>6100987</v>
      </c>
      <c r="S258" s="33">
        <v>5550609</v>
      </c>
      <c r="T258" s="38">
        <f t="shared" si="62"/>
        <v>0.90978869484560454</v>
      </c>
      <c r="U258" s="38">
        <f t="shared" si="63"/>
        <v>2.87722032332689E-2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17437347</v>
      </c>
      <c r="E259" s="34">
        <f>SUM(E255:E258)</f>
        <v>17372251</v>
      </c>
      <c r="F259" s="34">
        <f>SUM(F255:F258)</f>
        <v>2884127</v>
      </c>
      <c r="G259" s="39">
        <f t="shared" si="56"/>
        <v>0.16539941540418965</v>
      </c>
      <c r="H259" s="34">
        <f>SUM(H255:H258)</f>
        <v>3218921</v>
      </c>
      <c r="I259" s="39">
        <f t="shared" si="57"/>
        <v>0.18459923978114331</v>
      </c>
      <c r="J259" s="34">
        <f>SUM(J255:J258)</f>
        <v>2829377</v>
      </c>
      <c r="K259" s="39">
        <f t="shared" si="58"/>
        <v>0.16286760996027516</v>
      </c>
      <c r="L259" s="34">
        <f>SUM(L255:L258)</f>
        <v>3308880</v>
      </c>
      <c r="M259" s="39">
        <f t="shared" si="59"/>
        <v>0.19046927194409061</v>
      </c>
      <c r="N259" s="34">
        <f t="shared" si="60"/>
        <v>12241305</v>
      </c>
      <c r="O259" s="39">
        <f t="shared" si="61"/>
        <v>0.70464702588052641</v>
      </c>
      <c r="P259" s="34">
        <f>SUM(P255:P258)</f>
        <v>3789940</v>
      </c>
      <c r="Q259" s="34">
        <f>SUM(Q255:Q258)</f>
        <v>15232082</v>
      </c>
      <c r="R259" s="34">
        <f>SUM(R255:R258)</f>
        <v>15084380</v>
      </c>
      <c r="S259" s="34">
        <f>SUM(S255:S258)</f>
        <v>13160700</v>
      </c>
      <c r="T259" s="39">
        <f t="shared" si="62"/>
        <v>0.87247205387294668</v>
      </c>
      <c r="U259" s="39">
        <f t="shared" si="63"/>
        <v>-0.1269307693525491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86573774</v>
      </c>
      <c r="E260" s="34">
        <f>SUM(E234:E239,E241:E246,E248:E253,E255:E258)</f>
        <v>87545081</v>
      </c>
      <c r="F260" s="34">
        <f>SUM(F234:F239,F241:F246,F248:F253,F255:F258)</f>
        <v>10995232</v>
      </c>
      <c r="G260" s="39">
        <f t="shared" si="56"/>
        <v>0.12700418951355869</v>
      </c>
      <c r="H260" s="34">
        <f>SUM(H234:H239,H241:H246,H248:H253,H255:H258)</f>
        <v>17563817</v>
      </c>
      <c r="I260" s="39">
        <f t="shared" si="57"/>
        <v>0.20287687816405001</v>
      </c>
      <c r="J260" s="34">
        <f>SUM(J234:J239,J241:J246,J248:J253,J255:J258)</f>
        <v>17743076</v>
      </c>
      <c r="K260" s="39">
        <f t="shared" si="58"/>
        <v>0.20267359167786936</v>
      </c>
      <c r="L260" s="34">
        <f>SUM(L234:L239,L241:L246,L248:L253,L255:L258)</f>
        <v>16330764</v>
      </c>
      <c r="M260" s="39">
        <f t="shared" si="59"/>
        <v>0.18654119470173317</v>
      </c>
      <c r="N260" s="34">
        <f t="shared" si="60"/>
        <v>62632889</v>
      </c>
      <c r="O260" s="39">
        <f t="shared" si="61"/>
        <v>0.71543584499053692</v>
      </c>
      <c r="P260" s="34">
        <f>SUM(P234:P239,P241:P246,P248:P253,P255:P258)</f>
        <v>12838129</v>
      </c>
      <c r="Q260" s="34">
        <f>SUM(Q234:Q239,Q241:Q246,Q248:Q253,Q255:Q258)</f>
        <v>77561535</v>
      </c>
      <c r="R260" s="34">
        <f>SUM(R234:R239,R241:R246,R248:R253,R255:R258)</f>
        <v>71237179</v>
      </c>
      <c r="S260" s="34">
        <f>SUM(S234:S239,S241:S246,S248:S253,S255:S258)</f>
        <v>54433407</v>
      </c>
      <c r="T260" s="39">
        <f t="shared" si="62"/>
        <v>0.76411513993275904</v>
      </c>
      <c r="U260" s="39">
        <f t="shared" si="63"/>
        <v>0.27205171407765105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2348831</v>
      </c>
      <c r="E263" s="33">
        <v>2219518</v>
      </c>
      <c r="F263" s="33">
        <v>298000</v>
      </c>
      <c r="G263" s="38">
        <f t="shared" ref="G263:G299" si="64">IF(($D263     =0),0,($F263     /$D263     ))</f>
        <v>0.12687162252201201</v>
      </c>
      <c r="H263" s="33">
        <v>446256</v>
      </c>
      <c r="I263" s="38">
        <f t="shared" ref="I263:I299" si="65">IF(($D263     =0),0,($H263     /$D263     ))</f>
        <v>0.18999068047041273</v>
      </c>
      <c r="J263" s="33">
        <v>357919</v>
      </c>
      <c r="K263" s="38">
        <f t="shared" ref="K263:K299" si="66">IF(($E263     =0),0,($J263     /$E263     ))</f>
        <v>0.1612597870348427</v>
      </c>
      <c r="L263" s="33">
        <v>169656</v>
      </c>
      <c r="M263" s="38">
        <f t="shared" ref="M263:M299" si="67">IF(($E263     =0),0,($L263     /$E263     ))</f>
        <v>7.6438217667079075E-2</v>
      </c>
      <c r="N263" s="33">
        <f t="shared" ref="N263:N299" si="68">$F263     +$H263     +$J263     +$L263</f>
        <v>1271831</v>
      </c>
      <c r="O263" s="38">
        <f t="shared" ref="O263:O299" si="69">IF(($E263     =0),0,($N263     /$E263     ))</f>
        <v>0.57302125957077166</v>
      </c>
      <c r="P263" s="33">
        <v>388261</v>
      </c>
      <c r="Q263" s="33">
        <v>2576043</v>
      </c>
      <c r="R263" s="33">
        <v>2276702</v>
      </c>
      <c r="S263" s="33">
        <v>1444588</v>
      </c>
      <c r="T263" s="38">
        <f t="shared" ref="T263:T299" si="70">IF(($R263     =0),0,($S263     /$R263     ))</f>
        <v>0.6345090398304214</v>
      </c>
      <c r="U263" s="38">
        <f t="shared" ref="U263:U299" si="71">IF(($P263     =0),0,(($L263     /$P263     )-1))</f>
        <v>-0.56303620502703078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2866379</v>
      </c>
      <c r="E266" s="33">
        <v>2575150</v>
      </c>
      <c r="F266" s="33">
        <v>731656</v>
      </c>
      <c r="G266" s="38">
        <f t="shared" si="64"/>
        <v>0.25525445169672262</v>
      </c>
      <c r="H266" s="33">
        <v>1083840</v>
      </c>
      <c r="I266" s="38">
        <f t="shared" si="65"/>
        <v>0.3781216649996389</v>
      </c>
      <c r="J266" s="33">
        <v>443391</v>
      </c>
      <c r="K266" s="38">
        <f t="shared" si="66"/>
        <v>0.17218064967089297</v>
      </c>
      <c r="L266" s="33">
        <v>728791</v>
      </c>
      <c r="M266" s="38">
        <f t="shared" si="67"/>
        <v>0.2830091450983438</v>
      </c>
      <c r="N266" s="33">
        <f t="shared" si="68"/>
        <v>2987678</v>
      </c>
      <c r="O266" s="38">
        <f t="shared" si="69"/>
        <v>1.1601957167543637</v>
      </c>
      <c r="P266" s="33">
        <v>776401</v>
      </c>
      <c r="Q266" s="33">
        <v>4508513</v>
      </c>
      <c r="R266" s="33">
        <v>4136833</v>
      </c>
      <c r="S266" s="33">
        <v>3550445</v>
      </c>
      <c r="T266" s="38">
        <f t="shared" si="70"/>
        <v>0.85825195264106624</v>
      </c>
      <c r="U266" s="38">
        <f t="shared" si="71"/>
        <v>-6.1321404789535294E-2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5215210</v>
      </c>
      <c r="E267" s="34">
        <f>SUM(E263:E266)</f>
        <v>4794668</v>
      </c>
      <c r="F267" s="34">
        <f>SUM(F263:F266)</f>
        <v>1029656</v>
      </c>
      <c r="G267" s="39">
        <f t="shared" si="64"/>
        <v>0.19743327689584889</v>
      </c>
      <c r="H267" s="34">
        <f>SUM(H263:H266)</f>
        <v>1530096</v>
      </c>
      <c r="I267" s="39">
        <f t="shared" si="65"/>
        <v>0.29339106191313485</v>
      </c>
      <c r="J267" s="34">
        <f>SUM(J263:J266)</f>
        <v>801310</v>
      </c>
      <c r="K267" s="39">
        <f t="shared" si="66"/>
        <v>0.16712523161144838</v>
      </c>
      <c r="L267" s="34">
        <f>SUM(L263:L266)</f>
        <v>898447</v>
      </c>
      <c r="M267" s="39">
        <f t="shared" si="67"/>
        <v>0.18738461140583665</v>
      </c>
      <c r="N267" s="34">
        <f t="shared" si="68"/>
        <v>4259509</v>
      </c>
      <c r="O267" s="39">
        <f t="shared" si="69"/>
        <v>0.88838455551041284</v>
      </c>
      <c r="P267" s="34">
        <f>SUM(P263:P266)</f>
        <v>1164662</v>
      </c>
      <c r="Q267" s="34">
        <f>SUM(Q263:Q266)</f>
        <v>7084556</v>
      </c>
      <c r="R267" s="34">
        <f>SUM(R263:R266)</f>
        <v>6413535</v>
      </c>
      <c r="S267" s="34">
        <f>SUM(S263:S266)</f>
        <v>4995033</v>
      </c>
      <c r="T267" s="39">
        <f t="shared" si="70"/>
        <v>0.77882680924014602</v>
      </c>
      <c r="U267" s="39">
        <f t="shared" si="71"/>
        <v>-0.22857704638770737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216493</v>
      </c>
      <c r="E268" s="33">
        <v>425731</v>
      </c>
      <c r="F268" s="33">
        <v>0</v>
      </c>
      <c r="G268" s="38">
        <f t="shared" si="64"/>
        <v>0</v>
      </c>
      <c r="H268" s="33">
        <v>44689</v>
      </c>
      <c r="I268" s="38">
        <f t="shared" si="65"/>
        <v>0.20642237855265527</v>
      </c>
      <c r="J268" s="33">
        <v>166428</v>
      </c>
      <c r="K268" s="38">
        <f t="shared" si="66"/>
        <v>0.39092290671809193</v>
      </c>
      <c r="L268" s="33">
        <v>71633</v>
      </c>
      <c r="M268" s="38">
        <f t="shared" si="67"/>
        <v>0.16825883010633474</v>
      </c>
      <c r="N268" s="33">
        <f t="shared" si="68"/>
        <v>282750</v>
      </c>
      <c r="O268" s="38">
        <f t="shared" si="69"/>
        <v>0.66415177659132174</v>
      </c>
      <c r="P268" s="33">
        <v>105132</v>
      </c>
      <c r="Q268" s="33">
        <v>243223</v>
      </c>
      <c r="R268" s="33">
        <v>167684</v>
      </c>
      <c r="S268" s="33">
        <v>241012</v>
      </c>
      <c r="T268" s="38">
        <f t="shared" si="70"/>
        <v>1.4372987285608645</v>
      </c>
      <c r="U268" s="38">
        <f t="shared" si="71"/>
        <v>-0.3186375223528517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1811442</v>
      </c>
      <c r="E269" s="33">
        <v>1811442</v>
      </c>
      <c r="F269" s="33">
        <v>256314</v>
      </c>
      <c r="G269" s="38">
        <f t="shared" si="64"/>
        <v>0.14149721603010199</v>
      </c>
      <c r="H269" s="33">
        <v>310532</v>
      </c>
      <c r="I269" s="38">
        <f t="shared" si="65"/>
        <v>0.17142806670045191</v>
      </c>
      <c r="J269" s="33">
        <v>287217</v>
      </c>
      <c r="K269" s="38">
        <f t="shared" si="66"/>
        <v>0.15855710533376172</v>
      </c>
      <c r="L269" s="33">
        <v>239356</v>
      </c>
      <c r="M269" s="38">
        <f t="shared" si="67"/>
        <v>0.1321356135057043</v>
      </c>
      <c r="N269" s="33">
        <f t="shared" si="68"/>
        <v>1093419</v>
      </c>
      <c r="O269" s="38">
        <f t="shared" si="69"/>
        <v>0.60361800157001988</v>
      </c>
      <c r="P269" s="33">
        <v>234443</v>
      </c>
      <c r="Q269" s="33">
        <v>1492849</v>
      </c>
      <c r="R269" s="33">
        <v>1427909</v>
      </c>
      <c r="S269" s="33">
        <v>1085094</v>
      </c>
      <c r="T269" s="38">
        <f t="shared" si="70"/>
        <v>0.75991817405731032</v>
      </c>
      <c r="U269" s="38">
        <f t="shared" si="71"/>
        <v>2.0956053283740506E-2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1920000</v>
      </c>
      <c r="E271" s="33">
        <v>1858202</v>
      </c>
      <c r="F271" s="33">
        <v>312025</v>
      </c>
      <c r="G271" s="38">
        <f t="shared" si="64"/>
        <v>0.16251302083333333</v>
      </c>
      <c r="H271" s="33">
        <v>886377</v>
      </c>
      <c r="I271" s="38">
        <f t="shared" si="65"/>
        <v>0.46165468749999999</v>
      </c>
      <c r="J271" s="33">
        <v>275852</v>
      </c>
      <c r="K271" s="38">
        <f t="shared" si="66"/>
        <v>0.14845102954361258</v>
      </c>
      <c r="L271" s="33">
        <v>504331</v>
      </c>
      <c r="M271" s="38">
        <f t="shared" si="67"/>
        <v>0.27140806004944562</v>
      </c>
      <c r="N271" s="33">
        <f t="shared" si="68"/>
        <v>1978585</v>
      </c>
      <c r="O271" s="38">
        <f t="shared" si="69"/>
        <v>1.0647846681900031</v>
      </c>
      <c r="P271" s="33">
        <v>512996</v>
      </c>
      <c r="Q271" s="33">
        <v>1900000</v>
      </c>
      <c r="R271" s="33">
        <v>1930339</v>
      </c>
      <c r="S271" s="33">
        <v>2005707</v>
      </c>
      <c r="T271" s="38">
        <f t="shared" si="70"/>
        <v>1.0390439192286951</v>
      </c>
      <c r="U271" s="38">
        <f t="shared" si="71"/>
        <v>-1.6890969910096754E-2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1156749</v>
      </c>
      <c r="E274" s="33">
        <v>1043628</v>
      </c>
      <c r="F274" s="33">
        <v>221488</v>
      </c>
      <c r="G274" s="38">
        <f t="shared" si="64"/>
        <v>0.19147455498124485</v>
      </c>
      <c r="H274" s="33">
        <v>246222</v>
      </c>
      <c r="I274" s="38">
        <f t="shared" si="65"/>
        <v>0.21285689462450366</v>
      </c>
      <c r="J274" s="33">
        <v>214624</v>
      </c>
      <c r="K274" s="38">
        <f t="shared" si="66"/>
        <v>0.20565182229683374</v>
      </c>
      <c r="L274" s="33">
        <v>238888</v>
      </c>
      <c r="M274" s="38">
        <f t="shared" si="67"/>
        <v>0.22890148597009663</v>
      </c>
      <c r="N274" s="33">
        <f t="shared" si="68"/>
        <v>921222</v>
      </c>
      <c r="O274" s="38">
        <f t="shared" si="69"/>
        <v>0.88271108095988227</v>
      </c>
      <c r="P274" s="33">
        <v>253614</v>
      </c>
      <c r="Q274" s="33">
        <v>1456641</v>
      </c>
      <c r="R274" s="33">
        <v>1097227</v>
      </c>
      <c r="S274" s="33">
        <v>973369</v>
      </c>
      <c r="T274" s="38">
        <f t="shared" si="70"/>
        <v>0.88711725103374228</v>
      </c>
      <c r="U274" s="38">
        <f t="shared" si="71"/>
        <v>-5.8064617883870739E-2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5104684</v>
      </c>
      <c r="E275" s="34">
        <f>SUM(E268:E274)</f>
        <v>5139003</v>
      </c>
      <c r="F275" s="34">
        <f>SUM(F268:F274)</f>
        <v>789827</v>
      </c>
      <c r="G275" s="39">
        <f t="shared" si="64"/>
        <v>0.15472593406369523</v>
      </c>
      <c r="H275" s="34">
        <f>SUM(H268:H274)</f>
        <v>1487820</v>
      </c>
      <c r="I275" s="39">
        <f t="shared" si="65"/>
        <v>0.29146172417332789</v>
      </c>
      <c r="J275" s="34">
        <f>SUM(J268:J274)</f>
        <v>944121</v>
      </c>
      <c r="K275" s="39">
        <f t="shared" si="66"/>
        <v>0.18371676373802467</v>
      </c>
      <c r="L275" s="34">
        <f>SUM(L268:L274)</f>
        <v>1054208</v>
      </c>
      <c r="M275" s="39">
        <f t="shared" si="67"/>
        <v>0.20513862319208609</v>
      </c>
      <c r="N275" s="34">
        <f t="shared" si="68"/>
        <v>4275976</v>
      </c>
      <c r="O275" s="39">
        <f t="shared" si="69"/>
        <v>0.83206333991243053</v>
      </c>
      <c r="P275" s="34">
        <f>SUM(P268:P274)</f>
        <v>1106185</v>
      </c>
      <c r="Q275" s="34">
        <f>SUM(Q268:Q274)</f>
        <v>5092713</v>
      </c>
      <c r="R275" s="34">
        <f>SUM(R268:R274)</f>
        <v>4623159</v>
      </c>
      <c r="S275" s="34">
        <f>SUM(S268:S274)</f>
        <v>4305182</v>
      </c>
      <c r="T275" s="39">
        <f t="shared" si="70"/>
        <v>0.93122083839210379</v>
      </c>
      <c r="U275" s="39">
        <f t="shared" si="71"/>
        <v>-4.6987619611547848E-2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953402</v>
      </c>
      <c r="E278" s="33">
        <v>953402</v>
      </c>
      <c r="F278" s="33">
        <v>628914</v>
      </c>
      <c r="G278" s="38">
        <f t="shared" si="64"/>
        <v>0.65965248656914921</v>
      </c>
      <c r="H278" s="33">
        <v>471019</v>
      </c>
      <c r="I278" s="38">
        <f t="shared" si="65"/>
        <v>0.49404028940572814</v>
      </c>
      <c r="J278" s="33">
        <v>138570</v>
      </c>
      <c r="K278" s="38">
        <f t="shared" si="66"/>
        <v>0.14534267811479312</v>
      </c>
      <c r="L278" s="33">
        <v>73796</v>
      </c>
      <c r="M278" s="38">
        <f t="shared" si="67"/>
        <v>7.740281644049414E-2</v>
      </c>
      <c r="N278" s="33">
        <f t="shared" si="68"/>
        <v>1312299</v>
      </c>
      <c r="O278" s="38">
        <f t="shared" si="69"/>
        <v>1.3764382705301645</v>
      </c>
      <c r="P278" s="33">
        <v>1353333</v>
      </c>
      <c r="Q278" s="33">
        <v>917272</v>
      </c>
      <c r="R278" s="33">
        <v>917272</v>
      </c>
      <c r="S278" s="33">
        <v>1913323</v>
      </c>
      <c r="T278" s="38">
        <f t="shared" si="70"/>
        <v>2.0858840125938651</v>
      </c>
      <c r="U278" s="38">
        <f t="shared" si="71"/>
        <v>-0.94547092252978393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6907217</v>
      </c>
      <c r="E284" s="33">
        <v>6533185</v>
      </c>
      <c r="F284" s="33">
        <v>1632388</v>
      </c>
      <c r="G284" s="38">
        <f t="shared" si="64"/>
        <v>0.23633078271610694</v>
      </c>
      <c r="H284" s="33">
        <v>1555437</v>
      </c>
      <c r="I284" s="38">
        <f t="shared" si="65"/>
        <v>0.22519011636669298</v>
      </c>
      <c r="J284" s="33">
        <v>1441519</v>
      </c>
      <c r="K284" s="38">
        <f t="shared" si="66"/>
        <v>0.22064567282267378</v>
      </c>
      <c r="L284" s="33">
        <v>1928836</v>
      </c>
      <c r="M284" s="38">
        <f t="shared" si="67"/>
        <v>0.29523670307820765</v>
      </c>
      <c r="N284" s="33">
        <f t="shared" si="68"/>
        <v>6558180</v>
      </c>
      <c r="O284" s="38">
        <f t="shared" si="69"/>
        <v>1.0038258521685823</v>
      </c>
      <c r="P284" s="33">
        <v>1668178</v>
      </c>
      <c r="Q284" s="33">
        <v>5902672</v>
      </c>
      <c r="R284" s="33">
        <v>6094886</v>
      </c>
      <c r="S284" s="33">
        <v>6024607</v>
      </c>
      <c r="T284" s="38">
        <f t="shared" si="70"/>
        <v>0.98846918547779239</v>
      </c>
      <c r="U284" s="38">
        <f t="shared" si="71"/>
        <v>0.15625310968014205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7860619</v>
      </c>
      <c r="E285" s="34">
        <f>SUM(E276:E284)</f>
        <v>7486587</v>
      </c>
      <c r="F285" s="34">
        <f>SUM(F276:F284)</f>
        <v>2261302</v>
      </c>
      <c r="G285" s="39">
        <f t="shared" si="64"/>
        <v>0.28767480016522873</v>
      </c>
      <c r="H285" s="34">
        <f>SUM(H276:H284)</f>
        <v>2026456</v>
      </c>
      <c r="I285" s="39">
        <f t="shared" si="65"/>
        <v>0.2577985270625634</v>
      </c>
      <c r="J285" s="34">
        <f>SUM(J276:J284)</f>
        <v>1580089</v>
      </c>
      <c r="K285" s="39">
        <f t="shared" si="66"/>
        <v>0.21105598585844257</v>
      </c>
      <c r="L285" s="34">
        <f>SUM(L276:L284)</f>
        <v>2002632</v>
      </c>
      <c r="M285" s="39">
        <f t="shared" si="67"/>
        <v>0.26749598982820877</v>
      </c>
      <c r="N285" s="34">
        <f t="shared" si="68"/>
        <v>7870479</v>
      </c>
      <c r="O285" s="39">
        <f t="shared" si="69"/>
        <v>1.0512773043310657</v>
      </c>
      <c r="P285" s="34">
        <f>SUM(P276:P284)</f>
        <v>3021511</v>
      </c>
      <c r="Q285" s="34">
        <f>SUM(Q276:Q284)</f>
        <v>6819944</v>
      </c>
      <c r="R285" s="34">
        <f>SUM(R276:R284)</f>
        <v>7012158</v>
      </c>
      <c r="S285" s="34">
        <f>SUM(S276:S284)</f>
        <v>7937930</v>
      </c>
      <c r="T285" s="39">
        <f t="shared" si="70"/>
        <v>1.1320238363140134</v>
      </c>
      <c r="U285" s="39">
        <f t="shared" si="71"/>
        <v>-0.33720843644123755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2001501</v>
      </c>
      <c r="E286" s="33">
        <v>1795763</v>
      </c>
      <c r="F286" s="33">
        <v>492284</v>
      </c>
      <c r="G286" s="38">
        <f t="shared" si="64"/>
        <v>0.24595740896457208</v>
      </c>
      <c r="H286" s="33">
        <v>358997</v>
      </c>
      <c r="I286" s="38">
        <f t="shared" si="65"/>
        <v>0.17936388740250442</v>
      </c>
      <c r="J286" s="33">
        <v>378869</v>
      </c>
      <c r="K286" s="38">
        <f t="shared" si="66"/>
        <v>0.21097939984285233</v>
      </c>
      <c r="L286" s="33">
        <v>271985</v>
      </c>
      <c r="M286" s="38">
        <f t="shared" si="67"/>
        <v>0.15145929613206197</v>
      </c>
      <c r="N286" s="33">
        <f t="shared" si="68"/>
        <v>1502135</v>
      </c>
      <c r="O286" s="38">
        <f t="shared" si="69"/>
        <v>0.83648844530152366</v>
      </c>
      <c r="P286" s="33">
        <v>322964</v>
      </c>
      <c r="Q286" s="33">
        <v>1894675</v>
      </c>
      <c r="R286" s="33">
        <v>1894675</v>
      </c>
      <c r="S286" s="33">
        <v>558440</v>
      </c>
      <c r="T286" s="38">
        <f t="shared" si="70"/>
        <v>0.29474184226846295</v>
      </c>
      <c r="U286" s="38">
        <f t="shared" si="71"/>
        <v>-0.15784731425174325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677144</v>
      </c>
      <c r="E288" s="33">
        <v>677144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622592</v>
      </c>
      <c r="R288" s="33">
        <v>622592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1606177</v>
      </c>
      <c r="E289" s="33">
        <v>925512</v>
      </c>
      <c r="F289" s="33">
        <v>124318</v>
      </c>
      <c r="G289" s="38">
        <f t="shared" si="64"/>
        <v>7.7399937864880392E-2</v>
      </c>
      <c r="H289" s="33">
        <v>21242</v>
      </c>
      <c r="I289" s="38">
        <f t="shared" si="65"/>
        <v>1.3225192491238512E-2</v>
      </c>
      <c r="J289" s="33">
        <v>122767</v>
      </c>
      <c r="K289" s="38">
        <f t="shared" si="66"/>
        <v>0.13264765880939416</v>
      </c>
      <c r="L289" s="33">
        <v>17865</v>
      </c>
      <c r="M289" s="38">
        <f t="shared" si="67"/>
        <v>1.9302829136737289E-2</v>
      </c>
      <c r="N289" s="33">
        <f t="shared" si="68"/>
        <v>286192</v>
      </c>
      <c r="O289" s="38">
        <f t="shared" si="69"/>
        <v>0.30922559621052997</v>
      </c>
      <c r="P289" s="33">
        <v>220379</v>
      </c>
      <c r="Q289" s="33">
        <v>1225644</v>
      </c>
      <c r="R289" s="33">
        <v>1217545</v>
      </c>
      <c r="S289" s="33">
        <v>424637</v>
      </c>
      <c r="T289" s="38">
        <f t="shared" si="70"/>
        <v>0.34876493271295927</v>
      </c>
      <c r="U289" s="38">
        <f t="shared" si="71"/>
        <v>-0.91893510724706073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4054411</v>
      </c>
      <c r="E290" s="33">
        <v>4054411</v>
      </c>
      <c r="F290" s="33">
        <v>948525</v>
      </c>
      <c r="G290" s="38">
        <f t="shared" si="64"/>
        <v>0.23394890157904563</v>
      </c>
      <c r="H290" s="33">
        <v>937739</v>
      </c>
      <c r="I290" s="38">
        <f t="shared" si="65"/>
        <v>0.23128858914402117</v>
      </c>
      <c r="J290" s="33">
        <v>927489</v>
      </c>
      <c r="K290" s="38">
        <f t="shared" si="66"/>
        <v>0.22876047840241159</v>
      </c>
      <c r="L290" s="33">
        <v>939827</v>
      </c>
      <c r="M290" s="38">
        <f t="shared" si="67"/>
        <v>0.23180358380045832</v>
      </c>
      <c r="N290" s="33">
        <f t="shared" si="68"/>
        <v>3753580</v>
      </c>
      <c r="O290" s="38">
        <f t="shared" si="69"/>
        <v>0.92580155292593669</v>
      </c>
      <c r="P290" s="33">
        <v>868634</v>
      </c>
      <c r="Q290" s="33">
        <v>3468347</v>
      </c>
      <c r="R290" s="33">
        <v>3867606</v>
      </c>
      <c r="S290" s="33">
        <v>3548638</v>
      </c>
      <c r="T290" s="38">
        <f t="shared" si="70"/>
        <v>0.91752831079484309</v>
      </c>
      <c r="U290" s="38">
        <f t="shared" si="71"/>
        <v>8.1959720664859903E-2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4271202</v>
      </c>
      <c r="E291" s="33">
        <v>3602140</v>
      </c>
      <c r="F291" s="33">
        <v>826236</v>
      </c>
      <c r="G291" s="38">
        <f t="shared" si="64"/>
        <v>0.19344343817033238</v>
      </c>
      <c r="H291" s="33">
        <v>997629</v>
      </c>
      <c r="I291" s="38">
        <f t="shared" si="65"/>
        <v>0.23357101818176709</v>
      </c>
      <c r="J291" s="33">
        <v>735764</v>
      </c>
      <c r="K291" s="38">
        <f t="shared" si="66"/>
        <v>0.20425746917110385</v>
      </c>
      <c r="L291" s="33">
        <v>704803</v>
      </c>
      <c r="M291" s="38">
        <f t="shared" si="67"/>
        <v>0.19566230074344695</v>
      </c>
      <c r="N291" s="33">
        <f t="shared" si="68"/>
        <v>3264432</v>
      </c>
      <c r="O291" s="38">
        <f t="shared" si="69"/>
        <v>0.90624795260595092</v>
      </c>
      <c r="P291" s="33">
        <v>849519</v>
      </c>
      <c r="Q291" s="33">
        <v>3817241</v>
      </c>
      <c r="R291" s="33">
        <v>3505128</v>
      </c>
      <c r="S291" s="33">
        <v>3335731</v>
      </c>
      <c r="T291" s="38">
        <f t="shared" si="70"/>
        <v>0.95167166505759559</v>
      </c>
      <c r="U291" s="38">
        <f t="shared" si="71"/>
        <v>-0.17035051599787643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12610435</v>
      </c>
      <c r="E292" s="34">
        <f>SUM(E286:E291)</f>
        <v>11054970</v>
      </c>
      <c r="F292" s="34">
        <f>SUM(F286:F291)</f>
        <v>2391363</v>
      </c>
      <c r="G292" s="39">
        <f t="shared" si="64"/>
        <v>0.18963366450086774</v>
      </c>
      <c r="H292" s="34">
        <f>SUM(H286:H291)</f>
        <v>2315607</v>
      </c>
      <c r="I292" s="39">
        <f t="shared" si="65"/>
        <v>0.18362625872937768</v>
      </c>
      <c r="J292" s="34">
        <f>SUM(J286:J291)</f>
        <v>2164889</v>
      </c>
      <c r="K292" s="39">
        <f t="shared" si="66"/>
        <v>0.19582947760147698</v>
      </c>
      <c r="L292" s="34">
        <f>SUM(L286:L291)</f>
        <v>1934480</v>
      </c>
      <c r="M292" s="39">
        <f t="shared" si="67"/>
        <v>0.17498735862693432</v>
      </c>
      <c r="N292" s="34">
        <f t="shared" si="68"/>
        <v>8806339</v>
      </c>
      <c r="O292" s="39">
        <f t="shared" si="69"/>
        <v>0.79659546792076319</v>
      </c>
      <c r="P292" s="34">
        <f>SUM(P286:P291)</f>
        <v>2261496</v>
      </c>
      <c r="Q292" s="34">
        <f>SUM(Q286:Q291)</f>
        <v>11028499</v>
      </c>
      <c r="R292" s="34">
        <f>SUM(R286:R291)</f>
        <v>11107546</v>
      </c>
      <c r="S292" s="34">
        <f>SUM(S286:S291)</f>
        <v>7867446</v>
      </c>
      <c r="T292" s="39">
        <f t="shared" si="70"/>
        <v>0.70829740430514532</v>
      </c>
      <c r="U292" s="39">
        <f t="shared" si="71"/>
        <v>-0.14460162653394038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6981521</v>
      </c>
      <c r="E293" s="33">
        <v>6981521</v>
      </c>
      <c r="F293" s="33">
        <v>1477556</v>
      </c>
      <c r="G293" s="38">
        <f t="shared" si="64"/>
        <v>0.2116381229820837</v>
      </c>
      <c r="H293" s="33">
        <v>1794103</v>
      </c>
      <c r="I293" s="38">
        <f t="shared" si="65"/>
        <v>0.25697881593423555</v>
      </c>
      <c r="J293" s="33">
        <v>1523092</v>
      </c>
      <c r="K293" s="38">
        <f t="shared" si="66"/>
        <v>0.21816048394039064</v>
      </c>
      <c r="L293" s="33">
        <v>2016366</v>
      </c>
      <c r="M293" s="38">
        <f t="shared" si="67"/>
        <v>0.28881471530344177</v>
      </c>
      <c r="N293" s="33">
        <f t="shared" si="68"/>
        <v>6811117</v>
      </c>
      <c r="O293" s="38">
        <f t="shared" si="69"/>
        <v>0.97559213816015167</v>
      </c>
      <c r="P293" s="33">
        <v>1637117</v>
      </c>
      <c r="Q293" s="33">
        <v>6716442</v>
      </c>
      <c r="R293" s="33">
        <v>6716442</v>
      </c>
      <c r="S293" s="33">
        <v>6276711</v>
      </c>
      <c r="T293" s="38">
        <f t="shared" si="70"/>
        <v>0.93452917482202635</v>
      </c>
      <c r="U293" s="38">
        <f t="shared" si="71"/>
        <v>0.23165662564129508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3611113</v>
      </c>
      <c r="E297" s="33">
        <v>3521333</v>
      </c>
      <c r="F297" s="33">
        <v>771714</v>
      </c>
      <c r="G297" s="38">
        <f t="shared" si="64"/>
        <v>0.21370530360030274</v>
      </c>
      <c r="H297" s="33">
        <v>756188</v>
      </c>
      <c r="I297" s="38">
        <f t="shared" si="65"/>
        <v>0.20940579815696711</v>
      </c>
      <c r="J297" s="33">
        <v>552124</v>
      </c>
      <c r="K297" s="38">
        <f t="shared" si="66"/>
        <v>0.15679403225994248</v>
      </c>
      <c r="L297" s="33">
        <v>682484</v>
      </c>
      <c r="M297" s="38">
        <f t="shared" si="67"/>
        <v>0.19381410392030518</v>
      </c>
      <c r="N297" s="33">
        <f t="shared" si="68"/>
        <v>2762510</v>
      </c>
      <c r="O297" s="38">
        <f t="shared" si="69"/>
        <v>0.78450688986244699</v>
      </c>
      <c r="P297" s="33">
        <v>755552</v>
      </c>
      <c r="Q297" s="33">
        <v>3610700</v>
      </c>
      <c r="R297" s="33">
        <v>3827100</v>
      </c>
      <c r="S297" s="33">
        <v>2883337</v>
      </c>
      <c r="T297" s="38">
        <f t="shared" si="70"/>
        <v>0.75339996341877657</v>
      </c>
      <c r="U297" s="38">
        <f t="shared" si="71"/>
        <v>-9.6708102155774855E-2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10592634</v>
      </c>
      <c r="E298" s="34">
        <f>SUM(E293:E297)</f>
        <v>10502854</v>
      </c>
      <c r="F298" s="34">
        <f>SUM(F293:F297)</f>
        <v>2249270</v>
      </c>
      <c r="G298" s="39">
        <f t="shared" si="64"/>
        <v>0.21234284126120095</v>
      </c>
      <c r="H298" s="34">
        <f>SUM(H293:H297)</f>
        <v>2550291</v>
      </c>
      <c r="I298" s="39">
        <f t="shared" si="65"/>
        <v>0.24076079660639649</v>
      </c>
      <c r="J298" s="34">
        <f>SUM(J293:J297)</f>
        <v>2075216</v>
      </c>
      <c r="K298" s="39">
        <f t="shared" si="66"/>
        <v>0.19758591331460953</v>
      </c>
      <c r="L298" s="34">
        <f>SUM(L293:L297)</f>
        <v>2698850</v>
      </c>
      <c r="M298" s="39">
        <f t="shared" si="67"/>
        <v>0.25696348820996656</v>
      </c>
      <c r="N298" s="34">
        <f t="shared" si="68"/>
        <v>9573627</v>
      </c>
      <c r="O298" s="39">
        <f t="shared" si="69"/>
        <v>0.91152623848717695</v>
      </c>
      <c r="P298" s="34">
        <f>SUM(P293:P297)</f>
        <v>2392669</v>
      </c>
      <c r="Q298" s="34">
        <f>SUM(Q293:Q297)</f>
        <v>10327142</v>
      </c>
      <c r="R298" s="34">
        <f>SUM(R293:R297)</f>
        <v>10543542</v>
      </c>
      <c r="S298" s="34">
        <f>SUM(S293:S297)</f>
        <v>9160048</v>
      </c>
      <c r="T298" s="39">
        <f t="shared" si="70"/>
        <v>0.86878280562642041</v>
      </c>
      <c r="U298" s="39">
        <f t="shared" si="71"/>
        <v>0.12796630039508172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41383582</v>
      </c>
      <c r="E299" s="34">
        <f>SUM(E263:E266,E268:E274,E276:E284,E286:E291,E293:E297)</f>
        <v>38978082</v>
      </c>
      <c r="F299" s="34">
        <f>SUM(F263:F266,F268:F274,F276:F284,F286:F291,F293:F297)</f>
        <v>8721418</v>
      </c>
      <c r="G299" s="39">
        <f t="shared" si="64"/>
        <v>0.21074584602173876</v>
      </c>
      <c r="H299" s="34">
        <f>SUM(H263:H266,H268:H274,H276:H284,H286:H291,H293:H297)</f>
        <v>9910270</v>
      </c>
      <c r="I299" s="39">
        <f t="shared" si="65"/>
        <v>0.23947347042119263</v>
      </c>
      <c r="J299" s="34">
        <f>SUM(J263:J266,J268:J274,J276:J284,J286:J291,J293:J297)</f>
        <v>7565625</v>
      </c>
      <c r="K299" s="39">
        <f t="shared" si="66"/>
        <v>0.19409946851669099</v>
      </c>
      <c r="L299" s="34">
        <f>SUM(L263:L266,L268:L274,L276:L284,L286:L291,L293:L297)</f>
        <v>8588617</v>
      </c>
      <c r="M299" s="39">
        <f t="shared" si="67"/>
        <v>0.22034478248570569</v>
      </c>
      <c r="N299" s="34">
        <f t="shared" si="68"/>
        <v>34785930</v>
      </c>
      <c r="O299" s="39">
        <f t="shared" si="69"/>
        <v>0.89244847912218972</v>
      </c>
      <c r="P299" s="34">
        <f>SUM(P263:P266,P268:P274,P276:P284,P286:P291,P293:P297)</f>
        <v>9946523</v>
      </c>
      <c r="Q299" s="34">
        <f>SUM(Q263:Q266,Q268:Q274,Q276:Q284,Q286:Q291,Q293:Q297)</f>
        <v>40352854</v>
      </c>
      <c r="R299" s="34">
        <f>SUM(R263:R266,R268:R274,R276:R284,R286:R291,R293:R297)</f>
        <v>39699940</v>
      </c>
      <c r="S299" s="34">
        <f>SUM(S263:S266,S268:S274,S276:S284,S286:S291,S293:S297)</f>
        <v>34265639</v>
      </c>
      <c r="T299" s="39">
        <f t="shared" si="70"/>
        <v>0.8631156369505848</v>
      </c>
      <c r="U299" s="39">
        <f t="shared" si="71"/>
        <v>-0.13652067159549119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50345506</v>
      </c>
      <c r="E302" s="33">
        <v>53057851</v>
      </c>
      <c r="F302" s="33">
        <v>11810639</v>
      </c>
      <c r="G302" s="38">
        <f t="shared" ref="G302:G339" si="72">IF(($D302     =0),0,($F302     /$D302     ))</f>
        <v>0.23459172304276771</v>
      </c>
      <c r="H302" s="33">
        <v>14498963</v>
      </c>
      <c r="I302" s="38">
        <f t="shared" ref="I302:I339" si="73">IF(($D302     =0),0,($H302     /$D302     ))</f>
        <v>0.28798921993156651</v>
      </c>
      <c r="J302" s="33">
        <v>12349309</v>
      </c>
      <c r="K302" s="38">
        <f t="shared" ref="K302:K339" si="74">IF(($E302     =0),0,($J302     /$E302     ))</f>
        <v>0.2327517750389099</v>
      </c>
      <c r="L302" s="33">
        <v>12713259</v>
      </c>
      <c r="M302" s="38">
        <f t="shared" ref="M302:M339" si="75">IF(($E302     =0),0,($L302     /$E302     ))</f>
        <v>0.23961126883936554</v>
      </c>
      <c r="N302" s="33">
        <f t="shared" ref="N302:N339" si="76">$F302     +$H302     +$J302     +$L302</f>
        <v>51372170</v>
      </c>
      <c r="O302" s="38">
        <f t="shared" ref="O302:O339" si="77">IF(($E302     =0),0,($N302     /$E302     ))</f>
        <v>0.96822937664776509</v>
      </c>
      <c r="P302" s="33">
        <v>12934911</v>
      </c>
      <c r="Q302" s="33">
        <v>53391941</v>
      </c>
      <c r="R302" s="33">
        <v>52434182</v>
      </c>
      <c r="S302" s="33">
        <v>50525394</v>
      </c>
      <c r="T302" s="38">
        <f t="shared" ref="T302:T339" si="78">IF(($R302     =0),0,($S302     /$R302     ))</f>
        <v>0.96359649512602297</v>
      </c>
      <c r="U302" s="38">
        <f t="shared" ref="U302:U339" si="79">IF(($P302     =0),0,(($L302     /$P302     )-1))</f>
        <v>-1.7135950916090548E-2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50345506</v>
      </c>
      <c r="E303" s="34">
        <f>E302</f>
        <v>53057851</v>
      </c>
      <c r="F303" s="34">
        <f>F302</f>
        <v>11810639</v>
      </c>
      <c r="G303" s="39">
        <f t="shared" si="72"/>
        <v>0.23459172304276771</v>
      </c>
      <c r="H303" s="34">
        <f>H302</f>
        <v>14498963</v>
      </c>
      <c r="I303" s="39">
        <f t="shared" si="73"/>
        <v>0.28798921993156651</v>
      </c>
      <c r="J303" s="34">
        <f>J302</f>
        <v>12349309</v>
      </c>
      <c r="K303" s="39">
        <f t="shared" si="74"/>
        <v>0.2327517750389099</v>
      </c>
      <c r="L303" s="34">
        <f>L302</f>
        <v>12713259</v>
      </c>
      <c r="M303" s="39">
        <f t="shared" si="75"/>
        <v>0.23961126883936554</v>
      </c>
      <c r="N303" s="34">
        <f t="shared" si="76"/>
        <v>51372170</v>
      </c>
      <c r="O303" s="39">
        <f t="shared" si="77"/>
        <v>0.96822937664776509</v>
      </c>
      <c r="P303" s="34">
        <f>P302</f>
        <v>12934911</v>
      </c>
      <c r="Q303" s="34">
        <f>Q302</f>
        <v>53391941</v>
      </c>
      <c r="R303" s="34">
        <f>R302</f>
        <v>52434182</v>
      </c>
      <c r="S303" s="34">
        <f>S302</f>
        <v>50525394</v>
      </c>
      <c r="T303" s="39">
        <f t="shared" si="78"/>
        <v>0.96359649512602297</v>
      </c>
      <c r="U303" s="39">
        <f t="shared" si="79"/>
        <v>-1.7135950916090548E-2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1148030</v>
      </c>
      <c r="E305" s="33">
        <v>1068666</v>
      </c>
      <c r="F305" s="33">
        <v>233680</v>
      </c>
      <c r="G305" s="38">
        <f t="shared" si="72"/>
        <v>0.20354868775206222</v>
      </c>
      <c r="H305" s="33">
        <v>309869</v>
      </c>
      <c r="I305" s="38">
        <f t="shared" si="73"/>
        <v>0.26991367821398393</v>
      </c>
      <c r="J305" s="33">
        <v>245721</v>
      </c>
      <c r="K305" s="38">
        <f t="shared" si="74"/>
        <v>0.22993245784931868</v>
      </c>
      <c r="L305" s="33">
        <v>235891</v>
      </c>
      <c r="M305" s="38">
        <f t="shared" si="75"/>
        <v>0.22073407406991521</v>
      </c>
      <c r="N305" s="33">
        <f t="shared" si="76"/>
        <v>1025161</v>
      </c>
      <c r="O305" s="38">
        <f t="shared" si="77"/>
        <v>0.95929036761719755</v>
      </c>
      <c r="P305" s="33">
        <v>253255</v>
      </c>
      <c r="Q305" s="33">
        <v>1164132</v>
      </c>
      <c r="R305" s="33">
        <v>1137465</v>
      </c>
      <c r="S305" s="33">
        <v>1088595</v>
      </c>
      <c r="T305" s="38">
        <f t="shared" si="78"/>
        <v>0.95703604066938319</v>
      </c>
      <c r="U305" s="38">
        <f t="shared" si="79"/>
        <v>-6.856330575901759E-2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1413520</v>
      </c>
      <c r="E306" s="33">
        <v>1481020</v>
      </c>
      <c r="F306" s="33">
        <v>317422</v>
      </c>
      <c r="G306" s="38">
        <f t="shared" si="72"/>
        <v>0.22456137868583395</v>
      </c>
      <c r="H306" s="33">
        <v>418686</v>
      </c>
      <c r="I306" s="38">
        <f t="shared" si="73"/>
        <v>0.29620097345633595</v>
      </c>
      <c r="J306" s="33">
        <v>234213</v>
      </c>
      <c r="K306" s="38">
        <f t="shared" si="74"/>
        <v>0.15814303655588716</v>
      </c>
      <c r="L306" s="33">
        <v>184616</v>
      </c>
      <c r="M306" s="38">
        <f t="shared" si="75"/>
        <v>0.12465462991721922</v>
      </c>
      <c r="N306" s="33">
        <f t="shared" si="76"/>
        <v>1154937</v>
      </c>
      <c r="O306" s="38">
        <f t="shared" si="77"/>
        <v>0.77982539060917477</v>
      </c>
      <c r="P306" s="33">
        <v>293858</v>
      </c>
      <c r="Q306" s="33">
        <v>1569290</v>
      </c>
      <c r="R306" s="33">
        <v>1349790</v>
      </c>
      <c r="S306" s="33">
        <v>1238056</v>
      </c>
      <c r="T306" s="38">
        <f t="shared" si="78"/>
        <v>0.91722119737144292</v>
      </c>
      <c r="U306" s="38">
        <f t="shared" si="79"/>
        <v>-0.37175098176670363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3848014</v>
      </c>
      <c r="E307" s="33">
        <v>3847550</v>
      </c>
      <c r="F307" s="33">
        <v>685539</v>
      </c>
      <c r="G307" s="38">
        <f t="shared" si="72"/>
        <v>0.17815397761026858</v>
      </c>
      <c r="H307" s="33">
        <v>848307</v>
      </c>
      <c r="I307" s="38">
        <f t="shared" si="73"/>
        <v>0.22045320001434507</v>
      </c>
      <c r="J307" s="33">
        <v>716911</v>
      </c>
      <c r="K307" s="38">
        <f t="shared" si="74"/>
        <v>0.18632922249223532</v>
      </c>
      <c r="L307" s="33">
        <v>752915</v>
      </c>
      <c r="M307" s="38">
        <f t="shared" si="75"/>
        <v>0.19568686566776261</v>
      </c>
      <c r="N307" s="33">
        <f t="shared" si="76"/>
        <v>3003672</v>
      </c>
      <c r="O307" s="38">
        <f t="shared" si="77"/>
        <v>0.78067133630492136</v>
      </c>
      <c r="P307" s="33">
        <v>792550</v>
      </c>
      <c r="Q307" s="33">
        <v>3869398</v>
      </c>
      <c r="R307" s="33">
        <v>3789083</v>
      </c>
      <c r="S307" s="33">
        <v>3014415</v>
      </c>
      <c r="T307" s="38">
        <f t="shared" si="78"/>
        <v>0.79555264426775552</v>
      </c>
      <c r="U307" s="38">
        <f t="shared" si="79"/>
        <v>-5.0009463125354814E-2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1967081</v>
      </c>
      <c r="E308" s="33">
        <v>1907021</v>
      </c>
      <c r="F308" s="33">
        <v>396525</v>
      </c>
      <c r="G308" s="38">
        <f t="shared" si="72"/>
        <v>0.2015804128045566</v>
      </c>
      <c r="H308" s="33">
        <v>493174</v>
      </c>
      <c r="I308" s="38">
        <f t="shared" si="73"/>
        <v>0.25071362084225307</v>
      </c>
      <c r="J308" s="33">
        <v>372732</v>
      </c>
      <c r="K308" s="38">
        <f t="shared" si="74"/>
        <v>0.19545248846237143</v>
      </c>
      <c r="L308" s="33">
        <v>470548</v>
      </c>
      <c r="M308" s="38">
        <f t="shared" si="75"/>
        <v>0.24674505419709589</v>
      </c>
      <c r="N308" s="33">
        <f t="shared" si="76"/>
        <v>1732979</v>
      </c>
      <c r="O308" s="38">
        <f t="shared" si="77"/>
        <v>0.90873619115888082</v>
      </c>
      <c r="P308" s="33">
        <v>409416</v>
      </c>
      <c r="Q308" s="33">
        <v>1873955</v>
      </c>
      <c r="R308" s="33">
        <v>2068955</v>
      </c>
      <c r="S308" s="33">
        <v>1814803</v>
      </c>
      <c r="T308" s="38">
        <f t="shared" si="78"/>
        <v>0.87715924222614794</v>
      </c>
      <c r="U308" s="38">
        <f t="shared" si="79"/>
        <v>0.14931512202747332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2219282</v>
      </c>
      <c r="E309" s="33">
        <v>2219282</v>
      </c>
      <c r="F309" s="33">
        <v>313566</v>
      </c>
      <c r="G309" s="38">
        <f t="shared" si="72"/>
        <v>0.14129164297281732</v>
      </c>
      <c r="H309" s="33">
        <v>355880</v>
      </c>
      <c r="I309" s="38">
        <f t="shared" si="73"/>
        <v>0.16035816989458754</v>
      </c>
      <c r="J309" s="33">
        <v>498897</v>
      </c>
      <c r="K309" s="38">
        <f t="shared" si="74"/>
        <v>0.22480108431465673</v>
      </c>
      <c r="L309" s="33">
        <v>426668</v>
      </c>
      <c r="M309" s="38">
        <f t="shared" si="75"/>
        <v>0.19225497255418644</v>
      </c>
      <c r="N309" s="33">
        <f t="shared" si="76"/>
        <v>1595011</v>
      </c>
      <c r="O309" s="38">
        <f t="shared" si="77"/>
        <v>0.71870586973624806</v>
      </c>
      <c r="P309" s="33">
        <v>417710</v>
      </c>
      <c r="Q309" s="33">
        <v>2117227</v>
      </c>
      <c r="R309" s="33">
        <v>2107540</v>
      </c>
      <c r="S309" s="33">
        <v>1992536</v>
      </c>
      <c r="T309" s="38">
        <f t="shared" si="78"/>
        <v>0.94543211516744641</v>
      </c>
      <c r="U309" s="38">
        <f t="shared" si="79"/>
        <v>2.1445500466831025E-2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10595927</v>
      </c>
      <c r="E310" s="34">
        <f>SUM(E304:E309)</f>
        <v>10523539</v>
      </c>
      <c r="F310" s="34">
        <f>SUM(F304:F309)</f>
        <v>1946732</v>
      </c>
      <c r="G310" s="39">
        <f t="shared" si="72"/>
        <v>0.18372455755876763</v>
      </c>
      <c r="H310" s="34">
        <f>SUM(H304:H309)</f>
        <v>2425916</v>
      </c>
      <c r="I310" s="39">
        <f t="shared" si="73"/>
        <v>0.22894797217836627</v>
      </c>
      <c r="J310" s="34">
        <f>SUM(J304:J309)</f>
        <v>2068474</v>
      </c>
      <c r="K310" s="39">
        <f t="shared" si="74"/>
        <v>0.19655688072235014</v>
      </c>
      <c r="L310" s="34">
        <f>SUM(L304:L309)</f>
        <v>2070638</v>
      </c>
      <c r="M310" s="39">
        <f t="shared" si="75"/>
        <v>0.19676251496763589</v>
      </c>
      <c r="N310" s="34">
        <f t="shared" si="76"/>
        <v>8511760</v>
      </c>
      <c r="O310" s="39">
        <f t="shared" si="77"/>
        <v>0.80883056545901522</v>
      </c>
      <c r="P310" s="34">
        <f>SUM(P304:P309)</f>
        <v>2166789</v>
      </c>
      <c r="Q310" s="34">
        <f>SUM(Q304:Q309)</f>
        <v>10594002</v>
      </c>
      <c r="R310" s="34">
        <f>SUM(R304:R309)</f>
        <v>10452833</v>
      </c>
      <c r="S310" s="34">
        <f>SUM(S304:S309)</f>
        <v>9148405</v>
      </c>
      <c r="T310" s="39">
        <f t="shared" si="78"/>
        <v>0.87520818518769028</v>
      </c>
      <c r="U310" s="39">
        <f t="shared" si="79"/>
        <v>-4.4374879141439227E-2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2533737</v>
      </c>
      <c r="E311" s="33">
        <v>2113580</v>
      </c>
      <c r="F311" s="33">
        <v>516404</v>
      </c>
      <c r="G311" s="38">
        <f t="shared" si="72"/>
        <v>0.20381120850348713</v>
      </c>
      <c r="H311" s="33">
        <v>411168</v>
      </c>
      <c r="I311" s="38">
        <f t="shared" si="73"/>
        <v>0.16227730028807252</v>
      </c>
      <c r="J311" s="33">
        <v>499315</v>
      </c>
      <c r="K311" s="38">
        <f t="shared" si="74"/>
        <v>0.2362413535328684</v>
      </c>
      <c r="L311" s="33">
        <v>479629</v>
      </c>
      <c r="M311" s="38">
        <f t="shared" si="75"/>
        <v>0.22692729870646014</v>
      </c>
      <c r="N311" s="33">
        <f t="shared" si="76"/>
        <v>1906516</v>
      </c>
      <c r="O311" s="38">
        <f t="shared" si="77"/>
        <v>0.90203162406911497</v>
      </c>
      <c r="P311" s="33">
        <v>529149</v>
      </c>
      <c r="Q311" s="33">
        <v>2805297</v>
      </c>
      <c r="R311" s="33">
        <v>2857077</v>
      </c>
      <c r="S311" s="33">
        <v>2503330</v>
      </c>
      <c r="T311" s="38">
        <f t="shared" si="78"/>
        <v>0.87618569608029462</v>
      </c>
      <c r="U311" s="38">
        <f t="shared" si="79"/>
        <v>-9.3584226748987476E-2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9389240</v>
      </c>
      <c r="E312" s="33">
        <v>9396923</v>
      </c>
      <c r="F312" s="33">
        <v>1942162</v>
      </c>
      <c r="G312" s="38">
        <f t="shared" si="72"/>
        <v>0.20684975567777583</v>
      </c>
      <c r="H312" s="33">
        <v>2617761</v>
      </c>
      <c r="I312" s="38">
        <f t="shared" si="73"/>
        <v>0.27880435477205823</v>
      </c>
      <c r="J312" s="33">
        <v>2172057</v>
      </c>
      <c r="K312" s="38">
        <f t="shared" si="74"/>
        <v>0.23114555690197738</v>
      </c>
      <c r="L312" s="33">
        <v>2459229</v>
      </c>
      <c r="M312" s="38">
        <f t="shared" si="75"/>
        <v>0.26170577326216254</v>
      </c>
      <c r="N312" s="33">
        <f t="shared" si="76"/>
        <v>9191209</v>
      </c>
      <c r="O312" s="38">
        <f t="shared" si="77"/>
        <v>0.97810836589807115</v>
      </c>
      <c r="P312" s="33">
        <v>2151014</v>
      </c>
      <c r="Q312" s="33">
        <v>7710526</v>
      </c>
      <c r="R312" s="33">
        <v>8800760</v>
      </c>
      <c r="S312" s="33">
        <v>8679426</v>
      </c>
      <c r="T312" s="38">
        <f t="shared" si="78"/>
        <v>0.98621323612960698</v>
      </c>
      <c r="U312" s="38">
        <f t="shared" si="79"/>
        <v>0.14328823522301581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13425379</v>
      </c>
      <c r="E313" s="33">
        <v>11805359</v>
      </c>
      <c r="F313" s="33">
        <v>1453190</v>
      </c>
      <c r="G313" s="38">
        <f t="shared" si="72"/>
        <v>0.1082420094062149</v>
      </c>
      <c r="H313" s="33">
        <v>3993257</v>
      </c>
      <c r="I313" s="38">
        <f t="shared" si="73"/>
        <v>0.29744091395855565</v>
      </c>
      <c r="J313" s="33">
        <v>2927233</v>
      </c>
      <c r="K313" s="38">
        <f t="shared" si="74"/>
        <v>0.24795798247219758</v>
      </c>
      <c r="L313" s="33">
        <v>988311</v>
      </c>
      <c r="M313" s="38">
        <f t="shared" si="75"/>
        <v>8.3717149135405372E-2</v>
      </c>
      <c r="N313" s="33">
        <f t="shared" si="76"/>
        <v>9361991</v>
      </c>
      <c r="O313" s="38">
        <f t="shared" si="77"/>
        <v>0.7930289117001863</v>
      </c>
      <c r="P313" s="33">
        <v>4146474</v>
      </c>
      <c r="Q313" s="33">
        <v>14594532</v>
      </c>
      <c r="R313" s="33">
        <v>14594532</v>
      </c>
      <c r="S313" s="33">
        <v>11530392</v>
      </c>
      <c r="T313" s="38">
        <f t="shared" si="78"/>
        <v>0.79004876620915288</v>
      </c>
      <c r="U313" s="38">
        <f t="shared" si="79"/>
        <v>-0.76165025995580826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3891300</v>
      </c>
      <c r="E314" s="33">
        <v>3893190</v>
      </c>
      <c r="F314" s="33">
        <v>914189</v>
      </c>
      <c r="G314" s="38">
        <f t="shared" si="72"/>
        <v>0.23493151388995964</v>
      </c>
      <c r="H314" s="33">
        <v>901513</v>
      </c>
      <c r="I314" s="38">
        <f t="shared" si="73"/>
        <v>0.2316739906971963</v>
      </c>
      <c r="J314" s="33">
        <v>860665</v>
      </c>
      <c r="K314" s="38">
        <f t="shared" si="74"/>
        <v>0.22106935443685</v>
      </c>
      <c r="L314" s="33">
        <v>909582</v>
      </c>
      <c r="M314" s="38">
        <f t="shared" si="75"/>
        <v>0.23363411495457453</v>
      </c>
      <c r="N314" s="33">
        <f t="shared" si="76"/>
        <v>3585949</v>
      </c>
      <c r="O314" s="38">
        <f t="shared" si="77"/>
        <v>0.92108245423418844</v>
      </c>
      <c r="P314" s="33">
        <v>868947</v>
      </c>
      <c r="Q314" s="33">
        <v>3439599</v>
      </c>
      <c r="R314" s="33">
        <v>3713341</v>
      </c>
      <c r="S314" s="33">
        <v>3057527</v>
      </c>
      <c r="T314" s="38">
        <f t="shared" si="78"/>
        <v>0.82338977217551523</v>
      </c>
      <c r="U314" s="38">
        <f t="shared" si="79"/>
        <v>4.6763496507842284E-2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4131826</v>
      </c>
      <c r="E315" s="33">
        <v>4042012</v>
      </c>
      <c r="F315" s="33">
        <v>404226</v>
      </c>
      <c r="G315" s="38">
        <f t="shared" si="72"/>
        <v>9.7832290130320104E-2</v>
      </c>
      <c r="H315" s="33">
        <v>526386</v>
      </c>
      <c r="I315" s="38">
        <f t="shared" si="73"/>
        <v>0.12739791075422827</v>
      </c>
      <c r="J315" s="33">
        <v>480945</v>
      </c>
      <c r="K315" s="38">
        <f t="shared" si="74"/>
        <v>0.11898653442889333</v>
      </c>
      <c r="L315" s="33">
        <v>528135</v>
      </c>
      <c r="M315" s="38">
        <f t="shared" si="75"/>
        <v>0.13066141317739779</v>
      </c>
      <c r="N315" s="33">
        <f t="shared" si="76"/>
        <v>1939692</v>
      </c>
      <c r="O315" s="38">
        <f t="shared" si="77"/>
        <v>0.47988279104564757</v>
      </c>
      <c r="P315" s="33">
        <v>370560</v>
      </c>
      <c r="Q315" s="33">
        <v>3812160</v>
      </c>
      <c r="R315" s="33">
        <v>2564013</v>
      </c>
      <c r="S315" s="33">
        <v>1933659</v>
      </c>
      <c r="T315" s="38">
        <f t="shared" si="78"/>
        <v>0.75415335257660554</v>
      </c>
      <c r="U315" s="38">
        <f t="shared" si="79"/>
        <v>0.42523477979274604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2559849</v>
      </c>
      <c r="E316" s="33">
        <v>2418249</v>
      </c>
      <c r="F316" s="33">
        <v>620560</v>
      </c>
      <c r="G316" s="38">
        <f t="shared" si="72"/>
        <v>0.24242054902457136</v>
      </c>
      <c r="H316" s="33">
        <v>365972</v>
      </c>
      <c r="I316" s="38">
        <f t="shared" si="73"/>
        <v>0.14296624527462362</v>
      </c>
      <c r="J316" s="33">
        <v>258514</v>
      </c>
      <c r="K316" s="38">
        <f t="shared" si="74"/>
        <v>0.10690131578675315</v>
      </c>
      <c r="L316" s="33">
        <v>479040</v>
      </c>
      <c r="M316" s="38">
        <f t="shared" si="75"/>
        <v>0.19809374468882238</v>
      </c>
      <c r="N316" s="33">
        <f t="shared" si="76"/>
        <v>1724086</v>
      </c>
      <c r="O316" s="38">
        <f t="shared" si="77"/>
        <v>0.71294808764523421</v>
      </c>
      <c r="P316" s="33">
        <v>610068</v>
      </c>
      <c r="Q316" s="33">
        <v>2547462</v>
      </c>
      <c r="R316" s="33">
        <v>2676384</v>
      </c>
      <c r="S316" s="33">
        <v>2279795</v>
      </c>
      <c r="T316" s="38">
        <f t="shared" si="78"/>
        <v>0.85181909621339835</v>
      </c>
      <c r="U316" s="38">
        <f t="shared" si="79"/>
        <v>-0.21477605775093922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35931331</v>
      </c>
      <c r="E317" s="34">
        <f>SUM(E311:E316)</f>
        <v>33669313</v>
      </c>
      <c r="F317" s="34">
        <f>SUM(F311:F316)</f>
        <v>5850731</v>
      </c>
      <c r="G317" s="39">
        <f t="shared" si="72"/>
        <v>0.16283090097608685</v>
      </c>
      <c r="H317" s="34">
        <f>SUM(H311:H316)</f>
        <v>8816057</v>
      </c>
      <c r="I317" s="39">
        <f t="shared" si="73"/>
        <v>0.24535848672012733</v>
      </c>
      <c r="J317" s="34">
        <f>SUM(J311:J316)</f>
        <v>7198729</v>
      </c>
      <c r="K317" s="39">
        <f t="shared" si="74"/>
        <v>0.21380682759995726</v>
      </c>
      <c r="L317" s="34">
        <f>SUM(L311:L316)</f>
        <v>5843926</v>
      </c>
      <c r="M317" s="39">
        <f t="shared" si="75"/>
        <v>0.17356831723890534</v>
      </c>
      <c r="N317" s="34">
        <f t="shared" si="76"/>
        <v>27709443</v>
      </c>
      <c r="O317" s="39">
        <f t="shared" si="77"/>
        <v>0.82298807225439974</v>
      </c>
      <c r="P317" s="34">
        <f>SUM(P311:P316)</f>
        <v>8676212</v>
      </c>
      <c r="Q317" s="34">
        <f>SUM(Q311:Q316)</f>
        <v>34909576</v>
      </c>
      <c r="R317" s="34">
        <f>SUM(R311:R316)</f>
        <v>35206107</v>
      </c>
      <c r="S317" s="34">
        <f>SUM(S311:S316)</f>
        <v>29984129</v>
      </c>
      <c r="T317" s="39">
        <f t="shared" si="78"/>
        <v>0.85167408597604954</v>
      </c>
      <c r="U317" s="39">
        <f t="shared" si="79"/>
        <v>-0.32644269181066576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2482363</v>
      </c>
      <c r="E318" s="33">
        <v>2425325</v>
      </c>
      <c r="F318" s="33">
        <v>657315</v>
      </c>
      <c r="G318" s="38">
        <f t="shared" si="72"/>
        <v>0.26479406919938786</v>
      </c>
      <c r="H318" s="33">
        <v>584520</v>
      </c>
      <c r="I318" s="38">
        <f t="shared" si="73"/>
        <v>0.23546918802769781</v>
      </c>
      <c r="J318" s="33">
        <v>562123</v>
      </c>
      <c r="K318" s="38">
        <f t="shared" si="74"/>
        <v>0.23177223671054395</v>
      </c>
      <c r="L318" s="33">
        <v>633731</v>
      </c>
      <c r="M318" s="38">
        <f t="shared" si="75"/>
        <v>0.26129735190129155</v>
      </c>
      <c r="N318" s="33">
        <f t="shared" si="76"/>
        <v>2437689</v>
      </c>
      <c r="O318" s="38">
        <f t="shared" si="77"/>
        <v>1.0050978734808738</v>
      </c>
      <c r="P318" s="33">
        <v>584511</v>
      </c>
      <c r="Q318" s="33">
        <v>1475992</v>
      </c>
      <c r="R318" s="33">
        <v>2510758</v>
      </c>
      <c r="S318" s="33">
        <v>2303684</v>
      </c>
      <c r="T318" s="38">
        <f t="shared" si="78"/>
        <v>0.91752530510706332</v>
      </c>
      <c r="U318" s="38">
        <f t="shared" si="79"/>
        <v>8.4207140669722236E-2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4091269</v>
      </c>
      <c r="E319" s="33">
        <v>3060698</v>
      </c>
      <c r="F319" s="33">
        <v>657231</v>
      </c>
      <c r="G319" s="38">
        <f t="shared" si="72"/>
        <v>0.16064233371112974</v>
      </c>
      <c r="H319" s="33">
        <v>828064</v>
      </c>
      <c r="I319" s="38">
        <f t="shared" si="73"/>
        <v>0.20239783793243613</v>
      </c>
      <c r="J319" s="33">
        <v>689069</v>
      </c>
      <c r="K319" s="38">
        <f t="shared" si="74"/>
        <v>0.2251345934816176</v>
      </c>
      <c r="L319" s="33">
        <v>722219</v>
      </c>
      <c r="M319" s="38">
        <f t="shared" si="75"/>
        <v>0.2359654562456015</v>
      </c>
      <c r="N319" s="33">
        <f t="shared" si="76"/>
        <v>2896583</v>
      </c>
      <c r="O319" s="38">
        <f t="shared" si="77"/>
        <v>0.94637987805396029</v>
      </c>
      <c r="P319" s="33">
        <v>693461</v>
      </c>
      <c r="Q319" s="33">
        <v>3569242</v>
      </c>
      <c r="R319" s="33">
        <v>2967564</v>
      </c>
      <c r="S319" s="33">
        <v>2812194</v>
      </c>
      <c r="T319" s="38">
        <f t="shared" si="78"/>
        <v>0.94764392612931014</v>
      </c>
      <c r="U319" s="38">
        <f t="shared" si="79"/>
        <v>4.1470248507125884E-2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1648100</v>
      </c>
      <c r="E320" s="33">
        <v>1633500</v>
      </c>
      <c r="F320" s="33">
        <v>383076</v>
      </c>
      <c r="G320" s="38">
        <f t="shared" si="72"/>
        <v>0.23243492506522662</v>
      </c>
      <c r="H320" s="33">
        <v>455325</v>
      </c>
      <c r="I320" s="38">
        <f t="shared" si="73"/>
        <v>0.27627267762878466</v>
      </c>
      <c r="J320" s="33">
        <v>378425</v>
      </c>
      <c r="K320" s="38">
        <f t="shared" si="74"/>
        <v>0.23166513621059076</v>
      </c>
      <c r="L320" s="33">
        <v>387445</v>
      </c>
      <c r="M320" s="38">
        <f t="shared" si="75"/>
        <v>0.23718702173247627</v>
      </c>
      <c r="N320" s="33">
        <f t="shared" si="76"/>
        <v>1604271</v>
      </c>
      <c r="O320" s="38">
        <f t="shared" si="77"/>
        <v>0.98210651974288343</v>
      </c>
      <c r="P320" s="33">
        <v>348505</v>
      </c>
      <c r="Q320" s="33">
        <v>1527900</v>
      </c>
      <c r="R320" s="33">
        <v>1494900</v>
      </c>
      <c r="S320" s="33">
        <v>1485859</v>
      </c>
      <c r="T320" s="38">
        <f t="shared" si="78"/>
        <v>0.99395210381965349</v>
      </c>
      <c r="U320" s="38">
        <f t="shared" si="79"/>
        <v>0.1117344084016012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2020434</v>
      </c>
      <c r="E321" s="33">
        <v>2260930</v>
      </c>
      <c r="F321" s="33">
        <v>448581</v>
      </c>
      <c r="G321" s="38">
        <f t="shared" si="72"/>
        <v>0.22202210020223379</v>
      </c>
      <c r="H321" s="33">
        <v>580130</v>
      </c>
      <c r="I321" s="38">
        <f t="shared" si="73"/>
        <v>0.28713137870378347</v>
      </c>
      <c r="J321" s="33">
        <v>476991</v>
      </c>
      <c r="K321" s="38">
        <f t="shared" si="74"/>
        <v>0.21097114904043912</v>
      </c>
      <c r="L321" s="33">
        <v>641478</v>
      </c>
      <c r="M321" s="38">
        <f t="shared" si="75"/>
        <v>0.28372306971025196</v>
      </c>
      <c r="N321" s="33">
        <f t="shared" si="76"/>
        <v>2147180</v>
      </c>
      <c r="O321" s="38">
        <f t="shared" si="77"/>
        <v>0.9496888448558779</v>
      </c>
      <c r="P321" s="33">
        <v>456660</v>
      </c>
      <c r="Q321" s="33">
        <v>1853388</v>
      </c>
      <c r="R321" s="33">
        <v>1835850</v>
      </c>
      <c r="S321" s="33">
        <v>1780137</v>
      </c>
      <c r="T321" s="38">
        <f t="shared" si="78"/>
        <v>0.96965274940763135</v>
      </c>
      <c r="U321" s="38">
        <f t="shared" si="79"/>
        <v>0.40471685718039674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2363719</v>
      </c>
      <c r="E322" s="33">
        <v>2356278</v>
      </c>
      <c r="F322" s="33">
        <v>394635</v>
      </c>
      <c r="G322" s="38">
        <f t="shared" si="72"/>
        <v>0.16695512453045391</v>
      </c>
      <c r="H322" s="33">
        <v>537686</v>
      </c>
      <c r="I322" s="38">
        <f t="shared" si="73"/>
        <v>0.22747458560006498</v>
      </c>
      <c r="J322" s="33">
        <v>428733</v>
      </c>
      <c r="K322" s="38">
        <f t="shared" si="74"/>
        <v>0.18195348766147287</v>
      </c>
      <c r="L322" s="33">
        <v>439327</v>
      </c>
      <c r="M322" s="38">
        <f t="shared" si="75"/>
        <v>0.1864495615542818</v>
      </c>
      <c r="N322" s="33">
        <f t="shared" si="76"/>
        <v>1800381</v>
      </c>
      <c r="O322" s="38">
        <f t="shared" si="77"/>
        <v>0.76407834729178814</v>
      </c>
      <c r="P322" s="33">
        <v>353795</v>
      </c>
      <c r="Q322" s="33">
        <v>1905134</v>
      </c>
      <c r="R322" s="33">
        <v>1905134</v>
      </c>
      <c r="S322" s="33">
        <v>1437081</v>
      </c>
      <c r="T322" s="38">
        <f t="shared" si="78"/>
        <v>0.75432016855507278</v>
      </c>
      <c r="U322" s="38">
        <f t="shared" si="79"/>
        <v>0.24175581904775356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12605885</v>
      </c>
      <c r="E323" s="34">
        <f>SUM(E318:E322)</f>
        <v>11736731</v>
      </c>
      <c r="F323" s="34">
        <f>SUM(F318:F322)</f>
        <v>2540838</v>
      </c>
      <c r="G323" s="39">
        <f t="shared" si="72"/>
        <v>0.20155966836124556</v>
      </c>
      <c r="H323" s="34">
        <f>SUM(H318:H322)</f>
        <v>2985725</v>
      </c>
      <c r="I323" s="39">
        <f t="shared" si="73"/>
        <v>0.23685167681602681</v>
      </c>
      <c r="J323" s="34">
        <f>SUM(J318:J322)</f>
        <v>2535341</v>
      </c>
      <c r="K323" s="39">
        <f t="shared" si="74"/>
        <v>0.21601764579932861</v>
      </c>
      <c r="L323" s="34">
        <f>SUM(L318:L322)</f>
        <v>2824200</v>
      </c>
      <c r="M323" s="39">
        <f t="shared" si="75"/>
        <v>0.24062918371393194</v>
      </c>
      <c r="N323" s="34">
        <f t="shared" si="76"/>
        <v>10886104</v>
      </c>
      <c r="O323" s="39">
        <f t="shared" si="77"/>
        <v>0.92752436773067393</v>
      </c>
      <c r="P323" s="34">
        <f>SUM(P318:P322)</f>
        <v>2436932</v>
      </c>
      <c r="Q323" s="34">
        <f>SUM(Q318:Q322)</f>
        <v>10331656</v>
      </c>
      <c r="R323" s="34">
        <f>SUM(R318:R322)</f>
        <v>10714206</v>
      </c>
      <c r="S323" s="34">
        <f>SUM(S318:S322)</f>
        <v>9818955</v>
      </c>
      <c r="T323" s="39">
        <f t="shared" si="78"/>
        <v>0.91644261833308038</v>
      </c>
      <c r="U323" s="39">
        <f t="shared" si="79"/>
        <v>0.15891621103912623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1983596</v>
      </c>
      <c r="E325" s="33">
        <v>1983596</v>
      </c>
      <c r="F325" s="33">
        <v>416502</v>
      </c>
      <c r="G325" s="38">
        <f t="shared" si="72"/>
        <v>0.20997320018794149</v>
      </c>
      <c r="H325" s="33">
        <v>542628</v>
      </c>
      <c r="I325" s="38">
        <f t="shared" si="73"/>
        <v>0.27355772042290871</v>
      </c>
      <c r="J325" s="33">
        <v>430640</v>
      </c>
      <c r="K325" s="38">
        <f t="shared" si="74"/>
        <v>0.21710065961012223</v>
      </c>
      <c r="L325" s="33">
        <v>446017</v>
      </c>
      <c r="M325" s="38">
        <f t="shared" si="75"/>
        <v>0.22485274219145432</v>
      </c>
      <c r="N325" s="33">
        <f t="shared" si="76"/>
        <v>1835787</v>
      </c>
      <c r="O325" s="38">
        <f t="shared" si="77"/>
        <v>0.92548432241242673</v>
      </c>
      <c r="P325" s="33">
        <v>416420</v>
      </c>
      <c r="Q325" s="33">
        <v>1880337</v>
      </c>
      <c r="R325" s="33">
        <v>1880337</v>
      </c>
      <c r="S325" s="33">
        <v>1696975</v>
      </c>
      <c r="T325" s="38">
        <f t="shared" si="78"/>
        <v>0.90248450144841053</v>
      </c>
      <c r="U325" s="38">
        <f t="shared" si="79"/>
        <v>7.1074876326785441E-2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8626267</v>
      </c>
      <c r="E326" s="33">
        <v>7624932</v>
      </c>
      <c r="F326" s="33">
        <v>299166</v>
      </c>
      <c r="G326" s="38">
        <f t="shared" si="72"/>
        <v>3.4680818481505386E-2</v>
      </c>
      <c r="H326" s="33">
        <v>4512619</v>
      </c>
      <c r="I326" s="38">
        <f t="shared" si="73"/>
        <v>0.52312535654182746</v>
      </c>
      <c r="J326" s="33">
        <v>830445</v>
      </c>
      <c r="K326" s="38">
        <f t="shared" si="74"/>
        <v>0.10891179095105373</v>
      </c>
      <c r="L326" s="33">
        <v>678891</v>
      </c>
      <c r="M326" s="38">
        <f t="shared" si="75"/>
        <v>8.9035679269008558E-2</v>
      </c>
      <c r="N326" s="33">
        <f t="shared" si="76"/>
        <v>6321121</v>
      </c>
      <c r="O326" s="38">
        <f t="shared" si="77"/>
        <v>0.82900686852027006</v>
      </c>
      <c r="P326" s="33">
        <v>1659572</v>
      </c>
      <c r="Q326" s="33">
        <v>7339797</v>
      </c>
      <c r="R326" s="33">
        <v>7600862</v>
      </c>
      <c r="S326" s="33">
        <v>6377187</v>
      </c>
      <c r="T326" s="38">
        <f t="shared" si="78"/>
        <v>0.83900839141665773</v>
      </c>
      <c r="U326" s="38">
        <f t="shared" si="79"/>
        <v>-0.59092404547678556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15855010</v>
      </c>
      <c r="E327" s="33">
        <v>14511050</v>
      </c>
      <c r="F327" s="33">
        <v>1050793</v>
      </c>
      <c r="G327" s="38">
        <f t="shared" si="72"/>
        <v>6.6275139530028684E-2</v>
      </c>
      <c r="H327" s="33">
        <v>4767060</v>
      </c>
      <c r="I327" s="38">
        <f t="shared" si="73"/>
        <v>0.30066584631608556</v>
      </c>
      <c r="J327" s="33">
        <v>2987159</v>
      </c>
      <c r="K327" s="38">
        <f t="shared" si="74"/>
        <v>0.20585409050344392</v>
      </c>
      <c r="L327" s="33">
        <v>3027876</v>
      </c>
      <c r="M327" s="38">
        <f t="shared" si="75"/>
        <v>0.20866002115629123</v>
      </c>
      <c r="N327" s="33">
        <f t="shared" si="76"/>
        <v>11832888</v>
      </c>
      <c r="O327" s="38">
        <f t="shared" si="77"/>
        <v>0.81543981999924198</v>
      </c>
      <c r="P327" s="33">
        <v>2869999</v>
      </c>
      <c r="Q327" s="33">
        <v>15569815</v>
      </c>
      <c r="R327" s="33">
        <v>14411515</v>
      </c>
      <c r="S327" s="33">
        <v>12875402</v>
      </c>
      <c r="T327" s="38">
        <f t="shared" si="78"/>
        <v>0.89341072052452497</v>
      </c>
      <c r="U327" s="38">
        <f t="shared" si="79"/>
        <v>5.5009426832552943E-2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2570300</v>
      </c>
      <c r="E328" s="33">
        <v>2599700</v>
      </c>
      <c r="F328" s="33">
        <v>476549</v>
      </c>
      <c r="G328" s="38">
        <f t="shared" si="72"/>
        <v>0.18540598373730693</v>
      </c>
      <c r="H328" s="33">
        <v>612281</v>
      </c>
      <c r="I328" s="38">
        <f t="shared" si="73"/>
        <v>0.23821382717970666</v>
      </c>
      <c r="J328" s="33">
        <v>545742</v>
      </c>
      <c r="K328" s="38">
        <f t="shared" si="74"/>
        <v>0.20992499134515522</v>
      </c>
      <c r="L328" s="33">
        <v>847025</v>
      </c>
      <c r="M328" s="38">
        <f t="shared" si="75"/>
        <v>0.32581644035850288</v>
      </c>
      <c r="N328" s="33">
        <f t="shared" si="76"/>
        <v>2481597</v>
      </c>
      <c r="O328" s="38">
        <f t="shared" si="77"/>
        <v>0.95457052736854253</v>
      </c>
      <c r="P328" s="33">
        <v>760860</v>
      </c>
      <c r="Q328" s="33">
        <v>2498831</v>
      </c>
      <c r="R328" s="33">
        <v>2523242</v>
      </c>
      <c r="S328" s="33">
        <v>2285075</v>
      </c>
      <c r="T328" s="38">
        <f t="shared" si="78"/>
        <v>0.90561071827434703</v>
      </c>
      <c r="U328" s="38">
        <f t="shared" si="79"/>
        <v>0.1132468522461425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5057867</v>
      </c>
      <c r="E329" s="33">
        <v>4857631</v>
      </c>
      <c r="F329" s="33">
        <v>1004551</v>
      </c>
      <c r="G329" s="38">
        <f t="shared" si="72"/>
        <v>0.19861158864003345</v>
      </c>
      <c r="H329" s="33">
        <v>1235977</v>
      </c>
      <c r="I329" s="38">
        <f t="shared" si="73"/>
        <v>0.24436724018247219</v>
      </c>
      <c r="J329" s="33">
        <v>1175621</v>
      </c>
      <c r="K329" s="38">
        <f t="shared" si="74"/>
        <v>0.24201529510990027</v>
      </c>
      <c r="L329" s="33">
        <v>1057449</v>
      </c>
      <c r="M329" s="38">
        <f t="shared" si="75"/>
        <v>0.21768821057013182</v>
      </c>
      <c r="N329" s="33">
        <f t="shared" si="76"/>
        <v>4473598</v>
      </c>
      <c r="O329" s="38">
        <f t="shared" si="77"/>
        <v>0.9209423276490124</v>
      </c>
      <c r="P329" s="33">
        <v>955474</v>
      </c>
      <c r="Q329" s="33">
        <v>4868435</v>
      </c>
      <c r="R329" s="33">
        <v>4627441</v>
      </c>
      <c r="S329" s="33">
        <v>3797724</v>
      </c>
      <c r="T329" s="38">
        <f t="shared" si="78"/>
        <v>0.82069636328156315</v>
      </c>
      <c r="U329" s="38">
        <f t="shared" si="79"/>
        <v>0.1067271322924539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2896748</v>
      </c>
      <c r="E330" s="33">
        <v>3922558</v>
      </c>
      <c r="F330" s="33">
        <v>549853</v>
      </c>
      <c r="G330" s="38">
        <f t="shared" si="72"/>
        <v>0.18981733999643738</v>
      </c>
      <c r="H330" s="33">
        <v>567330</v>
      </c>
      <c r="I330" s="38">
        <f t="shared" si="73"/>
        <v>0.19585065735783713</v>
      </c>
      <c r="J330" s="33">
        <v>1411190</v>
      </c>
      <c r="K330" s="38">
        <f t="shared" si="74"/>
        <v>0.35976268547208223</v>
      </c>
      <c r="L330" s="33">
        <v>1359775</v>
      </c>
      <c r="M330" s="38">
        <f t="shared" si="75"/>
        <v>0.34665516736782476</v>
      </c>
      <c r="N330" s="33">
        <f t="shared" si="76"/>
        <v>3888148</v>
      </c>
      <c r="O330" s="38">
        <f t="shared" si="77"/>
        <v>0.99122766317285815</v>
      </c>
      <c r="P330" s="33">
        <v>776702</v>
      </c>
      <c r="Q330" s="33">
        <v>5767160</v>
      </c>
      <c r="R330" s="33">
        <v>2949618</v>
      </c>
      <c r="S330" s="33">
        <v>2632375</v>
      </c>
      <c r="T330" s="38">
        <f t="shared" si="78"/>
        <v>0.89244607267788578</v>
      </c>
      <c r="U330" s="38">
        <f t="shared" si="79"/>
        <v>0.75070361605866864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2484675</v>
      </c>
      <c r="E331" s="33">
        <v>2752941</v>
      </c>
      <c r="F331" s="33">
        <v>655669</v>
      </c>
      <c r="G331" s="38">
        <f t="shared" si="72"/>
        <v>0.26388521637638723</v>
      </c>
      <c r="H331" s="33">
        <v>835388</v>
      </c>
      <c r="I331" s="38">
        <f t="shared" si="73"/>
        <v>0.33621620533872637</v>
      </c>
      <c r="J331" s="33">
        <v>633095</v>
      </c>
      <c r="K331" s="38">
        <f t="shared" si="74"/>
        <v>0.22997042072459961</v>
      </c>
      <c r="L331" s="33">
        <v>652474</v>
      </c>
      <c r="M331" s="38">
        <f t="shared" si="75"/>
        <v>0.23700980151772233</v>
      </c>
      <c r="N331" s="33">
        <f t="shared" si="76"/>
        <v>2776626</v>
      </c>
      <c r="O331" s="38">
        <f t="shared" si="77"/>
        <v>1.0086035261925337</v>
      </c>
      <c r="P331" s="33">
        <v>641746</v>
      </c>
      <c r="Q331" s="33">
        <v>2701106</v>
      </c>
      <c r="R331" s="33">
        <v>2542274</v>
      </c>
      <c r="S331" s="33">
        <v>2741702</v>
      </c>
      <c r="T331" s="38">
        <f t="shared" si="78"/>
        <v>1.0784447309770702</v>
      </c>
      <c r="U331" s="38">
        <f t="shared" si="79"/>
        <v>1.6716894222948087E-2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39474463</v>
      </c>
      <c r="E332" s="34">
        <f>SUM(E324:E331)</f>
        <v>38252408</v>
      </c>
      <c r="F332" s="34">
        <f>SUM(F324:F331)</f>
        <v>4453083</v>
      </c>
      <c r="G332" s="39">
        <f t="shared" si="72"/>
        <v>0.11280921034948595</v>
      </c>
      <c r="H332" s="34">
        <f>SUM(H324:H331)</f>
        <v>13073283</v>
      </c>
      <c r="I332" s="39">
        <f t="shared" si="73"/>
        <v>0.3311833019742409</v>
      </c>
      <c r="J332" s="34">
        <f>SUM(J324:J331)</f>
        <v>8013892</v>
      </c>
      <c r="K332" s="39">
        <f t="shared" si="74"/>
        <v>0.20950032740422511</v>
      </c>
      <c r="L332" s="34">
        <f>SUM(L324:L331)</f>
        <v>8069507</v>
      </c>
      <c r="M332" s="39">
        <f t="shared" si="75"/>
        <v>0.21095422280343762</v>
      </c>
      <c r="N332" s="34">
        <f t="shared" si="76"/>
        <v>33609765</v>
      </c>
      <c r="O332" s="39">
        <f t="shared" si="77"/>
        <v>0.8786313530902421</v>
      </c>
      <c r="P332" s="34">
        <f>SUM(P324:P331)</f>
        <v>8080773</v>
      </c>
      <c r="Q332" s="34">
        <f>SUM(Q324:Q331)</f>
        <v>40625481</v>
      </c>
      <c r="R332" s="34">
        <f>SUM(R324:R331)</f>
        <v>36535289</v>
      </c>
      <c r="S332" s="34">
        <f>SUM(S324:S331)</f>
        <v>32406440</v>
      </c>
      <c r="T332" s="39">
        <f t="shared" si="78"/>
        <v>0.88699010975388759</v>
      </c>
      <c r="U332" s="39">
        <f t="shared" si="79"/>
        <v>-1.3941735524559684E-3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1555301</v>
      </c>
      <c r="E335" s="33">
        <v>1754555</v>
      </c>
      <c r="F335" s="33">
        <v>277092</v>
      </c>
      <c r="G335" s="38">
        <f t="shared" si="72"/>
        <v>0.17815972599516106</v>
      </c>
      <c r="H335" s="33">
        <v>373433</v>
      </c>
      <c r="I335" s="38">
        <f t="shared" si="73"/>
        <v>0.24010336262884163</v>
      </c>
      <c r="J335" s="33">
        <v>424963</v>
      </c>
      <c r="K335" s="38">
        <f t="shared" si="74"/>
        <v>0.24220557349299396</v>
      </c>
      <c r="L335" s="33">
        <v>338563</v>
      </c>
      <c r="M335" s="38">
        <f t="shared" si="75"/>
        <v>0.19296231808065292</v>
      </c>
      <c r="N335" s="33">
        <f t="shared" si="76"/>
        <v>1414051</v>
      </c>
      <c r="O335" s="38">
        <f t="shared" si="77"/>
        <v>0.80593141850782679</v>
      </c>
      <c r="P335" s="33">
        <v>221110</v>
      </c>
      <c r="Q335" s="33">
        <v>1756912</v>
      </c>
      <c r="R335" s="33">
        <v>1822460</v>
      </c>
      <c r="S335" s="33">
        <v>826241</v>
      </c>
      <c r="T335" s="38">
        <f t="shared" si="78"/>
        <v>0.45336578031890962</v>
      </c>
      <c r="U335" s="38">
        <f t="shared" si="79"/>
        <v>0.53119714169417942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992330</v>
      </c>
      <c r="E336" s="33">
        <v>967338</v>
      </c>
      <c r="F336" s="33">
        <v>140793</v>
      </c>
      <c r="G336" s="38">
        <f t="shared" si="72"/>
        <v>0.14188122902663428</v>
      </c>
      <c r="H336" s="33">
        <v>427778</v>
      </c>
      <c r="I336" s="38">
        <f t="shared" si="73"/>
        <v>0.43108441748208759</v>
      </c>
      <c r="J336" s="33">
        <v>249512</v>
      </c>
      <c r="K336" s="38">
        <f t="shared" si="74"/>
        <v>0.25793672945754226</v>
      </c>
      <c r="L336" s="33">
        <v>206344</v>
      </c>
      <c r="M336" s="38">
        <f t="shared" si="75"/>
        <v>0.21331116941544734</v>
      </c>
      <c r="N336" s="33">
        <f t="shared" si="76"/>
        <v>1024427</v>
      </c>
      <c r="O336" s="38">
        <f t="shared" si="77"/>
        <v>1.0590166001955883</v>
      </c>
      <c r="P336" s="33">
        <v>497977</v>
      </c>
      <c r="Q336" s="33">
        <v>1044355</v>
      </c>
      <c r="R336" s="33">
        <v>1044369</v>
      </c>
      <c r="S336" s="33">
        <v>612373</v>
      </c>
      <c r="T336" s="38">
        <f t="shared" si="78"/>
        <v>0.5863569293994747</v>
      </c>
      <c r="U336" s="38">
        <f t="shared" si="79"/>
        <v>-0.58563548115676023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2547631</v>
      </c>
      <c r="E337" s="34">
        <f>SUM(E333:E336)</f>
        <v>2721893</v>
      </c>
      <c r="F337" s="34">
        <f>SUM(F333:F336)</f>
        <v>417885</v>
      </c>
      <c r="G337" s="39">
        <f t="shared" si="72"/>
        <v>0.1640288566122802</v>
      </c>
      <c r="H337" s="34">
        <f>SUM(H333:H336)</f>
        <v>801211</v>
      </c>
      <c r="I337" s="39">
        <f t="shared" si="73"/>
        <v>0.31449256191340114</v>
      </c>
      <c r="J337" s="34">
        <f>SUM(J333:J336)</f>
        <v>674475</v>
      </c>
      <c r="K337" s="39">
        <f t="shared" si="74"/>
        <v>0.24779629471107056</v>
      </c>
      <c r="L337" s="34">
        <f>SUM(L333:L336)</f>
        <v>544907</v>
      </c>
      <c r="M337" s="39">
        <f t="shared" si="75"/>
        <v>0.20019412960024513</v>
      </c>
      <c r="N337" s="34">
        <f t="shared" si="76"/>
        <v>2438478</v>
      </c>
      <c r="O337" s="39">
        <f t="shared" si="77"/>
        <v>0.89587577469062896</v>
      </c>
      <c r="P337" s="34">
        <f>SUM(P333:P336)</f>
        <v>719087</v>
      </c>
      <c r="Q337" s="34">
        <f>SUM(Q333:Q336)</f>
        <v>2801267</v>
      </c>
      <c r="R337" s="34">
        <f>SUM(R333:R336)</f>
        <v>2866829</v>
      </c>
      <c r="S337" s="34">
        <f>SUM(S333:S336)</f>
        <v>1438614</v>
      </c>
      <c r="T337" s="39">
        <f t="shared" si="78"/>
        <v>0.5018136763650709</v>
      </c>
      <c r="U337" s="39">
        <f t="shared" si="79"/>
        <v>-0.24222381992721331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151500743</v>
      </c>
      <c r="E338" s="34">
        <f>SUM(E302,E304:E309,E311:E316,E318:E322,E324:E331,E333:E336)</f>
        <v>149961735</v>
      </c>
      <c r="F338" s="34">
        <f>SUM(F302,F304:F309,F311:F316,F318:F322,F324:F331,F333:F336)</f>
        <v>27019908</v>
      </c>
      <c r="G338" s="39">
        <f t="shared" si="72"/>
        <v>0.17834835305065139</v>
      </c>
      <c r="H338" s="34">
        <f>SUM(H302,H304:H309,H311:H316,H318:H322,H324:H331,H333:H336)</f>
        <v>42601155</v>
      </c>
      <c r="I338" s="39">
        <f t="shared" si="73"/>
        <v>0.28119436351543176</v>
      </c>
      <c r="J338" s="34">
        <f>SUM(J302,J304:J309,J311:J316,J318:J322,J324:J331,J333:J336)</f>
        <v>32840220</v>
      </c>
      <c r="K338" s="39">
        <f t="shared" si="74"/>
        <v>0.21899066451851867</v>
      </c>
      <c r="L338" s="34">
        <f>SUM(L302,L304:L309,L311:L316,L318:L322,L324:L331,L333:L336)</f>
        <v>32066437</v>
      </c>
      <c r="M338" s="39">
        <f t="shared" si="75"/>
        <v>0.21383079490244628</v>
      </c>
      <c r="N338" s="34">
        <f t="shared" si="76"/>
        <v>134527720</v>
      </c>
      <c r="O338" s="39">
        <f t="shared" si="77"/>
        <v>0.89708031185422066</v>
      </c>
      <c r="P338" s="34">
        <f>SUM(P302,P304:P309,P311:P316,P318:P322,P324:P331,P333:P336)</f>
        <v>35014704</v>
      </c>
      <c r="Q338" s="34">
        <f>SUM(Q302,Q304:Q309,Q311:Q316,Q318:Q322,Q324:Q331,Q333:Q336)</f>
        <v>152653923</v>
      </c>
      <c r="R338" s="34">
        <f>SUM(R302,R304:R309,R311:R316,R318:R322,R324:R331,R333:R336)</f>
        <v>148209446</v>
      </c>
      <c r="S338" s="34">
        <f>SUM(S302,S304:S309,S311:S316,S318:S322,S324:S331,S333:S336)</f>
        <v>133321937</v>
      </c>
      <c r="T338" s="39">
        <f t="shared" si="78"/>
        <v>0.89955087612971718</v>
      </c>
      <c r="U338" s="39">
        <f t="shared" si="79"/>
        <v>-8.4200826030115805E-2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1368644778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1410935039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244943747</v>
      </c>
      <c r="G339" s="41">
        <f t="shared" si="72"/>
        <v>0.17896809379416637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341032222</v>
      </c>
      <c r="I339" s="41">
        <f t="shared" si="73"/>
        <v>0.24917511649615193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312203373</v>
      </c>
      <c r="K339" s="41">
        <f t="shared" si="74"/>
        <v>0.22127409439152784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325353854</v>
      </c>
      <c r="M339" s="41">
        <f t="shared" si="75"/>
        <v>0.23059449585332753</v>
      </c>
      <c r="N339" s="36">
        <f t="shared" si="76"/>
        <v>1223533196</v>
      </c>
      <c r="O339" s="41">
        <f t="shared" si="77"/>
        <v>0.86717897151890067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316243851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1325540275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1240128935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1267004208</v>
      </c>
      <c r="T339" s="41">
        <f t="shared" si="78"/>
        <v>1.021671353874184</v>
      </c>
      <c r="U339" s="41">
        <f t="shared" si="79"/>
        <v>2.8806893703049452E-2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166542933</v>
      </c>
      <c r="E8" s="33">
        <v>165069059</v>
      </c>
      <c r="F8" s="33">
        <v>42882111</v>
      </c>
      <c r="G8" s="38">
        <f>IF(($D8       =0),0,($F8       /$D8       ))</f>
        <v>0.25748382250479518</v>
      </c>
      <c r="H8" s="33">
        <v>46330907</v>
      </c>
      <c r="I8" s="38">
        <f>IF(($D8       =0),0,($H8       /$D8       ))</f>
        <v>0.27819197227660208</v>
      </c>
      <c r="J8" s="33">
        <v>39672917</v>
      </c>
      <c r="K8" s="38">
        <f>IF(($E8       =0),0,($J8       /$E8       ))</f>
        <v>0.24034132889798565</v>
      </c>
      <c r="L8" s="33">
        <v>39435203</v>
      </c>
      <c r="M8" s="38">
        <f>IF(($E8       =0),0,($L8       /$E8       ))</f>
        <v>0.23890124072252691</v>
      </c>
      <c r="N8" s="33">
        <f>$F8       +$H8       +$J8       +$L8</f>
        <v>168321138</v>
      </c>
      <c r="O8" s="38">
        <f>IF(($E8       =0),0,($N8       /$E8       ))</f>
        <v>1.0197013239167978</v>
      </c>
      <c r="P8" s="33">
        <v>44981544</v>
      </c>
      <c r="Q8" s="33">
        <v>150843612</v>
      </c>
      <c r="R8" s="33">
        <v>166679612</v>
      </c>
      <c r="S8" s="33">
        <v>162538360</v>
      </c>
      <c r="T8" s="38">
        <f>IF(($R8       =0),0,($S8       /$R8       ))</f>
        <v>0.97515441780606016</v>
      </c>
      <c r="U8" s="38">
        <f>IF(($P8       =0),0,(($L8       /$P8       )-1))</f>
        <v>-0.12330259272558541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368376780</v>
      </c>
      <c r="E9" s="33">
        <v>373553180</v>
      </c>
      <c r="F9" s="33">
        <v>39539115</v>
      </c>
      <c r="G9" s="38">
        <f>IF(($D9       =0),0,($F9       /$D9       ))</f>
        <v>0.10733335309570816</v>
      </c>
      <c r="H9" s="33">
        <v>77199820</v>
      </c>
      <c r="I9" s="38">
        <f>IF(($D9       =0),0,($H9       /$D9       ))</f>
        <v>0.20956755200477076</v>
      </c>
      <c r="J9" s="33">
        <v>61137080</v>
      </c>
      <c r="K9" s="38">
        <f>IF(($E9       =0),0,($J9       /$E9       ))</f>
        <v>0.16366365827751755</v>
      </c>
      <c r="L9" s="33">
        <v>70968264</v>
      </c>
      <c r="M9" s="38">
        <f>IF(($E9       =0),0,($L9       /$E9       ))</f>
        <v>0.18998168881871116</v>
      </c>
      <c r="N9" s="33">
        <f>$F9       +$H9       +$J9       +$L9</f>
        <v>248844279</v>
      </c>
      <c r="O9" s="38">
        <f>IF(($E9       =0),0,($N9       /$E9       ))</f>
        <v>0.66615489392969429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534919713</v>
      </c>
      <c r="E10" s="34">
        <f>SUM(E8:E9)</f>
        <v>538622239</v>
      </c>
      <c r="F10" s="34">
        <f>SUM(F8:F9)</f>
        <v>82421226</v>
      </c>
      <c r="G10" s="39">
        <f t="shared" ref="G10:G54" si="0">IF(($D10      =0),0,($F10      /$D10      ))</f>
        <v>0.15408148923462839</v>
      </c>
      <c r="H10" s="34">
        <f>SUM(H8:H9)</f>
        <v>123530727</v>
      </c>
      <c r="I10" s="39">
        <f t="shared" ref="I10:I54" si="1">IF(($D10      =0),0,($H10      /$D10      ))</f>
        <v>0.23093321109293274</v>
      </c>
      <c r="J10" s="34">
        <f>SUM(J8:J9)</f>
        <v>100809997</v>
      </c>
      <c r="K10" s="39">
        <f t="shared" ref="K10:K54" si="2">IF(($E10      =0),0,($J10      /$E10      ))</f>
        <v>0.18716270829656553</v>
      </c>
      <c r="L10" s="34">
        <f>SUM(L8:L9)</f>
        <v>110403467</v>
      </c>
      <c r="M10" s="39">
        <f t="shared" ref="M10:M54" si="3">IF(($E10      =0),0,($L10      /$E10      ))</f>
        <v>0.20497383696034133</v>
      </c>
      <c r="N10" s="34">
        <f t="shared" ref="N10:N54" si="4">$F10      +$H10      +$J10      +$L10</f>
        <v>417165417</v>
      </c>
      <c r="O10" s="39">
        <f t="shared" ref="O10:O54" si="5">IF(($E10      =0),0,($N10      /$E10      ))</f>
        <v>0.77450462827993261</v>
      </c>
      <c r="P10" s="34">
        <f>SUM(P8:P9)</f>
        <v>44981544</v>
      </c>
      <c r="Q10" s="34">
        <f>SUM(Q8:Q9)</f>
        <v>150843612</v>
      </c>
      <c r="R10" s="34">
        <f>SUM(R8:R9)</f>
        <v>166679612</v>
      </c>
      <c r="S10" s="34">
        <f>SUM(S8:S9)</f>
        <v>162538360</v>
      </c>
      <c r="T10" s="39">
        <f t="shared" ref="T10:T54" si="6">IF(($R10      =0),0,($S10      /$R10      ))</f>
        <v>0.97515441780606016</v>
      </c>
      <c r="U10" s="39">
        <f t="shared" ref="U10:U54" si="7">IF(($P10      =0),0,(($L10      /$P10      )-1))</f>
        <v>1.4544170160099439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6102088</v>
      </c>
      <c r="E11" s="33">
        <v>6291596</v>
      </c>
      <c r="F11" s="33">
        <v>1425940</v>
      </c>
      <c r="G11" s="38">
        <f t="shared" si="0"/>
        <v>0.23368066799429965</v>
      </c>
      <c r="H11" s="33">
        <v>1693100</v>
      </c>
      <c r="I11" s="38">
        <f t="shared" si="1"/>
        <v>0.27746240303319125</v>
      </c>
      <c r="J11" s="33">
        <v>1231649</v>
      </c>
      <c r="K11" s="38">
        <f t="shared" si="2"/>
        <v>0.1957609802027975</v>
      </c>
      <c r="L11" s="33">
        <v>1285537</v>
      </c>
      <c r="M11" s="38">
        <f t="shared" si="3"/>
        <v>0.20432605653637009</v>
      </c>
      <c r="N11" s="33">
        <f t="shared" si="4"/>
        <v>5636226</v>
      </c>
      <c r="O11" s="38">
        <f t="shared" si="5"/>
        <v>0.89583406181833669</v>
      </c>
      <c r="P11" s="33">
        <v>1838755</v>
      </c>
      <c r="Q11" s="33">
        <v>6102088</v>
      </c>
      <c r="R11" s="33">
        <v>6402088</v>
      </c>
      <c r="S11" s="33">
        <v>5606448</v>
      </c>
      <c r="T11" s="38">
        <f t="shared" si="6"/>
        <v>0.875721795764132</v>
      </c>
      <c r="U11" s="38">
        <f t="shared" si="7"/>
        <v>-0.30086553129699167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8740787</v>
      </c>
      <c r="E12" s="33">
        <v>8724677</v>
      </c>
      <c r="F12" s="33">
        <v>1792123</v>
      </c>
      <c r="G12" s="38">
        <f t="shared" si="0"/>
        <v>0.20502993609156703</v>
      </c>
      <c r="H12" s="33">
        <v>2306088</v>
      </c>
      <c r="I12" s="38">
        <f t="shared" si="1"/>
        <v>0.2638307054044447</v>
      </c>
      <c r="J12" s="33">
        <v>1783872</v>
      </c>
      <c r="K12" s="38">
        <f t="shared" si="2"/>
        <v>0.2044628127780547</v>
      </c>
      <c r="L12" s="33">
        <v>1925713</v>
      </c>
      <c r="M12" s="38">
        <f t="shared" si="3"/>
        <v>0.22072026276732079</v>
      </c>
      <c r="N12" s="33">
        <f t="shared" si="4"/>
        <v>7807796</v>
      </c>
      <c r="O12" s="38">
        <f t="shared" si="5"/>
        <v>0.89490946197779009</v>
      </c>
      <c r="P12" s="33">
        <v>1744062</v>
      </c>
      <c r="Q12" s="33">
        <v>8543829</v>
      </c>
      <c r="R12" s="33">
        <v>8364894</v>
      </c>
      <c r="S12" s="33">
        <v>7526490</v>
      </c>
      <c r="T12" s="38">
        <f t="shared" si="6"/>
        <v>0.89977111485214278</v>
      </c>
      <c r="U12" s="38">
        <f t="shared" si="7"/>
        <v>0.10415398076444538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15379596</v>
      </c>
      <c r="E13" s="33">
        <v>14879596</v>
      </c>
      <c r="F13" s="33">
        <v>2020000</v>
      </c>
      <c r="G13" s="38">
        <f t="shared" si="0"/>
        <v>0.13134285191886705</v>
      </c>
      <c r="H13" s="33">
        <v>96670</v>
      </c>
      <c r="I13" s="38">
        <f t="shared" si="1"/>
        <v>6.2856007400974639E-3</v>
      </c>
      <c r="J13" s="33">
        <v>979006</v>
      </c>
      <c r="K13" s="38">
        <f t="shared" si="2"/>
        <v>6.5795200353557987E-2</v>
      </c>
      <c r="L13" s="33">
        <v>9979274</v>
      </c>
      <c r="M13" s="38">
        <f t="shared" si="3"/>
        <v>0.67066834341470027</v>
      </c>
      <c r="N13" s="33">
        <f t="shared" si="4"/>
        <v>13074950</v>
      </c>
      <c r="O13" s="38">
        <f t="shared" si="5"/>
        <v>0.87871673397584182</v>
      </c>
      <c r="P13" s="33">
        <v>2935698</v>
      </c>
      <c r="Q13" s="33">
        <v>14459100</v>
      </c>
      <c r="R13" s="33">
        <v>14459000</v>
      </c>
      <c r="S13" s="33">
        <v>12588759</v>
      </c>
      <c r="T13" s="38">
        <f t="shared" si="6"/>
        <v>0.87065211978698387</v>
      </c>
      <c r="U13" s="38">
        <f t="shared" si="7"/>
        <v>2.3992849400721736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10760222</v>
      </c>
      <c r="E14" s="33">
        <v>13038284</v>
      </c>
      <c r="F14" s="33">
        <v>2243337</v>
      </c>
      <c r="G14" s="38">
        <f t="shared" si="0"/>
        <v>0.20848426733203088</v>
      </c>
      <c r="H14" s="33">
        <v>3253324</v>
      </c>
      <c r="I14" s="38">
        <f t="shared" si="1"/>
        <v>0.30234729357814366</v>
      </c>
      <c r="J14" s="33">
        <v>2316108</v>
      </c>
      <c r="K14" s="38">
        <f t="shared" si="2"/>
        <v>0.1776390205950415</v>
      </c>
      <c r="L14" s="33">
        <v>2630540</v>
      </c>
      <c r="M14" s="38">
        <f t="shared" si="3"/>
        <v>0.20175507758536323</v>
      </c>
      <c r="N14" s="33">
        <f t="shared" si="4"/>
        <v>10443309</v>
      </c>
      <c r="O14" s="38">
        <f t="shared" si="5"/>
        <v>0.80097265867195411</v>
      </c>
      <c r="P14" s="33">
        <v>2627045</v>
      </c>
      <c r="Q14" s="33">
        <v>11158123</v>
      </c>
      <c r="R14" s="33">
        <v>12127483</v>
      </c>
      <c r="S14" s="33">
        <v>9288883</v>
      </c>
      <c r="T14" s="38">
        <f t="shared" si="6"/>
        <v>0.76593659211890874</v>
      </c>
      <c r="U14" s="38">
        <f t="shared" si="7"/>
        <v>1.3303921326053292E-3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18120427</v>
      </c>
      <c r="E15" s="33">
        <v>14916852</v>
      </c>
      <c r="F15" s="33">
        <v>2426279</v>
      </c>
      <c r="G15" s="38">
        <f t="shared" si="0"/>
        <v>0.1338974517543102</v>
      </c>
      <c r="H15" s="33">
        <v>2322678</v>
      </c>
      <c r="I15" s="38">
        <f t="shared" si="1"/>
        <v>0.1281800920033507</v>
      </c>
      <c r="J15" s="33">
        <v>3484423</v>
      </c>
      <c r="K15" s="38">
        <f t="shared" si="2"/>
        <v>0.23358970109779195</v>
      </c>
      <c r="L15" s="33">
        <v>2886219</v>
      </c>
      <c r="M15" s="38">
        <f t="shared" si="3"/>
        <v>0.19348713790282293</v>
      </c>
      <c r="N15" s="33">
        <f t="shared" si="4"/>
        <v>11119599</v>
      </c>
      <c r="O15" s="38">
        <f t="shared" si="5"/>
        <v>0.74543871588992106</v>
      </c>
      <c r="P15" s="33">
        <v>5713922</v>
      </c>
      <c r="Q15" s="33">
        <v>11578313</v>
      </c>
      <c r="R15" s="33">
        <v>19482821</v>
      </c>
      <c r="S15" s="33">
        <v>29676385</v>
      </c>
      <c r="T15" s="38">
        <f t="shared" si="6"/>
        <v>1.5232078044550119</v>
      </c>
      <c r="U15" s="38">
        <f t="shared" si="7"/>
        <v>-0.49487952408170777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11186269</v>
      </c>
      <c r="E16" s="33">
        <v>10483288</v>
      </c>
      <c r="F16" s="33">
        <v>2081330</v>
      </c>
      <c r="G16" s="38">
        <f t="shared" si="0"/>
        <v>0.1860611433535167</v>
      </c>
      <c r="H16" s="33">
        <v>2693476</v>
      </c>
      <c r="I16" s="38">
        <f t="shared" si="1"/>
        <v>0.24078412560970955</v>
      </c>
      <c r="J16" s="33">
        <v>2365315</v>
      </c>
      <c r="K16" s="38">
        <f t="shared" si="2"/>
        <v>0.22562720779969034</v>
      </c>
      <c r="L16" s="33">
        <v>2535334</v>
      </c>
      <c r="M16" s="38">
        <f t="shared" si="3"/>
        <v>0.24184530654886138</v>
      </c>
      <c r="N16" s="33">
        <f t="shared" si="4"/>
        <v>9675455</v>
      </c>
      <c r="O16" s="38">
        <f t="shared" si="5"/>
        <v>0.92294087503844213</v>
      </c>
      <c r="P16" s="33">
        <v>2431164</v>
      </c>
      <c r="Q16" s="33">
        <v>10773152</v>
      </c>
      <c r="R16" s="33">
        <v>10547688</v>
      </c>
      <c r="S16" s="33">
        <v>9627679</v>
      </c>
      <c r="T16" s="38">
        <f t="shared" si="6"/>
        <v>0.9127762406320703</v>
      </c>
      <c r="U16" s="38">
        <f t="shared" si="7"/>
        <v>4.2847788137698739E-2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7287918</v>
      </c>
      <c r="E17" s="33">
        <v>4726452</v>
      </c>
      <c r="F17" s="33">
        <v>938006</v>
      </c>
      <c r="G17" s="38">
        <f t="shared" si="0"/>
        <v>0.12870699148920173</v>
      </c>
      <c r="H17" s="33">
        <v>937450</v>
      </c>
      <c r="I17" s="38">
        <f t="shared" si="1"/>
        <v>0.12863070083938924</v>
      </c>
      <c r="J17" s="33">
        <v>886203</v>
      </c>
      <c r="K17" s="38">
        <f t="shared" si="2"/>
        <v>0.18749857186743882</v>
      </c>
      <c r="L17" s="33">
        <v>850622</v>
      </c>
      <c r="M17" s="38">
        <f t="shared" si="3"/>
        <v>0.17997051488092972</v>
      </c>
      <c r="N17" s="33">
        <f t="shared" si="4"/>
        <v>3612281</v>
      </c>
      <c r="O17" s="38">
        <f t="shared" si="5"/>
        <v>0.76426905425041869</v>
      </c>
      <c r="P17" s="33">
        <v>808143</v>
      </c>
      <c r="Q17" s="33">
        <v>5966821</v>
      </c>
      <c r="R17" s="33">
        <v>5203872</v>
      </c>
      <c r="S17" s="33">
        <v>3278075</v>
      </c>
      <c r="T17" s="38">
        <f t="shared" si="6"/>
        <v>0.62992998290503688</v>
      </c>
      <c r="U17" s="38">
        <f t="shared" si="7"/>
        <v>5.2563717064925353E-2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8374950</v>
      </c>
      <c r="E18" s="33">
        <v>8280950</v>
      </c>
      <c r="F18" s="33">
        <v>1626358</v>
      </c>
      <c r="G18" s="38">
        <f t="shared" si="0"/>
        <v>0.19419315936214546</v>
      </c>
      <c r="H18" s="33">
        <v>1912491</v>
      </c>
      <c r="I18" s="38">
        <f t="shared" si="1"/>
        <v>0.2283584976626726</v>
      </c>
      <c r="J18" s="33">
        <v>1468069</v>
      </c>
      <c r="K18" s="38">
        <f t="shared" si="2"/>
        <v>0.17728267891968916</v>
      </c>
      <c r="L18" s="33">
        <v>1664572</v>
      </c>
      <c r="M18" s="38">
        <f t="shared" si="3"/>
        <v>0.20101220270621126</v>
      </c>
      <c r="N18" s="33">
        <f t="shared" si="4"/>
        <v>6671490</v>
      </c>
      <c r="O18" s="38">
        <f t="shared" si="5"/>
        <v>0.80564307235280974</v>
      </c>
      <c r="P18" s="33">
        <v>1627571</v>
      </c>
      <c r="Q18" s="33">
        <v>9007462</v>
      </c>
      <c r="R18" s="33">
        <v>9087662</v>
      </c>
      <c r="S18" s="33">
        <v>7002978</v>
      </c>
      <c r="T18" s="38">
        <f t="shared" si="6"/>
        <v>0.77060282391664658</v>
      </c>
      <c r="U18" s="38">
        <f t="shared" si="7"/>
        <v>2.273387766186552E-2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85952257</v>
      </c>
      <c r="E19" s="34">
        <f>SUM(E11:E18)</f>
        <v>81341695</v>
      </c>
      <c r="F19" s="34">
        <f>SUM(F11:F18)</f>
        <v>14553373</v>
      </c>
      <c r="G19" s="39">
        <f t="shared" si="0"/>
        <v>0.16931926522883511</v>
      </c>
      <c r="H19" s="34">
        <f>SUM(H11:H18)</f>
        <v>15215277</v>
      </c>
      <c r="I19" s="39">
        <f t="shared" si="1"/>
        <v>0.17702009849491213</v>
      </c>
      <c r="J19" s="34">
        <f>SUM(J11:J18)</f>
        <v>14514645</v>
      </c>
      <c r="K19" s="39">
        <f t="shared" si="2"/>
        <v>0.17844040501000133</v>
      </c>
      <c r="L19" s="34">
        <f>SUM(L11:L18)</f>
        <v>23757811</v>
      </c>
      <c r="M19" s="39">
        <f t="shared" si="3"/>
        <v>0.29207420622351182</v>
      </c>
      <c r="N19" s="34">
        <f t="shared" si="4"/>
        <v>68041106</v>
      </c>
      <c r="O19" s="39">
        <f t="shared" si="5"/>
        <v>0.83648497858324689</v>
      </c>
      <c r="P19" s="34">
        <f>SUM(P11:P18)</f>
        <v>19726360</v>
      </c>
      <c r="Q19" s="34">
        <f>SUM(Q11:Q18)</f>
        <v>77588888</v>
      </c>
      <c r="R19" s="34">
        <f>SUM(R11:R18)</f>
        <v>85675508</v>
      </c>
      <c r="S19" s="34">
        <f>SUM(S11:S18)</f>
        <v>84595697</v>
      </c>
      <c r="T19" s="39">
        <f t="shared" si="6"/>
        <v>0.98739650309397642</v>
      </c>
      <c r="U19" s="39">
        <f t="shared" si="7"/>
        <v>0.20436872286625607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46194387</v>
      </c>
      <c r="E20" s="33">
        <v>46930902</v>
      </c>
      <c r="F20" s="33">
        <v>3638880</v>
      </c>
      <c r="G20" s="38">
        <f t="shared" si="0"/>
        <v>7.8773206796747833E-2</v>
      </c>
      <c r="H20" s="33">
        <v>5748659</v>
      </c>
      <c r="I20" s="38">
        <f t="shared" si="1"/>
        <v>0.12444496774034473</v>
      </c>
      <c r="J20" s="33">
        <v>7141874</v>
      </c>
      <c r="K20" s="38">
        <f t="shared" si="2"/>
        <v>0.1521784942467119</v>
      </c>
      <c r="L20" s="33">
        <v>7086203</v>
      </c>
      <c r="M20" s="38">
        <f t="shared" si="3"/>
        <v>0.15099226092010762</v>
      </c>
      <c r="N20" s="33">
        <f t="shared" si="4"/>
        <v>23615616</v>
      </c>
      <c r="O20" s="38">
        <f t="shared" si="5"/>
        <v>0.50319970410967174</v>
      </c>
      <c r="P20" s="33">
        <v>6432035</v>
      </c>
      <c r="Q20" s="33">
        <v>44536466</v>
      </c>
      <c r="R20" s="33">
        <v>48915225</v>
      </c>
      <c r="S20" s="33">
        <v>18780222</v>
      </c>
      <c r="T20" s="38">
        <f t="shared" si="6"/>
        <v>0.38393408187328176</v>
      </c>
      <c r="U20" s="38">
        <f t="shared" si="7"/>
        <v>0.10170467045033171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37008022</v>
      </c>
      <c r="E21" s="33">
        <v>37708022</v>
      </c>
      <c r="F21" s="33">
        <v>6004104</v>
      </c>
      <c r="G21" s="38">
        <f t="shared" si="0"/>
        <v>0.16223790614910463</v>
      </c>
      <c r="H21" s="33">
        <v>6930950</v>
      </c>
      <c r="I21" s="38">
        <f t="shared" si="1"/>
        <v>0.18728236813088794</v>
      </c>
      <c r="J21" s="33">
        <v>6543697</v>
      </c>
      <c r="K21" s="38">
        <f t="shared" si="2"/>
        <v>0.17353593885141999</v>
      </c>
      <c r="L21" s="33">
        <v>5983038</v>
      </c>
      <c r="M21" s="38">
        <f t="shared" si="3"/>
        <v>0.15866751112004762</v>
      </c>
      <c r="N21" s="33">
        <f t="shared" si="4"/>
        <v>25461789</v>
      </c>
      <c r="O21" s="38">
        <f t="shared" si="5"/>
        <v>0.67523533851762363</v>
      </c>
      <c r="P21" s="33">
        <v>3152011</v>
      </c>
      <c r="Q21" s="33">
        <v>12875059</v>
      </c>
      <c r="R21" s="33">
        <v>13354744</v>
      </c>
      <c r="S21" s="33">
        <v>11636974</v>
      </c>
      <c r="T21" s="38">
        <f t="shared" si="6"/>
        <v>0.8713737979552435</v>
      </c>
      <c r="U21" s="38">
        <f t="shared" si="7"/>
        <v>0.89816533000677978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450000</v>
      </c>
      <c r="E22" s="33">
        <v>400000</v>
      </c>
      <c r="F22" s="33">
        <v>1146734</v>
      </c>
      <c r="G22" s="38">
        <f t="shared" si="0"/>
        <v>2.548297777777778</v>
      </c>
      <c r="H22" s="33">
        <v>1095948</v>
      </c>
      <c r="I22" s="38">
        <f t="shared" si="1"/>
        <v>2.4354399999999998</v>
      </c>
      <c r="J22" s="33">
        <v>1100647</v>
      </c>
      <c r="K22" s="38">
        <f t="shared" si="2"/>
        <v>2.7516175</v>
      </c>
      <c r="L22" s="33">
        <v>5201991</v>
      </c>
      <c r="M22" s="38">
        <f t="shared" si="3"/>
        <v>13.004977500000001</v>
      </c>
      <c r="N22" s="33">
        <f t="shared" si="4"/>
        <v>8545320</v>
      </c>
      <c r="O22" s="38">
        <f t="shared" si="5"/>
        <v>21.363299999999999</v>
      </c>
      <c r="P22" s="33">
        <v>18221219</v>
      </c>
      <c r="Q22" s="33">
        <v>1401993</v>
      </c>
      <c r="R22" s="33">
        <v>1471993</v>
      </c>
      <c r="S22" s="33">
        <v>18633712</v>
      </c>
      <c r="T22" s="38">
        <f t="shared" si="6"/>
        <v>12.658831937380137</v>
      </c>
      <c r="U22" s="38">
        <f t="shared" si="7"/>
        <v>-0.71450916648331808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8029598</v>
      </c>
      <c r="E23" s="33">
        <v>11887561</v>
      </c>
      <c r="F23" s="33">
        <v>1164461</v>
      </c>
      <c r="G23" s="38">
        <f t="shared" si="0"/>
        <v>0.14502108324725596</v>
      </c>
      <c r="H23" s="33">
        <v>1225460</v>
      </c>
      <c r="I23" s="38">
        <f t="shared" si="1"/>
        <v>0.1526178521016868</v>
      </c>
      <c r="J23" s="33">
        <v>667735</v>
      </c>
      <c r="K23" s="38">
        <f t="shared" si="2"/>
        <v>5.617089998528714E-2</v>
      </c>
      <c r="L23" s="33">
        <v>986826</v>
      </c>
      <c r="M23" s="38">
        <f t="shared" si="3"/>
        <v>8.3013327965257122E-2</v>
      </c>
      <c r="N23" s="33">
        <f t="shared" si="4"/>
        <v>4044482</v>
      </c>
      <c r="O23" s="38">
        <f t="shared" si="5"/>
        <v>0.3402280753806437</v>
      </c>
      <c r="P23" s="33">
        <v>733494</v>
      </c>
      <c r="Q23" s="33">
        <v>10983369</v>
      </c>
      <c r="R23" s="33">
        <v>11383369</v>
      </c>
      <c r="S23" s="33">
        <v>3768650</v>
      </c>
      <c r="T23" s="38">
        <f t="shared" si="6"/>
        <v>0.33106631261799563</v>
      </c>
      <c r="U23" s="38">
        <f t="shared" si="7"/>
        <v>0.34537705829904541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1310993</v>
      </c>
      <c r="E24" s="33">
        <v>1204367</v>
      </c>
      <c r="F24" s="33">
        <v>233879</v>
      </c>
      <c r="G24" s="38">
        <f t="shared" si="0"/>
        <v>0.1783983591064178</v>
      </c>
      <c r="H24" s="33">
        <v>282314</v>
      </c>
      <c r="I24" s="38">
        <f t="shared" si="1"/>
        <v>0.21534363646487814</v>
      </c>
      <c r="J24" s="33">
        <v>151743</v>
      </c>
      <c r="K24" s="38">
        <f t="shared" si="2"/>
        <v>0.12599398688273591</v>
      </c>
      <c r="L24" s="33">
        <v>281558</v>
      </c>
      <c r="M24" s="38">
        <f t="shared" si="3"/>
        <v>0.23378089901168</v>
      </c>
      <c r="N24" s="33">
        <f t="shared" si="4"/>
        <v>949494</v>
      </c>
      <c r="O24" s="38">
        <f t="shared" si="5"/>
        <v>0.78837596845479829</v>
      </c>
      <c r="P24" s="33">
        <v>165452</v>
      </c>
      <c r="Q24" s="33">
        <v>1633230</v>
      </c>
      <c r="R24" s="33">
        <v>1278911</v>
      </c>
      <c r="S24" s="33">
        <v>825594</v>
      </c>
      <c r="T24" s="38">
        <f t="shared" si="6"/>
        <v>0.64554452968189346</v>
      </c>
      <c r="U24" s="38">
        <f t="shared" si="7"/>
        <v>0.70175035659889273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6594159</v>
      </c>
      <c r="E25" s="33">
        <v>6594159</v>
      </c>
      <c r="F25" s="33">
        <v>898476</v>
      </c>
      <c r="G25" s="38">
        <f t="shared" si="0"/>
        <v>0.1362533114533635</v>
      </c>
      <c r="H25" s="33">
        <v>1282738</v>
      </c>
      <c r="I25" s="38">
        <f t="shared" si="1"/>
        <v>0.19452639828672619</v>
      </c>
      <c r="J25" s="33">
        <v>1225785</v>
      </c>
      <c r="K25" s="38">
        <f t="shared" si="2"/>
        <v>0.18588951221831321</v>
      </c>
      <c r="L25" s="33">
        <v>1479980</v>
      </c>
      <c r="M25" s="38">
        <f t="shared" si="3"/>
        <v>0.22443802158849976</v>
      </c>
      <c r="N25" s="33">
        <f t="shared" si="4"/>
        <v>4886979</v>
      </c>
      <c r="O25" s="38">
        <f t="shared" si="5"/>
        <v>0.74110724354690261</v>
      </c>
      <c r="P25" s="33">
        <v>5550894</v>
      </c>
      <c r="Q25" s="33">
        <v>10440194</v>
      </c>
      <c r="R25" s="33">
        <v>10440194</v>
      </c>
      <c r="S25" s="33">
        <v>10736232</v>
      </c>
      <c r="T25" s="38">
        <f t="shared" si="6"/>
        <v>1.0283556033537309</v>
      </c>
      <c r="U25" s="38">
        <f t="shared" si="7"/>
        <v>-0.73337988439339674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9441552</v>
      </c>
      <c r="E26" s="33">
        <v>11214546</v>
      </c>
      <c r="F26" s="33">
        <v>1709553</v>
      </c>
      <c r="G26" s="38">
        <f t="shared" si="0"/>
        <v>0.18106694746795865</v>
      </c>
      <c r="H26" s="33">
        <v>1750486</v>
      </c>
      <c r="I26" s="38">
        <f t="shared" si="1"/>
        <v>0.18540235757849979</v>
      </c>
      <c r="J26" s="33">
        <v>1856760</v>
      </c>
      <c r="K26" s="38">
        <f t="shared" si="2"/>
        <v>0.16556711256969298</v>
      </c>
      <c r="L26" s="33">
        <v>2079022</v>
      </c>
      <c r="M26" s="38">
        <f t="shared" si="3"/>
        <v>0.18538619396630054</v>
      </c>
      <c r="N26" s="33">
        <f t="shared" si="4"/>
        <v>7395821</v>
      </c>
      <c r="O26" s="38">
        <f t="shared" si="5"/>
        <v>0.65948465501858033</v>
      </c>
      <c r="P26" s="33">
        <v>2586046</v>
      </c>
      <c r="Q26" s="33">
        <v>9214896</v>
      </c>
      <c r="R26" s="33">
        <v>0</v>
      </c>
      <c r="S26" s="33">
        <v>9084143</v>
      </c>
      <c r="T26" s="38">
        <f t="shared" si="6"/>
        <v>0</v>
      </c>
      <c r="U26" s="38">
        <f t="shared" si="7"/>
        <v>-0.19606147763806214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109028711</v>
      </c>
      <c r="E27" s="34">
        <f>SUM(E20:E26)</f>
        <v>115939557</v>
      </c>
      <c r="F27" s="34">
        <f>SUM(F20:F26)</f>
        <v>14796087</v>
      </c>
      <c r="G27" s="39">
        <f t="shared" si="0"/>
        <v>0.13570817140083405</v>
      </c>
      <c r="H27" s="34">
        <f>SUM(H20:H26)</f>
        <v>18316555</v>
      </c>
      <c r="I27" s="39">
        <f t="shared" si="1"/>
        <v>0.16799753782285842</v>
      </c>
      <c r="J27" s="34">
        <f>SUM(J20:J26)</f>
        <v>18688241</v>
      </c>
      <c r="K27" s="39">
        <f t="shared" si="2"/>
        <v>0.16118951532650758</v>
      </c>
      <c r="L27" s="34">
        <f>SUM(L20:L26)</f>
        <v>23098618</v>
      </c>
      <c r="M27" s="39">
        <f t="shared" si="3"/>
        <v>0.19922982800425915</v>
      </c>
      <c r="N27" s="34">
        <f t="shared" si="4"/>
        <v>74899501</v>
      </c>
      <c r="O27" s="39">
        <f t="shared" si="5"/>
        <v>0.646021969878667</v>
      </c>
      <c r="P27" s="34">
        <f>SUM(P20:P26)</f>
        <v>36841151</v>
      </c>
      <c r="Q27" s="34">
        <f>SUM(Q20:Q26)</f>
        <v>91085207</v>
      </c>
      <c r="R27" s="34">
        <f>SUM(R20:R26)</f>
        <v>86844436</v>
      </c>
      <c r="S27" s="34">
        <f>SUM(S20:S26)</f>
        <v>73465527</v>
      </c>
      <c r="T27" s="39">
        <f t="shared" si="6"/>
        <v>0.84594397043467473</v>
      </c>
      <c r="U27" s="39">
        <f t="shared" si="7"/>
        <v>-0.37302127178382671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13398994</v>
      </c>
      <c r="E28" s="33">
        <v>13784528</v>
      </c>
      <c r="F28" s="33">
        <v>2553738</v>
      </c>
      <c r="G28" s="38">
        <f t="shared" si="0"/>
        <v>0.19059177129268062</v>
      </c>
      <c r="H28" s="33">
        <v>3102098</v>
      </c>
      <c r="I28" s="38">
        <f t="shared" si="1"/>
        <v>0.23151723181606021</v>
      </c>
      <c r="J28" s="33">
        <v>2656107</v>
      </c>
      <c r="K28" s="38">
        <f t="shared" si="2"/>
        <v>0.19268755520682318</v>
      </c>
      <c r="L28" s="33">
        <v>1801671</v>
      </c>
      <c r="M28" s="38">
        <f t="shared" si="3"/>
        <v>0.13070240780097803</v>
      </c>
      <c r="N28" s="33">
        <f t="shared" si="4"/>
        <v>10113614</v>
      </c>
      <c r="O28" s="38">
        <f t="shared" si="5"/>
        <v>0.73369316671561047</v>
      </c>
      <c r="P28" s="33">
        <v>2399484</v>
      </c>
      <c r="Q28" s="33">
        <v>13383476</v>
      </c>
      <c r="R28" s="33">
        <v>12708828</v>
      </c>
      <c r="S28" s="33">
        <v>7951050</v>
      </c>
      <c r="T28" s="38">
        <f t="shared" si="6"/>
        <v>0.62563204097183467</v>
      </c>
      <c r="U28" s="38">
        <f t="shared" si="7"/>
        <v>-0.24914231559785349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14714949</v>
      </c>
      <c r="E29" s="33">
        <v>15288709</v>
      </c>
      <c r="F29" s="33">
        <v>3299359</v>
      </c>
      <c r="G29" s="38">
        <f t="shared" si="0"/>
        <v>0.2242181743205498</v>
      </c>
      <c r="H29" s="33">
        <v>7240523</v>
      </c>
      <c r="I29" s="38">
        <f t="shared" si="1"/>
        <v>0.49205219807421691</v>
      </c>
      <c r="J29" s="33">
        <v>6729841</v>
      </c>
      <c r="K29" s="38">
        <f t="shared" si="2"/>
        <v>0.44018373297575353</v>
      </c>
      <c r="L29" s="33">
        <v>11436209</v>
      </c>
      <c r="M29" s="38">
        <f t="shared" si="3"/>
        <v>0.7480166572599426</v>
      </c>
      <c r="N29" s="33">
        <f t="shared" si="4"/>
        <v>28705932</v>
      </c>
      <c r="O29" s="38">
        <f t="shared" si="5"/>
        <v>1.8775903184500404</v>
      </c>
      <c r="P29" s="33">
        <v>9801105</v>
      </c>
      <c r="Q29" s="33">
        <v>14292236</v>
      </c>
      <c r="R29" s="33">
        <v>16289597</v>
      </c>
      <c r="S29" s="33">
        <v>42216534</v>
      </c>
      <c r="T29" s="38">
        <f t="shared" si="6"/>
        <v>2.5916254404574897</v>
      </c>
      <c r="U29" s="38">
        <f t="shared" si="7"/>
        <v>0.16682853617015625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23454997</v>
      </c>
      <c r="E30" s="33">
        <v>23418856</v>
      </c>
      <c r="F30" s="33">
        <v>1785863</v>
      </c>
      <c r="G30" s="38">
        <f t="shared" si="0"/>
        <v>7.6139979894263049E-2</v>
      </c>
      <c r="H30" s="33">
        <v>5292314</v>
      </c>
      <c r="I30" s="38">
        <f t="shared" si="1"/>
        <v>0.22563695062506298</v>
      </c>
      <c r="J30" s="33">
        <v>3975001</v>
      </c>
      <c r="K30" s="38">
        <f t="shared" si="2"/>
        <v>0.16973506306200439</v>
      </c>
      <c r="L30" s="33">
        <v>10662324</v>
      </c>
      <c r="M30" s="38">
        <f t="shared" si="3"/>
        <v>0.45528799528038433</v>
      </c>
      <c r="N30" s="33">
        <f t="shared" si="4"/>
        <v>21715502</v>
      </c>
      <c r="O30" s="38">
        <f t="shared" si="5"/>
        <v>0.92726570418298826</v>
      </c>
      <c r="P30" s="33">
        <v>3815417</v>
      </c>
      <c r="Q30" s="33">
        <v>11260911</v>
      </c>
      <c r="R30" s="33">
        <v>12127369</v>
      </c>
      <c r="S30" s="33">
        <v>10638540</v>
      </c>
      <c r="T30" s="38">
        <f t="shared" si="6"/>
        <v>0.87723396558643507</v>
      </c>
      <c r="U30" s="38">
        <f t="shared" si="7"/>
        <v>1.7945370060467836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7143341</v>
      </c>
      <c r="E31" s="33">
        <v>12651342</v>
      </c>
      <c r="F31" s="33">
        <v>3023724</v>
      </c>
      <c r="G31" s="38">
        <f t="shared" si="0"/>
        <v>0.42329268615343996</v>
      </c>
      <c r="H31" s="33">
        <v>4216783</v>
      </c>
      <c r="I31" s="38">
        <f t="shared" si="1"/>
        <v>0.5903096324254995</v>
      </c>
      <c r="J31" s="33">
        <v>3388034</v>
      </c>
      <c r="K31" s="38">
        <f t="shared" si="2"/>
        <v>0.26780036457792383</v>
      </c>
      <c r="L31" s="33">
        <v>4220955</v>
      </c>
      <c r="M31" s="38">
        <f t="shared" si="3"/>
        <v>0.33363693748852891</v>
      </c>
      <c r="N31" s="33">
        <f t="shared" si="4"/>
        <v>14849496</v>
      </c>
      <c r="O31" s="38">
        <f t="shared" si="5"/>
        <v>1.1737486821556165</v>
      </c>
      <c r="P31" s="33">
        <v>2564569</v>
      </c>
      <c r="Q31" s="33">
        <v>7936048</v>
      </c>
      <c r="R31" s="33">
        <v>8363047</v>
      </c>
      <c r="S31" s="33">
        <v>11633674</v>
      </c>
      <c r="T31" s="38">
        <f t="shared" si="6"/>
        <v>1.3910807867036978</v>
      </c>
      <c r="U31" s="38">
        <f t="shared" si="7"/>
        <v>0.64587304923361399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6171538</v>
      </c>
      <c r="E32" s="33">
        <v>6271555</v>
      </c>
      <c r="F32" s="33">
        <v>870564</v>
      </c>
      <c r="G32" s="38">
        <f t="shared" si="0"/>
        <v>0.14106110988865336</v>
      </c>
      <c r="H32" s="33">
        <v>389346</v>
      </c>
      <c r="I32" s="38">
        <f t="shared" si="1"/>
        <v>6.3087353589980327E-2</v>
      </c>
      <c r="J32" s="33">
        <v>0</v>
      </c>
      <c r="K32" s="38">
        <f t="shared" si="2"/>
        <v>0</v>
      </c>
      <c r="L32" s="33">
        <v>228822</v>
      </c>
      <c r="M32" s="38">
        <f t="shared" si="3"/>
        <v>3.648568815867835E-2</v>
      </c>
      <c r="N32" s="33">
        <f t="shared" si="4"/>
        <v>1488732</v>
      </c>
      <c r="O32" s="38">
        <f t="shared" si="5"/>
        <v>0.23737844920438392</v>
      </c>
      <c r="P32" s="33">
        <v>558005</v>
      </c>
      <c r="Q32" s="33">
        <v>4104793</v>
      </c>
      <c r="R32" s="33">
        <v>6436103</v>
      </c>
      <c r="S32" s="33">
        <v>2327359</v>
      </c>
      <c r="T32" s="38">
        <f t="shared" si="6"/>
        <v>0.36160996801946765</v>
      </c>
      <c r="U32" s="38">
        <f t="shared" si="7"/>
        <v>-0.58992840565944749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17934103</v>
      </c>
      <c r="E33" s="33">
        <v>17924103</v>
      </c>
      <c r="F33" s="33">
        <v>4447360</v>
      </c>
      <c r="G33" s="38">
        <f t="shared" si="0"/>
        <v>0.24798340903919197</v>
      </c>
      <c r="H33" s="33">
        <v>4679868</v>
      </c>
      <c r="I33" s="38">
        <f t="shared" si="1"/>
        <v>0.26094798273434694</v>
      </c>
      <c r="J33" s="33">
        <v>4694361</v>
      </c>
      <c r="K33" s="38">
        <f t="shared" si="2"/>
        <v>0.26190214372233855</v>
      </c>
      <c r="L33" s="33">
        <v>4250923</v>
      </c>
      <c r="M33" s="38">
        <f t="shared" si="3"/>
        <v>0.23716238408136797</v>
      </c>
      <c r="N33" s="33">
        <f t="shared" si="4"/>
        <v>18072512</v>
      </c>
      <c r="O33" s="38">
        <f t="shared" si="5"/>
        <v>1.0082798564592046</v>
      </c>
      <c r="P33" s="33">
        <v>4153538</v>
      </c>
      <c r="Q33" s="33">
        <v>16798909</v>
      </c>
      <c r="R33" s="33">
        <v>16841347</v>
      </c>
      <c r="S33" s="33">
        <v>18023304</v>
      </c>
      <c r="T33" s="38">
        <f t="shared" si="6"/>
        <v>1.0701818565937748</v>
      </c>
      <c r="U33" s="38">
        <f t="shared" si="7"/>
        <v>2.3446276403394029E-2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17744902</v>
      </c>
      <c r="E34" s="33">
        <v>16368143</v>
      </c>
      <c r="F34" s="33">
        <v>3599858</v>
      </c>
      <c r="G34" s="38">
        <f t="shared" si="0"/>
        <v>0.20286716714468189</v>
      </c>
      <c r="H34" s="33">
        <v>3787261</v>
      </c>
      <c r="I34" s="38">
        <f t="shared" si="1"/>
        <v>0.2134281158611076</v>
      </c>
      <c r="J34" s="33">
        <v>4187867</v>
      </c>
      <c r="K34" s="38">
        <f t="shared" si="2"/>
        <v>0.25585474173826561</v>
      </c>
      <c r="L34" s="33">
        <v>4059858</v>
      </c>
      <c r="M34" s="38">
        <f t="shared" si="3"/>
        <v>0.24803412335779323</v>
      </c>
      <c r="N34" s="33">
        <f t="shared" si="4"/>
        <v>15634844</v>
      </c>
      <c r="O34" s="38">
        <f t="shared" si="5"/>
        <v>0.9551996216064339</v>
      </c>
      <c r="P34" s="33">
        <v>2643919</v>
      </c>
      <c r="Q34" s="33">
        <v>18723941</v>
      </c>
      <c r="R34" s="33">
        <v>11603393</v>
      </c>
      <c r="S34" s="33">
        <v>15304020</v>
      </c>
      <c r="T34" s="38">
        <f t="shared" si="6"/>
        <v>1.3189262830277317</v>
      </c>
      <c r="U34" s="38">
        <f t="shared" si="7"/>
        <v>0.53554552919359488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100562824</v>
      </c>
      <c r="E35" s="34">
        <f>SUM(E28:E34)</f>
        <v>105707236</v>
      </c>
      <c r="F35" s="34">
        <f>SUM(F28:F34)</f>
        <v>19580466</v>
      </c>
      <c r="G35" s="39">
        <f t="shared" si="0"/>
        <v>0.19470879218745885</v>
      </c>
      <c r="H35" s="34">
        <f>SUM(H28:H34)</f>
        <v>28708193</v>
      </c>
      <c r="I35" s="39">
        <f t="shared" si="1"/>
        <v>0.28547520702083706</v>
      </c>
      <c r="J35" s="34">
        <f>SUM(J28:J34)</f>
        <v>25631211</v>
      </c>
      <c r="K35" s="39">
        <f t="shared" si="2"/>
        <v>0.24247357106187131</v>
      </c>
      <c r="L35" s="34">
        <f>SUM(L28:L34)</f>
        <v>36660762</v>
      </c>
      <c r="M35" s="39">
        <f t="shared" si="3"/>
        <v>0.34681411970699905</v>
      </c>
      <c r="N35" s="34">
        <f t="shared" si="4"/>
        <v>110580632</v>
      </c>
      <c r="O35" s="39">
        <f t="shared" si="5"/>
        <v>1.0461027663233953</v>
      </c>
      <c r="P35" s="34">
        <f>SUM(P28:P34)</f>
        <v>25936037</v>
      </c>
      <c r="Q35" s="34">
        <f>SUM(Q28:Q34)</f>
        <v>86500314</v>
      </c>
      <c r="R35" s="34">
        <f>SUM(R28:R34)</f>
        <v>84369684</v>
      </c>
      <c r="S35" s="34">
        <f>SUM(S28:S34)</f>
        <v>108094481</v>
      </c>
      <c r="T35" s="39">
        <f t="shared" si="6"/>
        <v>1.2812004961402961</v>
      </c>
      <c r="U35" s="39">
        <f t="shared" si="7"/>
        <v>0.41350669726450495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5381515</v>
      </c>
      <c r="E36" s="33">
        <v>7375415</v>
      </c>
      <c r="F36" s="33">
        <v>5535</v>
      </c>
      <c r="G36" s="38">
        <f t="shared" si="0"/>
        <v>1.0285207789999657E-3</v>
      </c>
      <c r="H36" s="33">
        <v>2105327</v>
      </c>
      <c r="I36" s="38">
        <f t="shared" si="1"/>
        <v>0.39121455575242287</v>
      </c>
      <c r="J36" s="33">
        <v>1458044</v>
      </c>
      <c r="K36" s="38">
        <f t="shared" si="2"/>
        <v>0.19768975711875197</v>
      </c>
      <c r="L36" s="33">
        <v>2855854</v>
      </c>
      <c r="M36" s="38">
        <f t="shared" si="3"/>
        <v>0.38721265176264658</v>
      </c>
      <c r="N36" s="33">
        <f t="shared" si="4"/>
        <v>6424760</v>
      </c>
      <c r="O36" s="38">
        <f t="shared" si="5"/>
        <v>0.87110488019996168</v>
      </c>
      <c r="P36" s="33">
        <v>2211063</v>
      </c>
      <c r="Q36" s="33">
        <v>7228243</v>
      </c>
      <c r="R36" s="33">
        <v>7328701</v>
      </c>
      <c r="S36" s="33">
        <v>6281100</v>
      </c>
      <c r="T36" s="38">
        <f t="shared" si="6"/>
        <v>0.85705502243849219</v>
      </c>
      <c r="U36" s="38">
        <f t="shared" si="7"/>
        <v>0.29162036540795078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11869934</v>
      </c>
      <c r="E37" s="33">
        <v>18538238</v>
      </c>
      <c r="F37" s="33">
        <v>1463682</v>
      </c>
      <c r="G37" s="38">
        <f t="shared" si="0"/>
        <v>0.12331003693870581</v>
      </c>
      <c r="H37" s="33">
        <v>3608712</v>
      </c>
      <c r="I37" s="38">
        <f t="shared" si="1"/>
        <v>0.30402123550139371</v>
      </c>
      <c r="J37" s="33">
        <v>3928305</v>
      </c>
      <c r="K37" s="38">
        <f t="shared" si="2"/>
        <v>0.21190282485314949</v>
      </c>
      <c r="L37" s="33">
        <v>4246197</v>
      </c>
      <c r="M37" s="38">
        <f t="shared" si="3"/>
        <v>0.22905073286900299</v>
      </c>
      <c r="N37" s="33">
        <f t="shared" si="4"/>
        <v>13246896</v>
      </c>
      <c r="O37" s="38">
        <f t="shared" si="5"/>
        <v>0.71457147113981379</v>
      </c>
      <c r="P37" s="33">
        <v>1983236</v>
      </c>
      <c r="Q37" s="33">
        <v>11666228</v>
      </c>
      <c r="R37" s="33">
        <v>11596062</v>
      </c>
      <c r="S37" s="33">
        <v>4222471</v>
      </c>
      <c r="T37" s="38">
        <f t="shared" si="6"/>
        <v>0.36412973645708346</v>
      </c>
      <c r="U37" s="38">
        <f t="shared" si="7"/>
        <v>1.1410447369854118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9401033</v>
      </c>
      <c r="E38" s="33">
        <v>2886896</v>
      </c>
      <c r="F38" s="33">
        <v>410632</v>
      </c>
      <c r="G38" s="38">
        <f t="shared" si="0"/>
        <v>4.367945522582465E-2</v>
      </c>
      <c r="H38" s="33">
        <v>680491</v>
      </c>
      <c r="I38" s="38">
        <f t="shared" si="1"/>
        <v>7.2384704957423301E-2</v>
      </c>
      <c r="J38" s="33">
        <v>654049</v>
      </c>
      <c r="K38" s="38">
        <f t="shared" si="2"/>
        <v>0.22655786699624789</v>
      </c>
      <c r="L38" s="33">
        <v>868404</v>
      </c>
      <c r="M38" s="38">
        <f t="shared" si="3"/>
        <v>0.30080889647566106</v>
      </c>
      <c r="N38" s="33">
        <f t="shared" si="4"/>
        <v>2613576</v>
      </c>
      <c r="O38" s="38">
        <f t="shared" si="5"/>
        <v>0.90532391883878049</v>
      </c>
      <c r="P38" s="33">
        <v>24406</v>
      </c>
      <c r="Q38" s="33">
        <v>0</v>
      </c>
      <c r="R38" s="33">
        <v>6694358</v>
      </c>
      <c r="S38" s="33">
        <v>24406</v>
      </c>
      <c r="T38" s="38">
        <f t="shared" si="6"/>
        <v>3.6457566207244965E-3</v>
      </c>
      <c r="U38" s="38">
        <f t="shared" si="7"/>
        <v>34.581578300417931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26652482</v>
      </c>
      <c r="E40" s="34">
        <f>SUM(E36:E39)</f>
        <v>28800549</v>
      </c>
      <c r="F40" s="34">
        <f>SUM(F36:F39)</f>
        <v>1879849</v>
      </c>
      <c r="G40" s="39">
        <f t="shared" si="0"/>
        <v>7.0531855157054416E-2</v>
      </c>
      <c r="H40" s="34">
        <f>SUM(H36:H39)</f>
        <v>6394530</v>
      </c>
      <c r="I40" s="39">
        <f t="shared" si="1"/>
        <v>0.23992249577356436</v>
      </c>
      <c r="J40" s="34">
        <f>SUM(J36:J39)</f>
        <v>6040398</v>
      </c>
      <c r="K40" s="39">
        <f t="shared" si="2"/>
        <v>0.20973204364958459</v>
      </c>
      <c r="L40" s="34">
        <f>SUM(L36:L39)</f>
        <v>7970455</v>
      </c>
      <c r="M40" s="39">
        <f t="shared" si="3"/>
        <v>0.27674663423950702</v>
      </c>
      <c r="N40" s="34">
        <f t="shared" si="4"/>
        <v>22285232</v>
      </c>
      <c r="O40" s="39">
        <f t="shared" si="5"/>
        <v>0.77377802763412595</v>
      </c>
      <c r="P40" s="34">
        <f>SUM(P36:P39)</f>
        <v>4218705</v>
      </c>
      <c r="Q40" s="34">
        <f>SUM(Q36:Q39)</f>
        <v>18894471</v>
      </c>
      <c r="R40" s="34">
        <f>SUM(R36:R39)</f>
        <v>25619121</v>
      </c>
      <c r="S40" s="34">
        <f>SUM(S36:S39)</f>
        <v>10527977</v>
      </c>
      <c r="T40" s="39">
        <f t="shared" si="6"/>
        <v>0.41094216308201986</v>
      </c>
      <c r="U40" s="39">
        <f t="shared" si="7"/>
        <v>0.88931318971106066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31604382</v>
      </c>
      <c r="E42" s="33">
        <v>31302749</v>
      </c>
      <c r="F42" s="33">
        <v>9065455</v>
      </c>
      <c r="G42" s="38">
        <f t="shared" si="0"/>
        <v>0.28684171074757925</v>
      </c>
      <c r="H42" s="33">
        <v>6314137</v>
      </c>
      <c r="I42" s="38">
        <f t="shared" si="1"/>
        <v>0.19978675741863897</v>
      </c>
      <c r="J42" s="33">
        <v>12870144</v>
      </c>
      <c r="K42" s="38">
        <f t="shared" si="2"/>
        <v>0.41115059894579864</v>
      </c>
      <c r="L42" s="33">
        <v>9314007</v>
      </c>
      <c r="M42" s="38">
        <f t="shared" si="3"/>
        <v>0.29754597591412818</v>
      </c>
      <c r="N42" s="33">
        <f t="shared" si="4"/>
        <v>37563743</v>
      </c>
      <c r="O42" s="38">
        <f t="shared" si="5"/>
        <v>1.2000141904469797</v>
      </c>
      <c r="P42" s="33">
        <v>9716699</v>
      </c>
      <c r="Q42" s="33">
        <v>28568690</v>
      </c>
      <c r="R42" s="33">
        <v>31750871</v>
      </c>
      <c r="S42" s="33">
        <v>34488410</v>
      </c>
      <c r="T42" s="38">
        <f t="shared" si="6"/>
        <v>1.0862193355262602</v>
      </c>
      <c r="U42" s="38">
        <f t="shared" si="7"/>
        <v>-4.1443292624377848E-2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23451094</v>
      </c>
      <c r="E43" s="33">
        <v>24994076</v>
      </c>
      <c r="F43" s="33">
        <v>5256352</v>
      </c>
      <c r="G43" s="38">
        <f t="shared" si="0"/>
        <v>0.22414101448742646</v>
      </c>
      <c r="H43" s="33">
        <v>3487236</v>
      </c>
      <c r="I43" s="38">
        <f t="shared" si="1"/>
        <v>0.14870248697139674</v>
      </c>
      <c r="J43" s="33">
        <v>2750721</v>
      </c>
      <c r="K43" s="38">
        <f t="shared" si="2"/>
        <v>0.11005491861351466</v>
      </c>
      <c r="L43" s="33">
        <v>4206128</v>
      </c>
      <c r="M43" s="38">
        <f t="shared" si="3"/>
        <v>0.16828499681284478</v>
      </c>
      <c r="N43" s="33">
        <f t="shared" si="4"/>
        <v>15700437</v>
      </c>
      <c r="O43" s="38">
        <f t="shared" si="5"/>
        <v>0.62816633029362634</v>
      </c>
      <c r="P43" s="33">
        <v>4569145</v>
      </c>
      <c r="Q43" s="33">
        <v>17447993</v>
      </c>
      <c r="R43" s="33">
        <v>24791316</v>
      </c>
      <c r="S43" s="33">
        <v>15453755</v>
      </c>
      <c r="T43" s="38">
        <f t="shared" si="6"/>
        <v>0.62335355654375102</v>
      </c>
      <c r="U43" s="38">
        <f t="shared" si="7"/>
        <v>-7.944965633614165E-2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55600</v>
      </c>
      <c r="E44" s="33">
        <v>55600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33348</v>
      </c>
      <c r="M44" s="38">
        <f t="shared" si="3"/>
        <v>0.59978417266187045</v>
      </c>
      <c r="N44" s="33">
        <f t="shared" si="4"/>
        <v>33348</v>
      </c>
      <c r="O44" s="38">
        <f t="shared" si="5"/>
        <v>0.59978417266187045</v>
      </c>
      <c r="P44" s="33">
        <v>391610</v>
      </c>
      <c r="Q44" s="33">
        <v>21270</v>
      </c>
      <c r="R44" s="33">
        <v>1597612</v>
      </c>
      <c r="S44" s="33">
        <v>1550270</v>
      </c>
      <c r="T44" s="38">
        <f t="shared" si="6"/>
        <v>0.97036702278150144</v>
      </c>
      <c r="U44" s="38">
        <f t="shared" si="7"/>
        <v>-0.91484384974847421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13383896</v>
      </c>
      <c r="E45" s="33">
        <v>22173910</v>
      </c>
      <c r="F45" s="33">
        <v>5396263</v>
      </c>
      <c r="G45" s="38">
        <f t="shared" si="0"/>
        <v>0.40319074505659636</v>
      </c>
      <c r="H45" s="33">
        <v>5732818</v>
      </c>
      <c r="I45" s="38">
        <f t="shared" si="1"/>
        <v>0.42833701038920208</v>
      </c>
      <c r="J45" s="33">
        <v>5691593</v>
      </c>
      <c r="K45" s="38">
        <f t="shared" si="2"/>
        <v>0.25667971954427521</v>
      </c>
      <c r="L45" s="33">
        <v>5595449</v>
      </c>
      <c r="M45" s="38">
        <f t="shared" si="3"/>
        <v>0.25234381306679787</v>
      </c>
      <c r="N45" s="33">
        <f t="shared" si="4"/>
        <v>22416123</v>
      </c>
      <c r="O45" s="38">
        <f t="shared" si="5"/>
        <v>1.0109233328718299</v>
      </c>
      <c r="P45" s="33">
        <v>5730645</v>
      </c>
      <c r="Q45" s="33">
        <v>14926575</v>
      </c>
      <c r="R45" s="33">
        <v>24935222</v>
      </c>
      <c r="S45" s="33">
        <v>23164418</v>
      </c>
      <c r="T45" s="38">
        <f t="shared" si="6"/>
        <v>0.92898382857790474</v>
      </c>
      <c r="U45" s="38">
        <f t="shared" si="7"/>
        <v>-2.3591759740831941E-2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46550580</v>
      </c>
      <c r="E46" s="33">
        <v>43868666</v>
      </c>
      <c r="F46" s="33">
        <v>8589656</v>
      </c>
      <c r="G46" s="38">
        <f t="shared" si="0"/>
        <v>0.1845230714633416</v>
      </c>
      <c r="H46" s="33">
        <v>9049065</v>
      </c>
      <c r="I46" s="38">
        <f t="shared" si="1"/>
        <v>0.19439209994805651</v>
      </c>
      <c r="J46" s="33">
        <v>9573448</v>
      </c>
      <c r="K46" s="38">
        <f t="shared" si="2"/>
        <v>0.21822974968055786</v>
      </c>
      <c r="L46" s="33">
        <v>8515143</v>
      </c>
      <c r="M46" s="38">
        <f t="shared" si="3"/>
        <v>0.19410535528935391</v>
      </c>
      <c r="N46" s="33">
        <f t="shared" si="4"/>
        <v>35727312</v>
      </c>
      <c r="O46" s="38">
        <f t="shared" si="5"/>
        <v>0.81441528219709258</v>
      </c>
      <c r="P46" s="33">
        <v>9859278</v>
      </c>
      <c r="Q46" s="33">
        <v>48739915</v>
      </c>
      <c r="R46" s="33">
        <v>56929638</v>
      </c>
      <c r="S46" s="33">
        <v>42469785</v>
      </c>
      <c r="T46" s="38">
        <f t="shared" si="6"/>
        <v>0.74600483143771268</v>
      </c>
      <c r="U46" s="38">
        <f t="shared" si="7"/>
        <v>-0.13633199104437466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115045552</v>
      </c>
      <c r="E47" s="34">
        <f>SUM(E41:E46)</f>
        <v>122395001</v>
      </c>
      <c r="F47" s="34">
        <f>SUM(F41:F46)</f>
        <v>28307726</v>
      </c>
      <c r="G47" s="39">
        <f t="shared" si="0"/>
        <v>0.24605667501165104</v>
      </c>
      <c r="H47" s="34">
        <f>SUM(H41:H46)</f>
        <v>24583256</v>
      </c>
      <c r="I47" s="39">
        <f t="shared" si="1"/>
        <v>0.21368280279101967</v>
      </c>
      <c r="J47" s="34">
        <f>SUM(J41:J46)</f>
        <v>30885906</v>
      </c>
      <c r="K47" s="39">
        <f t="shared" si="2"/>
        <v>0.25234613952901558</v>
      </c>
      <c r="L47" s="34">
        <f>SUM(L41:L46)</f>
        <v>27664075</v>
      </c>
      <c r="M47" s="39">
        <f t="shared" si="3"/>
        <v>0.22602291575617536</v>
      </c>
      <c r="N47" s="34">
        <f t="shared" si="4"/>
        <v>111440963</v>
      </c>
      <c r="O47" s="39">
        <f t="shared" si="5"/>
        <v>0.91050257028062775</v>
      </c>
      <c r="P47" s="34">
        <f>SUM(P41:P46)</f>
        <v>30267377</v>
      </c>
      <c r="Q47" s="34">
        <f>SUM(Q41:Q46)</f>
        <v>109704443</v>
      </c>
      <c r="R47" s="34">
        <f>SUM(R41:R46)</f>
        <v>140004659</v>
      </c>
      <c r="S47" s="34">
        <f>SUM(S41:S46)</f>
        <v>117126638</v>
      </c>
      <c r="T47" s="39">
        <f t="shared" si="6"/>
        <v>0.83659100230371619</v>
      </c>
      <c r="U47" s="39">
        <f t="shared" si="7"/>
        <v>-8.6010162030228154E-2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20523372</v>
      </c>
      <c r="E48" s="33">
        <v>19973372</v>
      </c>
      <c r="F48" s="33">
        <v>4610442</v>
      </c>
      <c r="G48" s="38">
        <f t="shared" si="0"/>
        <v>0.22464349425620703</v>
      </c>
      <c r="H48" s="33">
        <v>4046796</v>
      </c>
      <c r="I48" s="38">
        <f t="shared" si="1"/>
        <v>0.19717987862813185</v>
      </c>
      <c r="J48" s="33">
        <v>2261163</v>
      </c>
      <c r="K48" s="38">
        <f t="shared" si="2"/>
        <v>0.11320887629790302</v>
      </c>
      <c r="L48" s="33">
        <v>4896519</v>
      </c>
      <c r="M48" s="38">
        <f t="shared" si="3"/>
        <v>0.24515234583324239</v>
      </c>
      <c r="N48" s="33">
        <f t="shared" si="4"/>
        <v>15814920</v>
      </c>
      <c r="O48" s="38">
        <f t="shared" si="5"/>
        <v>0.79180020278999463</v>
      </c>
      <c r="P48" s="33">
        <v>3267243</v>
      </c>
      <c r="Q48" s="33">
        <v>15350640</v>
      </c>
      <c r="R48" s="33">
        <v>17190974</v>
      </c>
      <c r="S48" s="33">
        <v>11831340</v>
      </c>
      <c r="T48" s="38">
        <f t="shared" si="6"/>
        <v>0.68822976522447188</v>
      </c>
      <c r="U48" s="38">
        <f t="shared" si="7"/>
        <v>0.49866997955156678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2904</v>
      </c>
      <c r="E49" s="33">
        <v>2904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7465</v>
      </c>
      <c r="R49" s="33">
        <v>7465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11966919</v>
      </c>
      <c r="E50" s="33">
        <v>10509230</v>
      </c>
      <c r="F50" s="33">
        <v>2087663</v>
      </c>
      <c r="G50" s="38">
        <f t="shared" si="0"/>
        <v>0.17445283953204663</v>
      </c>
      <c r="H50" s="33">
        <v>1881351</v>
      </c>
      <c r="I50" s="38">
        <f t="shared" si="1"/>
        <v>0.15721264596175508</v>
      </c>
      <c r="J50" s="33">
        <v>1864551</v>
      </c>
      <c r="K50" s="38">
        <f t="shared" si="2"/>
        <v>0.17742032480019945</v>
      </c>
      <c r="L50" s="33">
        <v>2907190</v>
      </c>
      <c r="M50" s="38">
        <f t="shared" si="3"/>
        <v>0.27663206533685153</v>
      </c>
      <c r="N50" s="33">
        <f t="shared" si="4"/>
        <v>8740755</v>
      </c>
      <c r="O50" s="38">
        <f t="shared" si="5"/>
        <v>0.83172173413275763</v>
      </c>
      <c r="P50" s="33">
        <v>2182126</v>
      </c>
      <c r="Q50" s="33">
        <v>12117084</v>
      </c>
      <c r="R50" s="33">
        <v>11493584</v>
      </c>
      <c r="S50" s="33">
        <v>7248756</v>
      </c>
      <c r="T50" s="38">
        <f t="shared" si="6"/>
        <v>0.6306784724416683</v>
      </c>
      <c r="U50" s="38">
        <f t="shared" si="7"/>
        <v>0.3322741216593359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42620578</v>
      </c>
      <c r="E51" s="33">
        <v>40749731</v>
      </c>
      <c r="F51" s="33">
        <v>6299235</v>
      </c>
      <c r="G51" s="38">
        <f t="shared" si="0"/>
        <v>0.14779797214387849</v>
      </c>
      <c r="H51" s="33">
        <v>8083172</v>
      </c>
      <c r="I51" s="38">
        <f t="shared" si="1"/>
        <v>0.18965420881903572</v>
      </c>
      <c r="J51" s="33">
        <v>7613797</v>
      </c>
      <c r="K51" s="38">
        <f t="shared" si="2"/>
        <v>0.18684287756402612</v>
      </c>
      <c r="L51" s="33">
        <v>8157776</v>
      </c>
      <c r="M51" s="38">
        <f t="shared" si="3"/>
        <v>0.20019214359967186</v>
      </c>
      <c r="N51" s="33">
        <f t="shared" si="4"/>
        <v>30153980</v>
      </c>
      <c r="O51" s="38">
        <f t="shared" si="5"/>
        <v>0.73997985410014122</v>
      </c>
      <c r="P51" s="33">
        <v>8021357</v>
      </c>
      <c r="Q51" s="33">
        <v>27619235</v>
      </c>
      <c r="R51" s="33">
        <v>26636527</v>
      </c>
      <c r="S51" s="33">
        <v>24365875</v>
      </c>
      <c r="T51" s="38">
        <f t="shared" si="6"/>
        <v>0.91475420200238566</v>
      </c>
      <c r="U51" s="38">
        <f t="shared" si="7"/>
        <v>1.7006972760344574E-2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30498530</v>
      </c>
      <c r="E52" s="33">
        <v>26721445</v>
      </c>
      <c r="F52" s="33">
        <v>4877437</v>
      </c>
      <c r="G52" s="38">
        <f t="shared" si="0"/>
        <v>0.15992367500991031</v>
      </c>
      <c r="H52" s="33">
        <v>6337937</v>
      </c>
      <c r="I52" s="38">
        <f t="shared" si="1"/>
        <v>0.20781122893464046</v>
      </c>
      <c r="J52" s="33">
        <v>4427588</v>
      </c>
      <c r="K52" s="38">
        <f t="shared" si="2"/>
        <v>0.16569418308029374</v>
      </c>
      <c r="L52" s="33">
        <v>5491084</v>
      </c>
      <c r="M52" s="38">
        <f t="shared" si="3"/>
        <v>0.20549352776393642</v>
      </c>
      <c r="N52" s="33">
        <f t="shared" si="4"/>
        <v>21134046</v>
      </c>
      <c r="O52" s="38">
        <f t="shared" si="5"/>
        <v>0.79090206386668083</v>
      </c>
      <c r="P52" s="33">
        <v>8944906</v>
      </c>
      <c r="Q52" s="33">
        <v>92085484</v>
      </c>
      <c r="R52" s="33">
        <v>37240953</v>
      </c>
      <c r="S52" s="33">
        <v>23097057</v>
      </c>
      <c r="T52" s="38">
        <f t="shared" si="6"/>
        <v>0.62020585241199389</v>
      </c>
      <c r="U52" s="38">
        <f t="shared" si="7"/>
        <v>-0.38612166522487767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105612303</v>
      </c>
      <c r="E53" s="34">
        <f>SUM(E48:E52)</f>
        <v>97956682</v>
      </c>
      <c r="F53" s="34">
        <f>SUM(F48:F52)</f>
        <v>17874777</v>
      </c>
      <c r="G53" s="39">
        <f t="shared" si="0"/>
        <v>0.1692490031204035</v>
      </c>
      <c r="H53" s="34">
        <f>SUM(H48:H52)</f>
        <v>20349256</v>
      </c>
      <c r="I53" s="39">
        <f t="shared" si="1"/>
        <v>0.19267883969919677</v>
      </c>
      <c r="J53" s="34">
        <f>SUM(J48:J52)</f>
        <v>16167099</v>
      </c>
      <c r="K53" s="39">
        <f t="shared" si="2"/>
        <v>0.16504335048833116</v>
      </c>
      <c r="L53" s="34">
        <f>SUM(L48:L52)</f>
        <v>21452569</v>
      </c>
      <c r="M53" s="39">
        <f t="shared" si="3"/>
        <v>0.21900056802658954</v>
      </c>
      <c r="N53" s="34">
        <f t="shared" si="4"/>
        <v>75843701</v>
      </c>
      <c r="O53" s="39">
        <f t="shared" si="5"/>
        <v>0.77425755396655838</v>
      </c>
      <c r="P53" s="34">
        <f>SUM(P48:P52)</f>
        <v>22415632</v>
      </c>
      <c r="Q53" s="34">
        <f>SUM(Q48:Q52)</f>
        <v>147179908</v>
      </c>
      <c r="R53" s="34">
        <f>SUM(R48:R52)</f>
        <v>92569503</v>
      </c>
      <c r="S53" s="34">
        <f>SUM(S48:S52)</f>
        <v>66543028</v>
      </c>
      <c r="T53" s="39">
        <f t="shared" si="6"/>
        <v>0.71884395879277863</v>
      </c>
      <c r="U53" s="39">
        <f t="shared" si="7"/>
        <v>-4.2963901263189941E-2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1077773842</v>
      </c>
      <c r="E54" s="34">
        <f>SUM(E8:E9,E11:E18,E20:E26,E28:E34,E36:E39,E41:E46,E48:E52)</f>
        <v>1090762959</v>
      </c>
      <c r="F54" s="34">
        <f>SUM(F8:F9,F11:F18,F20:F26,F28:F34,F36:F39,F41:F46,F48:F52)</f>
        <v>179413504</v>
      </c>
      <c r="G54" s="39">
        <f t="shared" si="0"/>
        <v>0.16646674562732613</v>
      </c>
      <c r="H54" s="34">
        <f>SUM(H8:H9,H11:H18,H20:H26,H28:H34,H36:H39,H41:H46,H48:H52)</f>
        <v>237097794</v>
      </c>
      <c r="I54" s="39">
        <f t="shared" si="1"/>
        <v>0.21998844726090505</v>
      </c>
      <c r="J54" s="34">
        <f>SUM(J8:J9,J11:J18,J20:J26,J28:J34,J36:J39,J41:J46,J48:J52)</f>
        <v>212737497</v>
      </c>
      <c r="K54" s="39">
        <f t="shared" si="2"/>
        <v>0.19503549808386919</v>
      </c>
      <c r="L54" s="34">
        <f>SUM(L8:L9,L11:L18,L20:L26,L28:L34,L36:L39,L41:L46,L48:L52)</f>
        <v>251007757</v>
      </c>
      <c r="M54" s="39">
        <f t="shared" si="3"/>
        <v>0.23012126963875018</v>
      </c>
      <c r="N54" s="34">
        <f t="shared" si="4"/>
        <v>880256552</v>
      </c>
      <c r="O54" s="39">
        <f t="shared" si="5"/>
        <v>0.80700994174482232</v>
      </c>
      <c r="P54" s="34">
        <f>SUM(P8:P9,P11:P18,P20:P26,P28:P34,P36:P39,P41:P46,P48:P52)</f>
        <v>184386806</v>
      </c>
      <c r="Q54" s="34">
        <f>SUM(Q8:Q9,Q11:Q18,Q20:Q26,Q28:Q34,Q36:Q39,Q41:Q46,Q48:Q52)</f>
        <v>681796843</v>
      </c>
      <c r="R54" s="34">
        <f>SUM(R8:R9,R11:R18,R20:R26,R28:R34,R36:R39,R41:R46,R48:R52)</f>
        <v>681762523</v>
      </c>
      <c r="S54" s="34">
        <f>SUM(S8:S9,S11:S18,S20:S26,S28:S34,S36:S39,S41:S46,S48:S52)</f>
        <v>622891708</v>
      </c>
      <c r="T54" s="39">
        <f t="shared" si="6"/>
        <v>0.91364908892183272</v>
      </c>
      <c r="U54" s="39">
        <f t="shared" si="7"/>
        <v>0.3613108358740158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47562686</v>
      </c>
      <c r="E57" s="33">
        <v>51112672</v>
      </c>
      <c r="F57" s="33">
        <v>11289847</v>
      </c>
      <c r="G57" s="38">
        <f t="shared" ref="G57:G85" si="8">IF(($D57      =0),0,($F57      /$D57      ))</f>
        <v>0.23736773402578651</v>
      </c>
      <c r="H57" s="33">
        <v>13728341</v>
      </c>
      <c r="I57" s="38">
        <f t="shared" ref="I57:I85" si="9">IF(($D57      =0),0,($H57      /$D57      ))</f>
        <v>0.28863678977255408</v>
      </c>
      <c r="J57" s="33">
        <v>8392380</v>
      </c>
      <c r="K57" s="38">
        <f t="shared" ref="K57:K85" si="10">IF(($E57      =0),0,($J57      /$E57      ))</f>
        <v>0.16419372479685665</v>
      </c>
      <c r="L57" s="33">
        <v>15505792</v>
      </c>
      <c r="M57" s="38">
        <f t="shared" ref="M57:M85" si="11">IF(($E57      =0),0,($L57      /$E57      ))</f>
        <v>0.30336492680327887</v>
      </c>
      <c r="N57" s="33">
        <f t="shared" ref="N57:N85" si="12">$F57      +$H57      +$J57      +$L57</f>
        <v>48916360</v>
      </c>
      <c r="O57" s="38">
        <f t="shared" ref="O57:O85" si="13">IF(($E57      =0),0,($N57      /$E57      ))</f>
        <v>0.95702999052759363</v>
      </c>
      <c r="P57" s="33">
        <v>11580695</v>
      </c>
      <c r="Q57" s="33">
        <v>49329987</v>
      </c>
      <c r="R57" s="33">
        <v>47433885</v>
      </c>
      <c r="S57" s="33">
        <v>44316438</v>
      </c>
      <c r="T57" s="38">
        <f t="shared" ref="T57:T85" si="14">IF(($R57      =0),0,($S57      /$R57      ))</f>
        <v>0.93427805881807913</v>
      </c>
      <c r="U57" s="38">
        <f t="shared" ref="U57:U85" si="15">IF(($P57      =0),0,(($L57      /$P57      )-1))</f>
        <v>0.33893449400057585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47562686</v>
      </c>
      <c r="E58" s="34">
        <f>E57</f>
        <v>51112672</v>
      </c>
      <c r="F58" s="34">
        <f>F57</f>
        <v>11289847</v>
      </c>
      <c r="G58" s="39">
        <f t="shared" si="8"/>
        <v>0.23736773402578651</v>
      </c>
      <c r="H58" s="34">
        <f>H57</f>
        <v>13728341</v>
      </c>
      <c r="I58" s="39">
        <f t="shared" si="9"/>
        <v>0.28863678977255408</v>
      </c>
      <c r="J58" s="34">
        <f>J57</f>
        <v>8392380</v>
      </c>
      <c r="K58" s="39">
        <f t="shared" si="10"/>
        <v>0.16419372479685665</v>
      </c>
      <c r="L58" s="34">
        <f>L57</f>
        <v>15505792</v>
      </c>
      <c r="M58" s="39">
        <f t="shared" si="11"/>
        <v>0.30336492680327887</v>
      </c>
      <c r="N58" s="34">
        <f t="shared" si="12"/>
        <v>48916360</v>
      </c>
      <c r="O58" s="39">
        <f t="shared" si="13"/>
        <v>0.95702999052759363</v>
      </c>
      <c r="P58" s="34">
        <f>P57</f>
        <v>11580695</v>
      </c>
      <c r="Q58" s="34">
        <f>Q57</f>
        <v>49329987</v>
      </c>
      <c r="R58" s="34">
        <f>R57</f>
        <v>47433885</v>
      </c>
      <c r="S58" s="34">
        <f>S57</f>
        <v>44316438</v>
      </c>
      <c r="T58" s="39">
        <f t="shared" si="14"/>
        <v>0.93427805881807913</v>
      </c>
      <c r="U58" s="39">
        <f t="shared" si="15"/>
        <v>0.33893449400057585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2700000</v>
      </c>
      <c r="E59" s="33">
        <v>3641370</v>
      </c>
      <c r="F59" s="33">
        <v>44875</v>
      </c>
      <c r="G59" s="38">
        <f t="shared" si="8"/>
        <v>1.6620370370370369E-2</v>
      </c>
      <c r="H59" s="33">
        <v>577478</v>
      </c>
      <c r="I59" s="38">
        <f t="shared" si="9"/>
        <v>0.21388074074074073</v>
      </c>
      <c r="J59" s="33">
        <v>1911535</v>
      </c>
      <c r="K59" s="38">
        <f t="shared" si="10"/>
        <v>0.52494940091229403</v>
      </c>
      <c r="L59" s="33">
        <v>86075</v>
      </c>
      <c r="M59" s="38">
        <f t="shared" si="11"/>
        <v>2.3638081271609313E-2</v>
      </c>
      <c r="N59" s="33">
        <f t="shared" si="12"/>
        <v>2619963</v>
      </c>
      <c r="O59" s="38">
        <f t="shared" si="13"/>
        <v>0.71949925440150275</v>
      </c>
      <c r="P59" s="33">
        <v>2149</v>
      </c>
      <c r="Q59" s="33">
        <v>1000000</v>
      </c>
      <c r="R59" s="33">
        <v>1365000</v>
      </c>
      <c r="S59" s="33">
        <v>703099</v>
      </c>
      <c r="T59" s="38">
        <f t="shared" si="14"/>
        <v>0.51509084249084247</v>
      </c>
      <c r="U59" s="38">
        <f t="shared" si="15"/>
        <v>39.053513261982317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20026629</v>
      </c>
      <c r="E60" s="33">
        <v>22681631</v>
      </c>
      <c r="F60" s="33">
        <v>1640398</v>
      </c>
      <c r="G60" s="38">
        <f t="shared" si="8"/>
        <v>8.1910839812331868E-2</v>
      </c>
      <c r="H60" s="33">
        <v>2916290</v>
      </c>
      <c r="I60" s="38">
        <f t="shared" si="9"/>
        <v>0.14562061343424298</v>
      </c>
      <c r="J60" s="33">
        <v>-1207867</v>
      </c>
      <c r="K60" s="38">
        <f t="shared" si="10"/>
        <v>-5.3253092778028178E-2</v>
      </c>
      <c r="L60" s="33">
        <v>8509052</v>
      </c>
      <c r="M60" s="38">
        <f t="shared" si="11"/>
        <v>0.37515168111146857</v>
      </c>
      <c r="N60" s="33">
        <f t="shared" si="12"/>
        <v>11857873</v>
      </c>
      <c r="O60" s="38">
        <f t="shared" si="13"/>
        <v>0.52279631037115448</v>
      </c>
      <c r="P60" s="33">
        <v>10635489</v>
      </c>
      <c r="Q60" s="33">
        <v>20396500</v>
      </c>
      <c r="R60" s="33">
        <v>23396500</v>
      </c>
      <c r="S60" s="33">
        <v>65241066</v>
      </c>
      <c r="T60" s="38">
        <f t="shared" si="14"/>
        <v>2.7884968264484002</v>
      </c>
      <c r="U60" s="38">
        <f t="shared" si="15"/>
        <v>-0.19993786839514383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8703421</v>
      </c>
      <c r="E61" s="33">
        <v>7574907</v>
      </c>
      <c r="F61" s="33">
        <v>1089053</v>
      </c>
      <c r="G61" s="38">
        <f t="shared" si="8"/>
        <v>0.12512930260411395</v>
      </c>
      <c r="H61" s="33">
        <v>1807998</v>
      </c>
      <c r="I61" s="38">
        <f t="shared" si="9"/>
        <v>0.20773417717010356</v>
      </c>
      <c r="J61" s="33">
        <v>630309</v>
      </c>
      <c r="K61" s="38">
        <f t="shared" si="10"/>
        <v>8.3210130500612087E-2</v>
      </c>
      <c r="L61" s="33">
        <v>1776571</v>
      </c>
      <c r="M61" s="38">
        <f t="shared" si="11"/>
        <v>0.23453370450620714</v>
      </c>
      <c r="N61" s="33">
        <f t="shared" si="12"/>
        <v>5303931</v>
      </c>
      <c r="O61" s="38">
        <f t="shared" si="13"/>
        <v>0.70019750737533804</v>
      </c>
      <c r="P61" s="33">
        <v>1731532</v>
      </c>
      <c r="Q61" s="33">
        <v>14391840</v>
      </c>
      <c r="R61" s="33">
        <v>13363947</v>
      </c>
      <c r="S61" s="33">
        <v>6218396</v>
      </c>
      <c r="T61" s="38">
        <f t="shared" si="14"/>
        <v>0.46531133354539644</v>
      </c>
      <c r="U61" s="38">
        <f t="shared" si="15"/>
        <v>2.6011069965787614E-2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150000</v>
      </c>
      <c r="E62" s="33">
        <v>100000</v>
      </c>
      <c r="F62" s="33">
        <v>0</v>
      </c>
      <c r="G62" s="38">
        <f t="shared" si="8"/>
        <v>0</v>
      </c>
      <c r="H62" s="33">
        <v>2315</v>
      </c>
      <c r="I62" s="38">
        <f t="shared" si="9"/>
        <v>1.5433333333333334E-2</v>
      </c>
      <c r="J62" s="33">
        <v>10000</v>
      </c>
      <c r="K62" s="38">
        <f t="shared" si="10"/>
        <v>0.1</v>
      </c>
      <c r="L62" s="33">
        <v>31614</v>
      </c>
      <c r="M62" s="38">
        <f t="shared" si="11"/>
        <v>0.31613999999999998</v>
      </c>
      <c r="N62" s="33">
        <f t="shared" si="12"/>
        <v>43929</v>
      </c>
      <c r="O62" s="38">
        <f t="shared" si="13"/>
        <v>0.43929000000000001</v>
      </c>
      <c r="P62" s="33">
        <v>15800</v>
      </c>
      <c r="Q62" s="33">
        <v>500000</v>
      </c>
      <c r="R62" s="33">
        <v>750000</v>
      </c>
      <c r="S62" s="33">
        <v>15800</v>
      </c>
      <c r="T62" s="38">
        <f t="shared" si="14"/>
        <v>2.1066666666666668E-2</v>
      </c>
      <c r="U62" s="38">
        <f t="shared" si="15"/>
        <v>1.0008860759493672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31580050</v>
      </c>
      <c r="E63" s="34">
        <f>SUM(E59:E62)</f>
        <v>33997908</v>
      </c>
      <c r="F63" s="34">
        <f>SUM(F59:F62)</f>
        <v>2774326</v>
      </c>
      <c r="G63" s="39">
        <f t="shared" si="8"/>
        <v>8.7850589216926511E-2</v>
      </c>
      <c r="H63" s="34">
        <f>SUM(H59:H62)</f>
        <v>5304081</v>
      </c>
      <c r="I63" s="39">
        <f t="shared" si="9"/>
        <v>0.16795670051187378</v>
      </c>
      <c r="J63" s="34">
        <f>SUM(J59:J62)</f>
        <v>1343977</v>
      </c>
      <c r="K63" s="39">
        <f t="shared" si="10"/>
        <v>3.95311676236079E-2</v>
      </c>
      <c r="L63" s="34">
        <f>SUM(L59:L62)</f>
        <v>10403312</v>
      </c>
      <c r="M63" s="39">
        <f t="shared" si="11"/>
        <v>0.30599859261928702</v>
      </c>
      <c r="N63" s="34">
        <f t="shared" si="12"/>
        <v>19825696</v>
      </c>
      <c r="O63" s="39">
        <f t="shared" si="13"/>
        <v>0.58314458642572953</v>
      </c>
      <c r="P63" s="34">
        <f>SUM(P59:P62)</f>
        <v>12384970</v>
      </c>
      <c r="Q63" s="34">
        <f>SUM(Q59:Q62)</f>
        <v>36288340</v>
      </c>
      <c r="R63" s="34">
        <f>SUM(R59:R62)</f>
        <v>38875447</v>
      </c>
      <c r="S63" s="34">
        <f>SUM(S59:S62)</f>
        <v>72178361</v>
      </c>
      <c r="T63" s="39">
        <f t="shared" si="14"/>
        <v>1.8566567478954004</v>
      </c>
      <c r="U63" s="39">
        <f t="shared" si="15"/>
        <v>-0.16000507066226244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13392157</v>
      </c>
      <c r="E64" s="33">
        <v>13702157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28162</v>
      </c>
      <c r="K64" s="38">
        <f t="shared" si="10"/>
        <v>2.0552968412199625E-3</v>
      </c>
      <c r="L64" s="33">
        <v>0</v>
      </c>
      <c r="M64" s="38">
        <f t="shared" si="11"/>
        <v>0</v>
      </c>
      <c r="N64" s="33">
        <f t="shared" si="12"/>
        <v>28162</v>
      </c>
      <c r="O64" s="38">
        <f t="shared" si="13"/>
        <v>2.0552968412199625E-3</v>
      </c>
      <c r="P64" s="33">
        <v>0</v>
      </c>
      <c r="Q64" s="33">
        <v>6607379</v>
      </c>
      <c r="R64" s="33">
        <v>9357379</v>
      </c>
      <c r="S64" s="33">
        <v>357000</v>
      </c>
      <c r="T64" s="38">
        <f t="shared" si="14"/>
        <v>3.8151708934734824E-2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2861558</v>
      </c>
      <c r="E65" s="33">
        <v>1455530</v>
      </c>
      <c r="F65" s="33">
        <v>353265</v>
      </c>
      <c r="G65" s="38">
        <f t="shared" si="8"/>
        <v>0.12345197965583783</v>
      </c>
      <c r="H65" s="33">
        <v>223992</v>
      </c>
      <c r="I65" s="38">
        <f t="shared" si="9"/>
        <v>7.8276239726750255E-2</v>
      </c>
      <c r="J65" s="33">
        <v>248478</v>
      </c>
      <c r="K65" s="38">
        <f t="shared" si="10"/>
        <v>0.17071307358831492</v>
      </c>
      <c r="L65" s="33">
        <v>167886</v>
      </c>
      <c r="M65" s="38">
        <f t="shared" si="11"/>
        <v>0.11534355183335281</v>
      </c>
      <c r="N65" s="33">
        <f t="shared" si="12"/>
        <v>993621</v>
      </c>
      <c r="O65" s="38">
        <f t="shared" si="13"/>
        <v>0.68265236717896571</v>
      </c>
      <c r="P65" s="33">
        <v>199218</v>
      </c>
      <c r="Q65" s="33">
        <v>1389812</v>
      </c>
      <c r="R65" s="33">
        <v>1820969</v>
      </c>
      <c r="S65" s="33">
        <v>2853905</v>
      </c>
      <c r="T65" s="38">
        <f t="shared" si="14"/>
        <v>1.5672452414071849</v>
      </c>
      <c r="U65" s="38">
        <f t="shared" si="15"/>
        <v>-0.15727494503508721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3693051</v>
      </c>
      <c r="E66" s="33">
        <v>4511166</v>
      </c>
      <c r="F66" s="33">
        <v>0</v>
      </c>
      <c r="G66" s="38">
        <f t="shared" si="8"/>
        <v>0</v>
      </c>
      <c r="H66" s="33">
        <v>4619</v>
      </c>
      <c r="I66" s="38">
        <f t="shared" si="9"/>
        <v>1.2507273796110588E-3</v>
      </c>
      <c r="J66" s="33">
        <v>1917901</v>
      </c>
      <c r="K66" s="38">
        <f t="shared" si="10"/>
        <v>0.42514529503015408</v>
      </c>
      <c r="L66" s="33">
        <v>597666</v>
      </c>
      <c r="M66" s="38">
        <f t="shared" si="11"/>
        <v>0.1324859249249529</v>
      </c>
      <c r="N66" s="33">
        <f t="shared" si="12"/>
        <v>2520186</v>
      </c>
      <c r="O66" s="38">
        <f t="shared" si="13"/>
        <v>0.5586551237529277</v>
      </c>
      <c r="P66" s="33">
        <v>1745</v>
      </c>
      <c r="Q66" s="33">
        <v>2642767</v>
      </c>
      <c r="R66" s="33">
        <v>3792468</v>
      </c>
      <c r="S66" s="33">
        <v>11031</v>
      </c>
      <c r="T66" s="38">
        <f t="shared" si="14"/>
        <v>2.9086600071510163E-3</v>
      </c>
      <c r="U66" s="38">
        <f t="shared" si="15"/>
        <v>341.50200573065905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125347072</v>
      </c>
      <c r="E67" s="33">
        <v>132792285</v>
      </c>
      <c r="F67" s="33">
        <v>22090487</v>
      </c>
      <c r="G67" s="38">
        <f t="shared" si="8"/>
        <v>0.17623456732998119</v>
      </c>
      <c r="H67" s="33">
        <v>27569538</v>
      </c>
      <c r="I67" s="38">
        <f t="shared" si="9"/>
        <v>0.21994560830268137</v>
      </c>
      <c r="J67" s="33">
        <v>23930049</v>
      </c>
      <c r="K67" s="38">
        <f t="shared" si="10"/>
        <v>0.18020662119038014</v>
      </c>
      <c r="L67" s="33">
        <v>11266766</v>
      </c>
      <c r="M67" s="38">
        <f t="shared" si="11"/>
        <v>8.4845034483742782E-2</v>
      </c>
      <c r="N67" s="33">
        <f t="shared" si="12"/>
        <v>84856840</v>
      </c>
      <c r="O67" s="38">
        <f t="shared" si="13"/>
        <v>0.63901935266796561</v>
      </c>
      <c r="P67" s="33">
        <v>19896706</v>
      </c>
      <c r="Q67" s="33">
        <v>144772662</v>
      </c>
      <c r="R67" s="33">
        <v>154027696</v>
      </c>
      <c r="S67" s="33">
        <v>81432302</v>
      </c>
      <c r="T67" s="38">
        <f t="shared" si="14"/>
        <v>0.52868610071269262</v>
      </c>
      <c r="U67" s="38">
        <f t="shared" si="15"/>
        <v>-0.43373712211458515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2884307</v>
      </c>
      <c r="E68" s="33">
        <v>3036877</v>
      </c>
      <c r="F68" s="33">
        <v>424508</v>
      </c>
      <c r="G68" s="38">
        <f t="shared" si="8"/>
        <v>0.1471785076969962</v>
      </c>
      <c r="H68" s="33">
        <v>724740</v>
      </c>
      <c r="I68" s="38">
        <f t="shared" si="9"/>
        <v>0.25127006244480909</v>
      </c>
      <c r="J68" s="33">
        <v>693004</v>
      </c>
      <c r="K68" s="38">
        <f t="shared" si="10"/>
        <v>0.2281962687326487</v>
      </c>
      <c r="L68" s="33">
        <v>637036</v>
      </c>
      <c r="M68" s="38">
        <f t="shared" si="11"/>
        <v>0.20976680978518392</v>
      </c>
      <c r="N68" s="33">
        <f t="shared" si="12"/>
        <v>2479288</v>
      </c>
      <c r="O68" s="38">
        <f t="shared" si="13"/>
        <v>0.8163939468078556</v>
      </c>
      <c r="P68" s="33">
        <v>646701</v>
      </c>
      <c r="Q68" s="33">
        <v>2453585</v>
      </c>
      <c r="R68" s="33">
        <v>3936175</v>
      </c>
      <c r="S68" s="33">
        <v>2647864</v>
      </c>
      <c r="T68" s="38">
        <f t="shared" si="14"/>
        <v>0.67269976563542022</v>
      </c>
      <c r="U68" s="38">
        <f t="shared" si="15"/>
        <v>-1.494508281261353E-2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16109260</v>
      </c>
      <c r="E69" s="33">
        <v>14772141</v>
      </c>
      <c r="F69" s="33">
        <v>2950910</v>
      </c>
      <c r="G69" s="38">
        <f t="shared" si="8"/>
        <v>0.1831809778971846</v>
      </c>
      <c r="H69" s="33">
        <v>3008696</v>
      </c>
      <c r="I69" s="38">
        <f t="shared" si="9"/>
        <v>0.18676810728736143</v>
      </c>
      <c r="J69" s="33">
        <v>2750224</v>
      </c>
      <c r="K69" s="38">
        <f t="shared" si="10"/>
        <v>0.18617639785593706</v>
      </c>
      <c r="L69" s="33">
        <v>3180538</v>
      </c>
      <c r="M69" s="38">
        <f t="shared" si="11"/>
        <v>0.2153065016100239</v>
      </c>
      <c r="N69" s="33">
        <f t="shared" si="12"/>
        <v>11890368</v>
      </c>
      <c r="O69" s="38">
        <f t="shared" si="13"/>
        <v>0.80491839334596116</v>
      </c>
      <c r="P69" s="33">
        <v>2850089</v>
      </c>
      <c r="Q69" s="33">
        <v>16050836</v>
      </c>
      <c r="R69" s="33">
        <v>16350836</v>
      </c>
      <c r="S69" s="33">
        <v>12065258</v>
      </c>
      <c r="T69" s="38">
        <f t="shared" si="14"/>
        <v>0.73789853925511817</v>
      </c>
      <c r="U69" s="38">
        <f t="shared" si="15"/>
        <v>0.11594339685532629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164287405</v>
      </c>
      <c r="E70" s="34">
        <f>SUM(E64:E69)</f>
        <v>170270156</v>
      </c>
      <c r="F70" s="34">
        <f>SUM(F64:F69)</f>
        <v>25819170</v>
      </c>
      <c r="G70" s="39">
        <f t="shared" si="8"/>
        <v>0.15715854785094452</v>
      </c>
      <c r="H70" s="34">
        <f>SUM(H64:H69)</f>
        <v>31531585</v>
      </c>
      <c r="I70" s="39">
        <f t="shared" si="9"/>
        <v>0.19192941175253209</v>
      </c>
      <c r="J70" s="34">
        <f>SUM(J64:J69)</f>
        <v>29567818</v>
      </c>
      <c r="K70" s="39">
        <f t="shared" si="10"/>
        <v>0.17365238098448679</v>
      </c>
      <c r="L70" s="34">
        <f>SUM(L64:L69)</f>
        <v>15849892</v>
      </c>
      <c r="M70" s="39">
        <f t="shared" si="11"/>
        <v>9.3086729773125945E-2</v>
      </c>
      <c r="N70" s="34">
        <f t="shared" si="12"/>
        <v>102768465</v>
      </c>
      <c r="O70" s="39">
        <f t="shared" si="13"/>
        <v>0.60356123124712469</v>
      </c>
      <c r="P70" s="34">
        <f>SUM(P64:P69)</f>
        <v>23594459</v>
      </c>
      <c r="Q70" s="34">
        <f>SUM(Q64:Q69)</f>
        <v>173917041</v>
      </c>
      <c r="R70" s="34">
        <f>SUM(R64:R69)</f>
        <v>189285523</v>
      </c>
      <c r="S70" s="34">
        <f>SUM(S64:S69)</f>
        <v>99367360</v>
      </c>
      <c r="T70" s="39">
        <f t="shared" si="14"/>
        <v>0.52496016824276626</v>
      </c>
      <c r="U70" s="39">
        <f t="shared" si="15"/>
        <v>-0.32823668472330725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6643716</v>
      </c>
      <c r="E71" s="33">
        <v>6858020</v>
      </c>
      <c r="F71" s="33">
        <v>1387395</v>
      </c>
      <c r="G71" s="38">
        <f t="shared" si="8"/>
        <v>0.20882816182991568</v>
      </c>
      <c r="H71" s="33">
        <v>1582119</v>
      </c>
      <c r="I71" s="38">
        <f t="shared" si="9"/>
        <v>0.23813766271767187</v>
      </c>
      <c r="J71" s="33">
        <v>1740704</v>
      </c>
      <c r="K71" s="38">
        <f t="shared" si="10"/>
        <v>0.2538201988328993</v>
      </c>
      <c r="L71" s="33">
        <v>1415887</v>
      </c>
      <c r="M71" s="38">
        <f t="shared" si="11"/>
        <v>0.20645711152781707</v>
      </c>
      <c r="N71" s="33">
        <f t="shared" si="12"/>
        <v>6126105</v>
      </c>
      <c r="O71" s="38">
        <f t="shared" si="13"/>
        <v>0.89327604760557711</v>
      </c>
      <c r="P71" s="33">
        <v>1368534</v>
      </c>
      <c r="Q71" s="33">
        <v>7868016</v>
      </c>
      <c r="R71" s="33">
        <v>6073220</v>
      </c>
      <c r="S71" s="33">
        <v>5402938</v>
      </c>
      <c r="T71" s="38">
        <f t="shared" si="14"/>
        <v>0.88963317646981332</v>
      </c>
      <c r="U71" s="38">
        <f t="shared" si="15"/>
        <v>3.4601259449893007E-2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21416441</v>
      </c>
      <c r="E72" s="33">
        <v>10875229</v>
      </c>
      <c r="F72" s="33">
        <v>2283602</v>
      </c>
      <c r="G72" s="38">
        <f t="shared" si="8"/>
        <v>0.10662845427958828</v>
      </c>
      <c r="H72" s="33">
        <v>3021411</v>
      </c>
      <c r="I72" s="38">
        <f t="shared" si="9"/>
        <v>0.14107904296516868</v>
      </c>
      <c r="J72" s="33">
        <v>3264220</v>
      </c>
      <c r="K72" s="38">
        <f t="shared" si="10"/>
        <v>0.30015184048078436</v>
      </c>
      <c r="L72" s="33">
        <v>3323058</v>
      </c>
      <c r="M72" s="38">
        <f t="shared" si="11"/>
        <v>0.30556211735863215</v>
      </c>
      <c r="N72" s="33">
        <f t="shared" si="12"/>
        <v>11892291</v>
      </c>
      <c r="O72" s="38">
        <f t="shared" si="13"/>
        <v>1.0935209732135296</v>
      </c>
      <c r="P72" s="33">
        <v>3055885</v>
      </c>
      <c r="Q72" s="33">
        <v>19967182</v>
      </c>
      <c r="R72" s="33">
        <v>25317182</v>
      </c>
      <c r="S72" s="33">
        <v>10189735</v>
      </c>
      <c r="T72" s="38">
        <f t="shared" si="14"/>
        <v>0.40248298566562424</v>
      </c>
      <c r="U72" s="38">
        <f t="shared" si="15"/>
        <v>8.7429009926747847E-2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3834335</v>
      </c>
      <c r="F73" s="33">
        <v>815881</v>
      </c>
      <c r="G73" s="38">
        <f t="shared" si="8"/>
        <v>0</v>
      </c>
      <c r="H73" s="33">
        <v>714822</v>
      </c>
      <c r="I73" s="38">
        <f t="shared" si="9"/>
        <v>0</v>
      </c>
      <c r="J73" s="33">
        <v>1002014</v>
      </c>
      <c r="K73" s="38">
        <f t="shared" si="10"/>
        <v>0.26132667072647536</v>
      </c>
      <c r="L73" s="33">
        <v>2610027</v>
      </c>
      <c r="M73" s="38">
        <f t="shared" si="11"/>
        <v>0.68069873915555112</v>
      </c>
      <c r="N73" s="33">
        <f t="shared" si="12"/>
        <v>5142744</v>
      </c>
      <c r="O73" s="38">
        <f t="shared" si="13"/>
        <v>1.3412349207880898</v>
      </c>
      <c r="P73" s="33">
        <v>3550846</v>
      </c>
      <c r="Q73" s="33">
        <v>4096260</v>
      </c>
      <c r="R73" s="33">
        <v>4096260</v>
      </c>
      <c r="S73" s="33">
        <v>4900860</v>
      </c>
      <c r="T73" s="38">
        <f t="shared" si="14"/>
        <v>1.196423078613174</v>
      </c>
      <c r="U73" s="38">
        <f t="shared" si="15"/>
        <v>-0.26495629492239314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26343542</v>
      </c>
      <c r="E74" s="33">
        <v>86725653</v>
      </c>
      <c r="F74" s="33">
        <v>44087087</v>
      </c>
      <c r="G74" s="38">
        <f t="shared" si="8"/>
        <v>1.6735443927775544</v>
      </c>
      <c r="H74" s="33">
        <v>4767559</v>
      </c>
      <c r="I74" s="38">
        <f t="shared" si="9"/>
        <v>0.18097638502825475</v>
      </c>
      <c r="J74" s="33">
        <v>30564253</v>
      </c>
      <c r="K74" s="38">
        <f t="shared" si="10"/>
        <v>0.35242459344756966</v>
      </c>
      <c r="L74" s="33">
        <v>4769901</v>
      </c>
      <c r="M74" s="38">
        <f t="shared" si="11"/>
        <v>5.4999885673965465E-2</v>
      </c>
      <c r="N74" s="33">
        <f t="shared" si="12"/>
        <v>84188800</v>
      </c>
      <c r="O74" s="38">
        <f t="shared" si="13"/>
        <v>0.97074852812004775</v>
      </c>
      <c r="P74" s="33">
        <v>11827312</v>
      </c>
      <c r="Q74" s="33">
        <v>25896516</v>
      </c>
      <c r="R74" s="33">
        <v>83560305</v>
      </c>
      <c r="S74" s="33">
        <v>26430487</v>
      </c>
      <c r="T74" s="38">
        <f t="shared" si="14"/>
        <v>0.31630433852533207</v>
      </c>
      <c r="U74" s="38">
        <f t="shared" si="15"/>
        <v>-0.59670455975119285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2376639</v>
      </c>
      <c r="E75" s="33">
        <v>5342534</v>
      </c>
      <c r="F75" s="33">
        <v>381392</v>
      </c>
      <c r="G75" s="38">
        <f t="shared" si="8"/>
        <v>0.16047536037235777</v>
      </c>
      <c r="H75" s="33">
        <v>547049</v>
      </c>
      <c r="I75" s="38">
        <f t="shared" si="9"/>
        <v>0.23017757429714819</v>
      </c>
      <c r="J75" s="33">
        <v>818128</v>
      </c>
      <c r="K75" s="38">
        <f t="shared" si="10"/>
        <v>0.15313482328797534</v>
      </c>
      <c r="L75" s="33">
        <v>647339</v>
      </c>
      <c r="M75" s="38">
        <f t="shared" si="11"/>
        <v>0.12116703422009106</v>
      </c>
      <c r="N75" s="33">
        <f t="shared" si="12"/>
        <v>2393908</v>
      </c>
      <c r="O75" s="38">
        <f t="shared" si="13"/>
        <v>0.44808474779945245</v>
      </c>
      <c r="P75" s="33">
        <v>582962</v>
      </c>
      <c r="Q75" s="33">
        <v>2733046</v>
      </c>
      <c r="R75" s="33">
        <v>2470886</v>
      </c>
      <c r="S75" s="33">
        <v>2388928</v>
      </c>
      <c r="T75" s="38">
        <f t="shared" si="14"/>
        <v>0.96683052152143001</v>
      </c>
      <c r="U75" s="38">
        <f t="shared" si="15"/>
        <v>0.11043086856433182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30870637</v>
      </c>
      <c r="E77" s="33">
        <v>32664046</v>
      </c>
      <c r="F77" s="33">
        <v>6716352</v>
      </c>
      <c r="G77" s="38">
        <f t="shared" si="8"/>
        <v>0.21756441242206956</v>
      </c>
      <c r="H77" s="33">
        <v>6985083</v>
      </c>
      <c r="I77" s="38">
        <f t="shared" si="9"/>
        <v>0.22626948060708951</v>
      </c>
      <c r="J77" s="33">
        <v>7149915</v>
      </c>
      <c r="K77" s="38">
        <f t="shared" si="10"/>
        <v>0.21889250951948819</v>
      </c>
      <c r="L77" s="33">
        <v>6652542</v>
      </c>
      <c r="M77" s="38">
        <f t="shared" si="11"/>
        <v>0.20366558386551378</v>
      </c>
      <c r="N77" s="33">
        <f t="shared" si="12"/>
        <v>27503892</v>
      </c>
      <c r="O77" s="38">
        <f t="shared" si="13"/>
        <v>0.84202342845096412</v>
      </c>
      <c r="P77" s="33">
        <v>7000966</v>
      </c>
      <c r="Q77" s="33">
        <v>28622332</v>
      </c>
      <c r="R77" s="33">
        <v>35295499</v>
      </c>
      <c r="S77" s="33">
        <v>26231715</v>
      </c>
      <c r="T77" s="38">
        <f t="shared" si="14"/>
        <v>0.74320283727962022</v>
      </c>
      <c r="U77" s="38">
        <f t="shared" si="15"/>
        <v>-4.9767989160352966E-2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87650975</v>
      </c>
      <c r="E78" s="34">
        <f>SUM(E71:E77)</f>
        <v>146299817</v>
      </c>
      <c r="F78" s="34">
        <f>SUM(F71:F77)</f>
        <v>55671709</v>
      </c>
      <c r="G78" s="39">
        <f t="shared" si="8"/>
        <v>0.63515219311593507</v>
      </c>
      <c r="H78" s="34">
        <f>SUM(H71:H77)</f>
        <v>17618043</v>
      </c>
      <c r="I78" s="39">
        <f t="shared" si="9"/>
        <v>0.20100224783580559</v>
      </c>
      <c r="J78" s="34">
        <f>SUM(J71:J77)</f>
        <v>44539234</v>
      </c>
      <c r="K78" s="39">
        <f t="shared" si="10"/>
        <v>0.30443807048644494</v>
      </c>
      <c r="L78" s="34">
        <f>SUM(L71:L77)</f>
        <v>19418754</v>
      </c>
      <c r="M78" s="39">
        <f t="shared" si="11"/>
        <v>0.13273259254999614</v>
      </c>
      <c r="N78" s="34">
        <f t="shared" si="12"/>
        <v>137247740</v>
      </c>
      <c r="O78" s="39">
        <f t="shared" si="13"/>
        <v>0.93812653231138354</v>
      </c>
      <c r="P78" s="34">
        <f>SUM(P71:P77)</f>
        <v>27386505</v>
      </c>
      <c r="Q78" s="34">
        <f>SUM(Q71:Q77)</f>
        <v>89183352</v>
      </c>
      <c r="R78" s="34">
        <f>SUM(R71:R77)</f>
        <v>156813352</v>
      </c>
      <c r="S78" s="34">
        <f>SUM(S71:S77)</f>
        <v>75544663</v>
      </c>
      <c r="T78" s="39">
        <f t="shared" si="14"/>
        <v>0.48174892020674365</v>
      </c>
      <c r="U78" s="39">
        <f t="shared" si="15"/>
        <v>-0.29093712395940996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16212018</v>
      </c>
      <c r="E79" s="33">
        <v>16370097</v>
      </c>
      <c r="F79" s="33">
        <v>2368164</v>
      </c>
      <c r="G79" s="38">
        <f t="shared" si="8"/>
        <v>0.1460745972524827</v>
      </c>
      <c r="H79" s="33">
        <v>3318442</v>
      </c>
      <c r="I79" s="38">
        <f t="shared" si="9"/>
        <v>0.20469024892521093</v>
      </c>
      <c r="J79" s="33">
        <v>2563170</v>
      </c>
      <c r="K79" s="38">
        <f t="shared" si="10"/>
        <v>0.15657634771498299</v>
      </c>
      <c r="L79" s="33">
        <v>2177976</v>
      </c>
      <c r="M79" s="38">
        <f t="shared" si="11"/>
        <v>0.13304600455330229</v>
      </c>
      <c r="N79" s="33">
        <f t="shared" si="12"/>
        <v>10427752</v>
      </c>
      <c r="O79" s="38">
        <f t="shared" si="13"/>
        <v>0.63700001288935548</v>
      </c>
      <c r="P79" s="33">
        <v>3473356</v>
      </c>
      <c r="Q79" s="33">
        <v>14769453</v>
      </c>
      <c r="R79" s="33">
        <v>14774262</v>
      </c>
      <c r="S79" s="33">
        <v>13205072</v>
      </c>
      <c r="T79" s="38">
        <f t="shared" si="14"/>
        <v>0.89378894187743518</v>
      </c>
      <c r="U79" s="38">
        <f t="shared" si="15"/>
        <v>-0.37294766214577491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35966347</v>
      </c>
      <c r="E80" s="33">
        <v>36366347</v>
      </c>
      <c r="F80" s="33">
        <v>17204794</v>
      </c>
      <c r="G80" s="38">
        <f t="shared" si="8"/>
        <v>0.47835811626907787</v>
      </c>
      <c r="H80" s="33">
        <v>18519023</v>
      </c>
      <c r="I80" s="38">
        <f t="shared" si="9"/>
        <v>0.51489863566071914</v>
      </c>
      <c r="J80" s="33">
        <v>18800512</v>
      </c>
      <c r="K80" s="38">
        <f t="shared" si="10"/>
        <v>0.51697554335055984</v>
      </c>
      <c r="L80" s="33">
        <v>17979572</v>
      </c>
      <c r="M80" s="38">
        <f t="shared" si="11"/>
        <v>0.49440137608542317</v>
      </c>
      <c r="N80" s="33">
        <f t="shared" si="12"/>
        <v>72503901</v>
      </c>
      <c r="O80" s="38">
        <f t="shared" si="13"/>
        <v>1.9937086614721022</v>
      </c>
      <c r="P80" s="33">
        <v>16804114</v>
      </c>
      <c r="Q80" s="33">
        <v>34906995</v>
      </c>
      <c r="R80" s="33">
        <v>32672866</v>
      </c>
      <c r="S80" s="33">
        <v>71141005</v>
      </c>
      <c r="T80" s="38">
        <f t="shared" si="14"/>
        <v>2.1773726553403669</v>
      </c>
      <c r="U80" s="38">
        <f t="shared" si="15"/>
        <v>6.9950608523603242E-2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8203370</v>
      </c>
      <c r="E81" s="33">
        <v>7558490</v>
      </c>
      <c r="F81" s="33">
        <v>1199960</v>
      </c>
      <c r="G81" s="38">
        <f t="shared" si="8"/>
        <v>0.14627646930468818</v>
      </c>
      <c r="H81" s="33">
        <v>1305274</v>
      </c>
      <c r="I81" s="38">
        <f t="shared" si="9"/>
        <v>0.15911436397480547</v>
      </c>
      <c r="J81" s="33">
        <v>971323</v>
      </c>
      <c r="K81" s="38">
        <f t="shared" si="10"/>
        <v>0.12850754581933693</v>
      </c>
      <c r="L81" s="33">
        <v>995446</v>
      </c>
      <c r="M81" s="38">
        <f t="shared" si="11"/>
        <v>0.13169905629298972</v>
      </c>
      <c r="N81" s="33">
        <f t="shared" si="12"/>
        <v>4472003</v>
      </c>
      <c r="O81" s="38">
        <f t="shared" si="13"/>
        <v>0.59165296243032672</v>
      </c>
      <c r="P81" s="33">
        <v>1282021</v>
      </c>
      <c r="Q81" s="33">
        <v>7818720</v>
      </c>
      <c r="R81" s="33">
        <v>7809940</v>
      </c>
      <c r="S81" s="33">
        <v>5221019</v>
      </c>
      <c r="T81" s="38">
        <f t="shared" si="14"/>
        <v>0.66850948918941755</v>
      </c>
      <c r="U81" s="38">
        <f t="shared" si="15"/>
        <v>-0.22353377986788048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1138509</v>
      </c>
      <c r="E82" s="33">
        <v>912565</v>
      </c>
      <c r="F82" s="33">
        <v>138059</v>
      </c>
      <c r="G82" s="38">
        <f t="shared" si="8"/>
        <v>0.12126298518500951</v>
      </c>
      <c r="H82" s="33">
        <v>109798</v>
      </c>
      <c r="I82" s="38">
        <f t="shared" si="9"/>
        <v>9.6440168676751786E-2</v>
      </c>
      <c r="J82" s="33">
        <v>84927</v>
      </c>
      <c r="K82" s="38">
        <f t="shared" si="10"/>
        <v>9.3064055711100033E-2</v>
      </c>
      <c r="L82" s="33">
        <v>84927</v>
      </c>
      <c r="M82" s="38">
        <f t="shared" si="11"/>
        <v>9.3064055711100033E-2</v>
      </c>
      <c r="N82" s="33">
        <f t="shared" si="12"/>
        <v>417711</v>
      </c>
      <c r="O82" s="38">
        <f t="shared" si="13"/>
        <v>0.45773287382268663</v>
      </c>
      <c r="P82" s="33">
        <v>619433</v>
      </c>
      <c r="Q82" s="33">
        <v>751895</v>
      </c>
      <c r="R82" s="33">
        <v>801895</v>
      </c>
      <c r="S82" s="33">
        <v>629433</v>
      </c>
      <c r="T82" s="38">
        <f t="shared" si="14"/>
        <v>0.78493194246129483</v>
      </c>
      <c r="U82" s="38">
        <f t="shared" si="15"/>
        <v>-0.8628955835417228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61520244</v>
      </c>
      <c r="E84" s="34">
        <f>SUM(E79:E83)</f>
        <v>61207499</v>
      </c>
      <c r="F84" s="34">
        <f>SUM(F79:F83)</f>
        <v>20910977</v>
      </c>
      <c r="G84" s="39">
        <f t="shared" si="8"/>
        <v>0.33990399973056024</v>
      </c>
      <c r="H84" s="34">
        <f>SUM(H79:H83)</f>
        <v>23252537</v>
      </c>
      <c r="I84" s="39">
        <f t="shared" si="9"/>
        <v>0.37796561730151784</v>
      </c>
      <c r="J84" s="34">
        <f>SUM(J79:J83)</f>
        <v>22419932</v>
      </c>
      <c r="K84" s="39">
        <f t="shared" si="10"/>
        <v>0.36629387519983458</v>
      </c>
      <c r="L84" s="34">
        <f>SUM(L79:L83)</f>
        <v>21237921</v>
      </c>
      <c r="M84" s="39">
        <f t="shared" si="11"/>
        <v>0.34698233626569192</v>
      </c>
      <c r="N84" s="34">
        <f t="shared" si="12"/>
        <v>87821367</v>
      </c>
      <c r="O84" s="39">
        <f t="shared" si="13"/>
        <v>1.4348138452773573</v>
      </c>
      <c r="P84" s="34">
        <f>SUM(P79:P83)</f>
        <v>22178924</v>
      </c>
      <c r="Q84" s="34">
        <f>SUM(Q79:Q83)</f>
        <v>58247063</v>
      </c>
      <c r="R84" s="34">
        <f>SUM(R79:R83)</f>
        <v>56058963</v>
      </c>
      <c r="S84" s="34">
        <f>SUM(S79:S83)</f>
        <v>90196529</v>
      </c>
      <c r="T84" s="39">
        <f t="shared" si="14"/>
        <v>1.608958214228829</v>
      </c>
      <c r="U84" s="39">
        <f t="shared" si="15"/>
        <v>-4.2427802178320317E-2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392601360</v>
      </c>
      <c r="E85" s="34">
        <f>SUM(E57,E59:E62,E64:E69,E71:E77,E79:E83)</f>
        <v>462888052</v>
      </c>
      <c r="F85" s="34">
        <f>SUM(F57,F59:F62,F64:F69,F71:F77,F79:F83)</f>
        <v>116466029</v>
      </c>
      <c r="G85" s="39">
        <f t="shared" si="8"/>
        <v>0.29665212825549053</v>
      </c>
      <c r="H85" s="34">
        <f>SUM(H57,H59:H62,H64:H69,H71:H77,H79:H83)</f>
        <v>91434587</v>
      </c>
      <c r="I85" s="39">
        <f t="shared" si="9"/>
        <v>0.23289421870571209</v>
      </c>
      <c r="J85" s="34">
        <f>SUM(J57,J59:J62,J64:J69,J71:J77,J79:J83)</f>
        <v>106263341</v>
      </c>
      <c r="K85" s="39">
        <f t="shared" si="10"/>
        <v>0.22956596209573368</v>
      </c>
      <c r="L85" s="34">
        <f>SUM(L57,L59:L62,L64:L69,L71:L77,L79:L83)</f>
        <v>82415671</v>
      </c>
      <c r="M85" s="39">
        <f t="shared" si="11"/>
        <v>0.17804665867677225</v>
      </c>
      <c r="N85" s="34">
        <f t="shared" si="12"/>
        <v>396579628</v>
      </c>
      <c r="O85" s="39">
        <f t="shared" si="13"/>
        <v>0.85675062531102009</v>
      </c>
      <c r="P85" s="34">
        <f>SUM(P57,P59:P62,P64:P69,P71:P77,P79:P83)</f>
        <v>97125553</v>
      </c>
      <c r="Q85" s="34">
        <f>SUM(Q57,Q59:Q62,Q64:Q69,Q71:Q77,Q79:Q83)</f>
        <v>406965783</v>
      </c>
      <c r="R85" s="34">
        <f>SUM(R57,R59:R62,R64:R69,R71:R77,R79:R83)</f>
        <v>488467170</v>
      </c>
      <c r="S85" s="34">
        <f>SUM(S57,S59:S62,S64:S69,S71:S77,S79:S83)</f>
        <v>381603351</v>
      </c>
      <c r="T85" s="39">
        <f t="shared" si="14"/>
        <v>0.78122619991022124</v>
      </c>
      <c r="U85" s="39">
        <f t="shared" si="15"/>
        <v>-0.15145223420246579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1165602745</v>
      </c>
      <c r="E88" s="33">
        <v>1155073234</v>
      </c>
      <c r="F88" s="33">
        <v>258475918</v>
      </c>
      <c r="G88" s="38">
        <f t="shared" ref="G88:G99" si="16">IF(($D88      =0),0,($F88      /$D88      ))</f>
        <v>0.22175301071378312</v>
      </c>
      <c r="H88" s="33">
        <v>269023751</v>
      </c>
      <c r="I88" s="38">
        <f t="shared" ref="I88:I99" si="17">IF(($D88      =0),0,($H88      /$D88      ))</f>
        <v>0.23080226273832258</v>
      </c>
      <c r="J88" s="33">
        <v>267714287</v>
      </c>
      <c r="K88" s="38">
        <f t="shared" ref="K88:K99" si="18">IF(($E88      =0),0,($J88      /$E88      ))</f>
        <v>0.23177256568651472</v>
      </c>
      <c r="L88" s="33">
        <v>272125571</v>
      </c>
      <c r="M88" s="38">
        <f t="shared" ref="M88:M99" si="19">IF(($E88      =0),0,($L88      /$E88      ))</f>
        <v>0.23559161704200654</v>
      </c>
      <c r="N88" s="33">
        <f t="shared" ref="N88:N99" si="20">$F88      +$H88      +$J88      +$L88</f>
        <v>1067339527</v>
      </c>
      <c r="O88" s="38">
        <f t="shared" ref="O88:O99" si="21">IF(($E88      =0),0,($N88      /$E88      ))</f>
        <v>0.92404489653337429</v>
      </c>
      <c r="P88" s="33">
        <v>163870046</v>
      </c>
      <c r="Q88" s="33">
        <v>745420829</v>
      </c>
      <c r="R88" s="33">
        <v>680178381</v>
      </c>
      <c r="S88" s="33">
        <v>658329582</v>
      </c>
      <c r="T88" s="38">
        <f t="shared" ref="T88:T99" si="22">IF(($R88      =0),0,($S88      /$R88      ))</f>
        <v>0.96787783968099983</v>
      </c>
      <c r="U88" s="38">
        <f t="shared" ref="U88:U99" si="23">IF(($P88      =0),0,(($L88      /$P88      )-1))</f>
        <v>0.66061814005959341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1308751765</v>
      </c>
      <c r="E89" s="33">
        <v>1370688000</v>
      </c>
      <c r="F89" s="33">
        <v>245876247</v>
      </c>
      <c r="G89" s="38">
        <f t="shared" si="16"/>
        <v>0.18787080451425409</v>
      </c>
      <c r="H89" s="33">
        <v>362830585</v>
      </c>
      <c r="I89" s="38">
        <f t="shared" si="17"/>
        <v>0.27723407501956643</v>
      </c>
      <c r="J89" s="33">
        <v>327910274</v>
      </c>
      <c r="K89" s="38">
        <f t="shared" si="18"/>
        <v>0.23923042588831303</v>
      </c>
      <c r="L89" s="33">
        <v>347426648</v>
      </c>
      <c r="M89" s="38">
        <f t="shared" si="19"/>
        <v>0.25346880398748656</v>
      </c>
      <c r="N89" s="33">
        <f t="shared" si="20"/>
        <v>1284043754</v>
      </c>
      <c r="O89" s="38">
        <f t="shared" si="21"/>
        <v>0.93678776935378438</v>
      </c>
      <c r="P89" s="33">
        <v>346184166</v>
      </c>
      <c r="Q89" s="33">
        <v>1297509969</v>
      </c>
      <c r="R89" s="33">
        <v>1275464214</v>
      </c>
      <c r="S89" s="33">
        <v>1140002986</v>
      </c>
      <c r="T89" s="38">
        <f t="shared" si="22"/>
        <v>0.89379456788114953</v>
      </c>
      <c r="U89" s="38">
        <f t="shared" si="23"/>
        <v>3.5890780747032114E-3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418093598</v>
      </c>
      <c r="E90" s="33">
        <v>408988176</v>
      </c>
      <c r="F90" s="33">
        <v>80618483</v>
      </c>
      <c r="G90" s="38">
        <f t="shared" si="16"/>
        <v>0.19282400731713667</v>
      </c>
      <c r="H90" s="33">
        <v>86810974</v>
      </c>
      <c r="I90" s="38">
        <f t="shared" si="17"/>
        <v>0.20763526257103798</v>
      </c>
      <c r="J90" s="33">
        <v>77451906</v>
      </c>
      <c r="K90" s="38">
        <f t="shared" si="18"/>
        <v>0.18937443805221402</v>
      </c>
      <c r="L90" s="33">
        <v>73177890</v>
      </c>
      <c r="M90" s="38">
        <f t="shared" si="19"/>
        <v>0.17892421907082223</v>
      </c>
      <c r="N90" s="33">
        <f t="shared" si="20"/>
        <v>318059253</v>
      </c>
      <c r="O90" s="38">
        <f t="shared" si="21"/>
        <v>0.77767346750875266</v>
      </c>
      <c r="P90" s="33">
        <v>44629659</v>
      </c>
      <c r="Q90" s="33">
        <v>380648740</v>
      </c>
      <c r="R90" s="33">
        <v>388582514</v>
      </c>
      <c r="S90" s="33">
        <v>377050138</v>
      </c>
      <c r="T90" s="38">
        <f t="shared" si="22"/>
        <v>0.97032193785230392</v>
      </c>
      <c r="U90" s="38">
        <f t="shared" si="23"/>
        <v>0.63966948526315193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2892448108</v>
      </c>
      <c r="E91" s="34">
        <f>SUM(E88:E90)</f>
        <v>2934749410</v>
      </c>
      <c r="F91" s="34">
        <f>SUM(F88:F90)</f>
        <v>584970648</v>
      </c>
      <c r="G91" s="39">
        <f t="shared" si="16"/>
        <v>0.20224067162417697</v>
      </c>
      <c r="H91" s="34">
        <f>SUM(H88:H90)</f>
        <v>718665310</v>
      </c>
      <c r="I91" s="39">
        <f t="shared" si="17"/>
        <v>0.24846264588543485</v>
      </c>
      <c r="J91" s="34">
        <f>SUM(J88:J90)</f>
        <v>673076467</v>
      </c>
      <c r="K91" s="39">
        <f t="shared" si="18"/>
        <v>0.22934716834988647</v>
      </c>
      <c r="L91" s="34">
        <f>SUM(L88:L90)</f>
        <v>692730109</v>
      </c>
      <c r="M91" s="39">
        <f t="shared" si="19"/>
        <v>0.23604404063923126</v>
      </c>
      <c r="N91" s="34">
        <f t="shared" si="20"/>
        <v>2669442534</v>
      </c>
      <c r="O91" s="39">
        <f t="shared" si="21"/>
        <v>0.90959811590864248</v>
      </c>
      <c r="P91" s="34">
        <f>SUM(P88:P90)</f>
        <v>554683871</v>
      </c>
      <c r="Q91" s="34">
        <f>SUM(Q88:Q90)</f>
        <v>2423579538</v>
      </c>
      <c r="R91" s="34">
        <f>SUM(R88:R90)</f>
        <v>2344225109</v>
      </c>
      <c r="S91" s="34">
        <f>SUM(S88:S90)</f>
        <v>2175382706</v>
      </c>
      <c r="T91" s="39">
        <f t="shared" si="22"/>
        <v>0.92797517510081406</v>
      </c>
      <c r="U91" s="39">
        <f t="shared" si="23"/>
        <v>0.24887371927928292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245890458</v>
      </c>
      <c r="E92" s="33">
        <v>154666699</v>
      </c>
      <c r="F92" s="33">
        <v>18198297</v>
      </c>
      <c r="G92" s="38">
        <f t="shared" si="16"/>
        <v>7.4009773083589928E-2</v>
      </c>
      <c r="H92" s="33">
        <v>12280498</v>
      </c>
      <c r="I92" s="38">
        <f t="shared" si="17"/>
        <v>4.9942962813140153E-2</v>
      </c>
      <c r="J92" s="33">
        <v>24775142</v>
      </c>
      <c r="K92" s="38">
        <f t="shared" si="18"/>
        <v>0.16018407427186379</v>
      </c>
      <c r="L92" s="33">
        <v>68327700</v>
      </c>
      <c r="M92" s="38">
        <f t="shared" si="19"/>
        <v>0.44177383006021226</v>
      </c>
      <c r="N92" s="33">
        <f t="shared" si="20"/>
        <v>123581637</v>
      </c>
      <c r="O92" s="38">
        <f t="shared" si="21"/>
        <v>0.79901903770507188</v>
      </c>
      <c r="P92" s="33">
        <v>41156900</v>
      </c>
      <c r="Q92" s="33">
        <v>291432755</v>
      </c>
      <c r="R92" s="33">
        <v>287648981</v>
      </c>
      <c r="S92" s="33">
        <v>223383886</v>
      </c>
      <c r="T92" s="38">
        <f t="shared" si="22"/>
        <v>0.77658500726619994</v>
      </c>
      <c r="U92" s="38">
        <f t="shared" si="23"/>
        <v>0.66017605796354917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23682403</v>
      </c>
      <c r="E93" s="33">
        <v>25746264</v>
      </c>
      <c r="F93" s="33">
        <v>3943379</v>
      </c>
      <c r="G93" s="38">
        <f t="shared" si="16"/>
        <v>0.16651093218876481</v>
      </c>
      <c r="H93" s="33">
        <v>5048366</v>
      </c>
      <c r="I93" s="38">
        <f t="shared" si="17"/>
        <v>0.21316949973362079</v>
      </c>
      <c r="J93" s="33">
        <v>5995130</v>
      </c>
      <c r="K93" s="38">
        <f t="shared" si="18"/>
        <v>0.23285436675394924</v>
      </c>
      <c r="L93" s="33">
        <v>6187582</v>
      </c>
      <c r="M93" s="38">
        <f t="shared" si="19"/>
        <v>0.24032931535231675</v>
      </c>
      <c r="N93" s="33">
        <f t="shared" si="20"/>
        <v>21174457</v>
      </c>
      <c r="O93" s="38">
        <f t="shared" si="21"/>
        <v>0.8224283336797914</v>
      </c>
      <c r="P93" s="33">
        <v>6671292</v>
      </c>
      <c r="Q93" s="33">
        <v>20286753</v>
      </c>
      <c r="R93" s="33">
        <v>22675936</v>
      </c>
      <c r="S93" s="33">
        <v>19052470</v>
      </c>
      <c r="T93" s="38">
        <f t="shared" si="22"/>
        <v>0.84020655200296912</v>
      </c>
      <c r="U93" s="38">
        <f t="shared" si="23"/>
        <v>-7.2506195201769041E-2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25796665</v>
      </c>
      <c r="E94" s="33">
        <v>27859753</v>
      </c>
      <c r="F94" s="33">
        <v>5476249</v>
      </c>
      <c r="G94" s="38">
        <f t="shared" si="16"/>
        <v>0.21228515391427535</v>
      </c>
      <c r="H94" s="33">
        <v>6771463</v>
      </c>
      <c r="I94" s="38">
        <f t="shared" si="17"/>
        <v>0.26249373707802925</v>
      </c>
      <c r="J94" s="33">
        <v>4341761</v>
      </c>
      <c r="K94" s="38">
        <f t="shared" si="18"/>
        <v>0.15584348504453718</v>
      </c>
      <c r="L94" s="33">
        <v>5283008</v>
      </c>
      <c r="M94" s="38">
        <f t="shared" si="19"/>
        <v>0.18962867330517968</v>
      </c>
      <c r="N94" s="33">
        <f t="shared" si="20"/>
        <v>21872481</v>
      </c>
      <c r="O94" s="38">
        <f t="shared" si="21"/>
        <v>0.78509242346836317</v>
      </c>
      <c r="P94" s="33">
        <v>5454651</v>
      </c>
      <c r="Q94" s="33">
        <v>27697166</v>
      </c>
      <c r="R94" s="33">
        <v>28054773</v>
      </c>
      <c r="S94" s="33">
        <v>22307351</v>
      </c>
      <c r="T94" s="38">
        <f t="shared" si="22"/>
        <v>0.7951356797647231</v>
      </c>
      <c r="U94" s="38">
        <f t="shared" si="23"/>
        <v>-3.1467274441572934E-2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34445219</v>
      </c>
      <c r="E95" s="33">
        <v>34262286</v>
      </c>
      <c r="F95" s="33">
        <v>7872586</v>
      </c>
      <c r="G95" s="38">
        <f t="shared" si="16"/>
        <v>0.22855380887547849</v>
      </c>
      <c r="H95" s="33">
        <v>9595114</v>
      </c>
      <c r="I95" s="38">
        <f t="shared" si="17"/>
        <v>0.27856156176565461</v>
      </c>
      <c r="J95" s="33">
        <v>7761234</v>
      </c>
      <c r="K95" s="38">
        <f t="shared" si="18"/>
        <v>0.22652411459060262</v>
      </c>
      <c r="L95" s="33">
        <v>8005643</v>
      </c>
      <c r="M95" s="38">
        <f t="shared" si="19"/>
        <v>0.23365758490253685</v>
      </c>
      <c r="N95" s="33">
        <f t="shared" si="20"/>
        <v>33234577</v>
      </c>
      <c r="O95" s="38">
        <f t="shared" si="21"/>
        <v>0.97000465759932075</v>
      </c>
      <c r="P95" s="33">
        <v>9143257</v>
      </c>
      <c r="Q95" s="33">
        <v>34008186</v>
      </c>
      <c r="R95" s="33">
        <v>34740817</v>
      </c>
      <c r="S95" s="33">
        <v>35286386</v>
      </c>
      <c r="T95" s="38">
        <f t="shared" si="22"/>
        <v>1.015703977255342</v>
      </c>
      <c r="U95" s="38">
        <f t="shared" si="23"/>
        <v>-0.12442108977140198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329814745</v>
      </c>
      <c r="E96" s="34">
        <f>SUM(E92:E95)</f>
        <v>242535002</v>
      </c>
      <c r="F96" s="34">
        <f>SUM(F92:F95)</f>
        <v>35490511</v>
      </c>
      <c r="G96" s="39">
        <f t="shared" si="16"/>
        <v>0.10760741154856494</v>
      </c>
      <c r="H96" s="34">
        <f>SUM(H92:H95)</f>
        <v>33695441</v>
      </c>
      <c r="I96" s="39">
        <f t="shared" si="17"/>
        <v>0.10216475009326827</v>
      </c>
      <c r="J96" s="34">
        <f>SUM(J92:J95)</f>
        <v>42873267</v>
      </c>
      <c r="K96" s="39">
        <f t="shared" si="18"/>
        <v>0.17677146245472644</v>
      </c>
      <c r="L96" s="34">
        <f>SUM(L92:L95)</f>
        <v>87803933</v>
      </c>
      <c r="M96" s="39">
        <f t="shared" si="19"/>
        <v>0.36202582009173256</v>
      </c>
      <c r="N96" s="34">
        <f t="shared" si="20"/>
        <v>199863152</v>
      </c>
      <c r="O96" s="39">
        <f t="shared" si="21"/>
        <v>0.82405900324440595</v>
      </c>
      <c r="P96" s="34">
        <f>SUM(P92:P95)</f>
        <v>62426100</v>
      </c>
      <c r="Q96" s="34">
        <f>SUM(Q92:Q95)</f>
        <v>373424860</v>
      </c>
      <c r="R96" s="34">
        <f>SUM(R92:R95)</f>
        <v>373120507</v>
      </c>
      <c r="S96" s="34">
        <f>SUM(S92:S95)</f>
        <v>300030093</v>
      </c>
      <c r="T96" s="39">
        <f t="shared" si="22"/>
        <v>0.80411043448759034</v>
      </c>
      <c r="U96" s="39">
        <f t="shared" si="23"/>
        <v>0.40652600434754049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50240815</v>
      </c>
      <c r="E97" s="33">
        <v>52900651</v>
      </c>
      <c r="F97" s="33">
        <v>8787143</v>
      </c>
      <c r="G97" s="38">
        <f t="shared" si="16"/>
        <v>0.17490048678549502</v>
      </c>
      <c r="H97" s="33">
        <v>10979154</v>
      </c>
      <c r="I97" s="38">
        <f t="shared" si="17"/>
        <v>0.21853057120988184</v>
      </c>
      <c r="J97" s="33">
        <v>10698657</v>
      </c>
      <c r="K97" s="38">
        <f t="shared" si="18"/>
        <v>0.20224055465782453</v>
      </c>
      <c r="L97" s="33">
        <v>11698402</v>
      </c>
      <c r="M97" s="38">
        <f t="shared" si="19"/>
        <v>0.22113909335444662</v>
      </c>
      <c r="N97" s="33">
        <f t="shared" si="20"/>
        <v>42163356</v>
      </c>
      <c r="O97" s="38">
        <f t="shared" si="21"/>
        <v>0.79702905735507867</v>
      </c>
      <c r="P97" s="33">
        <v>10524381</v>
      </c>
      <c r="Q97" s="33">
        <v>44279807</v>
      </c>
      <c r="R97" s="33">
        <v>51708809</v>
      </c>
      <c r="S97" s="33">
        <v>36554230</v>
      </c>
      <c r="T97" s="38">
        <f t="shared" si="22"/>
        <v>0.70692461704155674</v>
      </c>
      <c r="U97" s="38">
        <f t="shared" si="23"/>
        <v>0.11155249890706154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31519039</v>
      </c>
      <c r="E98" s="33">
        <v>28565082</v>
      </c>
      <c r="F98" s="33">
        <v>5956889</v>
      </c>
      <c r="G98" s="38">
        <f t="shared" si="16"/>
        <v>0.18899335731650954</v>
      </c>
      <c r="H98" s="33">
        <v>6646538</v>
      </c>
      <c r="I98" s="38">
        <f t="shared" si="17"/>
        <v>0.21087375157599189</v>
      </c>
      <c r="J98" s="33">
        <v>6323205</v>
      </c>
      <c r="K98" s="38">
        <f t="shared" si="18"/>
        <v>0.22136134599578605</v>
      </c>
      <c r="L98" s="33">
        <v>4201276</v>
      </c>
      <c r="M98" s="38">
        <f t="shared" si="19"/>
        <v>0.14707733028737674</v>
      </c>
      <c r="N98" s="33">
        <f t="shared" si="20"/>
        <v>23127908</v>
      </c>
      <c r="O98" s="38">
        <f t="shared" si="21"/>
        <v>0.80965662902700575</v>
      </c>
      <c r="P98" s="33">
        <v>6712190</v>
      </c>
      <c r="Q98" s="33">
        <v>28534033</v>
      </c>
      <c r="R98" s="33">
        <v>27675310</v>
      </c>
      <c r="S98" s="33">
        <v>78914457</v>
      </c>
      <c r="T98" s="38">
        <f t="shared" si="22"/>
        <v>2.8514389540713365</v>
      </c>
      <c r="U98" s="38">
        <f t="shared" si="23"/>
        <v>-0.37408267644390281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54296909</v>
      </c>
      <c r="E99" s="33">
        <v>55364909</v>
      </c>
      <c r="F99" s="33">
        <v>377691</v>
      </c>
      <c r="G99" s="38">
        <f t="shared" si="16"/>
        <v>6.9560313276764985E-3</v>
      </c>
      <c r="H99" s="33">
        <v>17811520</v>
      </c>
      <c r="I99" s="38">
        <f t="shared" si="17"/>
        <v>0.32803929962200978</v>
      </c>
      <c r="J99" s="33">
        <v>13941786</v>
      </c>
      <c r="K99" s="38">
        <f t="shared" si="18"/>
        <v>0.25181629035098746</v>
      </c>
      <c r="L99" s="33">
        <v>10503737</v>
      </c>
      <c r="M99" s="38">
        <f t="shared" si="19"/>
        <v>0.18971831056382663</v>
      </c>
      <c r="N99" s="33">
        <f t="shared" si="20"/>
        <v>42634734</v>
      </c>
      <c r="O99" s="38">
        <f t="shared" si="21"/>
        <v>0.77006780594545909</v>
      </c>
      <c r="P99" s="33">
        <v>34421849</v>
      </c>
      <c r="Q99" s="33">
        <v>52966821</v>
      </c>
      <c r="R99" s="33">
        <v>52710554</v>
      </c>
      <c r="S99" s="33">
        <v>37397557</v>
      </c>
      <c r="T99" s="38">
        <f t="shared" si="22"/>
        <v>0.70948897634428199</v>
      </c>
      <c r="U99" s="38">
        <f t="shared" si="23"/>
        <v>-0.69485262107796708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136056763</v>
      </c>
      <c r="E101" s="34">
        <f>SUM(E97:E100)</f>
        <v>136830642</v>
      </c>
      <c r="F101" s="34">
        <f>SUM(F97:F100)</f>
        <v>15121723</v>
      </c>
      <c r="G101" s="39">
        <f>IF(($D101     =0),0,($F101     /$D101     ))</f>
        <v>0.11114275149997505</v>
      </c>
      <c r="H101" s="34">
        <f>SUM(H97:H100)</f>
        <v>35437212</v>
      </c>
      <c r="I101" s="39">
        <f>IF(($D101     =0),0,($H101     /$D101     ))</f>
        <v>0.26045902620805406</v>
      </c>
      <c r="J101" s="34">
        <f>SUM(J97:J100)</f>
        <v>30963648</v>
      </c>
      <c r="K101" s="39">
        <f>IF(($E101     =0),0,($J101     /$E101     ))</f>
        <v>0.2262917687691621</v>
      </c>
      <c r="L101" s="34">
        <f>SUM(L97:L100)</f>
        <v>26403415</v>
      </c>
      <c r="M101" s="39">
        <f>IF(($E101     =0),0,($L101     /$E101     ))</f>
        <v>0.19296419730311579</v>
      </c>
      <c r="N101" s="34">
        <f>$F101     +$H101     +$J101     +$L101</f>
        <v>107925998</v>
      </c>
      <c r="O101" s="39">
        <f>IF(($E101     =0),0,($N101     /$E101     ))</f>
        <v>0.78875605947971805</v>
      </c>
      <c r="P101" s="34">
        <f>SUM(P97:P100)</f>
        <v>51658420</v>
      </c>
      <c r="Q101" s="34">
        <f>SUM(Q97:Q100)</f>
        <v>125780661</v>
      </c>
      <c r="R101" s="34">
        <f>SUM(R97:R100)</f>
        <v>132094673</v>
      </c>
      <c r="S101" s="34">
        <f>SUM(S97:S100)</f>
        <v>152866244</v>
      </c>
      <c r="T101" s="39">
        <f>IF(($R101     =0),0,($S101     /$R101     ))</f>
        <v>1.1572476052838254</v>
      </c>
      <c r="U101" s="39">
        <f>IF(($P101     =0),0,(($L101     /$P101     )-1))</f>
        <v>-0.48888458067436058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3358319616</v>
      </c>
      <c r="E102" s="34">
        <f>SUM(E88:E90,E92:E95,E97:E100)</f>
        <v>3314115054</v>
      </c>
      <c r="F102" s="34">
        <f>SUM(F88:F90,F92:F95,F97:F100)</f>
        <v>635582882</v>
      </c>
      <c r="G102" s="39">
        <f>IF(($D102     =0),0,($F102     /$D102     ))</f>
        <v>0.189256221763974</v>
      </c>
      <c r="H102" s="34">
        <f>SUM(H88:H90,H92:H95,H97:H100)</f>
        <v>787797963</v>
      </c>
      <c r="I102" s="39">
        <f>IF(($D102     =0),0,($H102     /$D102     ))</f>
        <v>0.23458099677192845</v>
      </c>
      <c r="J102" s="34">
        <f>SUM(J88:J90,J92:J95,J97:J100)</f>
        <v>746913382</v>
      </c>
      <c r="K102" s="39">
        <f>IF(($E102     =0),0,($J102     /$E102     ))</f>
        <v>0.2253734012941121</v>
      </c>
      <c r="L102" s="34">
        <f>SUM(L88:L90,L92:L95,L97:L100)</f>
        <v>806937457</v>
      </c>
      <c r="M102" s="39">
        <f>IF(($E102     =0),0,($L102     /$E102     ))</f>
        <v>0.24348504618934694</v>
      </c>
      <c r="N102" s="34">
        <f>$F102     +$H102     +$J102     +$L102</f>
        <v>2977231684</v>
      </c>
      <c r="O102" s="39">
        <f>IF(($E102     =0),0,($N102     /$E102     ))</f>
        <v>0.89834892135280708</v>
      </c>
      <c r="P102" s="34">
        <f>SUM(P88:P90,P92:P95,P97:P100)</f>
        <v>668768391</v>
      </c>
      <c r="Q102" s="34">
        <f>SUM(Q88:Q90,Q92:Q95,Q97:Q100)</f>
        <v>2922785059</v>
      </c>
      <c r="R102" s="34">
        <f>SUM(R88:R90,R92:R95,R97:R100)</f>
        <v>2849440289</v>
      </c>
      <c r="S102" s="34">
        <f>SUM(S88:S90,S92:S95,S97:S100)</f>
        <v>2628279043</v>
      </c>
      <c r="T102" s="39">
        <f>IF(($R102     =0),0,($S102     /$R102     ))</f>
        <v>0.92238431987721503</v>
      </c>
      <c r="U102" s="39">
        <f>IF(($P102     =0),0,(($L102     /$P102     )-1))</f>
        <v>0.20660226748067112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934811520</v>
      </c>
      <c r="E105" s="33">
        <v>986380345</v>
      </c>
      <c r="F105" s="33">
        <v>232059910</v>
      </c>
      <c r="G105" s="38">
        <f t="shared" ref="G105:G136" si="24">IF(($D105     =0),0,($F105     /$D105     ))</f>
        <v>0.24824245854394264</v>
      </c>
      <c r="H105" s="33">
        <v>282729411</v>
      </c>
      <c r="I105" s="38">
        <f t="shared" ref="I105:I136" si="25">IF(($D105     =0),0,($H105     /$D105     ))</f>
        <v>0.30244536460141186</v>
      </c>
      <c r="J105" s="33">
        <v>214001551</v>
      </c>
      <c r="K105" s="38">
        <f t="shared" ref="K105:K136" si="26">IF(($E105     =0),0,($J105     /$E105     ))</f>
        <v>0.21695642262620307</v>
      </c>
      <c r="L105" s="33">
        <v>234711721</v>
      </c>
      <c r="M105" s="38">
        <f t="shared" ref="M105:M136" si="27">IF(($E105     =0),0,($L105     /$E105     ))</f>
        <v>0.23795255267378629</v>
      </c>
      <c r="N105" s="33">
        <f t="shared" ref="N105:N136" si="28">$F105     +$H105     +$J105     +$L105</f>
        <v>963502593</v>
      </c>
      <c r="O105" s="38">
        <f t="shared" ref="O105:O136" si="29">IF(($E105     =0),0,($N105     /$E105     ))</f>
        <v>0.97680635860602028</v>
      </c>
      <c r="P105" s="33">
        <v>281872017</v>
      </c>
      <c r="Q105" s="33">
        <v>962701130</v>
      </c>
      <c r="R105" s="33">
        <v>929164843</v>
      </c>
      <c r="S105" s="33">
        <v>869762656</v>
      </c>
      <c r="T105" s="38">
        <f t="shared" ref="T105:T136" si="30">IF(($R105     =0),0,($S105     /$R105     ))</f>
        <v>0.93606926968070836</v>
      </c>
      <c r="U105" s="38">
        <f t="shared" ref="U105:U136" si="31">IF(($P105     =0),0,(($L105     /$P105     )-1))</f>
        <v>-0.16731102470522996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934811520</v>
      </c>
      <c r="E106" s="34">
        <f>E105</f>
        <v>986380345</v>
      </c>
      <c r="F106" s="34">
        <f>F105</f>
        <v>232059910</v>
      </c>
      <c r="G106" s="39">
        <f t="shared" si="24"/>
        <v>0.24824245854394264</v>
      </c>
      <c r="H106" s="34">
        <f>H105</f>
        <v>282729411</v>
      </c>
      <c r="I106" s="39">
        <f t="shared" si="25"/>
        <v>0.30244536460141186</v>
      </c>
      <c r="J106" s="34">
        <f>J105</f>
        <v>214001551</v>
      </c>
      <c r="K106" s="39">
        <f t="shared" si="26"/>
        <v>0.21695642262620307</v>
      </c>
      <c r="L106" s="34">
        <f>L105</f>
        <v>234711721</v>
      </c>
      <c r="M106" s="39">
        <f t="shared" si="27"/>
        <v>0.23795255267378629</v>
      </c>
      <c r="N106" s="34">
        <f t="shared" si="28"/>
        <v>963502593</v>
      </c>
      <c r="O106" s="39">
        <f t="shared" si="29"/>
        <v>0.97680635860602028</v>
      </c>
      <c r="P106" s="34">
        <f>P105</f>
        <v>281872017</v>
      </c>
      <c r="Q106" s="34">
        <f>Q105</f>
        <v>962701130</v>
      </c>
      <c r="R106" s="34">
        <f>R105</f>
        <v>929164843</v>
      </c>
      <c r="S106" s="34">
        <f>S105</f>
        <v>869762656</v>
      </c>
      <c r="T106" s="39">
        <f t="shared" si="30"/>
        <v>0.93606926968070836</v>
      </c>
      <c r="U106" s="39">
        <f t="shared" si="31"/>
        <v>-0.16731102470522996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29915457</v>
      </c>
      <c r="E107" s="33">
        <v>30929180</v>
      </c>
      <c r="F107" s="33">
        <v>6054706</v>
      </c>
      <c r="G107" s="38">
        <f t="shared" si="24"/>
        <v>0.20239389958174464</v>
      </c>
      <c r="H107" s="33">
        <v>6884658</v>
      </c>
      <c r="I107" s="38">
        <f t="shared" si="25"/>
        <v>0.2301371495010088</v>
      </c>
      <c r="J107" s="33">
        <v>5973423</v>
      </c>
      <c r="K107" s="38">
        <f t="shared" si="26"/>
        <v>0.19313227832099009</v>
      </c>
      <c r="L107" s="33">
        <v>4583666</v>
      </c>
      <c r="M107" s="38">
        <f t="shared" si="27"/>
        <v>0.14819875599676421</v>
      </c>
      <c r="N107" s="33">
        <f t="shared" si="28"/>
        <v>23496453</v>
      </c>
      <c r="O107" s="38">
        <f t="shared" si="29"/>
        <v>0.75968561080507147</v>
      </c>
      <c r="P107" s="33">
        <v>7569642</v>
      </c>
      <c r="Q107" s="33">
        <v>31140119</v>
      </c>
      <c r="R107" s="33">
        <v>30912604</v>
      </c>
      <c r="S107" s="33">
        <v>28158257</v>
      </c>
      <c r="T107" s="38">
        <f t="shared" si="30"/>
        <v>0.91089890065553847</v>
      </c>
      <c r="U107" s="38">
        <f t="shared" si="31"/>
        <v>-0.39446726806895227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14523297</v>
      </c>
      <c r="E108" s="33">
        <v>17024359</v>
      </c>
      <c r="F108" s="33">
        <v>2194136</v>
      </c>
      <c r="G108" s="38">
        <f t="shared" si="24"/>
        <v>0.15107699030048066</v>
      </c>
      <c r="H108" s="33">
        <v>2468641</v>
      </c>
      <c r="I108" s="38">
        <f t="shared" si="25"/>
        <v>0.16997800155157605</v>
      </c>
      <c r="J108" s="33">
        <v>2497218</v>
      </c>
      <c r="K108" s="38">
        <f t="shared" si="26"/>
        <v>0.14668499413105657</v>
      </c>
      <c r="L108" s="33">
        <v>4677971</v>
      </c>
      <c r="M108" s="38">
        <f t="shared" si="27"/>
        <v>0.27478103580874907</v>
      </c>
      <c r="N108" s="33">
        <f t="shared" si="28"/>
        <v>11837966</v>
      </c>
      <c r="O108" s="38">
        <f t="shared" si="29"/>
        <v>0.69535457986993809</v>
      </c>
      <c r="P108" s="33">
        <v>3596970</v>
      </c>
      <c r="Q108" s="33">
        <v>15603781</v>
      </c>
      <c r="R108" s="33">
        <v>15749466</v>
      </c>
      <c r="S108" s="33">
        <v>12546667</v>
      </c>
      <c r="T108" s="38">
        <f t="shared" si="30"/>
        <v>0.79664078769400815</v>
      </c>
      <c r="U108" s="38">
        <f t="shared" si="31"/>
        <v>0.30053100248264508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24036432</v>
      </c>
      <c r="E109" s="33">
        <v>28225500</v>
      </c>
      <c r="F109" s="33">
        <v>4048936</v>
      </c>
      <c r="G109" s="38">
        <f t="shared" si="24"/>
        <v>0.16844995962795142</v>
      </c>
      <c r="H109" s="33">
        <v>7447368</v>
      </c>
      <c r="I109" s="38">
        <f t="shared" si="25"/>
        <v>0.30983666793807002</v>
      </c>
      <c r="J109" s="33">
        <v>5870122</v>
      </c>
      <c r="K109" s="38">
        <f t="shared" si="26"/>
        <v>0.20797229455634089</v>
      </c>
      <c r="L109" s="33">
        <v>4863331</v>
      </c>
      <c r="M109" s="38">
        <f t="shared" si="27"/>
        <v>0.17230274042975324</v>
      </c>
      <c r="N109" s="33">
        <f t="shared" si="28"/>
        <v>22229757</v>
      </c>
      <c r="O109" s="38">
        <f t="shared" si="29"/>
        <v>0.78757708455120368</v>
      </c>
      <c r="P109" s="33">
        <v>4332205</v>
      </c>
      <c r="Q109" s="33">
        <v>22671876</v>
      </c>
      <c r="R109" s="33">
        <v>25120626</v>
      </c>
      <c r="S109" s="33">
        <v>18016640</v>
      </c>
      <c r="T109" s="38">
        <f t="shared" si="30"/>
        <v>0.71720505691219638</v>
      </c>
      <c r="U109" s="38">
        <f t="shared" si="31"/>
        <v>0.1225994614751611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33026612</v>
      </c>
      <c r="E110" s="33">
        <v>33615112</v>
      </c>
      <c r="F110" s="33">
        <v>7465741</v>
      </c>
      <c r="G110" s="38">
        <f t="shared" si="24"/>
        <v>0.22605228171754341</v>
      </c>
      <c r="H110" s="33">
        <v>9225977</v>
      </c>
      <c r="I110" s="38">
        <f t="shared" si="25"/>
        <v>0.27934978616638001</v>
      </c>
      <c r="J110" s="33">
        <v>5939020</v>
      </c>
      <c r="K110" s="38">
        <f t="shared" si="26"/>
        <v>0.17667708499677168</v>
      </c>
      <c r="L110" s="33">
        <v>12150910</v>
      </c>
      <c r="M110" s="38">
        <f t="shared" si="27"/>
        <v>0.36147165001264908</v>
      </c>
      <c r="N110" s="33">
        <f t="shared" si="28"/>
        <v>34781648</v>
      </c>
      <c r="O110" s="38">
        <f t="shared" si="29"/>
        <v>1.0347027253694707</v>
      </c>
      <c r="P110" s="33">
        <v>8365322</v>
      </c>
      <c r="Q110" s="33">
        <v>41095071</v>
      </c>
      <c r="R110" s="33">
        <v>44398567</v>
      </c>
      <c r="S110" s="33">
        <v>30797540</v>
      </c>
      <c r="T110" s="38">
        <f t="shared" si="30"/>
        <v>0.69366067603037729</v>
      </c>
      <c r="U110" s="38">
        <f t="shared" si="31"/>
        <v>0.45253344700897347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8245179</v>
      </c>
      <c r="E111" s="33">
        <v>3455803</v>
      </c>
      <c r="F111" s="33">
        <v>1249323</v>
      </c>
      <c r="G111" s="38">
        <f t="shared" si="24"/>
        <v>0.15152163464249835</v>
      </c>
      <c r="H111" s="33">
        <v>751367</v>
      </c>
      <c r="I111" s="38">
        <f t="shared" si="25"/>
        <v>9.1128039791495127E-2</v>
      </c>
      <c r="J111" s="33">
        <v>484587</v>
      </c>
      <c r="K111" s="38">
        <f t="shared" si="26"/>
        <v>0.14022413893384547</v>
      </c>
      <c r="L111" s="33">
        <v>1076769</v>
      </c>
      <c r="M111" s="38">
        <f t="shared" si="27"/>
        <v>0.31158286511123462</v>
      </c>
      <c r="N111" s="33">
        <f t="shared" si="28"/>
        <v>3562046</v>
      </c>
      <c r="O111" s="38">
        <f t="shared" si="29"/>
        <v>1.0307433612390522</v>
      </c>
      <c r="P111" s="33">
        <v>1886269</v>
      </c>
      <c r="Q111" s="33">
        <v>4553385</v>
      </c>
      <c r="R111" s="33">
        <v>6766865</v>
      </c>
      <c r="S111" s="33">
        <v>5446600</v>
      </c>
      <c r="T111" s="38">
        <f t="shared" si="30"/>
        <v>0.80489266447609042</v>
      </c>
      <c r="U111" s="38">
        <f t="shared" si="31"/>
        <v>-0.42915406021092428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109746977</v>
      </c>
      <c r="E112" s="34">
        <f>SUM(E107:E111)</f>
        <v>113249954</v>
      </c>
      <c r="F112" s="34">
        <f>SUM(F107:F111)</f>
        <v>21012842</v>
      </c>
      <c r="G112" s="39">
        <f t="shared" si="24"/>
        <v>0.19146624876965859</v>
      </c>
      <c r="H112" s="34">
        <f>SUM(H107:H111)</f>
        <v>26778011</v>
      </c>
      <c r="I112" s="39">
        <f t="shared" si="25"/>
        <v>0.24399770938565352</v>
      </c>
      <c r="J112" s="34">
        <f>SUM(J107:J111)</f>
        <v>20764370</v>
      </c>
      <c r="K112" s="39">
        <f t="shared" si="26"/>
        <v>0.18334991994787037</v>
      </c>
      <c r="L112" s="34">
        <f>SUM(L107:L111)</f>
        <v>27352647</v>
      </c>
      <c r="M112" s="39">
        <f t="shared" si="27"/>
        <v>0.24152457492388915</v>
      </c>
      <c r="N112" s="34">
        <f t="shared" si="28"/>
        <v>95907870</v>
      </c>
      <c r="O112" s="39">
        <f t="shared" si="29"/>
        <v>0.84686895325361455</v>
      </c>
      <c r="P112" s="34">
        <f>SUM(P107:P111)</f>
        <v>25750408</v>
      </c>
      <c r="Q112" s="34">
        <f>SUM(Q107:Q111)</f>
        <v>115064232</v>
      </c>
      <c r="R112" s="34">
        <f>SUM(R107:R111)</f>
        <v>122948128</v>
      </c>
      <c r="S112" s="34">
        <f>SUM(S107:S111)</f>
        <v>94965704</v>
      </c>
      <c r="T112" s="39">
        <f t="shared" si="30"/>
        <v>0.77240463555492278</v>
      </c>
      <c r="U112" s="39">
        <f t="shared" si="31"/>
        <v>6.2221887901737327E-2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37267000</v>
      </c>
      <c r="E113" s="33">
        <v>35317000</v>
      </c>
      <c r="F113" s="33">
        <v>6648558</v>
      </c>
      <c r="G113" s="38">
        <f t="shared" si="24"/>
        <v>0.17840335954061234</v>
      </c>
      <c r="H113" s="33">
        <v>9775943</v>
      </c>
      <c r="I113" s="38">
        <f t="shared" si="25"/>
        <v>0.26232170553036199</v>
      </c>
      <c r="J113" s="33">
        <v>10884188</v>
      </c>
      <c r="K113" s="38">
        <f t="shared" si="26"/>
        <v>0.30818551972138064</v>
      </c>
      <c r="L113" s="33">
        <v>8405232</v>
      </c>
      <c r="M113" s="38">
        <f t="shared" si="27"/>
        <v>0.23799394059518078</v>
      </c>
      <c r="N113" s="33">
        <f t="shared" si="28"/>
        <v>35713921</v>
      </c>
      <c r="O113" s="38">
        <f t="shared" si="29"/>
        <v>1.0112388085058188</v>
      </c>
      <c r="P113" s="33">
        <v>9695909</v>
      </c>
      <c r="Q113" s="33">
        <v>37302000</v>
      </c>
      <c r="R113" s="33">
        <v>36188000</v>
      </c>
      <c r="S113" s="33">
        <v>46500381</v>
      </c>
      <c r="T113" s="38">
        <f t="shared" si="30"/>
        <v>1.2849668674698795</v>
      </c>
      <c r="U113" s="38">
        <f t="shared" si="31"/>
        <v>-0.13311562639459595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13010743</v>
      </c>
      <c r="E114" s="33">
        <v>13206384</v>
      </c>
      <c r="F114" s="33">
        <v>3077976</v>
      </c>
      <c r="G114" s="38">
        <f t="shared" si="24"/>
        <v>0.23657188524898232</v>
      </c>
      <c r="H114" s="33">
        <v>3737681</v>
      </c>
      <c r="I114" s="38">
        <f t="shared" si="25"/>
        <v>0.28727652217863348</v>
      </c>
      <c r="J114" s="33">
        <v>2853827</v>
      </c>
      <c r="K114" s="38">
        <f t="shared" si="26"/>
        <v>0.21609450399140295</v>
      </c>
      <c r="L114" s="33">
        <v>2334675</v>
      </c>
      <c r="M114" s="38">
        <f t="shared" si="27"/>
        <v>0.17678381909839969</v>
      </c>
      <c r="N114" s="33">
        <f t="shared" si="28"/>
        <v>12004159</v>
      </c>
      <c r="O114" s="38">
        <f t="shared" si="29"/>
        <v>0.90896637565589489</v>
      </c>
      <c r="P114" s="33">
        <v>3639140</v>
      </c>
      <c r="Q114" s="33">
        <v>12251520</v>
      </c>
      <c r="R114" s="33">
        <v>12931770</v>
      </c>
      <c r="S114" s="33">
        <v>13167676</v>
      </c>
      <c r="T114" s="38">
        <f t="shared" si="30"/>
        <v>1.0182423597079131</v>
      </c>
      <c r="U114" s="38">
        <f t="shared" si="31"/>
        <v>-0.35845419522194799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2724840</v>
      </c>
      <c r="E115" s="33">
        <v>2700135</v>
      </c>
      <c r="F115" s="33">
        <v>1134304</v>
      </c>
      <c r="G115" s="38">
        <f t="shared" si="24"/>
        <v>0.41628279091616388</v>
      </c>
      <c r="H115" s="33">
        <v>1421010</v>
      </c>
      <c r="I115" s="38">
        <f t="shared" si="25"/>
        <v>0.52150217994451054</v>
      </c>
      <c r="J115" s="33">
        <v>1575091</v>
      </c>
      <c r="K115" s="38">
        <f t="shared" si="26"/>
        <v>0.58333787014352989</v>
      </c>
      <c r="L115" s="33">
        <v>1624855</v>
      </c>
      <c r="M115" s="38">
        <f t="shared" si="27"/>
        <v>0.6017680597451609</v>
      </c>
      <c r="N115" s="33">
        <f t="shared" si="28"/>
        <v>5755260</v>
      </c>
      <c r="O115" s="38">
        <f t="shared" si="29"/>
        <v>2.1314712042175668</v>
      </c>
      <c r="P115" s="33">
        <v>987606</v>
      </c>
      <c r="Q115" s="33">
        <v>10343794</v>
      </c>
      <c r="R115" s="33">
        <v>2418364</v>
      </c>
      <c r="S115" s="33">
        <v>3166016</v>
      </c>
      <c r="T115" s="38">
        <f t="shared" si="30"/>
        <v>1.3091561071865112</v>
      </c>
      <c r="U115" s="38">
        <f t="shared" si="31"/>
        <v>0.64524618116941368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1982293</v>
      </c>
      <c r="E116" s="33">
        <v>923910</v>
      </c>
      <c r="F116" s="33">
        <v>267696</v>
      </c>
      <c r="G116" s="38">
        <f t="shared" si="24"/>
        <v>0.13504360858863951</v>
      </c>
      <c r="H116" s="33">
        <v>168792</v>
      </c>
      <c r="I116" s="38">
        <f t="shared" si="25"/>
        <v>8.5149874413116527E-2</v>
      </c>
      <c r="J116" s="33">
        <v>210954</v>
      </c>
      <c r="K116" s="38">
        <f t="shared" si="26"/>
        <v>0.22832743449037243</v>
      </c>
      <c r="L116" s="33">
        <v>-57305</v>
      </c>
      <c r="M116" s="38">
        <f t="shared" si="27"/>
        <v>-6.2024439609918713E-2</v>
      </c>
      <c r="N116" s="33">
        <f t="shared" si="28"/>
        <v>590137</v>
      </c>
      <c r="O116" s="38">
        <f t="shared" si="29"/>
        <v>0.63873862172722451</v>
      </c>
      <c r="P116" s="33">
        <v>468667</v>
      </c>
      <c r="Q116" s="33">
        <v>4341880</v>
      </c>
      <c r="R116" s="33">
        <v>1561987</v>
      </c>
      <c r="S116" s="33">
        <v>2774934</v>
      </c>
      <c r="T116" s="38">
        <f t="shared" si="30"/>
        <v>1.7765410339522671</v>
      </c>
      <c r="U116" s="38">
        <f t="shared" si="31"/>
        <v>-1.1222723170182667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131586558</v>
      </c>
      <c r="E117" s="33">
        <v>67011618</v>
      </c>
      <c r="F117" s="33">
        <v>23334111</v>
      </c>
      <c r="G117" s="38">
        <f t="shared" si="24"/>
        <v>0.17732898674954323</v>
      </c>
      <c r="H117" s="33">
        <v>78991033</v>
      </c>
      <c r="I117" s="38">
        <f t="shared" si="25"/>
        <v>0.60029712913381317</v>
      </c>
      <c r="J117" s="33">
        <v>-147967541</v>
      </c>
      <c r="K117" s="38">
        <f t="shared" si="26"/>
        <v>-2.2080878721656894</v>
      </c>
      <c r="L117" s="33">
        <v>90064922</v>
      </c>
      <c r="M117" s="38">
        <f t="shared" si="27"/>
        <v>1.3440195101691172</v>
      </c>
      <c r="N117" s="33">
        <f t="shared" si="28"/>
        <v>44422525</v>
      </c>
      <c r="O117" s="38">
        <f t="shared" si="29"/>
        <v>0.66290781100077301</v>
      </c>
      <c r="P117" s="33">
        <v>22314018</v>
      </c>
      <c r="Q117" s="33">
        <v>147468061</v>
      </c>
      <c r="R117" s="33">
        <v>147297116</v>
      </c>
      <c r="S117" s="33">
        <v>328672122</v>
      </c>
      <c r="T117" s="38">
        <f t="shared" si="30"/>
        <v>2.2313547673261982</v>
      </c>
      <c r="U117" s="38">
        <f t="shared" si="31"/>
        <v>3.0362485142747486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27136887</v>
      </c>
      <c r="E118" s="33">
        <v>21758784</v>
      </c>
      <c r="F118" s="33">
        <v>5467551</v>
      </c>
      <c r="G118" s="38">
        <f t="shared" si="24"/>
        <v>0.20148040561911174</v>
      </c>
      <c r="H118" s="33">
        <v>9717837</v>
      </c>
      <c r="I118" s="38">
        <f t="shared" si="25"/>
        <v>0.35810433967610211</v>
      </c>
      <c r="J118" s="33">
        <v>7090097</v>
      </c>
      <c r="K118" s="38">
        <f t="shared" si="26"/>
        <v>0.32584987286054223</v>
      </c>
      <c r="L118" s="33">
        <v>6125555</v>
      </c>
      <c r="M118" s="38">
        <f t="shared" si="27"/>
        <v>0.28152101698330201</v>
      </c>
      <c r="N118" s="33">
        <f t="shared" si="28"/>
        <v>28401040</v>
      </c>
      <c r="O118" s="38">
        <f t="shared" si="29"/>
        <v>1.3052677943767446</v>
      </c>
      <c r="P118" s="33">
        <v>5530828</v>
      </c>
      <c r="Q118" s="33">
        <v>21370232</v>
      </c>
      <c r="R118" s="33">
        <v>24028843</v>
      </c>
      <c r="S118" s="33">
        <v>21599524</v>
      </c>
      <c r="T118" s="38">
        <f t="shared" si="30"/>
        <v>0.89889987628617829</v>
      </c>
      <c r="U118" s="38">
        <f t="shared" si="31"/>
        <v>0.10752946936697372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19586772</v>
      </c>
      <c r="E119" s="33">
        <v>19578842</v>
      </c>
      <c r="F119" s="33">
        <v>4057992</v>
      </c>
      <c r="G119" s="38">
        <f t="shared" si="24"/>
        <v>0.20718023368015925</v>
      </c>
      <c r="H119" s="33">
        <v>5135938</v>
      </c>
      <c r="I119" s="38">
        <f t="shared" si="25"/>
        <v>0.26221462117392291</v>
      </c>
      <c r="J119" s="33">
        <v>4797303</v>
      </c>
      <c r="K119" s="38">
        <f t="shared" si="26"/>
        <v>0.2450248589778701</v>
      </c>
      <c r="L119" s="33">
        <v>6385063</v>
      </c>
      <c r="M119" s="38">
        <f t="shared" si="27"/>
        <v>0.32612056422948815</v>
      </c>
      <c r="N119" s="33">
        <f t="shared" si="28"/>
        <v>20376296</v>
      </c>
      <c r="O119" s="38">
        <f t="shared" si="29"/>
        <v>1.0407303966189625</v>
      </c>
      <c r="P119" s="33">
        <v>4215481</v>
      </c>
      <c r="Q119" s="33">
        <v>19227208</v>
      </c>
      <c r="R119" s="33">
        <v>19514435</v>
      </c>
      <c r="S119" s="33">
        <v>17199087</v>
      </c>
      <c r="T119" s="38">
        <f t="shared" si="30"/>
        <v>0.88135203504482706</v>
      </c>
      <c r="U119" s="38">
        <f t="shared" si="31"/>
        <v>0.51467009340096648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11666380</v>
      </c>
      <c r="E120" s="33">
        <v>90928898</v>
      </c>
      <c r="F120" s="33">
        <v>23969734</v>
      </c>
      <c r="G120" s="38">
        <f t="shared" si="24"/>
        <v>2.0545991130067769</v>
      </c>
      <c r="H120" s="33">
        <v>26936482</v>
      </c>
      <c r="I120" s="38">
        <f t="shared" si="25"/>
        <v>2.3088980472091598</v>
      </c>
      <c r="J120" s="33">
        <v>24549847</v>
      </c>
      <c r="K120" s="38">
        <f t="shared" si="26"/>
        <v>0.26998949222941204</v>
      </c>
      <c r="L120" s="33">
        <v>20422879</v>
      </c>
      <c r="M120" s="38">
        <f t="shared" si="27"/>
        <v>0.22460273300573819</v>
      </c>
      <c r="N120" s="33">
        <f t="shared" si="28"/>
        <v>95878942</v>
      </c>
      <c r="O120" s="38">
        <f t="shared" si="29"/>
        <v>1.0544386230216933</v>
      </c>
      <c r="P120" s="33">
        <v>19217964</v>
      </c>
      <c r="Q120" s="33">
        <v>12817164</v>
      </c>
      <c r="R120" s="33">
        <v>7487500</v>
      </c>
      <c r="S120" s="33">
        <v>84881592</v>
      </c>
      <c r="T120" s="38">
        <f t="shared" si="30"/>
        <v>11.336439666110184</v>
      </c>
      <c r="U120" s="38">
        <f t="shared" si="31"/>
        <v>6.2697328395453278E-2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244961473</v>
      </c>
      <c r="E121" s="34">
        <f>SUM(E113:E120)</f>
        <v>251425571</v>
      </c>
      <c r="F121" s="34">
        <f>SUM(F113:F120)</f>
        <v>67957922</v>
      </c>
      <c r="G121" s="39">
        <f t="shared" si="24"/>
        <v>0.27742289906952022</v>
      </c>
      <c r="H121" s="34">
        <f>SUM(H113:H120)</f>
        <v>135884716</v>
      </c>
      <c r="I121" s="39">
        <f t="shared" si="25"/>
        <v>0.55471872509519082</v>
      </c>
      <c r="J121" s="34">
        <f>SUM(J113:J120)</f>
        <v>-96006234</v>
      </c>
      <c r="K121" s="39">
        <f t="shared" si="26"/>
        <v>-0.38184753292257612</v>
      </c>
      <c r="L121" s="34">
        <f>SUM(L113:L120)</f>
        <v>135305876</v>
      </c>
      <c r="M121" s="39">
        <f t="shared" si="27"/>
        <v>0.53815479253699294</v>
      </c>
      <c r="N121" s="34">
        <f t="shared" si="28"/>
        <v>243142280</v>
      </c>
      <c r="O121" s="39">
        <f t="shared" si="29"/>
        <v>0.96705469946014366</v>
      </c>
      <c r="P121" s="34">
        <f>SUM(P113:P120)</f>
        <v>66069613</v>
      </c>
      <c r="Q121" s="34">
        <f>SUM(Q113:Q120)</f>
        <v>265121859</v>
      </c>
      <c r="R121" s="34">
        <f>SUM(R113:R120)</f>
        <v>251428015</v>
      </c>
      <c r="S121" s="34">
        <f>SUM(S113:S120)</f>
        <v>517961332</v>
      </c>
      <c r="T121" s="39">
        <f t="shared" si="30"/>
        <v>2.0600780386386139</v>
      </c>
      <c r="U121" s="39">
        <f t="shared" si="31"/>
        <v>1.0479289927125803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35176833</v>
      </c>
      <c r="E122" s="33">
        <v>37522648</v>
      </c>
      <c r="F122" s="33">
        <v>7090527</v>
      </c>
      <c r="G122" s="38">
        <f t="shared" si="24"/>
        <v>0.20156808886121158</v>
      </c>
      <c r="H122" s="33">
        <v>10135758</v>
      </c>
      <c r="I122" s="38">
        <f t="shared" si="25"/>
        <v>0.28813730900675455</v>
      </c>
      <c r="J122" s="33">
        <v>11168014</v>
      </c>
      <c r="K122" s="38">
        <f t="shared" si="26"/>
        <v>0.29763395163369066</v>
      </c>
      <c r="L122" s="33">
        <v>9840527</v>
      </c>
      <c r="M122" s="38">
        <f t="shared" si="27"/>
        <v>0.26225566489870333</v>
      </c>
      <c r="N122" s="33">
        <f t="shared" si="28"/>
        <v>38234826</v>
      </c>
      <c r="O122" s="38">
        <f t="shared" si="29"/>
        <v>1.0189799504555221</v>
      </c>
      <c r="P122" s="33">
        <v>10334646</v>
      </c>
      <c r="Q122" s="33">
        <v>31006603</v>
      </c>
      <c r="R122" s="33">
        <v>39309808</v>
      </c>
      <c r="S122" s="33">
        <v>37500336</v>
      </c>
      <c r="T122" s="38">
        <f t="shared" si="30"/>
        <v>0.9539689433232541</v>
      </c>
      <c r="U122" s="38">
        <f t="shared" si="31"/>
        <v>-4.7811894089067053E-2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34376058</v>
      </c>
      <c r="E123" s="33">
        <v>34218505</v>
      </c>
      <c r="F123" s="33">
        <v>5797065</v>
      </c>
      <c r="G123" s="38">
        <f t="shared" si="24"/>
        <v>0.1686367005780593</v>
      </c>
      <c r="H123" s="33">
        <v>8355719</v>
      </c>
      <c r="I123" s="38">
        <f t="shared" si="25"/>
        <v>0.24306798062767987</v>
      </c>
      <c r="J123" s="33">
        <v>7839174</v>
      </c>
      <c r="K123" s="38">
        <f t="shared" si="26"/>
        <v>0.22909165669277487</v>
      </c>
      <c r="L123" s="33">
        <v>7753042</v>
      </c>
      <c r="M123" s="38">
        <f t="shared" si="27"/>
        <v>0.22657453912729383</v>
      </c>
      <c r="N123" s="33">
        <f t="shared" si="28"/>
        <v>29745000</v>
      </c>
      <c r="O123" s="38">
        <f t="shared" si="29"/>
        <v>0.86926649776195652</v>
      </c>
      <c r="P123" s="33">
        <v>10772301</v>
      </c>
      <c r="Q123" s="33">
        <v>30239484</v>
      </c>
      <c r="R123" s="33">
        <v>32378833</v>
      </c>
      <c r="S123" s="33">
        <v>29406064</v>
      </c>
      <c r="T123" s="38">
        <f t="shared" si="30"/>
        <v>0.9081878892917481</v>
      </c>
      <c r="U123" s="38">
        <f t="shared" si="31"/>
        <v>-0.28027985850005488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39525072</v>
      </c>
      <c r="E124" s="33">
        <v>29453645</v>
      </c>
      <c r="F124" s="33">
        <v>5321943</v>
      </c>
      <c r="G124" s="38">
        <f t="shared" si="24"/>
        <v>0.13464726895374157</v>
      </c>
      <c r="H124" s="33">
        <v>6002815</v>
      </c>
      <c r="I124" s="38">
        <f t="shared" si="25"/>
        <v>0.1518736006350602</v>
      </c>
      <c r="J124" s="33">
        <v>8221840</v>
      </c>
      <c r="K124" s="38">
        <f t="shared" si="26"/>
        <v>0.27914507695057778</v>
      </c>
      <c r="L124" s="33">
        <v>6868448</v>
      </c>
      <c r="M124" s="38">
        <f t="shared" si="27"/>
        <v>0.23319517838963563</v>
      </c>
      <c r="N124" s="33">
        <f t="shared" si="28"/>
        <v>26415046</v>
      </c>
      <c r="O124" s="38">
        <f t="shared" si="29"/>
        <v>0.89683453440142979</v>
      </c>
      <c r="P124" s="33">
        <v>5929127</v>
      </c>
      <c r="Q124" s="33">
        <v>39631032</v>
      </c>
      <c r="R124" s="33">
        <v>38166024</v>
      </c>
      <c r="S124" s="33">
        <v>23607395</v>
      </c>
      <c r="T124" s="38">
        <f t="shared" si="30"/>
        <v>0.61854478213397335</v>
      </c>
      <c r="U124" s="38">
        <f t="shared" si="31"/>
        <v>0.15842484062156204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12577308</v>
      </c>
      <c r="E125" s="33">
        <v>12577308</v>
      </c>
      <c r="F125" s="33">
        <v>2901332</v>
      </c>
      <c r="G125" s="38">
        <f t="shared" si="24"/>
        <v>0.23067988793786398</v>
      </c>
      <c r="H125" s="33">
        <v>3608290</v>
      </c>
      <c r="I125" s="38">
        <f t="shared" si="25"/>
        <v>0.28688889546157254</v>
      </c>
      <c r="J125" s="33">
        <v>3141030</v>
      </c>
      <c r="K125" s="38">
        <f t="shared" si="26"/>
        <v>0.24973786123389838</v>
      </c>
      <c r="L125" s="33">
        <v>2815167</v>
      </c>
      <c r="M125" s="38">
        <f t="shared" si="27"/>
        <v>0.22382905785562379</v>
      </c>
      <c r="N125" s="33">
        <f t="shared" si="28"/>
        <v>12465819</v>
      </c>
      <c r="O125" s="38">
        <f t="shared" si="29"/>
        <v>0.99113570248895866</v>
      </c>
      <c r="P125" s="33">
        <v>4608525</v>
      </c>
      <c r="Q125" s="33">
        <v>8962131</v>
      </c>
      <c r="R125" s="33">
        <v>9052131</v>
      </c>
      <c r="S125" s="33">
        <v>12425424</v>
      </c>
      <c r="T125" s="38">
        <f t="shared" si="30"/>
        <v>1.3726518098335077</v>
      </c>
      <c r="U125" s="38">
        <f t="shared" si="31"/>
        <v>-0.38913925822253326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121655271</v>
      </c>
      <c r="E126" s="34">
        <f>SUM(E122:E125)</f>
        <v>113772106</v>
      </c>
      <c r="F126" s="34">
        <f>SUM(F122:F125)</f>
        <v>21110867</v>
      </c>
      <c r="G126" s="39">
        <f t="shared" si="24"/>
        <v>0.17353022870665424</v>
      </c>
      <c r="H126" s="34">
        <f>SUM(H122:H125)</f>
        <v>28102582</v>
      </c>
      <c r="I126" s="39">
        <f t="shared" si="25"/>
        <v>0.23100176234862851</v>
      </c>
      <c r="J126" s="34">
        <f>SUM(J122:J125)</f>
        <v>30370058</v>
      </c>
      <c r="K126" s="39">
        <f t="shared" si="26"/>
        <v>0.26693764462793718</v>
      </c>
      <c r="L126" s="34">
        <f>SUM(L122:L125)</f>
        <v>27277184</v>
      </c>
      <c r="M126" s="39">
        <f t="shared" si="27"/>
        <v>0.2397528265847518</v>
      </c>
      <c r="N126" s="34">
        <f t="shared" si="28"/>
        <v>106860691</v>
      </c>
      <c r="O126" s="39">
        <f t="shared" si="29"/>
        <v>0.93925211334314229</v>
      </c>
      <c r="P126" s="34">
        <f>SUM(P122:P125)</f>
        <v>31644599</v>
      </c>
      <c r="Q126" s="34">
        <f>SUM(Q122:Q125)</f>
        <v>109839250</v>
      </c>
      <c r="R126" s="34">
        <f>SUM(R122:R125)</f>
        <v>118906796</v>
      </c>
      <c r="S126" s="34">
        <f>SUM(S122:S125)</f>
        <v>102939219</v>
      </c>
      <c r="T126" s="39">
        <f t="shared" si="30"/>
        <v>0.86571350387744028</v>
      </c>
      <c r="U126" s="39">
        <f t="shared" si="31"/>
        <v>-0.13801454712698369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29430544</v>
      </c>
      <c r="E127" s="33">
        <v>30039346</v>
      </c>
      <c r="F127" s="33">
        <v>1206472</v>
      </c>
      <c r="G127" s="38">
        <f t="shared" si="24"/>
        <v>4.0993873575697413E-2</v>
      </c>
      <c r="H127" s="33">
        <v>1669474</v>
      </c>
      <c r="I127" s="38">
        <f t="shared" si="25"/>
        <v>5.6725896741833925E-2</v>
      </c>
      <c r="J127" s="33">
        <v>4946119</v>
      </c>
      <c r="K127" s="38">
        <f t="shared" si="26"/>
        <v>0.16465468322779064</v>
      </c>
      <c r="L127" s="33">
        <v>11746520</v>
      </c>
      <c r="M127" s="38">
        <f t="shared" si="27"/>
        <v>0.39103780754747458</v>
      </c>
      <c r="N127" s="33">
        <f t="shared" si="28"/>
        <v>19568585</v>
      </c>
      <c r="O127" s="38">
        <f t="shared" si="29"/>
        <v>0.65143179215685987</v>
      </c>
      <c r="P127" s="33">
        <v>5329158</v>
      </c>
      <c r="Q127" s="33">
        <v>28801274</v>
      </c>
      <c r="R127" s="33">
        <v>28454217</v>
      </c>
      <c r="S127" s="33">
        <v>10875456</v>
      </c>
      <c r="T127" s="38">
        <f t="shared" si="30"/>
        <v>0.38220893584947357</v>
      </c>
      <c r="U127" s="38">
        <f t="shared" si="31"/>
        <v>1.2041981115966163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18019364</v>
      </c>
      <c r="E128" s="33">
        <v>18656910</v>
      </c>
      <c r="F128" s="33">
        <v>2383220</v>
      </c>
      <c r="G128" s="38">
        <f t="shared" si="24"/>
        <v>0.13225883000088126</v>
      </c>
      <c r="H128" s="33">
        <v>3119201</v>
      </c>
      <c r="I128" s="38">
        <f t="shared" si="25"/>
        <v>0.17310272438028335</v>
      </c>
      <c r="J128" s="33">
        <v>481460</v>
      </c>
      <c r="K128" s="38">
        <f t="shared" si="26"/>
        <v>2.5805988237066053E-2</v>
      </c>
      <c r="L128" s="33">
        <v>2643853</v>
      </c>
      <c r="M128" s="38">
        <f t="shared" si="27"/>
        <v>0.14170905042689277</v>
      </c>
      <c r="N128" s="33">
        <f t="shared" si="28"/>
        <v>8627734</v>
      </c>
      <c r="O128" s="38">
        <f t="shared" si="29"/>
        <v>0.46244174410446315</v>
      </c>
      <c r="P128" s="33">
        <v>3960188</v>
      </c>
      <c r="Q128" s="33">
        <v>16778910</v>
      </c>
      <c r="R128" s="33">
        <v>18117741</v>
      </c>
      <c r="S128" s="33">
        <v>7746980</v>
      </c>
      <c r="T128" s="38">
        <f t="shared" si="30"/>
        <v>0.42759083486180754</v>
      </c>
      <c r="U128" s="38">
        <f t="shared" si="31"/>
        <v>-0.33239204805428424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8666863</v>
      </c>
      <c r="E129" s="33">
        <v>6943622</v>
      </c>
      <c r="F129" s="33">
        <v>469094</v>
      </c>
      <c r="G129" s="38">
        <f t="shared" si="24"/>
        <v>5.4125004629702815E-2</v>
      </c>
      <c r="H129" s="33">
        <v>2488244</v>
      </c>
      <c r="I129" s="38">
        <f t="shared" si="25"/>
        <v>0.28709857303617237</v>
      </c>
      <c r="J129" s="33">
        <v>1420544</v>
      </c>
      <c r="K129" s="38">
        <f t="shared" si="26"/>
        <v>0.20458256512235257</v>
      </c>
      <c r="L129" s="33">
        <v>2411374</v>
      </c>
      <c r="M129" s="38">
        <f t="shared" si="27"/>
        <v>0.34727898494474496</v>
      </c>
      <c r="N129" s="33">
        <f t="shared" si="28"/>
        <v>6789256</v>
      </c>
      <c r="O129" s="38">
        <f t="shared" si="29"/>
        <v>0.97776866309830801</v>
      </c>
      <c r="P129" s="33">
        <v>2852206</v>
      </c>
      <c r="Q129" s="33">
        <v>7092408</v>
      </c>
      <c r="R129" s="33">
        <v>9036800</v>
      </c>
      <c r="S129" s="33">
        <v>6902063</v>
      </c>
      <c r="T129" s="38">
        <f t="shared" si="30"/>
        <v>0.7637729063385269</v>
      </c>
      <c r="U129" s="38">
        <f t="shared" si="31"/>
        <v>-0.15455826121956129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14006122</v>
      </c>
      <c r="E130" s="33">
        <v>13358747</v>
      </c>
      <c r="F130" s="33">
        <v>3029691</v>
      </c>
      <c r="G130" s="38">
        <f t="shared" si="24"/>
        <v>0.21631190989197438</v>
      </c>
      <c r="H130" s="33">
        <v>4434830</v>
      </c>
      <c r="I130" s="38">
        <f t="shared" si="25"/>
        <v>0.31663511141770723</v>
      </c>
      <c r="J130" s="33">
        <v>2934954</v>
      </c>
      <c r="K130" s="38">
        <f t="shared" si="26"/>
        <v>0.21970279098780746</v>
      </c>
      <c r="L130" s="33">
        <v>2744606</v>
      </c>
      <c r="M130" s="38">
        <f t="shared" si="27"/>
        <v>0.2054538498258856</v>
      </c>
      <c r="N130" s="33">
        <f t="shared" si="28"/>
        <v>13144081</v>
      </c>
      <c r="O130" s="38">
        <f t="shared" si="29"/>
        <v>0.98393067852845784</v>
      </c>
      <c r="P130" s="33">
        <v>4896078</v>
      </c>
      <c r="Q130" s="33">
        <v>12044970</v>
      </c>
      <c r="R130" s="33">
        <v>10976627</v>
      </c>
      <c r="S130" s="33">
        <v>12367015</v>
      </c>
      <c r="T130" s="38">
        <f t="shared" si="30"/>
        <v>1.1266680556786708</v>
      </c>
      <c r="U130" s="38">
        <f t="shared" si="31"/>
        <v>-0.43942763983743727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33360230</v>
      </c>
      <c r="E131" s="33">
        <v>26691040</v>
      </c>
      <c r="F131" s="33">
        <v>6237732</v>
      </c>
      <c r="G131" s="38">
        <f t="shared" si="24"/>
        <v>0.18698108496254373</v>
      </c>
      <c r="H131" s="33">
        <v>7358188</v>
      </c>
      <c r="I131" s="38">
        <f t="shared" si="25"/>
        <v>0.22056766395195718</v>
      </c>
      <c r="J131" s="33">
        <v>6418489</v>
      </c>
      <c r="K131" s="38">
        <f t="shared" si="26"/>
        <v>0.24047354468016233</v>
      </c>
      <c r="L131" s="33">
        <v>7934289</v>
      </c>
      <c r="M131" s="38">
        <f t="shared" si="27"/>
        <v>0.29726413807779689</v>
      </c>
      <c r="N131" s="33">
        <f t="shared" si="28"/>
        <v>27948698</v>
      </c>
      <c r="O131" s="38">
        <f t="shared" si="29"/>
        <v>1.0471191081351645</v>
      </c>
      <c r="P131" s="33">
        <v>5160289</v>
      </c>
      <c r="Q131" s="33">
        <v>44973441</v>
      </c>
      <c r="R131" s="33">
        <v>25095630</v>
      </c>
      <c r="S131" s="33">
        <v>23083201</v>
      </c>
      <c r="T131" s="38">
        <f t="shared" si="30"/>
        <v>0.91980958437783789</v>
      </c>
      <c r="U131" s="38">
        <f t="shared" si="31"/>
        <v>0.53756679131730811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103483123</v>
      </c>
      <c r="E132" s="34">
        <f>SUM(E127:E131)</f>
        <v>95689665</v>
      </c>
      <c r="F132" s="34">
        <f>SUM(F127:F131)</f>
        <v>13326209</v>
      </c>
      <c r="G132" s="39">
        <f t="shared" si="24"/>
        <v>0.12877664119201351</v>
      </c>
      <c r="H132" s="34">
        <f>SUM(H127:H131)</f>
        <v>19069937</v>
      </c>
      <c r="I132" s="39">
        <f t="shared" si="25"/>
        <v>0.18428064835267874</v>
      </c>
      <c r="J132" s="34">
        <f>SUM(J127:J131)</f>
        <v>16201566</v>
      </c>
      <c r="K132" s="39">
        <f t="shared" si="26"/>
        <v>0.16931364531373372</v>
      </c>
      <c r="L132" s="34">
        <f>SUM(L127:L131)</f>
        <v>27480642</v>
      </c>
      <c r="M132" s="39">
        <f t="shared" si="27"/>
        <v>0.28718505807288591</v>
      </c>
      <c r="N132" s="34">
        <f t="shared" si="28"/>
        <v>76078354</v>
      </c>
      <c r="O132" s="39">
        <f t="shared" si="29"/>
        <v>0.79505298717473827</v>
      </c>
      <c r="P132" s="34">
        <f>SUM(P127:P131)</f>
        <v>22197919</v>
      </c>
      <c r="Q132" s="34">
        <f>SUM(Q127:Q131)</f>
        <v>109691003</v>
      </c>
      <c r="R132" s="34">
        <f>SUM(R127:R131)</f>
        <v>91681015</v>
      </c>
      <c r="S132" s="34">
        <f>SUM(S127:S131)</f>
        <v>60974715</v>
      </c>
      <c r="T132" s="39">
        <f t="shared" si="30"/>
        <v>0.66507460677655017</v>
      </c>
      <c r="U132" s="39">
        <f t="shared" si="31"/>
        <v>0.23798280370335623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39395109</v>
      </c>
      <c r="E133" s="33">
        <v>42032147</v>
      </c>
      <c r="F133" s="33">
        <v>8265426</v>
      </c>
      <c r="G133" s="38">
        <f t="shared" si="24"/>
        <v>0.2098084307876899</v>
      </c>
      <c r="H133" s="33">
        <v>8920431</v>
      </c>
      <c r="I133" s="38">
        <f t="shared" si="25"/>
        <v>0.22643498714523166</v>
      </c>
      <c r="J133" s="33">
        <v>8940984</v>
      </c>
      <c r="K133" s="38">
        <f t="shared" si="26"/>
        <v>0.21271775624499981</v>
      </c>
      <c r="L133" s="33">
        <v>11453951</v>
      </c>
      <c r="M133" s="38">
        <f t="shared" si="27"/>
        <v>0.27250454277293995</v>
      </c>
      <c r="N133" s="33">
        <f t="shared" si="28"/>
        <v>37580792</v>
      </c>
      <c r="O133" s="38">
        <f t="shared" si="29"/>
        <v>0.89409641625016201</v>
      </c>
      <c r="P133" s="33">
        <v>8434026</v>
      </c>
      <c r="Q133" s="33">
        <v>38387821</v>
      </c>
      <c r="R133" s="33">
        <v>33737564</v>
      </c>
      <c r="S133" s="33">
        <v>32022817</v>
      </c>
      <c r="T133" s="38">
        <f t="shared" si="30"/>
        <v>0.94917395340102206</v>
      </c>
      <c r="U133" s="38">
        <f t="shared" si="31"/>
        <v>0.35806446411239423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8326301</v>
      </c>
      <c r="E134" s="33">
        <v>7000633</v>
      </c>
      <c r="F134" s="33">
        <v>427443</v>
      </c>
      <c r="G134" s="38">
        <f t="shared" si="24"/>
        <v>5.133648183028694E-2</v>
      </c>
      <c r="H134" s="33">
        <v>1142757</v>
      </c>
      <c r="I134" s="38">
        <f t="shared" si="25"/>
        <v>0.13724665971119709</v>
      </c>
      <c r="J134" s="33">
        <v>1222832</v>
      </c>
      <c r="K134" s="38">
        <f t="shared" si="26"/>
        <v>0.17467449014967645</v>
      </c>
      <c r="L134" s="33">
        <v>1942888</v>
      </c>
      <c r="M134" s="38">
        <f t="shared" si="27"/>
        <v>0.27753033189998677</v>
      </c>
      <c r="N134" s="33">
        <f t="shared" si="28"/>
        <v>4735920</v>
      </c>
      <c r="O134" s="38">
        <f t="shared" si="29"/>
        <v>0.67649882517766613</v>
      </c>
      <c r="P134" s="33">
        <v>956529</v>
      </c>
      <c r="Q134" s="33">
        <v>7544465</v>
      </c>
      <c r="R134" s="33">
        <v>5894454</v>
      </c>
      <c r="S134" s="33">
        <v>3502533</v>
      </c>
      <c r="T134" s="38">
        <f t="shared" si="30"/>
        <v>0.59420821674068536</v>
      </c>
      <c r="U134" s="38">
        <f t="shared" si="31"/>
        <v>1.0311856723633053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4686592</v>
      </c>
      <c r="E136" s="33">
        <v>4962974</v>
      </c>
      <c r="F136" s="33">
        <v>367341</v>
      </c>
      <c r="G136" s="38">
        <f t="shared" si="24"/>
        <v>7.8381262973179655E-2</v>
      </c>
      <c r="H136" s="33">
        <v>978712</v>
      </c>
      <c r="I136" s="38">
        <f t="shared" si="25"/>
        <v>0.20883234555088218</v>
      </c>
      <c r="J136" s="33">
        <v>1407857</v>
      </c>
      <c r="K136" s="38">
        <f t="shared" si="26"/>
        <v>0.2836720482517136</v>
      </c>
      <c r="L136" s="33">
        <v>743212</v>
      </c>
      <c r="M136" s="38">
        <f t="shared" si="27"/>
        <v>0.14975133861269474</v>
      </c>
      <c r="N136" s="33">
        <f t="shared" si="28"/>
        <v>3497122</v>
      </c>
      <c r="O136" s="38">
        <f t="shared" si="29"/>
        <v>0.70464241803402561</v>
      </c>
      <c r="P136" s="33">
        <v>1974578</v>
      </c>
      <c r="Q136" s="33">
        <v>17417831</v>
      </c>
      <c r="R136" s="33">
        <v>4451579</v>
      </c>
      <c r="S136" s="33">
        <v>6598493</v>
      </c>
      <c r="T136" s="38">
        <f t="shared" si="30"/>
        <v>1.4822814556363035</v>
      </c>
      <c r="U136" s="38">
        <f t="shared" si="31"/>
        <v>-0.62360970293399398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52408002</v>
      </c>
      <c r="E137" s="34">
        <f>SUM(E133:E136)</f>
        <v>53995754</v>
      </c>
      <c r="F137" s="34">
        <f>SUM(F133:F136)</f>
        <v>9060210</v>
      </c>
      <c r="G137" s="39">
        <f t="shared" ref="G137:G170" si="32">IF(($D137     =0),0,($F137     /$D137     ))</f>
        <v>0.17287837074956608</v>
      </c>
      <c r="H137" s="34">
        <f>SUM(H133:H136)</f>
        <v>11041900</v>
      </c>
      <c r="I137" s="39">
        <f t="shared" ref="I137:I170" si="33">IF(($D137     =0),0,($H137     /$D137     ))</f>
        <v>0.21069110781975622</v>
      </c>
      <c r="J137" s="34">
        <f>SUM(J133:J136)</f>
        <v>11571673</v>
      </c>
      <c r="K137" s="39">
        <f t="shared" ref="K137:K170" si="34">IF(($E137     =0),0,($J137     /$E137     ))</f>
        <v>0.21430709162798245</v>
      </c>
      <c r="L137" s="34">
        <f>SUM(L133:L136)</f>
        <v>14140051</v>
      </c>
      <c r="M137" s="39">
        <f t="shared" ref="M137:M170" si="35">IF(($E137     =0),0,($L137     /$E137     ))</f>
        <v>0.26187338730374987</v>
      </c>
      <c r="N137" s="34">
        <f t="shared" ref="N137:N170" si="36">$F137     +$H137     +$J137     +$L137</f>
        <v>45813834</v>
      </c>
      <c r="O137" s="39">
        <f t="shared" ref="O137:O170" si="37">IF(($E137     =0),0,($N137     /$E137     ))</f>
        <v>0.84847104829761244</v>
      </c>
      <c r="P137" s="34">
        <f>SUM(P133:P136)</f>
        <v>11365133</v>
      </c>
      <c r="Q137" s="34">
        <f>SUM(Q133:Q136)</f>
        <v>63350117</v>
      </c>
      <c r="R137" s="34">
        <f>SUM(R133:R136)</f>
        <v>44083597</v>
      </c>
      <c r="S137" s="34">
        <f>SUM(S133:S136)</f>
        <v>42123843</v>
      </c>
      <c r="T137" s="39">
        <f t="shared" ref="T137:T170" si="38">IF(($R137     =0),0,($S137     /$R137     ))</f>
        <v>0.95554459859525531</v>
      </c>
      <c r="U137" s="39">
        <f t="shared" ref="U137:U170" si="39">IF(($P137     =0),0,(($L137     /$P137     )-1))</f>
        <v>0.24416062706877262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15129873</v>
      </c>
      <c r="E138" s="33">
        <v>15229873</v>
      </c>
      <c r="F138" s="33">
        <v>5475357</v>
      </c>
      <c r="G138" s="38">
        <f t="shared" si="32"/>
        <v>0.36189047984738537</v>
      </c>
      <c r="H138" s="33">
        <v>7757332</v>
      </c>
      <c r="I138" s="38">
        <f t="shared" si="33"/>
        <v>0.5127162666864421</v>
      </c>
      <c r="J138" s="33">
        <v>5236775</v>
      </c>
      <c r="K138" s="38">
        <f t="shared" si="34"/>
        <v>0.34384889486603071</v>
      </c>
      <c r="L138" s="33">
        <v>6516822</v>
      </c>
      <c r="M138" s="38">
        <f t="shared" si="35"/>
        <v>0.42789733046362238</v>
      </c>
      <c r="N138" s="33">
        <f t="shared" si="36"/>
        <v>24986286</v>
      </c>
      <c r="O138" s="38">
        <f t="shared" si="37"/>
        <v>1.6406102664152222</v>
      </c>
      <c r="P138" s="33">
        <v>5774664</v>
      </c>
      <c r="Q138" s="33">
        <v>15102336</v>
      </c>
      <c r="R138" s="33">
        <v>15958516</v>
      </c>
      <c r="S138" s="33">
        <v>23506559</v>
      </c>
      <c r="T138" s="38">
        <f t="shared" si="38"/>
        <v>1.472979003812134</v>
      </c>
      <c r="U138" s="38">
        <f t="shared" si="39"/>
        <v>0.12851968530117075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16185859</v>
      </c>
      <c r="E139" s="33">
        <v>28810346</v>
      </c>
      <c r="F139" s="33">
        <v>6067369</v>
      </c>
      <c r="G139" s="38">
        <f t="shared" si="32"/>
        <v>0.37485616302477365</v>
      </c>
      <c r="H139" s="33">
        <v>7043122</v>
      </c>
      <c r="I139" s="38">
        <f t="shared" si="33"/>
        <v>0.43514045192164347</v>
      </c>
      <c r="J139" s="33">
        <v>4331250</v>
      </c>
      <c r="K139" s="38">
        <f t="shared" si="34"/>
        <v>0.1503366186577558</v>
      </c>
      <c r="L139" s="33">
        <v>7522171</v>
      </c>
      <c r="M139" s="38">
        <f t="shared" si="35"/>
        <v>0.26109269912968069</v>
      </c>
      <c r="N139" s="33">
        <f t="shared" si="36"/>
        <v>24963912</v>
      </c>
      <c r="O139" s="38">
        <f t="shared" si="37"/>
        <v>0.86649122506199683</v>
      </c>
      <c r="P139" s="33">
        <v>3833200</v>
      </c>
      <c r="Q139" s="33">
        <v>25148141</v>
      </c>
      <c r="R139" s="33">
        <v>25868401</v>
      </c>
      <c r="S139" s="33">
        <v>15349385</v>
      </c>
      <c r="T139" s="38">
        <f t="shared" si="38"/>
        <v>0.59336427481543985</v>
      </c>
      <c r="U139" s="38">
        <f t="shared" si="39"/>
        <v>0.96237373473859966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22442525</v>
      </c>
      <c r="E140" s="33">
        <v>25326016</v>
      </c>
      <c r="F140" s="33">
        <v>5348161</v>
      </c>
      <c r="G140" s="38">
        <f t="shared" si="32"/>
        <v>0.23830478076776121</v>
      </c>
      <c r="H140" s="33">
        <v>4495278</v>
      </c>
      <c r="I140" s="38">
        <f t="shared" si="33"/>
        <v>0.20030179313602189</v>
      </c>
      <c r="J140" s="33">
        <v>4794717</v>
      </c>
      <c r="K140" s="38">
        <f t="shared" si="34"/>
        <v>0.189319828274609</v>
      </c>
      <c r="L140" s="33">
        <v>6183385</v>
      </c>
      <c r="M140" s="38">
        <f t="shared" si="35"/>
        <v>0.24415150807770161</v>
      </c>
      <c r="N140" s="33">
        <f t="shared" si="36"/>
        <v>20821541</v>
      </c>
      <c r="O140" s="38">
        <f t="shared" si="37"/>
        <v>0.82214040297534363</v>
      </c>
      <c r="P140" s="33">
        <v>6893414</v>
      </c>
      <c r="Q140" s="33">
        <v>22992306</v>
      </c>
      <c r="R140" s="33">
        <v>22276027</v>
      </c>
      <c r="S140" s="33">
        <v>21278992</v>
      </c>
      <c r="T140" s="38">
        <f t="shared" si="38"/>
        <v>0.95524179423916122</v>
      </c>
      <c r="U140" s="38">
        <f t="shared" si="39"/>
        <v>-0.10300106739563297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31400808</v>
      </c>
      <c r="E141" s="33">
        <v>36635749</v>
      </c>
      <c r="F141" s="33">
        <v>9259513</v>
      </c>
      <c r="G141" s="38">
        <f t="shared" si="32"/>
        <v>0.29488136101465923</v>
      </c>
      <c r="H141" s="33">
        <v>10383721</v>
      </c>
      <c r="I141" s="38">
        <f t="shared" si="33"/>
        <v>0.33068324229109008</v>
      </c>
      <c r="J141" s="33">
        <v>5577696</v>
      </c>
      <c r="K141" s="38">
        <f t="shared" si="34"/>
        <v>0.15224735817466159</v>
      </c>
      <c r="L141" s="33">
        <v>10137694</v>
      </c>
      <c r="M141" s="38">
        <f t="shared" si="35"/>
        <v>0.27671589299293431</v>
      </c>
      <c r="N141" s="33">
        <f t="shared" si="36"/>
        <v>35358624</v>
      </c>
      <c r="O141" s="38">
        <f t="shared" si="37"/>
        <v>0.96513992384869762</v>
      </c>
      <c r="P141" s="33">
        <v>8360452</v>
      </c>
      <c r="Q141" s="33">
        <v>37169633</v>
      </c>
      <c r="R141" s="33">
        <v>38931660</v>
      </c>
      <c r="S141" s="33">
        <v>32004202</v>
      </c>
      <c r="T141" s="38">
        <f t="shared" si="38"/>
        <v>0.82206106803562962</v>
      </c>
      <c r="U141" s="38">
        <f t="shared" si="39"/>
        <v>0.21257726256905718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25755004</v>
      </c>
      <c r="E142" s="33">
        <v>35563099</v>
      </c>
      <c r="F142" s="33">
        <v>5160088</v>
      </c>
      <c r="G142" s="38">
        <f t="shared" si="32"/>
        <v>0.20035283240491827</v>
      </c>
      <c r="H142" s="33">
        <v>4051343</v>
      </c>
      <c r="I142" s="38">
        <f t="shared" si="33"/>
        <v>0.15730314000339507</v>
      </c>
      <c r="J142" s="33">
        <v>4649493</v>
      </c>
      <c r="K142" s="38">
        <f t="shared" si="34"/>
        <v>0.13073925306678139</v>
      </c>
      <c r="L142" s="33">
        <v>7456058</v>
      </c>
      <c r="M142" s="38">
        <f t="shared" si="35"/>
        <v>0.20965715051998141</v>
      </c>
      <c r="N142" s="33">
        <f t="shared" si="36"/>
        <v>21316982</v>
      </c>
      <c r="O142" s="38">
        <f t="shared" si="37"/>
        <v>0.59941294767365461</v>
      </c>
      <c r="P142" s="33">
        <v>6187259</v>
      </c>
      <c r="Q142" s="33">
        <v>16093121</v>
      </c>
      <c r="R142" s="33">
        <v>15455041</v>
      </c>
      <c r="S142" s="33">
        <v>14936180</v>
      </c>
      <c r="T142" s="38">
        <f t="shared" si="38"/>
        <v>0.96642771766182956</v>
      </c>
      <c r="U142" s="38">
        <f t="shared" si="39"/>
        <v>0.20506641147558224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12000346</v>
      </c>
      <c r="E143" s="33">
        <v>13655860</v>
      </c>
      <c r="F143" s="33">
        <v>2325570</v>
      </c>
      <c r="G143" s="38">
        <f t="shared" si="32"/>
        <v>0.1937919123331944</v>
      </c>
      <c r="H143" s="33">
        <v>3981179</v>
      </c>
      <c r="I143" s="38">
        <f t="shared" si="33"/>
        <v>0.33175535105404463</v>
      </c>
      <c r="J143" s="33">
        <v>2845458</v>
      </c>
      <c r="K143" s="38">
        <f t="shared" si="34"/>
        <v>0.20836900788379495</v>
      </c>
      <c r="L143" s="33">
        <v>3507997</v>
      </c>
      <c r="M143" s="38">
        <f t="shared" si="35"/>
        <v>0.25688583509204105</v>
      </c>
      <c r="N143" s="33">
        <f t="shared" si="36"/>
        <v>12660204</v>
      </c>
      <c r="O143" s="38">
        <f t="shared" si="37"/>
        <v>0.92708946928278413</v>
      </c>
      <c r="P143" s="33">
        <v>1960573</v>
      </c>
      <c r="Q143" s="33">
        <v>11157983</v>
      </c>
      <c r="R143" s="33">
        <v>11052983</v>
      </c>
      <c r="S143" s="33">
        <v>7117887</v>
      </c>
      <c r="T143" s="38">
        <f t="shared" si="38"/>
        <v>0.64397882453994548</v>
      </c>
      <c r="U143" s="38">
        <f t="shared" si="39"/>
        <v>0.78927129976797605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122914415</v>
      </c>
      <c r="E144" s="34">
        <f>SUM(E138:E143)</f>
        <v>155220943</v>
      </c>
      <c r="F144" s="34">
        <f>SUM(F138:F143)</f>
        <v>33636058</v>
      </c>
      <c r="G144" s="39">
        <f t="shared" si="32"/>
        <v>0.27365429839941879</v>
      </c>
      <c r="H144" s="34">
        <f>SUM(H138:H143)</f>
        <v>37711975</v>
      </c>
      <c r="I144" s="39">
        <f t="shared" si="33"/>
        <v>0.30681490856869797</v>
      </c>
      <c r="J144" s="34">
        <f>SUM(J138:J143)</f>
        <v>27435389</v>
      </c>
      <c r="K144" s="39">
        <f t="shared" si="34"/>
        <v>0.17675056258355548</v>
      </c>
      <c r="L144" s="34">
        <f>SUM(L138:L143)</f>
        <v>41324127</v>
      </c>
      <c r="M144" s="39">
        <f t="shared" si="35"/>
        <v>0.26622777958512983</v>
      </c>
      <c r="N144" s="34">
        <f t="shared" si="36"/>
        <v>140107549</v>
      </c>
      <c r="O144" s="39">
        <f t="shared" si="37"/>
        <v>0.90263302291624392</v>
      </c>
      <c r="P144" s="34">
        <f>SUM(P138:P143)</f>
        <v>33009562</v>
      </c>
      <c r="Q144" s="34">
        <f>SUM(Q138:Q143)</f>
        <v>127663520</v>
      </c>
      <c r="R144" s="34">
        <f>SUM(R138:R143)</f>
        <v>129542628</v>
      </c>
      <c r="S144" s="34">
        <f>SUM(S138:S143)</f>
        <v>114193205</v>
      </c>
      <c r="T144" s="39">
        <f t="shared" si="38"/>
        <v>0.88151064065181695</v>
      </c>
      <c r="U144" s="39">
        <f t="shared" si="39"/>
        <v>0.25188352999049179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37987857</v>
      </c>
      <c r="E145" s="33">
        <v>42780076</v>
      </c>
      <c r="F145" s="33">
        <v>12461267</v>
      </c>
      <c r="G145" s="38">
        <f t="shared" si="32"/>
        <v>0.32803290272467855</v>
      </c>
      <c r="H145" s="33">
        <v>13368467</v>
      </c>
      <c r="I145" s="38">
        <f t="shared" si="33"/>
        <v>0.35191421827243374</v>
      </c>
      <c r="J145" s="33">
        <v>6621947</v>
      </c>
      <c r="K145" s="38">
        <f t="shared" si="34"/>
        <v>0.15479044497256153</v>
      </c>
      <c r="L145" s="33">
        <v>6647648</v>
      </c>
      <c r="M145" s="38">
        <f t="shared" si="35"/>
        <v>0.15539121529377367</v>
      </c>
      <c r="N145" s="33">
        <f t="shared" si="36"/>
        <v>39099329</v>
      </c>
      <c r="O145" s="38">
        <f t="shared" si="37"/>
        <v>0.9139611860437088</v>
      </c>
      <c r="P145" s="33">
        <v>14769240</v>
      </c>
      <c r="Q145" s="33">
        <v>41236275</v>
      </c>
      <c r="R145" s="33">
        <v>43285397</v>
      </c>
      <c r="S145" s="33">
        <v>44717879</v>
      </c>
      <c r="T145" s="38">
        <f t="shared" si="38"/>
        <v>1.0330938861436341</v>
      </c>
      <c r="U145" s="38">
        <f t="shared" si="39"/>
        <v>-0.54989911464638674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57765464</v>
      </c>
      <c r="E146" s="33">
        <v>57016882</v>
      </c>
      <c r="F146" s="33">
        <v>12425701</v>
      </c>
      <c r="G146" s="38">
        <f t="shared" si="32"/>
        <v>0.21510605367940955</v>
      </c>
      <c r="H146" s="33">
        <v>15548015</v>
      </c>
      <c r="I146" s="38">
        <f t="shared" si="33"/>
        <v>0.2691576233162431</v>
      </c>
      <c r="J146" s="33">
        <v>13407094</v>
      </c>
      <c r="K146" s="38">
        <f t="shared" si="34"/>
        <v>0.23514253199604987</v>
      </c>
      <c r="L146" s="33">
        <v>14226725</v>
      </c>
      <c r="M146" s="38">
        <f t="shared" si="35"/>
        <v>0.24951776563299269</v>
      </c>
      <c r="N146" s="33">
        <f t="shared" si="36"/>
        <v>55607535</v>
      </c>
      <c r="O146" s="38">
        <f t="shared" si="37"/>
        <v>0.9752819349188544</v>
      </c>
      <c r="P146" s="33">
        <v>13782470</v>
      </c>
      <c r="Q146" s="33">
        <v>37843160</v>
      </c>
      <c r="R146" s="33">
        <v>41835360</v>
      </c>
      <c r="S146" s="33">
        <v>47726493</v>
      </c>
      <c r="T146" s="38">
        <f t="shared" si="38"/>
        <v>1.140817074360063</v>
      </c>
      <c r="U146" s="38">
        <f t="shared" si="39"/>
        <v>3.2233336985315386E-2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29951431</v>
      </c>
      <c r="E147" s="33">
        <v>28263956</v>
      </c>
      <c r="F147" s="33">
        <v>8304419</v>
      </c>
      <c r="G147" s="38">
        <f t="shared" si="32"/>
        <v>0.2772628459722008</v>
      </c>
      <c r="H147" s="33">
        <v>9228573</v>
      </c>
      <c r="I147" s="38">
        <f t="shared" si="33"/>
        <v>0.30811793266238263</v>
      </c>
      <c r="J147" s="33">
        <v>8191650</v>
      </c>
      <c r="K147" s="38">
        <f t="shared" si="34"/>
        <v>0.28982673196915537</v>
      </c>
      <c r="L147" s="33">
        <v>9131941</v>
      </c>
      <c r="M147" s="38">
        <f t="shared" si="35"/>
        <v>0.32309493405664796</v>
      </c>
      <c r="N147" s="33">
        <f t="shared" si="36"/>
        <v>34856583</v>
      </c>
      <c r="O147" s="38">
        <f t="shared" si="37"/>
        <v>1.2332520967694685</v>
      </c>
      <c r="P147" s="33">
        <v>8847122</v>
      </c>
      <c r="Q147" s="33">
        <v>28387916</v>
      </c>
      <c r="R147" s="33">
        <v>27417094</v>
      </c>
      <c r="S147" s="33">
        <v>37256302</v>
      </c>
      <c r="T147" s="38">
        <f t="shared" si="38"/>
        <v>1.3588712939453029</v>
      </c>
      <c r="U147" s="38">
        <f t="shared" si="39"/>
        <v>3.2193407076335001E-2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31396885</v>
      </c>
      <c r="E148" s="33">
        <v>29905775</v>
      </c>
      <c r="F148" s="33">
        <v>4786809</v>
      </c>
      <c r="G148" s="38">
        <f t="shared" si="32"/>
        <v>0.15246127123757661</v>
      </c>
      <c r="H148" s="33">
        <v>6743810</v>
      </c>
      <c r="I148" s="38">
        <f t="shared" si="33"/>
        <v>0.21479232732801359</v>
      </c>
      <c r="J148" s="33">
        <v>5179102</v>
      </c>
      <c r="K148" s="38">
        <f t="shared" si="34"/>
        <v>0.17318066493846088</v>
      </c>
      <c r="L148" s="33">
        <v>5843387</v>
      </c>
      <c r="M148" s="38">
        <f t="shared" si="35"/>
        <v>0.19539326434442847</v>
      </c>
      <c r="N148" s="33">
        <f t="shared" si="36"/>
        <v>22553108</v>
      </c>
      <c r="O148" s="38">
        <f t="shared" si="37"/>
        <v>0.75413889123421818</v>
      </c>
      <c r="P148" s="33">
        <v>7199797</v>
      </c>
      <c r="Q148" s="33">
        <v>10337640</v>
      </c>
      <c r="R148" s="33">
        <v>29869850</v>
      </c>
      <c r="S148" s="33">
        <v>24695934</v>
      </c>
      <c r="T148" s="38">
        <f t="shared" si="38"/>
        <v>0.82678466748242796</v>
      </c>
      <c r="U148" s="38">
        <f t="shared" si="39"/>
        <v>-0.18839558948675916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3244187</v>
      </c>
      <c r="E149" s="33">
        <v>1200663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31407</v>
      </c>
      <c r="K149" s="38">
        <f t="shared" si="34"/>
        <v>2.615804767865754E-2</v>
      </c>
      <c r="L149" s="33">
        <v>3957</v>
      </c>
      <c r="M149" s="38">
        <f t="shared" si="35"/>
        <v>3.2956791372766546E-3</v>
      </c>
      <c r="N149" s="33">
        <f t="shared" si="36"/>
        <v>35364</v>
      </c>
      <c r="O149" s="38">
        <f t="shared" si="37"/>
        <v>2.9453726815934195E-2</v>
      </c>
      <c r="P149" s="33">
        <v>59855</v>
      </c>
      <c r="Q149" s="33">
        <v>4280691</v>
      </c>
      <c r="R149" s="33">
        <v>6520534</v>
      </c>
      <c r="S149" s="33">
        <v>480553</v>
      </c>
      <c r="T149" s="38">
        <f t="shared" si="38"/>
        <v>7.3698411817191653E-2</v>
      </c>
      <c r="U149" s="38">
        <f t="shared" si="39"/>
        <v>-0.93389023473394039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160345824</v>
      </c>
      <c r="E150" s="34">
        <f>SUM(E145:E149)</f>
        <v>159167352</v>
      </c>
      <c r="F150" s="34">
        <f>SUM(F145:F149)</f>
        <v>37978196</v>
      </c>
      <c r="G150" s="39">
        <f t="shared" si="32"/>
        <v>0.23685179353345678</v>
      </c>
      <c r="H150" s="34">
        <f>SUM(H145:H149)</f>
        <v>44888865</v>
      </c>
      <c r="I150" s="39">
        <f t="shared" si="33"/>
        <v>0.27995032162484007</v>
      </c>
      <c r="J150" s="34">
        <f>SUM(J145:J149)</f>
        <v>33431200</v>
      </c>
      <c r="K150" s="39">
        <f t="shared" si="34"/>
        <v>0.21003804850632937</v>
      </c>
      <c r="L150" s="34">
        <f>SUM(L145:L149)</f>
        <v>35853658</v>
      </c>
      <c r="M150" s="39">
        <f t="shared" si="35"/>
        <v>0.2252576143881567</v>
      </c>
      <c r="N150" s="34">
        <f t="shared" si="36"/>
        <v>152151919</v>
      </c>
      <c r="O150" s="39">
        <f t="shared" si="37"/>
        <v>0.95592417093173732</v>
      </c>
      <c r="P150" s="34">
        <f>SUM(P145:P149)</f>
        <v>44658484</v>
      </c>
      <c r="Q150" s="34">
        <f>SUM(Q145:Q149)</f>
        <v>122085682</v>
      </c>
      <c r="R150" s="34">
        <f>SUM(R145:R149)</f>
        <v>148928235</v>
      </c>
      <c r="S150" s="34">
        <f>SUM(S145:S149)</f>
        <v>154877161</v>
      </c>
      <c r="T150" s="39">
        <f t="shared" si="38"/>
        <v>1.0399449170937936</v>
      </c>
      <c r="U150" s="39">
        <f t="shared" si="39"/>
        <v>-0.19715908851720088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14210578</v>
      </c>
      <c r="E151" s="33">
        <v>14784584</v>
      </c>
      <c r="F151" s="33">
        <v>2923245</v>
      </c>
      <c r="G151" s="38">
        <f t="shared" si="32"/>
        <v>0.20570908516177175</v>
      </c>
      <c r="H151" s="33">
        <v>4202743</v>
      </c>
      <c r="I151" s="38">
        <f t="shared" si="33"/>
        <v>0.29574750583684917</v>
      </c>
      <c r="J151" s="33">
        <v>4532545</v>
      </c>
      <c r="K151" s="38">
        <f t="shared" si="34"/>
        <v>0.30657237295280004</v>
      </c>
      <c r="L151" s="33">
        <v>3489961</v>
      </c>
      <c r="M151" s="38">
        <f t="shared" si="35"/>
        <v>0.23605405468290483</v>
      </c>
      <c r="N151" s="33">
        <f t="shared" si="36"/>
        <v>15148494</v>
      </c>
      <c r="O151" s="38">
        <f t="shared" si="37"/>
        <v>1.0246141521465872</v>
      </c>
      <c r="P151" s="33">
        <v>3834793</v>
      </c>
      <c r="Q151" s="33">
        <v>13159652</v>
      </c>
      <c r="R151" s="33">
        <v>16077263</v>
      </c>
      <c r="S151" s="33">
        <v>12829252</v>
      </c>
      <c r="T151" s="38">
        <f t="shared" si="38"/>
        <v>0.79797487918186072</v>
      </c>
      <c r="U151" s="38">
        <f t="shared" si="39"/>
        <v>-8.9921933204738846E-2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136351200</v>
      </c>
      <c r="E152" s="33">
        <v>133650517</v>
      </c>
      <c r="F152" s="33">
        <v>29069399</v>
      </c>
      <c r="G152" s="38">
        <f t="shared" si="32"/>
        <v>0.21319503605395479</v>
      </c>
      <c r="H152" s="33">
        <v>34009471</v>
      </c>
      <c r="I152" s="38">
        <f t="shared" si="33"/>
        <v>0.24942553494212005</v>
      </c>
      <c r="J152" s="33">
        <v>33910259</v>
      </c>
      <c r="K152" s="38">
        <f t="shared" si="34"/>
        <v>0.25372336569412596</v>
      </c>
      <c r="L152" s="33">
        <v>33889867</v>
      </c>
      <c r="M152" s="38">
        <f t="shared" si="35"/>
        <v>0.25357078865620847</v>
      </c>
      <c r="N152" s="33">
        <f t="shared" si="36"/>
        <v>130878996</v>
      </c>
      <c r="O152" s="38">
        <f t="shared" si="37"/>
        <v>0.97926292346478538</v>
      </c>
      <c r="P152" s="33">
        <v>29310445</v>
      </c>
      <c r="Q152" s="33">
        <v>127863500</v>
      </c>
      <c r="R152" s="33">
        <v>136654126</v>
      </c>
      <c r="S152" s="33">
        <v>113768830</v>
      </c>
      <c r="T152" s="38">
        <f t="shared" si="38"/>
        <v>0.83253124753803631</v>
      </c>
      <c r="U152" s="38">
        <f t="shared" si="39"/>
        <v>0.15623856956112392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24257110</v>
      </c>
      <c r="E153" s="33">
        <v>22448340</v>
      </c>
      <c r="F153" s="33">
        <v>4335314</v>
      </c>
      <c r="G153" s="38">
        <f t="shared" si="32"/>
        <v>0.17872343407767866</v>
      </c>
      <c r="H153" s="33">
        <v>5995530</v>
      </c>
      <c r="I153" s="38">
        <f t="shared" si="33"/>
        <v>0.24716588249795626</v>
      </c>
      <c r="J153" s="33">
        <v>4617528</v>
      </c>
      <c r="K153" s="38">
        <f t="shared" si="34"/>
        <v>0.20569574409510905</v>
      </c>
      <c r="L153" s="33">
        <v>6237831</v>
      </c>
      <c r="M153" s="38">
        <f t="shared" si="35"/>
        <v>0.2778749341822157</v>
      </c>
      <c r="N153" s="33">
        <f t="shared" si="36"/>
        <v>21186203</v>
      </c>
      <c r="O153" s="38">
        <f t="shared" si="37"/>
        <v>0.94377593176154673</v>
      </c>
      <c r="P153" s="33">
        <v>5331113</v>
      </c>
      <c r="Q153" s="33">
        <v>21339260</v>
      </c>
      <c r="R153" s="33">
        <v>24621680</v>
      </c>
      <c r="S153" s="33">
        <v>21132268</v>
      </c>
      <c r="T153" s="38">
        <f t="shared" si="38"/>
        <v>0.85827888267575569</v>
      </c>
      <c r="U153" s="38">
        <f t="shared" si="39"/>
        <v>0.17008043160968445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11422535</v>
      </c>
      <c r="E154" s="33">
        <v>13223008</v>
      </c>
      <c r="F154" s="33">
        <v>2673603</v>
      </c>
      <c r="G154" s="38">
        <f t="shared" si="32"/>
        <v>0.2340638921220202</v>
      </c>
      <c r="H154" s="33">
        <v>6419819</v>
      </c>
      <c r="I154" s="38">
        <f t="shared" si="33"/>
        <v>0.56203102025951335</v>
      </c>
      <c r="J154" s="33">
        <v>2763320</v>
      </c>
      <c r="K154" s="38">
        <f t="shared" si="34"/>
        <v>0.20897816896125299</v>
      </c>
      <c r="L154" s="33">
        <v>2877472</v>
      </c>
      <c r="M154" s="38">
        <f t="shared" si="35"/>
        <v>0.21761100046222462</v>
      </c>
      <c r="N154" s="33">
        <f t="shared" si="36"/>
        <v>14734214</v>
      </c>
      <c r="O154" s="38">
        <f t="shared" si="37"/>
        <v>1.1142860988967109</v>
      </c>
      <c r="P154" s="33">
        <v>3893212</v>
      </c>
      <c r="Q154" s="33">
        <v>11420983</v>
      </c>
      <c r="R154" s="33">
        <v>9859720</v>
      </c>
      <c r="S154" s="33">
        <v>10119456</v>
      </c>
      <c r="T154" s="38">
        <f t="shared" si="38"/>
        <v>1.0263431415902278</v>
      </c>
      <c r="U154" s="38">
        <f t="shared" si="39"/>
        <v>-0.26090025408326079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18666284</v>
      </c>
      <c r="E155" s="33">
        <v>19116284</v>
      </c>
      <c r="F155" s="33">
        <v>1520186</v>
      </c>
      <c r="G155" s="38">
        <f t="shared" si="32"/>
        <v>8.1440205238493102E-2</v>
      </c>
      <c r="H155" s="33">
        <v>7994387</v>
      </c>
      <c r="I155" s="38">
        <f t="shared" si="33"/>
        <v>0.42827951187285052</v>
      </c>
      <c r="J155" s="33">
        <v>1515402</v>
      </c>
      <c r="K155" s="38">
        <f t="shared" si="34"/>
        <v>7.9272833569536835E-2</v>
      </c>
      <c r="L155" s="33">
        <v>1614414</v>
      </c>
      <c r="M155" s="38">
        <f t="shared" si="35"/>
        <v>8.4452292087730016E-2</v>
      </c>
      <c r="N155" s="33">
        <f t="shared" si="36"/>
        <v>12644389</v>
      </c>
      <c r="O155" s="38">
        <f t="shared" si="37"/>
        <v>0.66144596931077193</v>
      </c>
      <c r="P155" s="33">
        <v>4030603</v>
      </c>
      <c r="Q155" s="33">
        <v>14120252</v>
      </c>
      <c r="R155" s="33">
        <v>18687224</v>
      </c>
      <c r="S155" s="33">
        <v>10847464</v>
      </c>
      <c r="T155" s="38">
        <f t="shared" si="38"/>
        <v>0.58047487417071686</v>
      </c>
      <c r="U155" s="38">
        <f t="shared" si="39"/>
        <v>-0.59946092433315812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24412896</v>
      </c>
      <c r="E156" s="33">
        <v>29760154</v>
      </c>
      <c r="F156" s="33">
        <v>4851565</v>
      </c>
      <c r="G156" s="38">
        <f t="shared" si="32"/>
        <v>0.19872959766837986</v>
      </c>
      <c r="H156" s="33">
        <v>6438507</v>
      </c>
      <c r="I156" s="38">
        <f t="shared" si="33"/>
        <v>0.26373384788105436</v>
      </c>
      <c r="J156" s="33">
        <v>4824401</v>
      </c>
      <c r="K156" s="38">
        <f t="shared" si="34"/>
        <v>0.16210940978329616</v>
      </c>
      <c r="L156" s="33">
        <v>10199895</v>
      </c>
      <c r="M156" s="38">
        <f t="shared" si="35"/>
        <v>0.34273663368811869</v>
      </c>
      <c r="N156" s="33">
        <f t="shared" si="36"/>
        <v>26314368</v>
      </c>
      <c r="O156" s="38">
        <f t="shared" si="37"/>
        <v>0.88421477926491909</v>
      </c>
      <c r="P156" s="33">
        <v>6140346</v>
      </c>
      <c r="Q156" s="33">
        <v>29980485</v>
      </c>
      <c r="R156" s="33">
        <v>23637268</v>
      </c>
      <c r="S156" s="33">
        <v>22144280</v>
      </c>
      <c r="T156" s="38">
        <f t="shared" si="38"/>
        <v>0.93683753976982453</v>
      </c>
      <c r="U156" s="38">
        <f t="shared" si="39"/>
        <v>0.66112707655236358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229320603</v>
      </c>
      <c r="E157" s="34">
        <f>SUM(E151:E156)</f>
        <v>232982887</v>
      </c>
      <c r="F157" s="34">
        <f>SUM(F151:F156)</f>
        <v>45373312</v>
      </c>
      <c r="G157" s="39">
        <f t="shared" si="32"/>
        <v>0.19785972741402569</v>
      </c>
      <c r="H157" s="34">
        <f>SUM(H151:H156)</f>
        <v>65060457</v>
      </c>
      <c r="I157" s="39">
        <f t="shared" si="33"/>
        <v>0.28370960196716383</v>
      </c>
      <c r="J157" s="34">
        <f>SUM(J151:J156)</f>
        <v>52163455</v>
      </c>
      <c r="K157" s="39">
        <f t="shared" si="34"/>
        <v>0.22389393346301867</v>
      </c>
      <c r="L157" s="34">
        <f>SUM(L151:L156)</f>
        <v>58309440</v>
      </c>
      <c r="M157" s="39">
        <f t="shared" si="35"/>
        <v>0.25027348897088736</v>
      </c>
      <c r="N157" s="34">
        <f t="shared" si="36"/>
        <v>220906664</v>
      </c>
      <c r="O157" s="39">
        <f t="shared" si="37"/>
        <v>0.94816690978681195</v>
      </c>
      <c r="P157" s="34">
        <f>SUM(P151:P156)</f>
        <v>52540512</v>
      </c>
      <c r="Q157" s="34">
        <f>SUM(Q151:Q156)</f>
        <v>217884132</v>
      </c>
      <c r="R157" s="34">
        <f>SUM(R151:R156)</f>
        <v>229537281</v>
      </c>
      <c r="S157" s="34">
        <f>SUM(S151:S156)</f>
        <v>190841550</v>
      </c>
      <c r="T157" s="39">
        <f t="shared" si="38"/>
        <v>0.83141853544915001</v>
      </c>
      <c r="U157" s="39">
        <f t="shared" si="39"/>
        <v>0.10979961519979087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31218254</v>
      </c>
      <c r="E158" s="33">
        <v>22608254</v>
      </c>
      <c r="F158" s="33">
        <v>6275736</v>
      </c>
      <c r="G158" s="38">
        <f t="shared" si="32"/>
        <v>0.20102777048325637</v>
      </c>
      <c r="H158" s="33">
        <v>8358918</v>
      </c>
      <c r="I158" s="38">
        <f t="shared" si="33"/>
        <v>0.26775738322841502</v>
      </c>
      <c r="J158" s="33">
        <v>7717778</v>
      </c>
      <c r="K158" s="38">
        <f t="shared" si="34"/>
        <v>0.34136992622252033</v>
      </c>
      <c r="L158" s="33">
        <v>6222209</v>
      </c>
      <c r="M158" s="38">
        <f t="shared" si="35"/>
        <v>0.27521846667150857</v>
      </c>
      <c r="N158" s="33">
        <f t="shared" si="36"/>
        <v>28574641</v>
      </c>
      <c r="O158" s="38">
        <f t="shared" si="37"/>
        <v>1.2639030417828816</v>
      </c>
      <c r="P158" s="33">
        <v>6923374</v>
      </c>
      <c r="Q158" s="33">
        <v>32045053</v>
      </c>
      <c r="R158" s="33">
        <v>32241244</v>
      </c>
      <c r="S158" s="33">
        <v>27298925</v>
      </c>
      <c r="T158" s="38">
        <f t="shared" si="38"/>
        <v>0.84670817912609075</v>
      </c>
      <c r="U158" s="38">
        <f t="shared" si="39"/>
        <v>-0.10127504306426316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50645822</v>
      </c>
      <c r="E159" s="33">
        <v>50744425</v>
      </c>
      <c r="F159" s="33">
        <v>8974930</v>
      </c>
      <c r="G159" s="38">
        <f t="shared" si="32"/>
        <v>0.1772096817778967</v>
      </c>
      <c r="H159" s="33">
        <v>11839577</v>
      </c>
      <c r="I159" s="38">
        <f t="shared" si="33"/>
        <v>0.23377203750390307</v>
      </c>
      <c r="J159" s="33">
        <v>9997862</v>
      </c>
      <c r="K159" s="38">
        <f t="shared" si="34"/>
        <v>0.19702385040327089</v>
      </c>
      <c r="L159" s="33">
        <v>11718590</v>
      </c>
      <c r="M159" s="38">
        <f t="shared" si="35"/>
        <v>0.23093354590184045</v>
      </c>
      <c r="N159" s="33">
        <f t="shared" si="36"/>
        <v>42530959</v>
      </c>
      <c r="O159" s="38">
        <f t="shared" si="37"/>
        <v>0.83814052479656631</v>
      </c>
      <c r="P159" s="33">
        <v>9002385</v>
      </c>
      <c r="Q159" s="33">
        <v>45750552</v>
      </c>
      <c r="R159" s="33">
        <v>46535994</v>
      </c>
      <c r="S159" s="33">
        <v>37605655</v>
      </c>
      <c r="T159" s="38">
        <f t="shared" si="38"/>
        <v>0.80809824326520241</v>
      </c>
      <c r="U159" s="38">
        <f t="shared" si="39"/>
        <v>0.30172059959666253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15707162</v>
      </c>
      <c r="E160" s="33">
        <v>18073044</v>
      </c>
      <c r="F160" s="33">
        <v>3177346</v>
      </c>
      <c r="G160" s="38">
        <f t="shared" si="32"/>
        <v>0.20228644741806318</v>
      </c>
      <c r="H160" s="33">
        <v>5644824</v>
      </c>
      <c r="I160" s="38">
        <f t="shared" si="33"/>
        <v>0.35937898902424259</v>
      </c>
      <c r="J160" s="33">
        <v>4059796</v>
      </c>
      <c r="K160" s="38">
        <f t="shared" si="34"/>
        <v>0.22463266287627032</v>
      </c>
      <c r="L160" s="33">
        <v>3480455</v>
      </c>
      <c r="M160" s="38">
        <f t="shared" si="35"/>
        <v>0.19257713310497113</v>
      </c>
      <c r="N160" s="33">
        <f t="shared" si="36"/>
        <v>16362421</v>
      </c>
      <c r="O160" s="38">
        <f t="shared" si="37"/>
        <v>0.90534948069622356</v>
      </c>
      <c r="P160" s="33">
        <v>5565135</v>
      </c>
      <c r="Q160" s="33">
        <v>18014545</v>
      </c>
      <c r="R160" s="33">
        <v>16687611</v>
      </c>
      <c r="S160" s="33">
        <v>14433704</v>
      </c>
      <c r="T160" s="38">
        <f t="shared" si="38"/>
        <v>0.86493531039284177</v>
      </c>
      <c r="U160" s="38">
        <f t="shared" si="39"/>
        <v>-0.37459648328387363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18324791</v>
      </c>
      <c r="E161" s="33">
        <v>16558800</v>
      </c>
      <c r="F161" s="33">
        <v>2756941</v>
      </c>
      <c r="G161" s="38">
        <f t="shared" si="32"/>
        <v>0.15044870088832119</v>
      </c>
      <c r="H161" s="33">
        <v>3564496</v>
      </c>
      <c r="I161" s="38">
        <f t="shared" si="33"/>
        <v>0.19451768917855597</v>
      </c>
      <c r="J161" s="33">
        <v>5157960</v>
      </c>
      <c r="K161" s="38">
        <f t="shared" si="34"/>
        <v>0.31149358649177478</v>
      </c>
      <c r="L161" s="33">
        <v>4277734</v>
      </c>
      <c r="M161" s="38">
        <f t="shared" si="35"/>
        <v>0.25833599053071477</v>
      </c>
      <c r="N161" s="33">
        <f t="shared" si="36"/>
        <v>15757131</v>
      </c>
      <c r="O161" s="38">
        <f t="shared" si="37"/>
        <v>0.95158652800927601</v>
      </c>
      <c r="P161" s="33">
        <v>6125593</v>
      </c>
      <c r="Q161" s="33">
        <v>14628993</v>
      </c>
      <c r="R161" s="33">
        <v>19630150</v>
      </c>
      <c r="S161" s="33">
        <v>18718633</v>
      </c>
      <c r="T161" s="38">
        <f t="shared" si="38"/>
        <v>0.95356545925527825</v>
      </c>
      <c r="U161" s="38">
        <f t="shared" si="39"/>
        <v>-0.30166205949366864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24937386</v>
      </c>
      <c r="E162" s="33">
        <v>18801190</v>
      </c>
      <c r="F162" s="33">
        <v>6628092</v>
      </c>
      <c r="G162" s="38">
        <f t="shared" si="32"/>
        <v>0.26578936541303888</v>
      </c>
      <c r="H162" s="33">
        <v>3257720</v>
      </c>
      <c r="I162" s="38">
        <f t="shared" si="33"/>
        <v>0.13063598566425527</v>
      </c>
      <c r="J162" s="33">
        <v>3352886</v>
      </c>
      <c r="K162" s="38">
        <f t="shared" si="34"/>
        <v>0.17833371185547298</v>
      </c>
      <c r="L162" s="33">
        <v>3513826</v>
      </c>
      <c r="M162" s="38">
        <f t="shared" si="35"/>
        <v>0.18689380831745225</v>
      </c>
      <c r="N162" s="33">
        <f t="shared" si="36"/>
        <v>16752524</v>
      </c>
      <c r="O162" s="38">
        <f t="shared" si="37"/>
        <v>0.89103530148889509</v>
      </c>
      <c r="P162" s="33">
        <v>3511266</v>
      </c>
      <c r="Q162" s="33">
        <v>25740516</v>
      </c>
      <c r="R162" s="33">
        <v>22693555</v>
      </c>
      <c r="S162" s="33">
        <v>15812515</v>
      </c>
      <c r="T162" s="38">
        <f t="shared" si="38"/>
        <v>0.6967843953933176</v>
      </c>
      <c r="U162" s="38">
        <f t="shared" si="39"/>
        <v>7.2908176139319103E-4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140833415</v>
      </c>
      <c r="E163" s="34">
        <f>SUM(E158:E162)</f>
        <v>126785713</v>
      </c>
      <c r="F163" s="34">
        <f>SUM(F158:F162)</f>
        <v>27813045</v>
      </c>
      <c r="G163" s="39">
        <f t="shared" si="32"/>
        <v>0.19748896240285022</v>
      </c>
      <c r="H163" s="34">
        <f>SUM(H158:H162)</f>
        <v>32665535</v>
      </c>
      <c r="I163" s="39">
        <f t="shared" si="33"/>
        <v>0.2319444927185782</v>
      </c>
      <c r="J163" s="34">
        <f>SUM(J158:J162)</f>
        <v>30286282</v>
      </c>
      <c r="K163" s="39">
        <f t="shared" si="34"/>
        <v>0.23887771960552054</v>
      </c>
      <c r="L163" s="34">
        <f>SUM(L158:L162)</f>
        <v>29212814</v>
      </c>
      <c r="M163" s="39">
        <f t="shared" si="35"/>
        <v>0.23041092966050519</v>
      </c>
      <c r="N163" s="34">
        <f t="shared" si="36"/>
        <v>119977676</v>
      </c>
      <c r="O163" s="39">
        <f t="shared" si="37"/>
        <v>0.94630280621602847</v>
      </c>
      <c r="P163" s="34">
        <f>SUM(P158:P162)</f>
        <v>31127753</v>
      </c>
      <c r="Q163" s="34">
        <f>SUM(Q158:Q162)</f>
        <v>136179659</v>
      </c>
      <c r="R163" s="34">
        <f>SUM(R158:R162)</f>
        <v>137788554</v>
      </c>
      <c r="S163" s="34">
        <f>SUM(S158:S162)</f>
        <v>113869432</v>
      </c>
      <c r="T163" s="39">
        <f t="shared" si="38"/>
        <v>0.82640704684367328</v>
      </c>
      <c r="U163" s="39">
        <f t="shared" si="39"/>
        <v>-6.1518703261362884E-2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9437724</v>
      </c>
      <c r="E164" s="33">
        <v>10411278</v>
      </c>
      <c r="F164" s="33">
        <v>1727893</v>
      </c>
      <c r="G164" s="38">
        <f t="shared" si="32"/>
        <v>0.18308365449127353</v>
      </c>
      <c r="H164" s="33">
        <v>3043392</v>
      </c>
      <c r="I164" s="38">
        <f t="shared" si="33"/>
        <v>0.32247096863608216</v>
      </c>
      <c r="J164" s="33">
        <v>2260729</v>
      </c>
      <c r="K164" s="38">
        <f t="shared" si="34"/>
        <v>0.21714231432490805</v>
      </c>
      <c r="L164" s="33">
        <v>2857799</v>
      </c>
      <c r="M164" s="38">
        <f t="shared" si="35"/>
        <v>0.27449070133368836</v>
      </c>
      <c r="N164" s="33">
        <f t="shared" si="36"/>
        <v>9889813</v>
      </c>
      <c r="O164" s="38">
        <f t="shared" si="37"/>
        <v>0.94991344962645319</v>
      </c>
      <c r="P164" s="33">
        <v>1784599</v>
      </c>
      <c r="Q164" s="33">
        <v>8078442</v>
      </c>
      <c r="R164" s="33">
        <v>8583764</v>
      </c>
      <c r="S164" s="33">
        <v>7899588</v>
      </c>
      <c r="T164" s="38">
        <f t="shared" si="38"/>
        <v>0.92029417397775615</v>
      </c>
      <c r="U164" s="38">
        <f t="shared" si="39"/>
        <v>0.60136759014209917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9993687</v>
      </c>
      <c r="E165" s="33">
        <v>9534565</v>
      </c>
      <c r="F165" s="33">
        <v>1594880</v>
      </c>
      <c r="G165" s="38">
        <f t="shared" si="32"/>
        <v>0.1595887483768503</v>
      </c>
      <c r="H165" s="33">
        <v>2625925</v>
      </c>
      <c r="I165" s="38">
        <f t="shared" si="33"/>
        <v>0.26275837936489305</v>
      </c>
      <c r="J165" s="33">
        <v>2034525</v>
      </c>
      <c r="K165" s="38">
        <f t="shared" si="34"/>
        <v>0.21338414495050378</v>
      </c>
      <c r="L165" s="33">
        <v>3472891</v>
      </c>
      <c r="M165" s="38">
        <f t="shared" si="35"/>
        <v>0.36424220716938843</v>
      </c>
      <c r="N165" s="33">
        <f t="shared" si="36"/>
        <v>9728221</v>
      </c>
      <c r="O165" s="38">
        <f t="shared" si="37"/>
        <v>1.0203109423450363</v>
      </c>
      <c r="P165" s="33">
        <v>2691167</v>
      </c>
      <c r="Q165" s="33">
        <v>9033633</v>
      </c>
      <c r="R165" s="33">
        <v>10067472</v>
      </c>
      <c r="S165" s="33">
        <v>7733434</v>
      </c>
      <c r="T165" s="38">
        <f t="shared" si="38"/>
        <v>0.76816046769238588</v>
      </c>
      <c r="U165" s="38">
        <f t="shared" si="39"/>
        <v>0.29047769982316218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52655408</v>
      </c>
      <c r="E166" s="33">
        <v>54986945</v>
      </c>
      <c r="F166" s="33">
        <v>9985388</v>
      </c>
      <c r="G166" s="38">
        <f t="shared" si="32"/>
        <v>0.18963651368915421</v>
      </c>
      <c r="H166" s="33">
        <v>12849782</v>
      </c>
      <c r="I166" s="38">
        <f t="shared" si="33"/>
        <v>0.2440353704979363</v>
      </c>
      <c r="J166" s="33">
        <v>12605193</v>
      </c>
      <c r="K166" s="38">
        <f t="shared" si="34"/>
        <v>0.22923974045111981</v>
      </c>
      <c r="L166" s="33">
        <v>12684715</v>
      </c>
      <c r="M166" s="38">
        <f t="shared" si="35"/>
        <v>0.23068593827134787</v>
      </c>
      <c r="N166" s="33">
        <f t="shared" si="36"/>
        <v>48125078</v>
      </c>
      <c r="O166" s="38">
        <f t="shared" si="37"/>
        <v>0.87520916101085444</v>
      </c>
      <c r="P166" s="33">
        <v>11438891</v>
      </c>
      <c r="Q166" s="33">
        <v>49787072</v>
      </c>
      <c r="R166" s="33">
        <v>53211070</v>
      </c>
      <c r="S166" s="33">
        <v>43878157</v>
      </c>
      <c r="T166" s="38">
        <f t="shared" si="38"/>
        <v>0.82460580101095504</v>
      </c>
      <c r="U166" s="38">
        <f t="shared" si="39"/>
        <v>0.10891125721890349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17045153</v>
      </c>
      <c r="E167" s="33">
        <v>18229653</v>
      </c>
      <c r="F167" s="33">
        <v>2766982</v>
      </c>
      <c r="G167" s="38">
        <f t="shared" si="32"/>
        <v>0.16233248243650261</v>
      </c>
      <c r="H167" s="33">
        <v>4068423</v>
      </c>
      <c r="I167" s="38">
        <f t="shared" si="33"/>
        <v>0.23868503849745437</v>
      </c>
      <c r="J167" s="33">
        <v>3291616</v>
      </c>
      <c r="K167" s="38">
        <f t="shared" si="34"/>
        <v>0.18056383190618056</v>
      </c>
      <c r="L167" s="33">
        <v>4730330</v>
      </c>
      <c r="M167" s="38">
        <f t="shared" si="35"/>
        <v>0.25948546579575593</v>
      </c>
      <c r="N167" s="33">
        <f t="shared" si="36"/>
        <v>14857351</v>
      </c>
      <c r="O167" s="38">
        <f t="shared" si="37"/>
        <v>0.81501008274814668</v>
      </c>
      <c r="P167" s="33">
        <v>3671240</v>
      </c>
      <c r="Q167" s="33">
        <v>16336234</v>
      </c>
      <c r="R167" s="33">
        <v>16831295</v>
      </c>
      <c r="S167" s="33">
        <v>11614060</v>
      </c>
      <c r="T167" s="38">
        <f t="shared" si="38"/>
        <v>0.69002771325676371</v>
      </c>
      <c r="U167" s="38">
        <f t="shared" si="39"/>
        <v>0.28848291040629315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18500739</v>
      </c>
      <c r="E168" s="33">
        <v>19196978</v>
      </c>
      <c r="F168" s="33">
        <v>4386630</v>
      </c>
      <c r="G168" s="38">
        <f t="shared" si="32"/>
        <v>0.2371056637251085</v>
      </c>
      <c r="H168" s="33">
        <v>5482925</v>
      </c>
      <c r="I168" s="38">
        <f t="shared" si="33"/>
        <v>0.29636248584448438</v>
      </c>
      <c r="J168" s="33">
        <v>4819705</v>
      </c>
      <c r="K168" s="38">
        <f t="shared" si="34"/>
        <v>0.25106581879710443</v>
      </c>
      <c r="L168" s="33">
        <v>4786103</v>
      </c>
      <c r="M168" s="38">
        <f t="shared" si="35"/>
        <v>0.24931543912797108</v>
      </c>
      <c r="N168" s="33">
        <f t="shared" si="36"/>
        <v>19475363</v>
      </c>
      <c r="O168" s="38">
        <f t="shared" si="37"/>
        <v>1.01450150122587</v>
      </c>
      <c r="P168" s="33">
        <v>4248828</v>
      </c>
      <c r="Q168" s="33">
        <v>18787962</v>
      </c>
      <c r="R168" s="33">
        <v>16838188</v>
      </c>
      <c r="S168" s="33">
        <v>16198871</v>
      </c>
      <c r="T168" s="38">
        <f t="shared" si="38"/>
        <v>0.96203172217818211</v>
      </c>
      <c r="U168" s="38">
        <f t="shared" si="39"/>
        <v>0.12645251820031311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107632711</v>
      </c>
      <c r="E169" s="34">
        <f>SUM(E164:E168)</f>
        <v>112359419</v>
      </c>
      <c r="F169" s="34">
        <f>SUM(F164:F168)</f>
        <v>20461773</v>
      </c>
      <c r="G169" s="39">
        <f t="shared" si="32"/>
        <v>0.19010738287545317</v>
      </c>
      <c r="H169" s="34">
        <f>SUM(H164:H168)</f>
        <v>28070447</v>
      </c>
      <c r="I169" s="39">
        <f t="shared" si="33"/>
        <v>0.26079847603206796</v>
      </c>
      <c r="J169" s="34">
        <f>SUM(J164:J168)</f>
        <v>25011768</v>
      </c>
      <c r="K169" s="39">
        <f t="shared" si="34"/>
        <v>0.22260499584818963</v>
      </c>
      <c r="L169" s="34">
        <f>SUM(L164:L168)</f>
        <v>28531838</v>
      </c>
      <c r="M169" s="39">
        <f t="shared" si="35"/>
        <v>0.25393365553091723</v>
      </c>
      <c r="N169" s="34">
        <f t="shared" si="36"/>
        <v>102075826</v>
      </c>
      <c r="O169" s="39">
        <f t="shared" si="37"/>
        <v>0.90847591513444903</v>
      </c>
      <c r="P169" s="34">
        <f>SUM(P164:P168)</f>
        <v>23834725</v>
      </c>
      <c r="Q169" s="34">
        <f>SUM(Q164:Q168)</f>
        <v>102023343</v>
      </c>
      <c r="R169" s="34">
        <f>SUM(R164:R168)</f>
        <v>105531789</v>
      </c>
      <c r="S169" s="34">
        <f>SUM(S164:S168)</f>
        <v>87324110</v>
      </c>
      <c r="T169" s="39">
        <f t="shared" si="38"/>
        <v>0.82746735204119393</v>
      </c>
      <c r="U169" s="39">
        <f t="shared" si="39"/>
        <v>0.19707015709222575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2328113334</v>
      </c>
      <c r="E170" s="34">
        <f>SUM(E105,E107:E111,E113:E120,E122:E125,E127:E131,E133:E136,E138:E143,E145:E149,E151:E156,E158:E162,E164:E168)</f>
        <v>2401029709</v>
      </c>
      <c r="F170" s="34">
        <f>SUM(F105,F107:F111,F113:F120,F122:F125,F127:F131,F133:F136,F138:F143,F145:F149,F151:F156,F158:F162,F164:F168)</f>
        <v>529790344</v>
      </c>
      <c r="G170" s="39">
        <f t="shared" si="32"/>
        <v>0.22756209341825795</v>
      </c>
      <c r="H170" s="34">
        <f>SUM(H105,H107:H111,H113:H120,H122:H125,H127:H131,H133:H136,H138:H143,H145:H149,H151:H156,H158:H162,H164:H168)</f>
        <v>712003836</v>
      </c>
      <c r="I170" s="39">
        <f t="shared" si="33"/>
        <v>0.30582868351030201</v>
      </c>
      <c r="J170" s="34">
        <f>SUM(J105,J107:J111,J113:J120,J122:J125,J127:J131,J133:J136,J138:J143,J145:J149,J151:J156,J158:J162,J164:J168)</f>
        <v>365231078</v>
      </c>
      <c r="K170" s="39">
        <f t="shared" si="34"/>
        <v>0.15211435186785521</v>
      </c>
      <c r="L170" s="34">
        <f>SUM(L105,L107:L111,L113:L120,L122:L125,L127:L131,L133:L136,L138:L143,L145:L149,L151:L156,L158:L162,L164:L168)</f>
        <v>659499998</v>
      </c>
      <c r="M170" s="39">
        <f t="shared" si="35"/>
        <v>0.27467381829051746</v>
      </c>
      <c r="N170" s="34">
        <f t="shared" si="36"/>
        <v>2266525256</v>
      </c>
      <c r="O170" s="39">
        <f t="shared" si="37"/>
        <v>0.94398051282088491</v>
      </c>
      <c r="P170" s="34">
        <f>SUM(P105,P107:P111,P113:P120,P122:P125,P127:P131,P133:P136,P138:P143,P145:P149,P151:P156,P158:P162,P164:P168)</f>
        <v>624070725</v>
      </c>
      <c r="Q170" s="34">
        <f>SUM(Q105,Q107:Q111,Q113:Q120,Q122:Q125,Q127:Q131,Q133:Q136,Q138:Q143,Q145:Q149,Q151:Q156,Q158:Q162,Q164:Q168)</f>
        <v>2331603927</v>
      </c>
      <c r="R170" s="34">
        <f>SUM(R105,R107:R111,R113:R120,R122:R125,R127:R131,R133:R136,R138:R143,R145:R149,R151:R156,R158:R162,R164:R168)</f>
        <v>2309540881</v>
      </c>
      <c r="S170" s="34">
        <f>SUM(S105,S107:S111,S113:S120,S122:S125,S127:S131,S133:S136,S138:S143,S145:S149,S151:S156,S158:S162,S164:S168)</f>
        <v>2349832927</v>
      </c>
      <c r="T170" s="39">
        <f t="shared" si="38"/>
        <v>1.0174459115798609</v>
      </c>
      <c r="U170" s="39">
        <f t="shared" si="39"/>
        <v>5.6771246560235689E-2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13498381</v>
      </c>
      <c r="E173" s="33">
        <v>8741548</v>
      </c>
      <c r="F173" s="33">
        <v>1514005</v>
      </c>
      <c r="G173" s="38">
        <f t="shared" ref="G173:G205" si="40">IF(($D173     =0),0,($F173     /$D173     ))</f>
        <v>0.11216196964658207</v>
      </c>
      <c r="H173" s="33">
        <v>974881</v>
      </c>
      <c r="I173" s="38">
        <f t="shared" ref="I173:I205" si="41">IF(($D173     =0),0,($H173     /$D173     ))</f>
        <v>7.2222068705869238E-2</v>
      </c>
      <c r="J173" s="33">
        <v>950657</v>
      </c>
      <c r="K173" s="38">
        <f t="shared" ref="K173:K205" si="42">IF(($E173     =0),0,($J173     /$E173     ))</f>
        <v>0.10875156208030889</v>
      </c>
      <c r="L173" s="33">
        <v>1464857</v>
      </c>
      <c r="M173" s="38">
        <f t="shared" ref="M173:M205" si="43">IF(($E173     =0),0,($L173     /$E173     ))</f>
        <v>0.1675740955720886</v>
      </c>
      <c r="N173" s="33">
        <f t="shared" ref="N173:N205" si="44">$F173     +$H173     +$J173     +$L173</f>
        <v>4904400</v>
      </c>
      <c r="O173" s="38">
        <f t="shared" ref="O173:O205" si="45">IF(($E173     =0),0,($N173     /$E173     ))</f>
        <v>0.56104479435450105</v>
      </c>
      <c r="P173" s="33">
        <v>1424934</v>
      </c>
      <c r="Q173" s="33">
        <v>14387587</v>
      </c>
      <c r="R173" s="33">
        <v>10594838</v>
      </c>
      <c r="S173" s="33">
        <v>6378472</v>
      </c>
      <c r="T173" s="38">
        <f t="shared" ref="T173:T205" si="46">IF(($R173     =0),0,($S173     /$R173     ))</f>
        <v>0.60203582159538449</v>
      </c>
      <c r="U173" s="38">
        <f t="shared" ref="U173:U205" si="47">IF(($P173     =0),0,(($L173     /$P173     )-1))</f>
        <v>2.8017438000637274E-2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11136827</v>
      </c>
      <c r="E174" s="33">
        <v>16624395</v>
      </c>
      <c r="F174" s="33">
        <v>1179608</v>
      </c>
      <c r="G174" s="38">
        <f t="shared" si="40"/>
        <v>0.10591957655443512</v>
      </c>
      <c r="H174" s="33">
        <v>2025155</v>
      </c>
      <c r="I174" s="38">
        <f t="shared" si="41"/>
        <v>0.18184308690437589</v>
      </c>
      <c r="J174" s="33">
        <v>8572580</v>
      </c>
      <c r="K174" s="38">
        <f t="shared" si="42"/>
        <v>0.5156626752432194</v>
      </c>
      <c r="L174" s="33">
        <v>2902764</v>
      </c>
      <c r="M174" s="38">
        <f t="shared" si="43"/>
        <v>0.17460870004592649</v>
      </c>
      <c r="N174" s="33">
        <f t="shared" si="44"/>
        <v>14680107</v>
      </c>
      <c r="O174" s="38">
        <f t="shared" si="45"/>
        <v>0.8830460897975535</v>
      </c>
      <c r="P174" s="33">
        <v>1437978</v>
      </c>
      <c r="Q174" s="33">
        <v>10254487</v>
      </c>
      <c r="R174" s="33">
        <v>10562488</v>
      </c>
      <c r="S174" s="33">
        <v>6810424</v>
      </c>
      <c r="T174" s="38">
        <f t="shared" si="46"/>
        <v>0.64477460234747719</v>
      </c>
      <c r="U174" s="38">
        <f t="shared" si="47"/>
        <v>1.0186428443272431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14064027</v>
      </c>
      <c r="E175" s="33">
        <v>14560753</v>
      </c>
      <c r="F175" s="33">
        <v>4062018</v>
      </c>
      <c r="G175" s="38">
        <f t="shared" si="40"/>
        <v>0.28882325097925365</v>
      </c>
      <c r="H175" s="33">
        <v>3265155</v>
      </c>
      <c r="I175" s="38">
        <f t="shared" si="41"/>
        <v>0.23216359012962645</v>
      </c>
      <c r="J175" s="33">
        <v>3235275</v>
      </c>
      <c r="K175" s="38">
        <f t="shared" si="42"/>
        <v>0.22219146221352701</v>
      </c>
      <c r="L175" s="33">
        <v>2785626</v>
      </c>
      <c r="M175" s="38">
        <f t="shared" si="43"/>
        <v>0.19131057301775534</v>
      </c>
      <c r="N175" s="33">
        <f t="shared" si="44"/>
        <v>13348074</v>
      </c>
      <c r="O175" s="38">
        <f t="shared" si="45"/>
        <v>0.9167159143486604</v>
      </c>
      <c r="P175" s="33">
        <v>3496200</v>
      </c>
      <c r="Q175" s="33">
        <v>13290578</v>
      </c>
      <c r="R175" s="33">
        <v>13470578</v>
      </c>
      <c r="S175" s="33">
        <v>11636660</v>
      </c>
      <c r="T175" s="38">
        <f t="shared" si="46"/>
        <v>0.86385751227601371</v>
      </c>
      <c r="U175" s="38">
        <f t="shared" si="47"/>
        <v>-0.20324180538870773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14912235</v>
      </c>
      <c r="E176" s="33">
        <v>14669124</v>
      </c>
      <c r="F176" s="33">
        <v>2094100</v>
      </c>
      <c r="G176" s="38">
        <f t="shared" si="40"/>
        <v>0.14042831272441722</v>
      </c>
      <c r="H176" s="33">
        <v>2346833</v>
      </c>
      <c r="I176" s="38">
        <f t="shared" si="41"/>
        <v>0.15737634231220202</v>
      </c>
      <c r="J176" s="33">
        <v>1650695</v>
      </c>
      <c r="K176" s="38">
        <f t="shared" si="42"/>
        <v>0.11252853271947255</v>
      </c>
      <c r="L176" s="33">
        <v>2638838</v>
      </c>
      <c r="M176" s="38">
        <f t="shared" si="43"/>
        <v>0.17989063286942014</v>
      </c>
      <c r="N176" s="33">
        <f t="shared" si="44"/>
        <v>8730466</v>
      </c>
      <c r="O176" s="38">
        <f t="shared" si="45"/>
        <v>0.59515932921420533</v>
      </c>
      <c r="P176" s="33">
        <v>2493942</v>
      </c>
      <c r="Q176" s="33">
        <v>12222804</v>
      </c>
      <c r="R176" s="33">
        <v>14900984</v>
      </c>
      <c r="S176" s="33">
        <v>6374067</v>
      </c>
      <c r="T176" s="38">
        <f t="shared" si="46"/>
        <v>0.42776148206051356</v>
      </c>
      <c r="U176" s="38">
        <f t="shared" si="47"/>
        <v>5.809918594738761E-2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40313044</v>
      </c>
      <c r="E177" s="33">
        <v>40426582</v>
      </c>
      <c r="F177" s="33">
        <v>2376137</v>
      </c>
      <c r="G177" s="38">
        <f t="shared" si="40"/>
        <v>5.8942137934312279E-2</v>
      </c>
      <c r="H177" s="33">
        <v>8523802</v>
      </c>
      <c r="I177" s="38">
        <f t="shared" si="41"/>
        <v>0.21144029709093662</v>
      </c>
      <c r="J177" s="33">
        <v>12732412</v>
      </c>
      <c r="K177" s="38">
        <f t="shared" si="42"/>
        <v>0.31495148414971119</v>
      </c>
      <c r="L177" s="33">
        <v>11474742</v>
      </c>
      <c r="M177" s="38">
        <f t="shared" si="43"/>
        <v>0.28384150804537472</v>
      </c>
      <c r="N177" s="33">
        <f t="shared" si="44"/>
        <v>35107093</v>
      </c>
      <c r="O177" s="38">
        <f t="shared" si="45"/>
        <v>0.86841605852307768</v>
      </c>
      <c r="P177" s="33">
        <v>3279089</v>
      </c>
      <c r="Q177" s="33">
        <v>33004052</v>
      </c>
      <c r="R177" s="33">
        <v>34956248</v>
      </c>
      <c r="S177" s="33">
        <v>14816412</v>
      </c>
      <c r="T177" s="38">
        <f t="shared" si="46"/>
        <v>0.42385590123974404</v>
      </c>
      <c r="U177" s="38">
        <f t="shared" si="47"/>
        <v>2.4993688795882028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34063368</v>
      </c>
      <c r="E178" s="33">
        <v>30048450</v>
      </c>
      <c r="F178" s="33">
        <v>9931327</v>
      </c>
      <c r="G178" s="38">
        <f t="shared" si="40"/>
        <v>0.29155446402129115</v>
      </c>
      <c r="H178" s="33">
        <v>5972382</v>
      </c>
      <c r="I178" s="38">
        <f t="shared" si="41"/>
        <v>0.17533151742364408</v>
      </c>
      <c r="J178" s="33">
        <v>2420209</v>
      </c>
      <c r="K178" s="38">
        <f t="shared" si="42"/>
        <v>8.0543555491215016E-2</v>
      </c>
      <c r="L178" s="33">
        <v>5822113</v>
      </c>
      <c r="M178" s="38">
        <f t="shared" si="43"/>
        <v>0.19375751494669441</v>
      </c>
      <c r="N178" s="33">
        <f t="shared" si="44"/>
        <v>24146031</v>
      </c>
      <c r="O178" s="38">
        <f t="shared" si="45"/>
        <v>0.80356993455569259</v>
      </c>
      <c r="P178" s="33">
        <v>13435386</v>
      </c>
      <c r="Q178" s="33">
        <v>38057172</v>
      </c>
      <c r="R178" s="33">
        <v>49937046</v>
      </c>
      <c r="S178" s="33">
        <v>57655810</v>
      </c>
      <c r="T178" s="38">
        <f t="shared" si="46"/>
        <v>1.154569895864485</v>
      </c>
      <c r="U178" s="38">
        <f t="shared" si="47"/>
        <v>-0.56665830069936218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127987882</v>
      </c>
      <c r="E179" s="34">
        <f>SUM(E173:E178)</f>
        <v>125070852</v>
      </c>
      <c r="F179" s="34">
        <f>SUM(F173:F178)</f>
        <v>21157195</v>
      </c>
      <c r="G179" s="39">
        <f t="shared" si="40"/>
        <v>0.16530623578879131</v>
      </c>
      <c r="H179" s="34">
        <f>SUM(H173:H178)</f>
        <v>23108208</v>
      </c>
      <c r="I179" s="39">
        <f t="shared" si="41"/>
        <v>0.18054996800400214</v>
      </c>
      <c r="J179" s="34">
        <f>SUM(J173:J178)</f>
        <v>29561828</v>
      </c>
      <c r="K179" s="39">
        <f t="shared" si="42"/>
        <v>0.23636065100124207</v>
      </c>
      <c r="L179" s="34">
        <f>SUM(L173:L178)</f>
        <v>27088940</v>
      </c>
      <c r="M179" s="39">
        <f t="shared" si="43"/>
        <v>0.2165887540287964</v>
      </c>
      <c r="N179" s="34">
        <f t="shared" si="44"/>
        <v>100916171</v>
      </c>
      <c r="O179" s="39">
        <f t="shared" si="45"/>
        <v>0.80687202002909519</v>
      </c>
      <c r="P179" s="34">
        <f>SUM(P173:P178)</f>
        <v>25567529</v>
      </c>
      <c r="Q179" s="34">
        <f>SUM(Q173:Q178)</f>
        <v>121216680</v>
      </c>
      <c r="R179" s="34">
        <f>SUM(R173:R178)</f>
        <v>134422182</v>
      </c>
      <c r="S179" s="34">
        <f>SUM(S173:S178)</f>
        <v>103671845</v>
      </c>
      <c r="T179" s="39">
        <f t="shared" si="46"/>
        <v>0.77124060521499349</v>
      </c>
      <c r="U179" s="39">
        <f t="shared" si="47"/>
        <v>5.9505593989939376E-2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10008</v>
      </c>
      <c r="E180" s="33">
        <v>3192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6610</v>
      </c>
      <c r="K180" s="38">
        <f t="shared" si="42"/>
        <v>2.0708020050125313</v>
      </c>
      <c r="L180" s="33">
        <v>100</v>
      </c>
      <c r="M180" s="38">
        <f t="shared" si="43"/>
        <v>3.1328320802005011E-2</v>
      </c>
      <c r="N180" s="33">
        <f t="shared" si="44"/>
        <v>6710</v>
      </c>
      <c r="O180" s="38">
        <f t="shared" si="45"/>
        <v>2.1021303258145365</v>
      </c>
      <c r="P180" s="33">
        <v>0</v>
      </c>
      <c r="Q180" s="33">
        <v>1539221</v>
      </c>
      <c r="R180" s="33">
        <v>1600769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4001780</v>
      </c>
      <c r="E181" s="33">
        <v>3451000</v>
      </c>
      <c r="F181" s="33">
        <v>20724</v>
      </c>
      <c r="G181" s="38">
        <f t="shared" si="40"/>
        <v>5.1786954805111722E-3</v>
      </c>
      <c r="H181" s="33">
        <v>579278</v>
      </c>
      <c r="I181" s="38">
        <f t="shared" si="41"/>
        <v>0.14475508398762552</v>
      </c>
      <c r="J181" s="33">
        <v>323298</v>
      </c>
      <c r="K181" s="38">
        <f t="shared" si="42"/>
        <v>9.3682410895392643E-2</v>
      </c>
      <c r="L181" s="33">
        <v>593255</v>
      </c>
      <c r="M181" s="38">
        <f t="shared" si="43"/>
        <v>0.17190814256737177</v>
      </c>
      <c r="N181" s="33">
        <f t="shared" si="44"/>
        <v>1516555</v>
      </c>
      <c r="O181" s="38">
        <f t="shared" si="45"/>
        <v>0.43945378151260506</v>
      </c>
      <c r="P181" s="33">
        <v>451063</v>
      </c>
      <c r="Q181" s="33">
        <v>7148748</v>
      </c>
      <c r="R181" s="33">
        <v>6550612</v>
      </c>
      <c r="S181" s="33">
        <v>1344557</v>
      </c>
      <c r="T181" s="38">
        <f t="shared" si="46"/>
        <v>0.2052566996793582</v>
      </c>
      <c r="U181" s="38">
        <f t="shared" si="47"/>
        <v>0.31523756105023026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3349248</v>
      </c>
      <c r="E182" s="33">
        <v>3251904</v>
      </c>
      <c r="F182" s="33">
        <v>739045</v>
      </c>
      <c r="G182" s="38">
        <f t="shared" si="40"/>
        <v>0.22065998098677672</v>
      </c>
      <c r="H182" s="33">
        <v>929009</v>
      </c>
      <c r="I182" s="38">
        <f t="shared" si="41"/>
        <v>0.27737838464037301</v>
      </c>
      <c r="J182" s="33">
        <v>849926</v>
      </c>
      <c r="K182" s="38">
        <f t="shared" si="42"/>
        <v>0.26136257404892643</v>
      </c>
      <c r="L182" s="33">
        <v>817086</v>
      </c>
      <c r="M182" s="38">
        <f t="shared" si="43"/>
        <v>0.25126387494833796</v>
      </c>
      <c r="N182" s="33">
        <f t="shared" si="44"/>
        <v>3335066</v>
      </c>
      <c r="O182" s="38">
        <f t="shared" si="45"/>
        <v>1.0255733256578301</v>
      </c>
      <c r="P182" s="33">
        <v>562140</v>
      </c>
      <c r="Q182" s="33">
        <v>3157668</v>
      </c>
      <c r="R182" s="33">
        <v>3513962</v>
      </c>
      <c r="S182" s="33">
        <v>3191532</v>
      </c>
      <c r="T182" s="38">
        <f t="shared" si="46"/>
        <v>0.90824317394439669</v>
      </c>
      <c r="U182" s="38">
        <f t="shared" si="47"/>
        <v>0.45352759099156792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4167156</v>
      </c>
      <c r="E183" s="33">
        <v>6990016</v>
      </c>
      <c r="F183" s="33">
        <v>9114411</v>
      </c>
      <c r="G183" s="38">
        <f t="shared" si="40"/>
        <v>2.1872017750235413</v>
      </c>
      <c r="H183" s="33">
        <v>-955325</v>
      </c>
      <c r="I183" s="38">
        <f t="shared" si="41"/>
        <v>-0.22925107675354606</v>
      </c>
      <c r="J183" s="33">
        <v>3644710</v>
      </c>
      <c r="K183" s="38">
        <f t="shared" si="42"/>
        <v>0.52141654611377142</v>
      </c>
      <c r="L183" s="33">
        <v>1096966</v>
      </c>
      <c r="M183" s="38">
        <f t="shared" si="43"/>
        <v>0.15693326023860318</v>
      </c>
      <c r="N183" s="33">
        <f t="shared" si="44"/>
        <v>12900762</v>
      </c>
      <c r="O183" s="38">
        <f t="shared" si="45"/>
        <v>1.8455983505617155</v>
      </c>
      <c r="P183" s="33">
        <v>9191716</v>
      </c>
      <c r="Q183" s="33">
        <v>4067892</v>
      </c>
      <c r="R183" s="33">
        <v>6669272</v>
      </c>
      <c r="S183" s="33">
        <v>19887299</v>
      </c>
      <c r="T183" s="38">
        <f t="shared" si="46"/>
        <v>2.9819295119467313</v>
      </c>
      <c r="U183" s="38">
        <f t="shared" si="47"/>
        <v>-0.88065710472342706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121850309</v>
      </c>
      <c r="E184" s="33">
        <v>119993754</v>
      </c>
      <c r="F184" s="33">
        <v>28174292</v>
      </c>
      <c r="G184" s="38">
        <f t="shared" si="40"/>
        <v>0.23122052156634251</v>
      </c>
      <c r="H184" s="33">
        <v>28112193</v>
      </c>
      <c r="I184" s="38">
        <f t="shared" si="41"/>
        <v>0.23071088806184317</v>
      </c>
      <c r="J184" s="33">
        <v>28146684</v>
      </c>
      <c r="K184" s="38">
        <f t="shared" si="42"/>
        <v>0.23456790925967697</v>
      </c>
      <c r="L184" s="33">
        <v>27850993</v>
      </c>
      <c r="M184" s="38">
        <f t="shared" si="43"/>
        <v>0.23210368933036299</v>
      </c>
      <c r="N184" s="33">
        <f t="shared" si="44"/>
        <v>112284162</v>
      </c>
      <c r="O184" s="38">
        <f t="shared" si="45"/>
        <v>0.93575005579040393</v>
      </c>
      <c r="P184" s="33">
        <v>27001914</v>
      </c>
      <c r="Q184" s="33">
        <v>114609660</v>
      </c>
      <c r="R184" s="33">
        <v>112104770</v>
      </c>
      <c r="S184" s="33">
        <v>109236274</v>
      </c>
      <c r="T184" s="38">
        <f t="shared" si="46"/>
        <v>0.97441236443373458</v>
      </c>
      <c r="U184" s="38">
        <f t="shared" si="47"/>
        <v>3.1445141259245579E-2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133378501</v>
      </c>
      <c r="E185" s="34">
        <f>SUM(E180:E184)</f>
        <v>133689866</v>
      </c>
      <c r="F185" s="34">
        <f>SUM(F180:F184)</f>
        <v>38048472</v>
      </c>
      <c r="G185" s="39">
        <f t="shared" si="40"/>
        <v>0.28526690369687091</v>
      </c>
      <c r="H185" s="34">
        <f>SUM(H180:H184)</f>
        <v>28665155</v>
      </c>
      <c r="I185" s="39">
        <f t="shared" si="41"/>
        <v>0.21491585814118574</v>
      </c>
      <c r="J185" s="34">
        <f>SUM(J180:J184)</f>
        <v>32971228</v>
      </c>
      <c r="K185" s="39">
        <f t="shared" si="42"/>
        <v>0.24662473668722204</v>
      </c>
      <c r="L185" s="34">
        <f>SUM(L180:L184)</f>
        <v>30358400</v>
      </c>
      <c r="M185" s="39">
        <f t="shared" si="43"/>
        <v>0.22708078711067001</v>
      </c>
      <c r="N185" s="34">
        <f t="shared" si="44"/>
        <v>130043255</v>
      </c>
      <c r="O185" s="39">
        <f t="shared" si="45"/>
        <v>0.97272335511204722</v>
      </c>
      <c r="P185" s="34">
        <f>SUM(P180:P184)</f>
        <v>37206833</v>
      </c>
      <c r="Q185" s="34">
        <f>SUM(Q180:Q184)</f>
        <v>130523189</v>
      </c>
      <c r="R185" s="34">
        <f>SUM(R180:R184)</f>
        <v>130439385</v>
      </c>
      <c r="S185" s="34">
        <f>SUM(S180:S184)</f>
        <v>133659662</v>
      </c>
      <c r="T185" s="39">
        <f t="shared" si="46"/>
        <v>1.0246879192201037</v>
      </c>
      <c r="U185" s="39">
        <f t="shared" si="47"/>
        <v>-0.18406385192741348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7269984</v>
      </c>
      <c r="E187" s="33">
        <v>6795194</v>
      </c>
      <c r="F187" s="33">
        <v>874366</v>
      </c>
      <c r="G187" s="38">
        <f t="shared" si="40"/>
        <v>0.12027069110468469</v>
      </c>
      <c r="H187" s="33">
        <v>948193</v>
      </c>
      <c r="I187" s="38">
        <f t="shared" si="41"/>
        <v>0.13042573408689759</v>
      </c>
      <c r="J187" s="33">
        <v>2809201</v>
      </c>
      <c r="K187" s="38">
        <f t="shared" si="42"/>
        <v>0.41340997769894428</v>
      </c>
      <c r="L187" s="33">
        <v>1306537</v>
      </c>
      <c r="M187" s="38">
        <f t="shared" si="43"/>
        <v>0.19227368637304543</v>
      </c>
      <c r="N187" s="33">
        <f t="shared" si="44"/>
        <v>5938297</v>
      </c>
      <c r="O187" s="38">
        <f t="shared" si="45"/>
        <v>0.87389660986868067</v>
      </c>
      <c r="P187" s="33">
        <v>1353134</v>
      </c>
      <c r="Q187" s="33">
        <v>7046253</v>
      </c>
      <c r="R187" s="33">
        <v>6988285</v>
      </c>
      <c r="S187" s="33">
        <v>5106144</v>
      </c>
      <c r="T187" s="38">
        <f t="shared" si="46"/>
        <v>0.73067197459748712</v>
      </c>
      <c r="U187" s="38">
        <f t="shared" si="47"/>
        <v>-3.4436352940654835E-2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79707511</v>
      </c>
      <c r="E188" s="33">
        <v>74850601</v>
      </c>
      <c r="F188" s="33">
        <v>17476291</v>
      </c>
      <c r="G188" s="38">
        <f t="shared" si="40"/>
        <v>0.2192552593945632</v>
      </c>
      <c r="H188" s="33">
        <v>16963675</v>
      </c>
      <c r="I188" s="38">
        <f t="shared" si="41"/>
        <v>0.2128240461554495</v>
      </c>
      <c r="J188" s="33">
        <v>14087786</v>
      </c>
      <c r="K188" s="38">
        <f t="shared" si="42"/>
        <v>0.1882120625858435</v>
      </c>
      <c r="L188" s="33">
        <v>14631016</v>
      </c>
      <c r="M188" s="38">
        <f t="shared" si="43"/>
        <v>0.19546958614266838</v>
      </c>
      <c r="N188" s="33">
        <f t="shared" si="44"/>
        <v>63158768</v>
      </c>
      <c r="O188" s="38">
        <f t="shared" si="45"/>
        <v>0.84379774051513623</v>
      </c>
      <c r="P188" s="33">
        <v>17851871</v>
      </c>
      <c r="Q188" s="33">
        <v>77523564</v>
      </c>
      <c r="R188" s="33">
        <v>77697367</v>
      </c>
      <c r="S188" s="33">
        <v>61176528</v>
      </c>
      <c r="T188" s="38">
        <f t="shared" si="46"/>
        <v>0.78736938408736556</v>
      </c>
      <c r="U188" s="38">
        <f t="shared" si="47"/>
        <v>-0.18042114465200876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12468825</v>
      </c>
      <c r="E189" s="33">
        <v>13892552</v>
      </c>
      <c r="F189" s="33">
        <v>2617163</v>
      </c>
      <c r="G189" s="38">
        <f t="shared" si="40"/>
        <v>0.20989652192568264</v>
      </c>
      <c r="H189" s="33">
        <v>2776693</v>
      </c>
      <c r="I189" s="38">
        <f t="shared" si="41"/>
        <v>0.22269083093234526</v>
      </c>
      <c r="J189" s="33">
        <v>2637630</v>
      </c>
      <c r="K189" s="38">
        <f t="shared" si="42"/>
        <v>0.18985928575253849</v>
      </c>
      <c r="L189" s="33">
        <v>2605469</v>
      </c>
      <c r="M189" s="38">
        <f t="shared" si="43"/>
        <v>0.18754430431500274</v>
      </c>
      <c r="N189" s="33">
        <f t="shared" si="44"/>
        <v>10636955</v>
      </c>
      <c r="O189" s="38">
        <f t="shared" si="45"/>
        <v>0.76565882207962943</v>
      </c>
      <c r="P189" s="33">
        <v>2534624</v>
      </c>
      <c r="Q189" s="33">
        <v>10592109</v>
      </c>
      <c r="R189" s="33">
        <v>12678043</v>
      </c>
      <c r="S189" s="33">
        <v>9197975</v>
      </c>
      <c r="T189" s="38">
        <f t="shared" si="46"/>
        <v>0.72550432270974319</v>
      </c>
      <c r="U189" s="38">
        <f t="shared" si="47"/>
        <v>2.7950891335361883E-2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15011000</v>
      </c>
      <c r="F190" s="33">
        <v>2802136</v>
      </c>
      <c r="G190" s="38">
        <f t="shared" si="40"/>
        <v>0.21129060473533404</v>
      </c>
      <c r="H190" s="33">
        <v>3201801</v>
      </c>
      <c r="I190" s="38">
        <f t="shared" si="41"/>
        <v>0.2414267078871965</v>
      </c>
      <c r="J190" s="33">
        <v>3953060</v>
      </c>
      <c r="K190" s="38">
        <f t="shared" si="42"/>
        <v>0.26334421424288856</v>
      </c>
      <c r="L190" s="33">
        <v>3545165</v>
      </c>
      <c r="M190" s="38">
        <f t="shared" si="43"/>
        <v>0.23617114116314702</v>
      </c>
      <c r="N190" s="33">
        <f t="shared" si="44"/>
        <v>13502162</v>
      </c>
      <c r="O190" s="38">
        <f t="shared" si="45"/>
        <v>0.89948451135833718</v>
      </c>
      <c r="P190" s="33">
        <v>3629514</v>
      </c>
      <c r="Q190" s="33">
        <v>13742000</v>
      </c>
      <c r="R190" s="33">
        <v>16008000</v>
      </c>
      <c r="S190" s="33">
        <v>14292647</v>
      </c>
      <c r="T190" s="38">
        <f t="shared" si="46"/>
        <v>0.8928440154922539</v>
      </c>
      <c r="U190" s="38">
        <f t="shared" si="47"/>
        <v>-2.323975055613503E-2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112708320</v>
      </c>
      <c r="E191" s="34">
        <f>SUM(E186:E190)</f>
        <v>110549347</v>
      </c>
      <c r="F191" s="34">
        <f>SUM(F186:F190)</f>
        <v>23769956</v>
      </c>
      <c r="G191" s="39">
        <f t="shared" si="40"/>
        <v>0.21089797097499102</v>
      </c>
      <c r="H191" s="34">
        <f>SUM(H186:H190)</f>
        <v>23890362</v>
      </c>
      <c r="I191" s="39">
        <f t="shared" si="41"/>
        <v>0.21196626832872675</v>
      </c>
      <c r="J191" s="34">
        <f>SUM(J186:J190)</f>
        <v>23487677</v>
      </c>
      <c r="K191" s="39">
        <f t="shared" si="42"/>
        <v>0.21246328121684879</v>
      </c>
      <c r="L191" s="34">
        <f>SUM(L186:L190)</f>
        <v>22088187</v>
      </c>
      <c r="M191" s="39">
        <f t="shared" si="43"/>
        <v>0.19980386677453643</v>
      </c>
      <c r="N191" s="34">
        <f t="shared" si="44"/>
        <v>93236182</v>
      </c>
      <c r="O191" s="39">
        <f t="shared" si="45"/>
        <v>0.84338971265022489</v>
      </c>
      <c r="P191" s="34">
        <f>SUM(P186:P190)</f>
        <v>25369143</v>
      </c>
      <c r="Q191" s="34">
        <f>SUM(Q186:Q190)</f>
        <v>108903926</v>
      </c>
      <c r="R191" s="34">
        <f>SUM(R186:R190)</f>
        <v>113371695</v>
      </c>
      <c r="S191" s="34">
        <f>SUM(S186:S190)</f>
        <v>89773294</v>
      </c>
      <c r="T191" s="39">
        <f t="shared" si="46"/>
        <v>0.79184927066672151</v>
      </c>
      <c r="U191" s="39">
        <f t="shared" si="47"/>
        <v>-0.12932860995738016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5495472</v>
      </c>
      <c r="E192" s="33">
        <v>3998232</v>
      </c>
      <c r="F192" s="33">
        <v>723885</v>
      </c>
      <c r="G192" s="38">
        <f t="shared" si="40"/>
        <v>0.13172389923922823</v>
      </c>
      <c r="H192" s="33">
        <v>845645</v>
      </c>
      <c r="I192" s="38">
        <f t="shared" si="41"/>
        <v>0.15388032183586778</v>
      </c>
      <c r="J192" s="33">
        <v>872715</v>
      </c>
      <c r="K192" s="38">
        <f t="shared" si="42"/>
        <v>0.21827522765062157</v>
      </c>
      <c r="L192" s="33">
        <v>915600</v>
      </c>
      <c r="M192" s="38">
        <f t="shared" si="43"/>
        <v>0.22900121853859406</v>
      </c>
      <c r="N192" s="33">
        <f t="shared" si="44"/>
        <v>3357845</v>
      </c>
      <c r="O192" s="38">
        <f t="shared" si="45"/>
        <v>0.83983245594552791</v>
      </c>
      <c r="P192" s="33">
        <v>3785955</v>
      </c>
      <c r="Q192" s="33">
        <v>8302092</v>
      </c>
      <c r="R192" s="33">
        <v>9379676</v>
      </c>
      <c r="S192" s="33">
        <v>5901671</v>
      </c>
      <c r="T192" s="38">
        <f t="shared" si="46"/>
        <v>0.62919774627609737</v>
      </c>
      <c r="U192" s="38">
        <f t="shared" si="47"/>
        <v>-0.75815877367797557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29520353</v>
      </c>
      <c r="E193" s="33">
        <v>23786845</v>
      </c>
      <c r="F193" s="33">
        <v>4962754</v>
      </c>
      <c r="G193" s="38">
        <f t="shared" si="40"/>
        <v>0.16811296260583333</v>
      </c>
      <c r="H193" s="33">
        <v>7258140</v>
      </c>
      <c r="I193" s="38">
        <f t="shared" si="41"/>
        <v>0.24586901111920986</v>
      </c>
      <c r="J193" s="33">
        <v>6016125</v>
      </c>
      <c r="K193" s="38">
        <f t="shared" si="42"/>
        <v>0.25291815707379434</v>
      </c>
      <c r="L193" s="33">
        <v>5431333</v>
      </c>
      <c r="M193" s="38">
        <f t="shared" si="43"/>
        <v>0.22833347591914774</v>
      </c>
      <c r="N193" s="33">
        <f t="shared" si="44"/>
        <v>23668352</v>
      </c>
      <c r="O193" s="38">
        <f t="shared" si="45"/>
        <v>0.99501854911822063</v>
      </c>
      <c r="P193" s="33">
        <v>5472098</v>
      </c>
      <c r="Q193" s="33">
        <v>23996180</v>
      </c>
      <c r="R193" s="33">
        <v>25084578</v>
      </c>
      <c r="S193" s="33">
        <v>21715862</v>
      </c>
      <c r="T193" s="38">
        <f t="shared" si="46"/>
        <v>0.86570569375334916</v>
      </c>
      <c r="U193" s="38">
        <f t="shared" si="47"/>
        <v>-7.4496107343107187E-3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18673339</v>
      </c>
      <c r="E194" s="33">
        <v>15459479</v>
      </c>
      <c r="F194" s="33">
        <v>3160883</v>
      </c>
      <c r="G194" s="38">
        <f t="shared" si="40"/>
        <v>0.16927251200227234</v>
      </c>
      <c r="H194" s="33">
        <v>4641210</v>
      </c>
      <c r="I194" s="38">
        <f t="shared" si="41"/>
        <v>0.24854740761681668</v>
      </c>
      <c r="J194" s="33">
        <v>4505327</v>
      </c>
      <c r="K194" s="38">
        <f t="shared" si="42"/>
        <v>0.29142812639416893</v>
      </c>
      <c r="L194" s="33">
        <v>3209479</v>
      </c>
      <c r="M194" s="38">
        <f t="shared" si="43"/>
        <v>0.20760589667995927</v>
      </c>
      <c r="N194" s="33">
        <f t="shared" si="44"/>
        <v>15516899</v>
      </c>
      <c r="O194" s="38">
        <f t="shared" si="45"/>
        <v>1.0037142260745009</v>
      </c>
      <c r="P194" s="33">
        <v>5048227</v>
      </c>
      <c r="Q194" s="33">
        <v>16433052</v>
      </c>
      <c r="R194" s="33">
        <v>23361662</v>
      </c>
      <c r="S194" s="33">
        <v>17695981</v>
      </c>
      <c r="T194" s="38">
        <f t="shared" si="46"/>
        <v>0.75747954062514899</v>
      </c>
      <c r="U194" s="38">
        <f t="shared" si="47"/>
        <v>-0.3642363942825867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37316016</v>
      </c>
      <c r="E195" s="33">
        <v>30733651</v>
      </c>
      <c r="F195" s="33">
        <v>5489603</v>
      </c>
      <c r="G195" s="38">
        <f t="shared" si="40"/>
        <v>0.14711117606981411</v>
      </c>
      <c r="H195" s="33">
        <v>5833977</v>
      </c>
      <c r="I195" s="38">
        <f t="shared" si="41"/>
        <v>0.1563397603859962</v>
      </c>
      <c r="J195" s="33">
        <v>5786982</v>
      </c>
      <c r="K195" s="38">
        <f t="shared" si="42"/>
        <v>0.18829464810412536</v>
      </c>
      <c r="L195" s="33">
        <v>5259603</v>
      </c>
      <c r="M195" s="38">
        <f t="shared" si="43"/>
        <v>0.17113498816004646</v>
      </c>
      <c r="N195" s="33">
        <f t="shared" si="44"/>
        <v>22370165</v>
      </c>
      <c r="O195" s="38">
        <f t="shared" si="45"/>
        <v>0.72787203186500682</v>
      </c>
      <c r="P195" s="33">
        <v>5196701</v>
      </c>
      <c r="Q195" s="33">
        <v>36927986</v>
      </c>
      <c r="R195" s="33">
        <v>36153300</v>
      </c>
      <c r="S195" s="33">
        <v>25775684</v>
      </c>
      <c r="T195" s="38">
        <f t="shared" si="46"/>
        <v>0.71295522123844846</v>
      </c>
      <c r="U195" s="38">
        <f t="shared" si="47"/>
        <v>1.2104217656547789E-2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13425210</v>
      </c>
      <c r="E196" s="33">
        <v>11175522</v>
      </c>
      <c r="F196" s="33">
        <v>2662946</v>
      </c>
      <c r="G196" s="38">
        <f t="shared" si="40"/>
        <v>0.19835414120151565</v>
      </c>
      <c r="H196" s="33">
        <v>2608576</v>
      </c>
      <c r="I196" s="38">
        <f t="shared" si="41"/>
        <v>0.19430429766089319</v>
      </c>
      <c r="J196" s="33">
        <v>2705071</v>
      </c>
      <c r="K196" s="38">
        <f t="shared" si="42"/>
        <v>0.24205321236896138</v>
      </c>
      <c r="L196" s="33">
        <v>2313639</v>
      </c>
      <c r="M196" s="38">
        <f t="shared" si="43"/>
        <v>0.20702737643932875</v>
      </c>
      <c r="N196" s="33">
        <f t="shared" si="44"/>
        <v>10290232</v>
      </c>
      <c r="O196" s="38">
        <f t="shared" si="45"/>
        <v>0.9207831186766936</v>
      </c>
      <c r="P196" s="33">
        <v>780275</v>
      </c>
      <c r="Q196" s="33">
        <v>14043840</v>
      </c>
      <c r="R196" s="33">
        <v>14043840</v>
      </c>
      <c r="S196" s="33">
        <v>5360935</v>
      </c>
      <c r="T196" s="38">
        <f t="shared" si="46"/>
        <v>0.38172857281199446</v>
      </c>
      <c r="U196" s="38">
        <f t="shared" si="47"/>
        <v>1.9651584377302873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7324426</v>
      </c>
      <c r="E197" s="33">
        <v>5047110</v>
      </c>
      <c r="F197" s="33">
        <v>1232561</v>
      </c>
      <c r="G197" s="38">
        <f t="shared" si="40"/>
        <v>0.16828090010056762</v>
      </c>
      <c r="H197" s="33">
        <v>1077628</v>
      </c>
      <c r="I197" s="38">
        <f t="shared" si="41"/>
        <v>0.14712797972155087</v>
      </c>
      <c r="J197" s="33">
        <v>842923</v>
      </c>
      <c r="K197" s="38">
        <f t="shared" si="42"/>
        <v>0.16701102214930921</v>
      </c>
      <c r="L197" s="33">
        <v>1681962</v>
      </c>
      <c r="M197" s="38">
        <f t="shared" si="43"/>
        <v>0.33325249499218362</v>
      </c>
      <c r="N197" s="33">
        <f t="shared" si="44"/>
        <v>4835074</v>
      </c>
      <c r="O197" s="38">
        <f t="shared" si="45"/>
        <v>0.9579886311176099</v>
      </c>
      <c r="P197" s="33">
        <v>1155581</v>
      </c>
      <c r="Q197" s="33">
        <v>12328956</v>
      </c>
      <c r="R197" s="33">
        <v>7062050</v>
      </c>
      <c r="S197" s="33">
        <v>2208032</v>
      </c>
      <c r="T197" s="38">
        <f t="shared" si="46"/>
        <v>0.31266162091743899</v>
      </c>
      <c r="U197" s="38">
        <f t="shared" si="47"/>
        <v>0.45551198920716063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111754816</v>
      </c>
      <c r="E198" s="34">
        <f>SUM(E192:E197)</f>
        <v>90200839</v>
      </c>
      <c r="F198" s="34">
        <f>SUM(F192:F197)</f>
        <v>18232632</v>
      </c>
      <c r="G198" s="39">
        <f t="shared" si="40"/>
        <v>0.16314851254374577</v>
      </c>
      <c r="H198" s="34">
        <f>SUM(H192:H197)</f>
        <v>22265176</v>
      </c>
      <c r="I198" s="39">
        <f t="shared" si="41"/>
        <v>0.19923236238874931</v>
      </c>
      <c r="J198" s="34">
        <f>SUM(J192:J197)</f>
        <v>20729143</v>
      </c>
      <c r="K198" s="39">
        <f t="shared" si="42"/>
        <v>0.22981097770055109</v>
      </c>
      <c r="L198" s="34">
        <f>SUM(L192:L197)</f>
        <v>18811616</v>
      </c>
      <c r="M198" s="39">
        <f t="shared" si="43"/>
        <v>0.20855256124613208</v>
      </c>
      <c r="N198" s="34">
        <f t="shared" si="44"/>
        <v>80038567</v>
      </c>
      <c r="O198" s="39">
        <f t="shared" si="45"/>
        <v>0.88733727853684374</v>
      </c>
      <c r="P198" s="34">
        <f>SUM(P192:P197)</f>
        <v>21438837</v>
      </c>
      <c r="Q198" s="34">
        <f>SUM(Q192:Q197)</f>
        <v>112032106</v>
      </c>
      <c r="R198" s="34">
        <f>SUM(R192:R197)</f>
        <v>115085106</v>
      </c>
      <c r="S198" s="34">
        <f>SUM(S192:S197)</f>
        <v>78658165</v>
      </c>
      <c r="T198" s="39">
        <f t="shared" si="46"/>
        <v>0.68347823392542206</v>
      </c>
      <c r="U198" s="39">
        <f t="shared" si="47"/>
        <v>-0.12254494028757246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9991242</v>
      </c>
      <c r="E199" s="33">
        <v>9954242</v>
      </c>
      <c r="F199" s="33">
        <v>1842997</v>
      </c>
      <c r="G199" s="38">
        <f t="shared" si="40"/>
        <v>0.18446125116376924</v>
      </c>
      <c r="H199" s="33">
        <v>2410901</v>
      </c>
      <c r="I199" s="38">
        <f t="shared" si="41"/>
        <v>0.24130143179396515</v>
      </c>
      <c r="J199" s="33">
        <v>1507278</v>
      </c>
      <c r="K199" s="38">
        <f t="shared" si="42"/>
        <v>0.151420670705012</v>
      </c>
      <c r="L199" s="33">
        <v>2024230</v>
      </c>
      <c r="M199" s="38">
        <f t="shared" si="43"/>
        <v>0.20335350496803273</v>
      </c>
      <c r="N199" s="33">
        <f t="shared" si="44"/>
        <v>7785406</v>
      </c>
      <c r="O199" s="38">
        <f t="shared" si="45"/>
        <v>0.78211942205142293</v>
      </c>
      <c r="P199" s="33">
        <v>1815818</v>
      </c>
      <c r="Q199" s="33">
        <v>9299408</v>
      </c>
      <c r="R199" s="33">
        <v>9374666</v>
      </c>
      <c r="S199" s="33">
        <v>6635510</v>
      </c>
      <c r="T199" s="38">
        <f t="shared" si="46"/>
        <v>0.70781295034937775</v>
      </c>
      <c r="U199" s="38">
        <f t="shared" si="47"/>
        <v>0.11477582004363884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7280440</v>
      </c>
      <c r="E200" s="33">
        <v>5947385</v>
      </c>
      <c r="F200" s="33">
        <v>1315137</v>
      </c>
      <c r="G200" s="38">
        <f t="shared" si="40"/>
        <v>0.18063976902494905</v>
      </c>
      <c r="H200" s="33">
        <v>1716850</v>
      </c>
      <c r="I200" s="38">
        <f t="shared" si="41"/>
        <v>0.23581679129283395</v>
      </c>
      <c r="J200" s="33">
        <v>1470680</v>
      </c>
      <c r="K200" s="38">
        <f t="shared" si="42"/>
        <v>0.24728178855076643</v>
      </c>
      <c r="L200" s="33">
        <v>1441106</v>
      </c>
      <c r="M200" s="38">
        <f t="shared" si="43"/>
        <v>0.24230918294342807</v>
      </c>
      <c r="N200" s="33">
        <f t="shared" si="44"/>
        <v>5943773</v>
      </c>
      <c r="O200" s="38">
        <f t="shared" si="45"/>
        <v>0.9993926742593594</v>
      </c>
      <c r="P200" s="33">
        <v>2651629</v>
      </c>
      <c r="Q200" s="33">
        <v>8269268</v>
      </c>
      <c r="R200" s="33">
        <v>8789401</v>
      </c>
      <c r="S200" s="33">
        <v>7138495</v>
      </c>
      <c r="T200" s="38">
        <f t="shared" si="46"/>
        <v>0.81217081801137525</v>
      </c>
      <c r="U200" s="38">
        <f t="shared" si="47"/>
        <v>-0.45652050117116683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13190853</v>
      </c>
      <c r="E201" s="33">
        <v>25895551</v>
      </c>
      <c r="F201" s="33">
        <v>5160887</v>
      </c>
      <c r="G201" s="38">
        <f t="shared" si="40"/>
        <v>0.39124740454616541</v>
      </c>
      <c r="H201" s="33">
        <v>5971188</v>
      </c>
      <c r="I201" s="38">
        <f t="shared" si="41"/>
        <v>0.45267641144966136</v>
      </c>
      <c r="J201" s="33">
        <v>5564929</v>
      </c>
      <c r="K201" s="38">
        <f t="shared" si="42"/>
        <v>0.21489903806256141</v>
      </c>
      <c r="L201" s="33">
        <v>5642113</v>
      </c>
      <c r="M201" s="38">
        <f t="shared" si="43"/>
        <v>0.21787962727651558</v>
      </c>
      <c r="N201" s="33">
        <f t="shared" si="44"/>
        <v>22339117</v>
      </c>
      <c r="O201" s="38">
        <f t="shared" si="45"/>
        <v>0.86266235462608998</v>
      </c>
      <c r="P201" s="33">
        <v>5311863</v>
      </c>
      <c r="Q201" s="33">
        <v>9733273</v>
      </c>
      <c r="R201" s="33">
        <v>7874304</v>
      </c>
      <c r="S201" s="33">
        <v>55679021</v>
      </c>
      <c r="T201" s="38">
        <f t="shared" si="46"/>
        <v>7.0709768126808417</v>
      </c>
      <c r="U201" s="38">
        <f t="shared" si="47"/>
        <v>6.2172160690138201E-2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10373420</v>
      </c>
      <c r="E202" s="33">
        <v>19509472</v>
      </c>
      <c r="F202" s="33">
        <v>1885972</v>
      </c>
      <c r="G202" s="38">
        <f t="shared" si="40"/>
        <v>0.18180812114037609</v>
      </c>
      <c r="H202" s="33">
        <v>2414044</v>
      </c>
      <c r="I202" s="38">
        <f t="shared" si="41"/>
        <v>0.23271437963564573</v>
      </c>
      <c r="J202" s="33">
        <v>3785104</v>
      </c>
      <c r="K202" s="38">
        <f t="shared" si="42"/>
        <v>0.19401365654590755</v>
      </c>
      <c r="L202" s="33">
        <v>2497563</v>
      </c>
      <c r="M202" s="38">
        <f t="shared" si="43"/>
        <v>0.12801796993788453</v>
      </c>
      <c r="N202" s="33">
        <f t="shared" si="44"/>
        <v>10582683</v>
      </c>
      <c r="O202" s="38">
        <f t="shared" si="45"/>
        <v>0.54243820642608886</v>
      </c>
      <c r="P202" s="33">
        <v>3006824</v>
      </c>
      <c r="Q202" s="33">
        <v>11448420</v>
      </c>
      <c r="R202" s="33">
        <v>13344420</v>
      </c>
      <c r="S202" s="33">
        <v>11550429</v>
      </c>
      <c r="T202" s="38">
        <f t="shared" si="46"/>
        <v>0.86556245981466406</v>
      </c>
      <c r="U202" s="38">
        <f t="shared" si="47"/>
        <v>-0.16936840999007585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40835955</v>
      </c>
      <c r="E204" s="34">
        <f>SUM(E199:E203)</f>
        <v>61306650</v>
      </c>
      <c r="F204" s="34">
        <f>SUM(F199:F203)</f>
        <v>10204993</v>
      </c>
      <c r="G204" s="39">
        <f t="shared" si="40"/>
        <v>0.2499021511802528</v>
      </c>
      <c r="H204" s="34">
        <f>SUM(H199:H203)</f>
        <v>12512983</v>
      </c>
      <c r="I204" s="39">
        <f t="shared" si="41"/>
        <v>0.30642072653865937</v>
      </c>
      <c r="J204" s="34">
        <f>SUM(J199:J203)</f>
        <v>12327991</v>
      </c>
      <c r="K204" s="39">
        <f t="shared" si="42"/>
        <v>0.20108733718120303</v>
      </c>
      <c r="L204" s="34">
        <f>SUM(L199:L203)</f>
        <v>11605012</v>
      </c>
      <c r="M204" s="39">
        <f t="shared" si="43"/>
        <v>0.18929450557158156</v>
      </c>
      <c r="N204" s="34">
        <f t="shared" si="44"/>
        <v>46650979</v>
      </c>
      <c r="O204" s="39">
        <f t="shared" si="45"/>
        <v>0.76094484040475219</v>
      </c>
      <c r="P204" s="34">
        <f>SUM(P199:P203)</f>
        <v>12786134</v>
      </c>
      <c r="Q204" s="34">
        <f>SUM(Q199:Q203)</f>
        <v>38750369</v>
      </c>
      <c r="R204" s="34">
        <f>SUM(R199:R203)</f>
        <v>39382791</v>
      </c>
      <c r="S204" s="34">
        <f>SUM(S199:S203)</f>
        <v>81003455</v>
      </c>
      <c r="T204" s="39">
        <f t="shared" si="46"/>
        <v>2.0568236263397379</v>
      </c>
      <c r="U204" s="39">
        <f t="shared" si="47"/>
        <v>-9.2375224598772343E-2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526665474</v>
      </c>
      <c r="E205" s="34">
        <f>SUM(E173:E178,E180:E184,E186:E190,E192:E197,E199:E203)</f>
        <v>520817554</v>
      </c>
      <c r="F205" s="34">
        <f>SUM(F173:F178,F180:F184,F186:F190,F192:F197,F199:F203)</f>
        <v>111413248</v>
      </c>
      <c r="G205" s="39">
        <f t="shared" si="40"/>
        <v>0.21154462082699577</v>
      </c>
      <c r="H205" s="34">
        <f>SUM(H173:H178,H180:H184,H186:H190,H192:H197,H199:H203)</f>
        <v>110441884</v>
      </c>
      <c r="I205" s="39">
        <f t="shared" si="41"/>
        <v>0.20970025462500699</v>
      </c>
      <c r="J205" s="34">
        <f>SUM(J173:J178,J180:J184,J186:J190,J192:J197,J199:J203)</f>
        <v>119077867</v>
      </c>
      <c r="K205" s="39">
        <f t="shared" si="42"/>
        <v>0.22863643148249185</v>
      </c>
      <c r="L205" s="34">
        <f>SUM(L173:L178,L180:L184,L186:L190,L192:L197,L199:L203)</f>
        <v>109952155</v>
      </c>
      <c r="M205" s="39">
        <f t="shared" si="43"/>
        <v>0.21111453359346641</v>
      </c>
      <c r="N205" s="34">
        <f t="shared" si="44"/>
        <v>450885154</v>
      </c>
      <c r="O205" s="39">
        <f t="shared" si="45"/>
        <v>0.86572572398356606</v>
      </c>
      <c r="P205" s="34">
        <f>SUM(P173:P178,P180:P184,P186:P190,P192:P197,P199:P203)</f>
        <v>122368476</v>
      </c>
      <c r="Q205" s="34">
        <f>SUM(Q173:Q178,Q180:Q184,Q186:Q190,Q192:Q197,Q199:Q203)</f>
        <v>511426270</v>
      </c>
      <c r="R205" s="34">
        <f>SUM(R173:R178,R180:R184,R186:R190,R192:R197,R199:R203)</f>
        <v>532701159</v>
      </c>
      <c r="S205" s="34">
        <f>SUM(S173:S178,S180:S184,S186:S190,S192:S197,S199:S203)</f>
        <v>486766421</v>
      </c>
      <c r="T205" s="39">
        <f t="shared" si="46"/>
        <v>0.91377015569812192</v>
      </c>
      <c r="U205" s="39">
        <f t="shared" si="47"/>
        <v>-0.10146666368550672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5139591</v>
      </c>
      <c r="E208" s="33">
        <v>6623781</v>
      </c>
      <c r="F208" s="33">
        <v>2746594</v>
      </c>
      <c r="G208" s="38">
        <f t="shared" ref="G208:G231" si="48">IF(($D208     =0),0,($F208     /$D208     ))</f>
        <v>0.53439933255389382</v>
      </c>
      <c r="H208" s="33">
        <v>2284326</v>
      </c>
      <c r="I208" s="38">
        <f t="shared" ref="I208:I231" si="49">IF(($D208     =0),0,($H208     /$D208     ))</f>
        <v>0.44445676708516302</v>
      </c>
      <c r="J208" s="33">
        <v>4143355</v>
      </c>
      <c r="K208" s="38">
        <f t="shared" ref="K208:K231" si="50">IF(($E208     =0),0,($J208     /$E208     ))</f>
        <v>0.62552717247143286</v>
      </c>
      <c r="L208" s="33">
        <v>3258352</v>
      </c>
      <c r="M208" s="38">
        <f t="shared" ref="M208:M231" si="51">IF(($E208     =0),0,($L208     /$E208     ))</f>
        <v>0.49191722975140634</v>
      </c>
      <c r="N208" s="33">
        <f t="shared" ref="N208:N231" si="52">$F208     +$H208     +$J208     +$L208</f>
        <v>12432627</v>
      </c>
      <c r="O208" s="38">
        <f t="shared" ref="O208:O231" si="53">IF(($E208     =0),0,($N208     /$E208     ))</f>
        <v>1.8769683055644504</v>
      </c>
      <c r="P208" s="33">
        <v>2975399</v>
      </c>
      <c r="Q208" s="33">
        <v>5845778</v>
      </c>
      <c r="R208" s="33">
        <v>5845778</v>
      </c>
      <c r="S208" s="33">
        <v>8822811</v>
      </c>
      <c r="T208" s="38">
        <f t="shared" ref="T208:T231" si="54">IF(($R208     =0),0,($S208     /$R208     ))</f>
        <v>1.5092620691377605</v>
      </c>
      <c r="U208" s="38">
        <f t="shared" ref="U208:U231" si="55">IF(($P208     =0),0,(($L208     /$P208     )-1))</f>
        <v>9.5097497848187773E-2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56017899</v>
      </c>
      <c r="E209" s="33">
        <v>56999693</v>
      </c>
      <c r="F209" s="33">
        <v>7874866</v>
      </c>
      <c r="G209" s="38">
        <f t="shared" si="48"/>
        <v>0.14057767500348414</v>
      </c>
      <c r="H209" s="33">
        <v>12615946</v>
      </c>
      <c r="I209" s="38">
        <f t="shared" si="49"/>
        <v>0.22521276636954912</v>
      </c>
      <c r="J209" s="33">
        <v>17620147</v>
      </c>
      <c r="K209" s="38">
        <f t="shared" si="50"/>
        <v>0.30912705091236192</v>
      </c>
      <c r="L209" s="33">
        <v>13522083</v>
      </c>
      <c r="M209" s="38">
        <f t="shared" si="51"/>
        <v>0.2372308040325761</v>
      </c>
      <c r="N209" s="33">
        <f t="shared" si="52"/>
        <v>51633042</v>
      </c>
      <c r="O209" s="38">
        <f t="shared" si="53"/>
        <v>0.90584772096930422</v>
      </c>
      <c r="P209" s="33">
        <v>15386374</v>
      </c>
      <c r="Q209" s="33">
        <v>44227470</v>
      </c>
      <c r="R209" s="33">
        <v>55676317</v>
      </c>
      <c r="S209" s="33">
        <v>47212125</v>
      </c>
      <c r="T209" s="38">
        <f t="shared" si="54"/>
        <v>0.8479750016510611</v>
      </c>
      <c r="U209" s="38">
        <f t="shared" si="55"/>
        <v>-0.12116506462146315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19655666</v>
      </c>
      <c r="E210" s="33">
        <v>28560293</v>
      </c>
      <c r="F210" s="33">
        <v>7714941</v>
      </c>
      <c r="G210" s="38">
        <f t="shared" si="48"/>
        <v>0.39250468541742622</v>
      </c>
      <c r="H210" s="33">
        <v>5646388</v>
      </c>
      <c r="I210" s="38">
        <f t="shared" si="49"/>
        <v>0.28726515804653985</v>
      </c>
      <c r="J210" s="33">
        <v>6736826</v>
      </c>
      <c r="K210" s="38">
        <f t="shared" si="50"/>
        <v>0.23588084337930287</v>
      </c>
      <c r="L210" s="33">
        <v>10014870</v>
      </c>
      <c r="M210" s="38">
        <f t="shared" si="51"/>
        <v>0.35065711685800982</v>
      </c>
      <c r="N210" s="33">
        <f t="shared" si="52"/>
        <v>30113025</v>
      </c>
      <c r="O210" s="38">
        <f t="shared" si="53"/>
        <v>1.0543668091920486</v>
      </c>
      <c r="P210" s="33">
        <v>7345229</v>
      </c>
      <c r="Q210" s="33">
        <v>23415132</v>
      </c>
      <c r="R210" s="33">
        <v>18917872</v>
      </c>
      <c r="S210" s="33">
        <v>25367678</v>
      </c>
      <c r="T210" s="38">
        <f t="shared" si="54"/>
        <v>1.340937183632493</v>
      </c>
      <c r="U210" s="38">
        <f t="shared" si="55"/>
        <v>0.36345238521494694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6899238</v>
      </c>
      <c r="E211" s="33">
        <v>6899238</v>
      </c>
      <c r="F211" s="33">
        <v>950134</v>
      </c>
      <c r="G211" s="38">
        <f t="shared" si="48"/>
        <v>0.13771578832329021</v>
      </c>
      <c r="H211" s="33">
        <v>1514236</v>
      </c>
      <c r="I211" s="38">
        <f t="shared" si="49"/>
        <v>0.21947873083955069</v>
      </c>
      <c r="J211" s="33">
        <v>1544154</v>
      </c>
      <c r="K211" s="38">
        <f t="shared" si="50"/>
        <v>0.22381515176023786</v>
      </c>
      <c r="L211" s="33">
        <v>1186062</v>
      </c>
      <c r="M211" s="38">
        <f t="shared" si="51"/>
        <v>0.17191202854576115</v>
      </c>
      <c r="N211" s="33">
        <f t="shared" si="52"/>
        <v>5194586</v>
      </c>
      <c r="O211" s="38">
        <f t="shared" si="53"/>
        <v>0.75292169946883991</v>
      </c>
      <c r="P211" s="33">
        <v>4272895</v>
      </c>
      <c r="Q211" s="33">
        <v>11542776</v>
      </c>
      <c r="R211" s="33">
        <v>11542776</v>
      </c>
      <c r="S211" s="33">
        <v>4723437</v>
      </c>
      <c r="T211" s="38">
        <f t="shared" si="54"/>
        <v>0.40921152762559027</v>
      </c>
      <c r="U211" s="38">
        <f t="shared" si="55"/>
        <v>-0.7224219176928055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24277972</v>
      </c>
      <c r="E212" s="33">
        <v>27218740</v>
      </c>
      <c r="F212" s="33">
        <v>4011588</v>
      </c>
      <c r="G212" s="38">
        <f t="shared" si="48"/>
        <v>0.16523571243924329</v>
      </c>
      <c r="H212" s="33">
        <v>9783875</v>
      </c>
      <c r="I212" s="38">
        <f t="shared" si="49"/>
        <v>0.40299391563677561</v>
      </c>
      <c r="J212" s="33">
        <v>13541706</v>
      </c>
      <c r="K212" s="38">
        <f t="shared" si="50"/>
        <v>0.49751406567680945</v>
      </c>
      <c r="L212" s="33">
        <v>11823039</v>
      </c>
      <c r="M212" s="38">
        <f t="shared" si="51"/>
        <v>0.43437128243261813</v>
      </c>
      <c r="N212" s="33">
        <f t="shared" si="52"/>
        <v>39160208</v>
      </c>
      <c r="O212" s="38">
        <f t="shared" si="53"/>
        <v>1.4387222920678915</v>
      </c>
      <c r="P212" s="33">
        <v>6564351</v>
      </c>
      <c r="Q212" s="33">
        <v>37403370</v>
      </c>
      <c r="R212" s="33">
        <v>26985264</v>
      </c>
      <c r="S212" s="33">
        <v>26817812</v>
      </c>
      <c r="T212" s="38">
        <f t="shared" si="54"/>
        <v>0.99379468735232679</v>
      </c>
      <c r="U212" s="38">
        <f t="shared" si="55"/>
        <v>0.8010979303209107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22995492</v>
      </c>
      <c r="E213" s="33">
        <v>20619868</v>
      </c>
      <c r="F213" s="33">
        <v>2083105</v>
      </c>
      <c r="G213" s="38">
        <f t="shared" si="48"/>
        <v>9.0587537766097806E-2</v>
      </c>
      <c r="H213" s="33">
        <v>2293620</v>
      </c>
      <c r="I213" s="38">
        <f t="shared" si="49"/>
        <v>9.974215815865127E-2</v>
      </c>
      <c r="J213" s="33">
        <v>2597476</v>
      </c>
      <c r="K213" s="38">
        <f t="shared" si="50"/>
        <v>0.12596957458699543</v>
      </c>
      <c r="L213" s="33">
        <v>1725225</v>
      </c>
      <c r="M213" s="38">
        <f t="shared" si="51"/>
        <v>8.3668091376724624E-2</v>
      </c>
      <c r="N213" s="33">
        <f t="shared" si="52"/>
        <v>8699426</v>
      </c>
      <c r="O213" s="38">
        <f t="shared" si="53"/>
        <v>0.42189532930084711</v>
      </c>
      <c r="P213" s="33">
        <v>2017496</v>
      </c>
      <c r="Q213" s="33">
        <v>22935960</v>
      </c>
      <c r="R213" s="33">
        <v>18339612</v>
      </c>
      <c r="S213" s="33">
        <v>7719670</v>
      </c>
      <c r="T213" s="38">
        <f t="shared" si="54"/>
        <v>0.42092875247306216</v>
      </c>
      <c r="U213" s="38">
        <f t="shared" si="55"/>
        <v>-0.14486819304722287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75250530</v>
      </c>
      <c r="E214" s="33">
        <v>75558944</v>
      </c>
      <c r="F214" s="33">
        <v>5688593</v>
      </c>
      <c r="G214" s="38">
        <f t="shared" si="48"/>
        <v>7.5595387833148814E-2</v>
      </c>
      <c r="H214" s="33">
        <v>16489770</v>
      </c>
      <c r="I214" s="38">
        <f t="shared" si="49"/>
        <v>0.21913161276073403</v>
      </c>
      <c r="J214" s="33">
        <v>17971047</v>
      </c>
      <c r="K214" s="38">
        <f t="shared" si="50"/>
        <v>0.23784142615862922</v>
      </c>
      <c r="L214" s="33">
        <v>15435718</v>
      </c>
      <c r="M214" s="38">
        <f t="shared" si="51"/>
        <v>0.20428710597120045</v>
      </c>
      <c r="N214" s="33">
        <f t="shared" si="52"/>
        <v>55585128</v>
      </c>
      <c r="O214" s="38">
        <f t="shared" si="53"/>
        <v>0.73565252579496077</v>
      </c>
      <c r="P214" s="33">
        <v>12778737</v>
      </c>
      <c r="Q214" s="33">
        <v>60777960</v>
      </c>
      <c r="R214" s="33">
        <v>63811256</v>
      </c>
      <c r="S214" s="33">
        <v>49645326</v>
      </c>
      <c r="T214" s="38">
        <f t="shared" si="54"/>
        <v>0.77800264580280321</v>
      </c>
      <c r="U214" s="38">
        <f t="shared" si="55"/>
        <v>0.20792203486150473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20139021</v>
      </c>
      <c r="E215" s="33">
        <v>18239021</v>
      </c>
      <c r="F215" s="33">
        <v>2797730</v>
      </c>
      <c r="G215" s="38">
        <f t="shared" si="48"/>
        <v>0.13892085419643785</v>
      </c>
      <c r="H215" s="33">
        <v>3246510</v>
      </c>
      <c r="I215" s="38">
        <f t="shared" si="49"/>
        <v>0.16120495628859019</v>
      </c>
      <c r="J215" s="33">
        <v>2490156</v>
      </c>
      <c r="K215" s="38">
        <f t="shared" si="50"/>
        <v>0.13652903848293174</v>
      </c>
      <c r="L215" s="33">
        <v>4187668</v>
      </c>
      <c r="M215" s="38">
        <f t="shared" si="51"/>
        <v>0.22959938474767916</v>
      </c>
      <c r="N215" s="33">
        <f t="shared" si="52"/>
        <v>12722064</v>
      </c>
      <c r="O215" s="38">
        <f t="shared" si="53"/>
        <v>0.69751901705689134</v>
      </c>
      <c r="P215" s="33">
        <v>3350667</v>
      </c>
      <c r="Q215" s="33">
        <v>37265122</v>
      </c>
      <c r="R215" s="33">
        <v>34240008</v>
      </c>
      <c r="S215" s="33">
        <v>28471714</v>
      </c>
      <c r="T215" s="38">
        <f t="shared" si="54"/>
        <v>0.83153350898749789</v>
      </c>
      <c r="U215" s="38">
        <f t="shared" si="55"/>
        <v>0.24980130821713997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230375409</v>
      </c>
      <c r="E216" s="34">
        <f>SUM(E208:E215)</f>
        <v>240719578</v>
      </c>
      <c r="F216" s="34">
        <f>SUM(F208:F215)</f>
        <v>33867551</v>
      </c>
      <c r="G216" s="39">
        <f t="shared" si="48"/>
        <v>0.14701026965946701</v>
      </c>
      <c r="H216" s="34">
        <f>SUM(H208:H215)</f>
        <v>53874671</v>
      </c>
      <c r="I216" s="39">
        <f t="shared" si="49"/>
        <v>0.2338559971910891</v>
      </c>
      <c r="J216" s="34">
        <f>SUM(J208:J215)</f>
        <v>66644867</v>
      </c>
      <c r="K216" s="39">
        <f t="shared" si="50"/>
        <v>0.27685686205382098</v>
      </c>
      <c r="L216" s="34">
        <f>SUM(L208:L215)</f>
        <v>61153017</v>
      </c>
      <c r="M216" s="39">
        <f t="shared" si="51"/>
        <v>0.25404255652192942</v>
      </c>
      <c r="N216" s="34">
        <f t="shared" si="52"/>
        <v>215540106</v>
      </c>
      <c r="O216" s="39">
        <f t="shared" si="53"/>
        <v>0.89539915195431263</v>
      </c>
      <c r="P216" s="34">
        <f>SUM(P208:P215)</f>
        <v>54691148</v>
      </c>
      <c r="Q216" s="34">
        <f>SUM(Q208:Q215)</f>
        <v>243413568</v>
      </c>
      <c r="R216" s="34">
        <f>SUM(R208:R215)</f>
        <v>235358883</v>
      </c>
      <c r="S216" s="34">
        <f>SUM(S208:S215)</f>
        <v>198780573</v>
      </c>
      <c r="T216" s="39">
        <f t="shared" si="54"/>
        <v>0.84458496091689894</v>
      </c>
      <c r="U216" s="39">
        <f t="shared" si="55"/>
        <v>0.1181520088040573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55381368</v>
      </c>
      <c r="E217" s="33">
        <v>47232668</v>
      </c>
      <c r="F217" s="33">
        <v>1145838</v>
      </c>
      <c r="G217" s="38">
        <f t="shared" si="48"/>
        <v>2.0689954787682385E-2</v>
      </c>
      <c r="H217" s="33">
        <v>1296026</v>
      </c>
      <c r="I217" s="38">
        <f t="shared" si="49"/>
        <v>2.3401841572421974E-2</v>
      </c>
      <c r="J217" s="33">
        <v>1709072</v>
      </c>
      <c r="K217" s="38">
        <f t="shared" si="50"/>
        <v>3.6184108846021572E-2</v>
      </c>
      <c r="L217" s="33">
        <v>4403512</v>
      </c>
      <c r="M217" s="38">
        <f t="shared" si="51"/>
        <v>9.3230219389681734E-2</v>
      </c>
      <c r="N217" s="33">
        <f t="shared" si="52"/>
        <v>8554448</v>
      </c>
      <c r="O217" s="38">
        <f t="shared" si="53"/>
        <v>0.18111295343299261</v>
      </c>
      <c r="P217" s="33">
        <v>4099618</v>
      </c>
      <c r="Q217" s="33">
        <v>30184764</v>
      </c>
      <c r="R217" s="33">
        <v>29429094</v>
      </c>
      <c r="S217" s="33">
        <v>23024059</v>
      </c>
      <c r="T217" s="38">
        <f t="shared" si="54"/>
        <v>0.78235704435889197</v>
      </c>
      <c r="U217" s="38">
        <f t="shared" si="55"/>
        <v>7.4127394308445282E-2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57630520</v>
      </c>
      <c r="E218" s="33">
        <v>54073966</v>
      </c>
      <c r="F218" s="33">
        <v>7693673</v>
      </c>
      <c r="G218" s="38">
        <f t="shared" si="48"/>
        <v>0.13349997536027786</v>
      </c>
      <c r="H218" s="33">
        <v>14061338</v>
      </c>
      <c r="I218" s="38">
        <f t="shared" si="49"/>
        <v>0.24399116995647446</v>
      </c>
      <c r="J218" s="33">
        <v>15981240</v>
      </c>
      <c r="K218" s="38">
        <f t="shared" si="50"/>
        <v>0.29554407013534018</v>
      </c>
      <c r="L218" s="33">
        <v>12591326</v>
      </c>
      <c r="M218" s="38">
        <f t="shared" si="51"/>
        <v>0.232853754429627</v>
      </c>
      <c r="N218" s="33">
        <f t="shared" si="52"/>
        <v>50327577</v>
      </c>
      <c r="O218" s="38">
        <f t="shared" si="53"/>
        <v>0.9307173252281884</v>
      </c>
      <c r="P218" s="33">
        <v>13074371</v>
      </c>
      <c r="Q218" s="33">
        <v>186813343</v>
      </c>
      <c r="R218" s="33">
        <v>186813343</v>
      </c>
      <c r="S218" s="33">
        <v>49878588</v>
      </c>
      <c r="T218" s="38">
        <f t="shared" si="54"/>
        <v>0.26699692430427735</v>
      </c>
      <c r="U218" s="38">
        <f t="shared" si="55"/>
        <v>-3.6945945621399301E-2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52384771</v>
      </c>
      <c r="E219" s="33">
        <v>51451745</v>
      </c>
      <c r="F219" s="33">
        <v>9936053</v>
      </c>
      <c r="G219" s="38">
        <f t="shared" si="48"/>
        <v>0.18967445710510025</v>
      </c>
      <c r="H219" s="33">
        <v>11475433</v>
      </c>
      <c r="I219" s="38">
        <f t="shared" si="49"/>
        <v>0.21906047847379156</v>
      </c>
      <c r="J219" s="33">
        <v>7264600</v>
      </c>
      <c r="K219" s="38">
        <f t="shared" si="50"/>
        <v>0.14119249016724311</v>
      </c>
      <c r="L219" s="33">
        <v>14283769</v>
      </c>
      <c r="M219" s="38">
        <f t="shared" si="51"/>
        <v>0.27761486029288218</v>
      </c>
      <c r="N219" s="33">
        <f t="shared" si="52"/>
        <v>42959855</v>
      </c>
      <c r="O219" s="38">
        <f t="shared" si="53"/>
        <v>0.83495428580702169</v>
      </c>
      <c r="P219" s="33">
        <v>11573478</v>
      </c>
      <c r="Q219" s="33">
        <v>48266180</v>
      </c>
      <c r="R219" s="33">
        <v>47742493</v>
      </c>
      <c r="S219" s="33">
        <v>43252077</v>
      </c>
      <c r="T219" s="38">
        <f t="shared" si="54"/>
        <v>0.90594508753449465</v>
      </c>
      <c r="U219" s="38">
        <f t="shared" si="55"/>
        <v>0.23418120291929534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3137988</v>
      </c>
      <c r="E220" s="33">
        <v>3771272</v>
      </c>
      <c r="F220" s="33">
        <v>422847</v>
      </c>
      <c r="G220" s="38">
        <f t="shared" si="48"/>
        <v>0.1347509933116379</v>
      </c>
      <c r="H220" s="33">
        <v>467589</v>
      </c>
      <c r="I220" s="38">
        <f t="shared" si="49"/>
        <v>0.14900917403125824</v>
      </c>
      <c r="J220" s="33">
        <v>540647</v>
      </c>
      <c r="K220" s="38">
        <f t="shared" si="50"/>
        <v>0.1433593227961282</v>
      </c>
      <c r="L220" s="33">
        <v>1123648</v>
      </c>
      <c r="M220" s="38">
        <f t="shared" si="51"/>
        <v>0.29794933910892663</v>
      </c>
      <c r="N220" s="33">
        <f t="shared" si="52"/>
        <v>2554731</v>
      </c>
      <c r="O220" s="38">
        <f t="shared" si="53"/>
        <v>0.67741891860359049</v>
      </c>
      <c r="P220" s="33">
        <v>702485</v>
      </c>
      <c r="Q220" s="33">
        <v>2660208</v>
      </c>
      <c r="R220" s="33">
        <v>2640212</v>
      </c>
      <c r="S220" s="33">
        <v>1917834</v>
      </c>
      <c r="T220" s="38">
        <f t="shared" si="54"/>
        <v>0.72639394109260924</v>
      </c>
      <c r="U220" s="38">
        <f t="shared" si="55"/>
        <v>0.59953308611571776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9449076</v>
      </c>
      <c r="E221" s="33">
        <v>8811682</v>
      </c>
      <c r="F221" s="33">
        <v>1613945</v>
      </c>
      <c r="G221" s="38">
        <f t="shared" si="48"/>
        <v>0.17080453157536249</v>
      </c>
      <c r="H221" s="33">
        <v>414422</v>
      </c>
      <c r="I221" s="38">
        <f t="shared" si="49"/>
        <v>4.3858468277744832E-2</v>
      </c>
      <c r="J221" s="33">
        <v>3370121</v>
      </c>
      <c r="K221" s="38">
        <f t="shared" si="50"/>
        <v>0.38246057903587533</v>
      </c>
      <c r="L221" s="33">
        <v>1460711</v>
      </c>
      <c r="M221" s="38">
        <f t="shared" si="51"/>
        <v>0.1657698269184022</v>
      </c>
      <c r="N221" s="33">
        <f t="shared" si="52"/>
        <v>6859199</v>
      </c>
      <c r="O221" s="38">
        <f t="shared" si="53"/>
        <v>0.7784210778373527</v>
      </c>
      <c r="P221" s="33">
        <v>2101670</v>
      </c>
      <c r="Q221" s="33">
        <v>11604556</v>
      </c>
      <c r="R221" s="33">
        <v>13153966</v>
      </c>
      <c r="S221" s="33">
        <v>7269300</v>
      </c>
      <c r="T221" s="38">
        <f t="shared" si="54"/>
        <v>0.55263180701546588</v>
      </c>
      <c r="U221" s="38">
        <f t="shared" si="55"/>
        <v>-0.30497604286115332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30466898</v>
      </c>
      <c r="E222" s="33">
        <v>30229898</v>
      </c>
      <c r="F222" s="33">
        <v>-4988</v>
      </c>
      <c r="G222" s="38">
        <f t="shared" si="48"/>
        <v>-1.6371866935714952E-4</v>
      </c>
      <c r="H222" s="33">
        <v>12278140</v>
      </c>
      <c r="I222" s="38">
        <f t="shared" si="49"/>
        <v>0.40299934702902801</v>
      </c>
      <c r="J222" s="33">
        <v>13116324</v>
      </c>
      <c r="K222" s="38">
        <f t="shared" si="50"/>
        <v>0.43388581727930409</v>
      </c>
      <c r="L222" s="33">
        <v>7514948</v>
      </c>
      <c r="M222" s="38">
        <f t="shared" si="51"/>
        <v>0.24859323045019868</v>
      </c>
      <c r="N222" s="33">
        <f t="shared" si="52"/>
        <v>32904424</v>
      </c>
      <c r="O222" s="38">
        <f t="shared" si="53"/>
        <v>1.0884728754294837</v>
      </c>
      <c r="P222" s="33">
        <v>21553664</v>
      </c>
      <c r="Q222" s="33">
        <v>35029154</v>
      </c>
      <c r="R222" s="33">
        <v>43361162</v>
      </c>
      <c r="S222" s="33">
        <v>28237160</v>
      </c>
      <c r="T222" s="38">
        <f t="shared" si="54"/>
        <v>0.65120856309155184</v>
      </c>
      <c r="U222" s="38">
        <f t="shared" si="55"/>
        <v>-0.65133779574554007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32844560</v>
      </c>
      <c r="E223" s="33">
        <v>39023139</v>
      </c>
      <c r="F223" s="33">
        <v>6588992</v>
      </c>
      <c r="G223" s="38">
        <f t="shared" si="48"/>
        <v>0.20061136456082834</v>
      </c>
      <c r="H223" s="33">
        <v>7364812</v>
      </c>
      <c r="I223" s="38">
        <f t="shared" si="49"/>
        <v>0.22423232340454552</v>
      </c>
      <c r="J223" s="33">
        <v>5618793</v>
      </c>
      <c r="K223" s="38">
        <f t="shared" si="50"/>
        <v>0.14398618727212079</v>
      </c>
      <c r="L223" s="33">
        <v>12059970</v>
      </c>
      <c r="M223" s="38">
        <f t="shared" si="51"/>
        <v>0.30904664025105721</v>
      </c>
      <c r="N223" s="33">
        <f t="shared" si="52"/>
        <v>31632567</v>
      </c>
      <c r="O223" s="38">
        <f t="shared" si="53"/>
        <v>0.81061052008143164</v>
      </c>
      <c r="P223" s="33">
        <v>8725906</v>
      </c>
      <c r="Q223" s="33">
        <v>32827666</v>
      </c>
      <c r="R223" s="33">
        <v>32952011</v>
      </c>
      <c r="S223" s="33">
        <v>29031543</v>
      </c>
      <c r="T223" s="38">
        <f t="shared" si="54"/>
        <v>0.88102492439687519</v>
      </c>
      <c r="U223" s="38">
        <f t="shared" si="55"/>
        <v>0.38208800324000736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241295181</v>
      </c>
      <c r="E224" s="34">
        <f>SUM(E217:E223)</f>
        <v>234594370</v>
      </c>
      <c r="F224" s="34">
        <f>SUM(F217:F223)</f>
        <v>27396360</v>
      </c>
      <c r="G224" s="39">
        <f t="shared" si="48"/>
        <v>0.11353877804961218</v>
      </c>
      <c r="H224" s="34">
        <f>SUM(H217:H223)</f>
        <v>47357760</v>
      </c>
      <c r="I224" s="39">
        <f t="shared" si="49"/>
        <v>0.19626483961981819</v>
      </c>
      <c r="J224" s="34">
        <f>SUM(J217:J223)</f>
        <v>47600797</v>
      </c>
      <c r="K224" s="39">
        <f t="shared" si="50"/>
        <v>0.20290681741424571</v>
      </c>
      <c r="L224" s="34">
        <f>SUM(L217:L223)</f>
        <v>53437884</v>
      </c>
      <c r="M224" s="39">
        <f t="shared" si="51"/>
        <v>0.22778843328593096</v>
      </c>
      <c r="N224" s="34">
        <f t="shared" si="52"/>
        <v>175792801</v>
      </c>
      <c r="O224" s="39">
        <f t="shared" si="53"/>
        <v>0.74934791060842598</v>
      </c>
      <c r="P224" s="34">
        <f>SUM(P217:P223)</f>
        <v>61831192</v>
      </c>
      <c r="Q224" s="34">
        <f>SUM(Q217:Q223)</f>
        <v>347385871</v>
      </c>
      <c r="R224" s="34">
        <f>SUM(R217:R223)</f>
        <v>356092281</v>
      </c>
      <c r="S224" s="34">
        <f>SUM(S217:S223)</f>
        <v>182610561</v>
      </c>
      <c r="T224" s="39">
        <f t="shared" si="54"/>
        <v>0.51281808324286593</v>
      </c>
      <c r="U224" s="39">
        <f t="shared" si="55"/>
        <v>-0.13574553115521371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38526680</v>
      </c>
      <c r="E225" s="33">
        <v>28515787</v>
      </c>
      <c r="F225" s="33">
        <v>4588131</v>
      </c>
      <c r="G225" s="38">
        <f t="shared" si="48"/>
        <v>0.11908970614649381</v>
      </c>
      <c r="H225" s="33">
        <v>6378621</v>
      </c>
      <c r="I225" s="38">
        <f t="shared" si="49"/>
        <v>0.16556373401497351</v>
      </c>
      <c r="J225" s="33">
        <v>10991900</v>
      </c>
      <c r="K225" s="38">
        <f t="shared" si="50"/>
        <v>0.38546717998700158</v>
      </c>
      <c r="L225" s="33">
        <v>7426582</v>
      </c>
      <c r="M225" s="38">
        <f t="shared" si="51"/>
        <v>0.26043756042924576</v>
      </c>
      <c r="N225" s="33">
        <f t="shared" si="52"/>
        <v>29385234</v>
      </c>
      <c r="O225" s="38">
        <f t="shared" si="53"/>
        <v>1.0304900229476395</v>
      </c>
      <c r="P225" s="33">
        <v>5419960</v>
      </c>
      <c r="Q225" s="33">
        <v>26458116</v>
      </c>
      <c r="R225" s="33">
        <v>22551666</v>
      </c>
      <c r="S225" s="33">
        <v>20922192</v>
      </c>
      <c r="T225" s="38">
        <f t="shared" si="54"/>
        <v>0.92774485042479793</v>
      </c>
      <c r="U225" s="38">
        <f t="shared" si="55"/>
        <v>0.37022819356600412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42730358</v>
      </c>
      <c r="E226" s="33">
        <v>39458577</v>
      </c>
      <c r="F226" s="33">
        <v>9610434</v>
      </c>
      <c r="G226" s="38">
        <f t="shared" si="48"/>
        <v>0.2249088107335773</v>
      </c>
      <c r="H226" s="33">
        <v>14995215</v>
      </c>
      <c r="I226" s="38">
        <f t="shared" si="49"/>
        <v>0.350926500545584</v>
      </c>
      <c r="J226" s="33">
        <v>6300991</v>
      </c>
      <c r="K226" s="38">
        <f t="shared" si="50"/>
        <v>0.15968621980463207</v>
      </c>
      <c r="L226" s="33">
        <v>12887343</v>
      </c>
      <c r="M226" s="38">
        <f t="shared" si="51"/>
        <v>0.32660435271145233</v>
      </c>
      <c r="N226" s="33">
        <f t="shared" si="52"/>
        <v>43793983</v>
      </c>
      <c r="O226" s="38">
        <f t="shared" si="53"/>
        <v>1.1098723352339848</v>
      </c>
      <c r="P226" s="33">
        <v>22526726</v>
      </c>
      <c r="Q226" s="33">
        <v>57437237</v>
      </c>
      <c r="R226" s="33">
        <v>79230669</v>
      </c>
      <c r="S226" s="33">
        <v>78227057</v>
      </c>
      <c r="T226" s="38">
        <f t="shared" si="54"/>
        <v>0.98733303640286063</v>
      </c>
      <c r="U226" s="38">
        <f t="shared" si="55"/>
        <v>-0.42790874270854984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33132762</v>
      </c>
      <c r="E227" s="33">
        <v>12507101</v>
      </c>
      <c r="F227" s="33">
        <v>1279671</v>
      </c>
      <c r="G227" s="38">
        <f t="shared" si="48"/>
        <v>3.8622527153033603E-2</v>
      </c>
      <c r="H227" s="33">
        <v>2305711</v>
      </c>
      <c r="I227" s="38">
        <f t="shared" si="49"/>
        <v>6.9590063152598025E-2</v>
      </c>
      <c r="J227" s="33">
        <v>1540948</v>
      </c>
      <c r="K227" s="38">
        <f t="shared" si="50"/>
        <v>0.12320584922117443</v>
      </c>
      <c r="L227" s="33">
        <v>2160523</v>
      </c>
      <c r="M227" s="38">
        <f t="shared" si="51"/>
        <v>0.17274370775449882</v>
      </c>
      <c r="N227" s="33">
        <f t="shared" si="52"/>
        <v>7286853</v>
      </c>
      <c r="O227" s="38">
        <f t="shared" si="53"/>
        <v>0.5826172667830859</v>
      </c>
      <c r="P227" s="33">
        <v>1491253</v>
      </c>
      <c r="Q227" s="33">
        <v>36635505</v>
      </c>
      <c r="R227" s="33">
        <v>45844108</v>
      </c>
      <c r="S227" s="33">
        <v>5878231</v>
      </c>
      <c r="T227" s="38">
        <f t="shared" si="54"/>
        <v>0.12822216979333528</v>
      </c>
      <c r="U227" s="38">
        <f t="shared" si="55"/>
        <v>0.4487970854040193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54980692</v>
      </c>
      <c r="E228" s="33">
        <v>60507635</v>
      </c>
      <c r="F228" s="33">
        <v>12745138</v>
      </c>
      <c r="G228" s="38">
        <f t="shared" si="48"/>
        <v>0.23181116017964998</v>
      </c>
      <c r="H228" s="33">
        <v>15666758</v>
      </c>
      <c r="I228" s="38">
        <f t="shared" si="49"/>
        <v>0.28495017850993948</v>
      </c>
      <c r="J228" s="33">
        <v>15878674</v>
      </c>
      <c r="K228" s="38">
        <f t="shared" si="50"/>
        <v>0.26242430397420097</v>
      </c>
      <c r="L228" s="33">
        <v>16660837</v>
      </c>
      <c r="M228" s="38">
        <f t="shared" si="51"/>
        <v>0.2753509866977944</v>
      </c>
      <c r="N228" s="33">
        <f t="shared" si="52"/>
        <v>60951407</v>
      </c>
      <c r="O228" s="38">
        <f t="shared" si="53"/>
        <v>1.0073341488227063</v>
      </c>
      <c r="P228" s="33">
        <v>14675232</v>
      </c>
      <c r="Q228" s="33">
        <v>50081057</v>
      </c>
      <c r="R228" s="33">
        <v>58381272</v>
      </c>
      <c r="S228" s="33">
        <v>59564395</v>
      </c>
      <c r="T228" s="38">
        <f t="shared" si="54"/>
        <v>1.0202654543052778</v>
      </c>
      <c r="U228" s="38">
        <f t="shared" si="55"/>
        <v>0.13530314205594851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19112213</v>
      </c>
      <c r="E229" s="33">
        <v>18467376</v>
      </c>
      <c r="F229" s="33">
        <v>4876263</v>
      </c>
      <c r="G229" s="38">
        <f t="shared" si="48"/>
        <v>0.25513858599210881</v>
      </c>
      <c r="H229" s="33">
        <v>4472695</v>
      </c>
      <c r="I229" s="38">
        <f t="shared" si="49"/>
        <v>0.23402287322771048</v>
      </c>
      <c r="J229" s="33">
        <v>3750912</v>
      </c>
      <c r="K229" s="38">
        <f t="shared" si="50"/>
        <v>0.20311017656217104</v>
      </c>
      <c r="L229" s="33">
        <v>3496741</v>
      </c>
      <c r="M229" s="38">
        <f t="shared" si="51"/>
        <v>0.1893469326665575</v>
      </c>
      <c r="N229" s="33">
        <f t="shared" si="52"/>
        <v>16596611</v>
      </c>
      <c r="O229" s="38">
        <f t="shared" si="53"/>
        <v>0.89869892723254241</v>
      </c>
      <c r="P229" s="33">
        <v>3305431</v>
      </c>
      <c r="Q229" s="33">
        <v>18583506</v>
      </c>
      <c r="R229" s="33">
        <v>18509953</v>
      </c>
      <c r="S229" s="33">
        <v>16083166</v>
      </c>
      <c r="T229" s="38">
        <f t="shared" si="54"/>
        <v>0.86889285996566279</v>
      </c>
      <c r="U229" s="38">
        <f t="shared" si="55"/>
        <v>5.7877474979813437E-2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188482705</v>
      </c>
      <c r="E230" s="34">
        <f>SUM(E225:E229)</f>
        <v>159456476</v>
      </c>
      <c r="F230" s="34">
        <f>SUM(F225:F229)</f>
        <v>33099637</v>
      </c>
      <c r="G230" s="39">
        <f t="shared" si="48"/>
        <v>0.17561100367272425</v>
      </c>
      <c r="H230" s="34">
        <f>SUM(H225:H229)</f>
        <v>43819000</v>
      </c>
      <c r="I230" s="39">
        <f t="shared" si="49"/>
        <v>0.23248286891892814</v>
      </c>
      <c r="J230" s="34">
        <f>SUM(J225:J229)</f>
        <v>38463425</v>
      </c>
      <c r="K230" s="39">
        <f t="shared" si="50"/>
        <v>0.24121582242918752</v>
      </c>
      <c r="L230" s="34">
        <f>SUM(L225:L229)</f>
        <v>42632026</v>
      </c>
      <c r="M230" s="39">
        <f t="shared" si="51"/>
        <v>0.26735838561991049</v>
      </c>
      <c r="N230" s="34">
        <f t="shared" si="52"/>
        <v>158014088</v>
      </c>
      <c r="O230" s="39">
        <f t="shared" si="53"/>
        <v>0.99095434668956306</v>
      </c>
      <c r="P230" s="34">
        <f>SUM(P225:P229)</f>
        <v>47418602</v>
      </c>
      <c r="Q230" s="34">
        <f>SUM(Q225:Q229)</f>
        <v>189195421</v>
      </c>
      <c r="R230" s="34">
        <f>SUM(R225:R229)</f>
        <v>224517668</v>
      </c>
      <c r="S230" s="34">
        <f>SUM(S225:S229)</f>
        <v>180675041</v>
      </c>
      <c r="T230" s="39">
        <f t="shared" si="54"/>
        <v>0.80472526999523264</v>
      </c>
      <c r="U230" s="39">
        <f t="shared" si="55"/>
        <v>-0.10094300122977051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660153295</v>
      </c>
      <c r="E231" s="34">
        <f>SUM(E208:E215,E217:E223,E225:E229)</f>
        <v>634770424</v>
      </c>
      <c r="F231" s="34">
        <f>SUM(F208:F215,F217:F223,F225:F229)</f>
        <v>94363548</v>
      </c>
      <c r="G231" s="39">
        <f t="shared" si="48"/>
        <v>0.1429418723116424</v>
      </c>
      <c r="H231" s="34">
        <f>SUM(H208:H215,H217:H223,H225:H229)</f>
        <v>145051431</v>
      </c>
      <c r="I231" s="39">
        <f t="shared" si="49"/>
        <v>0.21972386125861873</v>
      </c>
      <c r="J231" s="34">
        <f>SUM(J208:J215,J217:J223,J225:J229)</f>
        <v>152709089</v>
      </c>
      <c r="K231" s="39">
        <f t="shared" si="50"/>
        <v>0.24057373063745641</v>
      </c>
      <c r="L231" s="34">
        <f>SUM(L208:L215,L217:L223,L225:L229)</f>
        <v>157222927</v>
      </c>
      <c r="M231" s="39">
        <f t="shared" si="51"/>
        <v>0.24768470781808197</v>
      </c>
      <c r="N231" s="34">
        <f t="shared" si="52"/>
        <v>549346995</v>
      </c>
      <c r="O231" s="39">
        <f t="shared" si="53"/>
        <v>0.8654262615739009</v>
      </c>
      <c r="P231" s="34">
        <f>SUM(P208:P215,P217:P223,P225:P229)</f>
        <v>163940942</v>
      </c>
      <c r="Q231" s="34">
        <f>SUM(Q208:Q215,Q217:Q223,Q225:Q229)</f>
        <v>779994860</v>
      </c>
      <c r="R231" s="34">
        <f>SUM(R208:R215,R217:R223,R225:R229)</f>
        <v>815968832</v>
      </c>
      <c r="S231" s="34">
        <f>SUM(S208:S215,S217:S223,S225:S229)</f>
        <v>562066175</v>
      </c>
      <c r="T231" s="39">
        <f t="shared" si="54"/>
        <v>0.68883289772519152</v>
      </c>
      <c r="U231" s="39">
        <f t="shared" si="55"/>
        <v>-4.0978262769772344E-2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17126319</v>
      </c>
      <c r="E234" s="33">
        <v>17913817</v>
      </c>
      <c r="F234" s="33">
        <v>0</v>
      </c>
      <c r="G234" s="38">
        <f t="shared" ref="G234:G260" si="56">IF(($D234     =0),0,($F234     /$D234     ))</f>
        <v>0</v>
      </c>
      <c r="H234" s="33">
        <v>5049358</v>
      </c>
      <c r="I234" s="38">
        <f t="shared" ref="I234:I260" si="57">IF(($D234     =0),0,($H234     /$D234     ))</f>
        <v>0.29483031350753186</v>
      </c>
      <c r="J234" s="33">
        <v>6393500</v>
      </c>
      <c r="K234" s="38">
        <f t="shared" ref="K234:K260" si="58">IF(($E234     =0),0,($J234     /$E234     ))</f>
        <v>0.35690327750919865</v>
      </c>
      <c r="L234" s="33">
        <v>4951570</v>
      </c>
      <c r="M234" s="38">
        <f t="shared" ref="M234:M260" si="59">IF(($E234     =0),0,($L234     /$E234     ))</f>
        <v>0.27641066111147611</v>
      </c>
      <c r="N234" s="33">
        <f t="shared" ref="N234:N260" si="60">$F234     +$H234     +$J234     +$L234</f>
        <v>16394428</v>
      </c>
      <c r="O234" s="38">
        <f t="shared" ref="O234:O260" si="61">IF(($E234     =0),0,($N234     /$E234     ))</f>
        <v>0.91518340284485433</v>
      </c>
      <c r="P234" s="33">
        <v>3504315</v>
      </c>
      <c r="Q234" s="33">
        <v>19993014</v>
      </c>
      <c r="R234" s="33">
        <v>17756014</v>
      </c>
      <c r="S234" s="33">
        <v>13917236</v>
      </c>
      <c r="T234" s="38">
        <f t="shared" ref="T234:T260" si="62">IF(($R234     =0),0,($S234     /$R234     ))</f>
        <v>0.78380406773727485</v>
      </c>
      <c r="U234" s="38">
        <f t="shared" ref="U234:U260" si="63">IF(($P234     =0),0,(($L234     /$P234     )-1))</f>
        <v>0.41299226810375211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37350672</v>
      </c>
      <c r="E235" s="33">
        <v>37771689</v>
      </c>
      <c r="F235" s="33">
        <v>7162562</v>
      </c>
      <c r="G235" s="38">
        <f t="shared" si="56"/>
        <v>0.19176527801159776</v>
      </c>
      <c r="H235" s="33">
        <v>9164931</v>
      </c>
      <c r="I235" s="38">
        <f t="shared" si="57"/>
        <v>0.24537526393099435</v>
      </c>
      <c r="J235" s="33">
        <v>7944143</v>
      </c>
      <c r="K235" s="38">
        <f t="shared" si="58"/>
        <v>0.21032003625784382</v>
      </c>
      <c r="L235" s="33">
        <v>9611645</v>
      </c>
      <c r="M235" s="38">
        <f t="shared" si="59"/>
        <v>0.25446691038888941</v>
      </c>
      <c r="N235" s="33">
        <f t="shared" si="60"/>
        <v>33883281</v>
      </c>
      <c r="O235" s="38">
        <f t="shared" si="61"/>
        <v>0.89705496092589343</v>
      </c>
      <c r="P235" s="33">
        <v>8648643</v>
      </c>
      <c r="Q235" s="33">
        <v>35742696</v>
      </c>
      <c r="R235" s="33">
        <v>34723096</v>
      </c>
      <c r="S235" s="33">
        <v>33341223</v>
      </c>
      <c r="T235" s="38">
        <f t="shared" si="62"/>
        <v>0.96020305908205883</v>
      </c>
      <c r="U235" s="38">
        <f t="shared" si="63"/>
        <v>0.11134717897362623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75970282</v>
      </c>
      <c r="E236" s="33">
        <v>71729071</v>
      </c>
      <c r="F236" s="33">
        <v>11316874</v>
      </c>
      <c r="G236" s="38">
        <f t="shared" si="56"/>
        <v>0.1489644858762009</v>
      </c>
      <c r="H236" s="33">
        <v>10976805</v>
      </c>
      <c r="I236" s="38">
        <f t="shared" si="57"/>
        <v>0.14448814340323232</v>
      </c>
      <c r="J236" s="33">
        <v>11276057</v>
      </c>
      <c r="K236" s="38">
        <f t="shared" si="58"/>
        <v>0.15720344405408512</v>
      </c>
      <c r="L236" s="33">
        <v>12158313</v>
      </c>
      <c r="M236" s="38">
        <f t="shared" si="59"/>
        <v>0.16950328270667273</v>
      </c>
      <c r="N236" s="33">
        <f t="shared" si="60"/>
        <v>45728049</v>
      </c>
      <c r="O236" s="38">
        <f t="shared" si="61"/>
        <v>0.63751068238427344</v>
      </c>
      <c r="P236" s="33">
        <v>11488951</v>
      </c>
      <c r="Q236" s="33">
        <v>76209636</v>
      </c>
      <c r="R236" s="33">
        <v>72219486</v>
      </c>
      <c r="S236" s="33">
        <v>42870306</v>
      </c>
      <c r="T236" s="38">
        <f t="shared" si="62"/>
        <v>0.59361134195831855</v>
      </c>
      <c r="U236" s="38">
        <f t="shared" si="63"/>
        <v>5.8261367813301712E-2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24883247</v>
      </c>
      <c r="E237" s="33">
        <v>24883247</v>
      </c>
      <c r="F237" s="33">
        <v>3519610</v>
      </c>
      <c r="G237" s="38">
        <f t="shared" si="56"/>
        <v>0.14144496495975786</v>
      </c>
      <c r="H237" s="33">
        <v>1449459</v>
      </c>
      <c r="I237" s="38">
        <f t="shared" si="57"/>
        <v>5.8250396340959847E-2</v>
      </c>
      <c r="J237" s="33">
        <v>1034560</v>
      </c>
      <c r="K237" s="38">
        <f t="shared" si="58"/>
        <v>4.1576567559691871E-2</v>
      </c>
      <c r="L237" s="33">
        <v>1444875</v>
      </c>
      <c r="M237" s="38">
        <f t="shared" si="59"/>
        <v>5.8066176009907391E-2</v>
      </c>
      <c r="N237" s="33">
        <f t="shared" si="60"/>
        <v>7448504</v>
      </c>
      <c r="O237" s="38">
        <f t="shared" si="61"/>
        <v>0.29933810487031698</v>
      </c>
      <c r="P237" s="33">
        <v>2713454</v>
      </c>
      <c r="Q237" s="33">
        <v>24745085</v>
      </c>
      <c r="R237" s="33">
        <v>24745085</v>
      </c>
      <c r="S237" s="33">
        <v>9873900</v>
      </c>
      <c r="T237" s="38">
        <f t="shared" si="62"/>
        <v>0.39902469520714923</v>
      </c>
      <c r="U237" s="38">
        <f t="shared" si="63"/>
        <v>-0.46751446680135356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31671332</v>
      </c>
      <c r="E238" s="33">
        <v>32537332</v>
      </c>
      <c r="F238" s="33">
        <v>5028697</v>
      </c>
      <c r="G238" s="38">
        <f t="shared" si="56"/>
        <v>0.15877756578094032</v>
      </c>
      <c r="H238" s="33">
        <v>5914256</v>
      </c>
      <c r="I238" s="38">
        <f t="shared" si="57"/>
        <v>0.18673846745694181</v>
      </c>
      <c r="J238" s="33">
        <v>6119550</v>
      </c>
      <c r="K238" s="38">
        <f t="shared" si="58"/>
        <v>0.18807780551890363</v>
      </c>
      <c r="L238" s="33">
        <v>6328078</v>
      </c>
      <c r="M238" s="38">
        <f t="shared" si="59"/>
        <v>0.19448668993511822</v>
      </c>
      <c r="N238" s="33">
        <f t="shared" si="60"/>
        <v>23390581</v>
      </c>
      <c r="O238" s="38">
        <f t="shared" si="61"/>
        <v>0.718884418673295</v>
      </c>
      <c r="P238" s="33">
        <v>5003882</v>
      </c>
      <c r="Q238" s="33">
        <v>25180426</v>
      </c>
      <c r="R238" s="33">
        <v>27640909</v>
      </c>
      <c r="S238" s="33">
        <v>32855725</v>
      </c>
      <c r="T238" s="38">
        <f t="shared" si="62"/>
        <v>1.1886629705267653</v>
      </c>
      <c r="U238" s="38">
        <f t="shared" si="63"/>
        <v>0.26463373836553306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8997896</v>
      </c>
      <c r="E239" s="33">
        <v>7294696</v>
      </c>
      <c r="F239" s="33">
        <v>19011633</v>
      </c>
      <c r="G239" s="38">
        <f t="shared" si="56"/>
        <v>2.1128976151758145</v>
      </c>
      <c r="H239" s="33">
        <v>13548041</v>
      </c>
      <c r="I239" s="38">
        <f t="shared" si="57"/>
        <v>1.5056898857243961</v>
      </c>
      <c r="J239" s="33">
        <v>12030547</v>
      </c>
      <c r="K239" s="38">
        <f t="shared" si="58"/>
        <v>1.6492184184234682</v>
      </c>
      <c r="L239" s="33">
        <v>11573626</v>
      </c>
      <c r="M239" s="38">
        <f t="shared" si="59"/>
        <v>1.5865809898040988</v>
      </c>
      <c r="N239" s="33">
        <f t="shared" si="60"/>
        <v>56163847</v>
      </c>
      <c r="O239" s="38">
        <f t="shared" si="61"/>
        <v>7.6992717722575419</v>
      </c>
      <c r="P239" s="33">
        <v>17674155</v>
      </c>
      <c r="Q239" s="33">
        <v>92626442</v>
      </c>
      <c r="R239" s="33">
        <v>92626442</v>
      </c>
      <c r="S239" s="33">
        <v>63511730</v>
      </c>
      <c r="T239" s="38">
        <f t="shared" si="62"/>
        <v>0.68567601894931907</v>
      </c>
      <c r="U239" s="38">
        <f t="shared" si="63"/>
        <v>-0.34516665718955164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195999748</v>
      </c>
      <c r="E240" s="34">
        <f>SUM(E234:E239)</f>
        <v>192129852</v>
      </c>
      <c r="F240" s="34">
        <f>SUM(F234:F239)</f>
        <v>46039376</v>
      </c>
      <c r="G240" s="39">
        <f t="shared" si="56"/>
        <v>0.23489507751816088</v>
      </c>
      <c r="H240" s="34">
        <f>SUM(H234:H239)</f>
        <v>46102850</v>
      </c>
      <c r="I240" s="39">
        <f t="shared" si="57"/>
        <v>0.23521892487331159</v>
      </c>
      <c r="J240" s="34">
        <f>SUM(J234:J239)</f>
        <v>44798357</v>
      </c>
      <c r="K240" s="39">
        <f t="shared" si="58"/>
        <v>0.23316708222936641</v>
      </c>
      <c r="L240" s="34">
        <f>SUM(L234:L239)</f>
        <v>46068107</v>
      </c>
      <c r="M240" s="39">
        <f t="shared" si="59"/>
        <v>0.23977589385745221</v>
      </c>
      <c r="N240" s="34">
        <f t="shared" si="60"/>
        <v>183008690</v>
      </c>
      <c r="O240" s="39">
        <f t="shared" si="61"/>
        <v>0.95252605513900046</v>
      </c>
      <c r="P240" s="34">
        <f>SUM(P234:P239)</f>
        <v>49033400</v>
      </c>
      <c r="Q240" s="34">
        <f>SUM(Q234:Q239)</f>
        <v>274497299</v>
      </c>
      <c r="R240" s="34">
        <f>SUM(R234:R239)</f>
        <v>269711032</v>
      </c>
      <c r="S240" s="34">
        <f>SUM(S234:S239)</f>
        <v>196370120</v>
      </c>
      <c r="T240" s="39">
        <f t="shared" si="62"/>
        <v>0.72807596539098929</v>
      </c>
      <c r="U240" s="39">
        <f t="shared" si="63"/>
        <v>-6.047496196470159E-2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11339107</v>
      </c>
      <c r="E241" s="33">
        <v>10968718</v>
      </c>
      <c r="F241" s="33">
        <v>2018321</v>
      </c>
      <c r="G241" s="38">
        <f t="shared" si="56"/>
        <v>0.17799646832859059</v>
      </c>
      <c r="H241" s="33">
        <v>2569203</v>
      </c>
      <c r="I241" s="38">
        <f t="shared" si="57"/>
        <v>0.22657895370420264</v>
      </c>
      <c r="J241" s="33">
        <v>1982611</v>
      </c>
      <c r="K241" s="38">
        <f t="shared" si="58"/>
        <v>0.18075138771914823</v>
      </c>
      <c r="L241" s="33">
        <v>2016771</v>
      </c>
      <c r="M241" s="38">
        <f t="shared" si="59"/>
        <v>0.18386569879907569</v>
      </c>
      <c r="N241" s="33">
        <f t="shared" si="60"/>
        <v>8586906</v>
      </c>
      <c r="O241" s="38">
        <f t="shared" si="61"/>
        <v>0.78285411294191354</v>
      </c>
      <c r="P241" s="33">
        <v>2327057</v>
      </c>
      <c r="Q241" s="33">
        <v>10899207</v>
      </c>
      <c r="R241" s="33">
        <v>10899207</v>
      </c>
      <c r="S241" s="33">
        <v>8979670</v>
      </c>
      <c r="T241" s="38">
        <f t="shared" si="62"/>
        <v>0.82388287514862324</v>
      </c>
      <c r="U241" s="38">
        <f t="shared" si="63"/>
        <v>-0.13333837546738214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3882921</v>
      </c>
      <c r="E242" s="33">
        <v>3663214</v>
      </c>
      <c r="F242" s="33">
        <v>248493</v>
      </c>
      <c r="G242" s="38">
        <f t="shared" si="56"/>
        <v>6.3996408889081188E-2</v>
      </c>
      <c r="H242" s="33">
        <v>237243</v>
      </c>
      <c r="I242" s="38">
        <f t="shared" si="57"/>
        <v>6.1099105544511464E-2</v>
      </c>
      <c r="J242" s="33">
        <v>2009546</v>
      </c>
      <c r="K242" s="38">
        <f t="shared" si="58"/>
        <v>0.5485745577517448</v>
      </c>
      <c r="L242" s="33">
        <v>304883</v>
      </c>
      <c r="M242" s="38">
        <f t="shared" si="59"/>
        <v>8.3228279865713545E-2</v>
      </c>
      <c r="N242" s="33">
        <f t="shared" si="60"/>
        <v>2800165</v>
      </c>
      <c r="O242" s="38">
        <f t="shared" si="61"/>
        <v>0.76440115155707533</v>
      </c>
      <c r="P242" s="33">
        <v>651780</v>
      </c>
      <c r="Q242" s="33">
        <v>3826822</v>
      </c>
      <c r="R242" s="33">
        <v>3826822</v>
      </c>
      <c r="S242" s="33">
        <v>2849952</v>
      </c>
      <c r="T242" s="38">
        <f t="shared" si="62"/>
        <v>0.7447307452502363</v>
      </c>
      <c r="U242" s="38">
        <f t="shared" si="63"/>
        <v>-0.53223020037435942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35249940</v>
      </c>
      <c r="E243" s="33">
        <v>42431625</v>
      </c>
      <c r="F243" s="33">
        <v>4599301</v>
      </c>
      <c r="G243" s="38">
        <f t="shared" si="56"/>
        <v>0.13047684620172403</v>
      </c>
      <c r="H243" s="33">
        <v>5421606</v>
      </c>
      <c r="I243" s="38">
        <f t="shared" si="57"/>
        <v>0.15380468732712738</v>
      </c>
      <c r="J243" s="33">
        <v>5687250</v>
      </c>
      <c r="K243" s="38">
        <f t="shared" si="58"/>
        <v>0.13403328295817094</v>
      </c>
      <c r="L243" s="33">
        <v>6436147</v>
      </c>
      <c r="M243" s="38">
        <f t="shared" si="59"/>
        <v>0.15168278377271668</v>
      </c>
      <c r="N243" s="33">
        <f t="shared" si="60"/>
        <v>22144304</v>
      </c>
      <c r="O243" s="38">
        <f t="shared" si="61"/>
        <v>0.5218820632016804</v>
      </c>
      <c r="P243" s="33">
        <v>3551276</v>
      </c>
      <c r="Q243" s="33">
        <v>33771300</v>
      </c>
      <c r="R243" s="33">
        <v>30326300</v>
      </c>
      <c r="S243" s="33">
        <v>14284630</v>
      </c>
      <c r="T243" s="38">
        <f t="shared" si="62"/>
        <v>0.47103108522965215</v>
      </c>
      <c r="U243" s="38">
        <f t="shared" si="63"/>
        <v>0.81234773078746914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22314134</v>
      </c>
      <c r="E244" s="33">
        <v>22314134</v>
      </c>
      <c r="F244" s="33">
        <v>99974</v>
      </c>
      <c r="G244" s="38">
        <f t="shared" si="56"/>
        <v>4.4802993474898018E-3</v>
      </c>
      <c r="H244" s="33">
        <v>35884</v>
      </c>
      <c r="I244" s="38">
        <f t="shared" si="57"/>
        <v>1.6081287313233846E-3</v>
      </c>
      <c r="J244" s="33">
        <v>26241</v>
      </c>
      <c r="K244" s="38">
        <f t="shared" si="58"/>
        <v>1.1759811068625832E-3</v>
      </c>
      <c r="L244" s="33">
        <v>26623</v>
      </c>
      <c r="M244" s="38">
        <f t="shared" si="59"/>
        <v>1.1931003013605636E-3</v>
      </c>
      <c r="N244" s="33">
        <f t="shared" si="60"/>
        <v>188722</v>
      </c>
      <c r="O244" s="38">
        <f t="shared" si="61"/>
        <v>8.4575094870363333E-3</v>
      </c>
      <c r="P244" s="33">
        <v>421676</v>
      </c>
      <c r="Q244" s="33">
        <v>28375331</v>
      </c>
      <c r="R244" s="33">
        <v>24742219</v>
      </c>
      <c r="S244" s="33">
        <v>533643</v>
      </c>
      <c r="T244" s="38">
        <f t="shared" si="62"/>
        <v>2.1568113999799292E-2</v>
      </c>
      <c r="U244" s="38">
        <f t="shared" si="63"/>
        <v>-0.936863848072928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10360345</v>
      </c>
      <c r="E245" s="33">
        <v>5899044</v>
      </c>
      <c r="F245" s="33">
        <v>662571</v>
      </c>
      <c r="G245" s="38">
        <f t="shared" si="56"/>
        <v>6.3952600034072229E-2</v>
      </c>
      <c r="H245" s="33">
        <v>734012</v>
      </c>
      <c r="I245" s="38">
        <f t="shared" si="57"/>
        <v>7.0848219822795475E-2</v>
      </c>
      <c r="J245" s="33">
        <v>1185430</v>
      </c>
      <c r="K245" s="38">
        <f t="shared" si="58"/>
        <v>0.20095290016484027</v>
      </c>
      <c r="L245" s="33">
        <v>610527</v>
      </c>
      <c r="M245" s="38">
        <f t="shared" si="59"/>
        <v>0.10349592239013644</v>
      </c>
      <c r="N245" s="33">
        <f t="shared" si="60"/>
        <v>3192540</v>
      </c>
      <c r="O245" s="38">
        <f t="shared" si="61"/>
        <v>0.54119616670090953</v>
      </c>
      <c r="P245" s="33">
        <v>606958</v>
      </c>
      <c r="Q245" s="33">
        <v>16925789</v>
      </c>
      <c r="R245" s="33">
        <v>15037789</v>
      </c>
      <c r="S245" s="33">
        <v>3003255</v>
      </c>
      <c r="T245" s="38">
        <f t="shared" si="62"/>
        <v>0.19971386751070919</v>
      </c>
      <c r="U245" s="38">
        <f t="shared" si="63"/>
        <v>5.8801432718573743E-3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17617946</v>
      </c>
      <c r="E246" s="33">
        <v>17617946</v>
      </c>
      <c r="F246" s="33">
        <v>4128011</v>
      </c>
      <c r="G246" s="38">
        <f t="shared" si="56"/>
        <v>0.23430716611346181</v>
      </c>
      <c r="H246" s="33">
        <v>3416283</v>
      </c>
      <c r="I246" s="38">
        <f t="shared" si="57"/>
        <v>0.19390926728916072</v>
      </c>
      <c r="J246" s="33">
        <v>2662251</v>
      </c>
      <c r="K246" s="38">
        <f t="shared" si="58"/>
        <v>0.15111018049436636</v>
      </c>
      <c r="L246" s="33">
        <v>9727785</v>
      </c>
      <c r="M246" s="38">
        <f t="shared" si="59"/>
        <v>0.55215204996087508</v>
      </c>
      <c r="N246" s="33">
        <f t="shared" si="60"/>
        <v>19934330</v>
      </c>
      <c r="O246" s="38">
        <f t="shared" si="61"/>
        <v>1.131478663857864</v>
      </c>
      <c r="P246" s="33">
        <v>2472643</v>
      </c>
      <c r="Q246" s="33">
        <v>15716860</v>
      </c>
      <c r="R246" s="33">
        <v>15094860</v>
      </c>
      <c r="S246" s="33">
        <v>10876508</v>
      </c>
      <c r="T246" s="38">
        <f t="shared" si="62"/>
        <v>0.72054381425200364</v>
      </c>
      <c r="U246" s="38">
        <f t="shared" si="63"/>
        <v>2.9341647783363793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100764393</v>
      </c>
      <c r="E247" s="34">
        <f>SUM(E241:E246)</f>
        <v>102894681</v>
      </c>
      <c r="F247" s="34">
        <f>SUM(F241:F246)</f>
        <v>11756671</v>
      </c>
      <c r="G247" s="39">
        <f t="shared" si="56"/>
        <v>0.11667485557125323</v>
      </c>
      <c r="H247" s="34">
        <f>SUM(H241:H246)</f>
        <v>12414231</v>
      </c>
      <c r="I247" s="39">
        <f t="shared" si="57"/>
        <v>0.12320057344065974</v>
      </c>
      <c r="J247" s="34">
        <f>SUM(J241:J246)</f>
        <v>13553329</v>
      </c>
      <c r="K247" s="39">
        <f t="shared" si="58"/>
        <v>0.13172040447843947</v>
      </c>
      <c r="L247" s="34">
        <f>SUM(L241:L246)</f>
        <v>19122736</v>
      </c>
      <c r="M247" s="39">
        <f t="shared" si="59"/>
        <v>0.18584766300990815</v>
      </c>
      <c r="N247" s="34">
        <f t="shared" si="60"/>
        <v>56846967</v>
      </c>
      <c r="O247" s="39">
        <f t="shared" si="61"/>
        <v>0.55247721697101138</v>
      </c>
      <c r="P247" s="34">
        <f>SUM(P241:P246)</f>
        <v>10031390</v>
      </c>
      <c r="Q247" s="34">
        <f>SUM(Q241:Q246)</f>
        <v>109515309</v>
      </c>
      <c r="R247" s="34">
        <f>SUM(R241:R246)</f>
        <v>99927197</v>
      </c>
      <c r="S247" s="34">
        <f>SUM(S241:S246)</f>
        <v>40527658</v>
      </c>
      <c r="T247" s="39">
        <f t="shared" si="62"/>
        <v>0.40557184847284367</v>
      </c>
      <c r="U247" s="39">
        <f t="shared" si="63"/>
        <v>0.90628975645448939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10699824</v>
      </c>
      <c r="E248" s="33">
        <v>11045010</v>
      </c>
      <c r="F248" s="33">
        <v>833425</v>
      </c>
      <c r="G248" s="38">
        <f t="shared" si="56"/>
        <v>7.7891468121344801E-2</v>
      </c>
      <c r="H248" s="33">
        <v>283267</v>
      </c>
      <c r="I248" s="38">
        <f t="shared" si="57"/>
        <v>2.6473986861839969E-2</v>
      </c>
      <c r="J248" s="33">
        <v>77468</v>
      </c>
      <c r="K248" s="38">
        <f t="shared" si="58"/>
        <v>7.013846071664942E-3</v>
      </c>
      <c r="L248" s="33">
        <v>378821</v>
      </c>
      <c r="M248" s="38">
        <f t="shared" si="59"/>
        <v>3.429793182622741E-2</v>
      </c>
      <c r="N248" s="33">
        <f t="shared" si="60"/>
        <v>1572981</v>
      </c>
      <c r="O248" s="38">
        <f t="shared" si="61"/>
        <v>0.14241553425483544</v>
      </c>
      <c r="P248" s="33">
        <v>2041813</v>
      </c>
      <c r="Q248" s="33">
        <v>12319804</v>
      </c>
      <c r="R248" s="33">
        <v>12894668</v>
      </c>
      <c r="S248" s="33">
        <v>4651537</v>
      </c>
      <c r="T248" s="38">
        <f t="shared" si="62"/>
        <v>0.36073336669079031</v>
      </c>
      <c r="U248" s="38">
        <f t="shared" si="63"/>
        <v>-0.81446831810748588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4305394</v>
      </c>
      <c r="E249" s="33">
        <v>4305394</v>
      </c>
      <c r="F249" s="33">
        <v>542288</v>
      </c>
      <c r="G249" s="38">
        <f t="shared" si="56"/>
        <v>0.1259554874652587</v>
      </c>
      <c r="H249" s="33">
        <v>601682</v>
      </c>
      <c r="I249" s="38">
        <f t="shared" si="57"/>
        <v>0.13975074058262729</v>
      </c>
      <c r="J249" s="33">
        <v>559729</v>
      </c>
      <c r="K249" s="38">
        <f t="shared" si="58"/>
        <v>0.13000645237114186</v>
      </c>
      <c r="L249" s="33">
        <v>680213</v>
      </c>
      <c r="M249" s="38">
        <f t="shared" si="59"/>
        <v>0.15799088306436065</v>
      </c>
      <c r="N249" s="33">
        <f t="shared" si="60"/>
        <v>2383912</v>
      </c>
      <c r="O249" s="38">
        <f t="shared" si="61"/>
        <v>0.55370356348338856</v>
      </c>
      <c r="P249" s="33">
        <v>422712</v>
      </c>
      <c r="Q249" s="33">
        <v>2251414</v>
      </c>
      <c r="R249" s="33">
        <v>4766051</v>
      </c>
      <c r="S249" s="33">
        <v>422712</v>
      </c>
      <c r="T249" s="38">
        <f t="shared" si="62"/>
        <v>8.8692294732053853E-2</v>
      </c>
      <c r="U249" s="38">
        <f t="shared" si="63"/>
        <v>0.60916415904918719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4869709</v>
      </c>
      <c r="E250" s="33">
        <v>4869709</v>
      </c>
      <c r="F250" s="33">
        <v>1785274</v>
      </c>
      <c r="G250" s="38">
        <f t="shared" si="56"/>
        <v>0.36660794310296568</v>
      </c>
      <c r="H250" s="33">
        <v>3019389</v>
      </c>
      <c r="I250" s="38">
        <f t="shared" si="57"/>
        <v>0.62003479057988886</v>
      </c>
      <c r="J250" s="33">
        <v>2758126</v>
      </c>
      <c r="K250" s="38">
        <f t="shared" si="58"/>
        <v>0.56638415149652677</v>
      </c>
      <c r="L250" s="33">
        <v>3532416</v>
      </c>
      <c r="M250" s="38">
        <f t="shared" si="59"/>
        <v>0.72538543884244422</v>
      </c>
      <c r="N250" s="33">
        <f t="shared" si="60"/>
        <v>11095205</v>
      </c>
      <c r="O250" s="38">
        <f t="shared" si="61"/>
        <v>2.2784123240218257</v>
      </c>
      <c r="P250" s="33">
        <v>2649698</v>
      </c>
      <c r="Q250" s="33">
        <v>4291807</v>
      </c>
      <c r="R250" s="33">
        <v>4495092</v>
      </c>
      <c r="S250" s="33">
        <v>9450872</v>
      </c>
      <c r="T250" s="38">
        <f t="shared" si="62"/>
        <v>2.1024868901459635</v>
      </c>
      <c r="U250" s="38">
        <f t="shared" si="63"/>
        <v>0.33313909736128422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1705833</v>
      </c>
      <c r="E251" s="33">
        <v>1675443</v>
      </c>
      <c r="F251" s="33">
        <v>568713</v>
      </c>
      <c r="G251" s="38">
        <f t="shared" si="56"/>
        <v>0.33339312816670802</v>
      </c>
      <c r="H251" s="33">
        <v>570448</v>
      </c>
      <c r="I251" s="38">
        <f t="shared" si="57"/>
        <v>0.33441022655793384</v>
      </c>
      <c r="J251" s="33">
        <v>521125</v>
      </c>
      <c r="K251" s="38">
        <f t="shared" si="58"/>
        <v>0.3110371406248974</v>
      </c>
      <c r="L251" s="33">
        <v>588632</v>
      </c>
      <c r="M251" s="38">
        <f t="shared" si="59"/>
        <v>0.35132917085212689</v>
      </c>
      <c r="N251" s="33">
        <f t="shared" si="60"/>
        <v>2248918</v>
      </c>
      <c r="O251" s="38">
        <f t="shared" si="61"/>
        <v>1.3422826082415218</v>
      </c>
      <c r="P251" s="33">
        <v>577393</v>
      </c>
      <c r="Q251" s="33">
        <v>1685843</v>
      </c>
      <c r="R251" s="33">
        <v>1775843</v>
      </c>
      <c r="S251" s="33">
        <v>2253236</v>
      </c>
      <c r="T251" s="38">
        <f t="shared" si="62"/>
        <v>1.2688261293368839</v>
      </c>
      <c r="U251" s="38">
        <f t="shared" si="63"/>
        <v>1.9465078378158474E-2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15843767</v>
      </c>
      <c r="E252" s="33">
        <v>32025735</v>
      </c>
      <c r="F252" s="33">
        <v>5189528</v>
      </c>
      <c r="G252" s="38">
        <f t="shared" si="56"/>
        <v>0.32754382212260508</v>
      </c>
      <c r="H252" s="33">
        <v>6544034</v>
      </c>
      <c r="I252" s="38">
        <f t="shared" si="57"/>
        <v>0.41303523335075554</v>
      </c>
      <c r="J252" s="33">
        <v>5227752</v>
      </c>
      <c r="K252" s="38">
        <f t="shared" si="58"/>
        <v>0.16323597257018457</v>
      </c>
      <c r="L252" s="33">
        <v>5730059</v>
      </c>
      <c r="M252" s="38">
        <f t="shared" si="59"/>
        <v>0.17892045256728689</v>
      </c>
      <c r="N252" s="33">
        <f t="shared" si="60"/>
        <v>22691373</v>
      </c>
      <c r="O252" s="38">
        <f t="shared" si="61"/>
        <v>0.70853558864456978</v>
      </c>
      <c r="P252" s="33">
        <v>4833976</v>
      </c>
      <c r="Q252" s="33">
        <v>18776275</v>
      </c>
      <c r="R252" s="33">
        <v>26943542</v>
      </c>
      <c r="S252" s="33">
        <v>18912189</v>
      </c>
      <c r="T252" s="38">
        <f t="shared" si="62"/>
        <v>0.70191918345405369</v>
      </c>
      <c r="U252" s="38">
        <f t="shared" si="63"/>
        <v>0.18537183469673835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37424527</v>
      </c>
      <c r="E254" s="34">
        <f>SUM(E248:E253)</f>
        <v>53921291</v>
      </c>
      <c r="F254" s="34">
        <f>SUM(F248:F253)</f>
        <v>8919228</v>
      </c>
      <c r="G254" s="39">
        <f t="shared" si="56"/>
        <v>0.23832573755708389</v>
      </c>
      <c r="H254" s="34">
        <f>SUM(H248:H253)</f>
        <v>11018820</v>
      </c>
      <c r="I254" s="39">
        <f t="shared" si="57"/>
        <v>0.29442776925410441</v>
      </c>
      <c r="J254" s="34">
        <f>SUM(J248:J253)</f>
        <v>9144200</v>
      </c>
      <c r="K254" s="39">
        <f t="shared" si="58"/>
        <v>0.16958421859743678</v>
      </c>
      <c r="L254" s="34">
        <f>SUM(L248:L253)</f>
        <v>10910141</v>
      </c>
      <c r="M254" s="39">
        <f t="shared" si="59"/>
        <v>0.20233456576549697</v>
      </c>
      <c r="N254" s="34">
        <f t="shared" si="60"/>
        <v>39992389</v>
      </c>
      <c r="O254" s="39">
        <f t="shared" si="61"/>
        <v>0.74168085107606196</v>
      </c>
      <c r="P254" s="34">
        <f>SUM(P248:P253)</f>
        <v>10525592</v>
      </c>
      <c r="Q254" s="34">
        <f>SUM(Q248:Q253)</f>
        <v>39325143</v>
      </c>
      <c r="R254" s="34">
        <f>SUM(R248:R253)</f>
        <v>50875196</v>
      </c>
      <c r="S254" s="34">
        <f>SUM(S248:S253)</f>
        <v>35690546</v>
      </c>
      <c r="T254" s="39">
        <f t="shared" si="62"/>
        <v>0.70153137100444785</v>
      </c>
      <c r="U254" s="39">
        <f t="shared" si="63"/>
        <v>3.6534667123711451E-2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78882632</v>
      </c>
      <c r="E255" s="33">
        <v>84456950</v>
      </c>
      <c r="F255" s="33">
        <v>11756630</v>
      </c>
      <c r="G255" s="38">
        <f t="shared" si="56"/>
        <v>0.14903952494891398</v>
      </c>
      <c r="H255" s="33">
        <v>25585372</v>
      </c>
      <c r="I255" s="38">
        <f t="shared" si="57"/>
        <v>0.32434734175705499</v>
      </c>
      <c r="J255" s="33">
        <v>16937695</v>
      </c>
      <c r="K255" s="38">
        <f t="shared" si="58"/>
        <v>0.20054826749012367</v>
      </c>
      <c r="L255" s="33">
        <v>12582140</v>
      </c>
      <c r="M255" s="38">
        <f t="shared" si="59"/>
        <v>0.14897696400355448</v>
      </c>
      <c r="N255" s="33">
        <f t="shared" si="60"/>
        <v>66861837</v>
      </c>
      <c r="O255" s="38">
        <f t="shared" si="61"/>
        <v>0.79166767210987377</v>
      </c>
      <c r="P255" s="33">
        <v>15530784</v>
      </c>
      <c r="Q255" s="33">
        <v>77439000</v>
      </c>
      <c r="R255" s="33">
        <v>76201988</v>
      </c>
      <c r="S255" s="33">
        <v>61851203</v>
      </c>
      <c r="T255" s="38">
        <f t="shared" si="62"/>
        <v>0.8116744014604973</v>
      </c>
      <c r="U255" s="38">
        <f t="shared" si="63"/>
        <v>-0.18985802648468997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1833048</v>
      </c>
      <c r="E256" s="33">
        <v>2079048</v>
      </c>
      <c r="F256" s="33">
        <v>322096</v>
      </c>
      <c r="G256" s="38">
        <f t="shared" si="56"/>
        <v>0.17571607508368575</v>
      </c>
      <c r="H256" s="33">
        <v>384386</v>
      </c>
      <c r="I256" s="38">
        <f t="shared" si="57"/>
        <v>0.20969772750086196</v>
      </c>
      <c r="J256" s="33">
        <v>336328</v>
      </c>
      <c r="K256" s="38">
        <f t="shared" si="58"/>
        <v>0.16177019481993682</v>
      </c>
      <c r="L256" s="33">
        <v>470086</v>
      </c>
      <c r="M256" s="38">
        <f t="shared" si="59"/>
        <v>0.22610637176246051</v>
      </c>
      <c r="N256" s="33">
        <f t="shared" si="60"/>
        <v>1512896</v>
      </c>
      <c r="O256" s="38">
        <f t="shared" si="61"/>
        <v>0.7276869028516898</v>
      </c>
      <c r="P256" s="33">
        <v>327803</v>
      </c>
      <c r="Q256" s="33">
        <v>1871048</v>
      </c>
      <c r="R256" s="33">
        <v>4422048</v>
      </c>
      <c r="S256" s="33">
        <v>1329756</v>
      </c>
      <c r="T256" s="38">
        <f t="shared" si="62"/>
        <v>0.30071044004949743</v>
      </c>
      <c r="U256" s="38">
        <f t="shared" si="63"/>
        <v>0.43405032900858131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73943773</v>
      </c>
      <c r="E257" s="33">
        <v>73943773</v>
      </c>
      <c r="F257" s="33">
        <v>9508872</v>
      </c>
      <c r="G257" s="38">
        <f t="shared" si="56"/>
        <v>0.12859598062435901</v>
      </c>
      <c r="H257" s="33">
        <v>17165882</v>
      </c>
      <c r="I257" s="38">
        <f t="shared" si="57"/>
        <v>0.23214776990078664</v>
      </c>
      <c r="J257" s="33">
        <v>9829683</v>
      </c>
      <c r="K257" s="38">
        <f t="shared" si="58"/>
        <v>0.13293456096702017</v>
      </c>
      <c r="L257" s="33">
        <v>10430569</v>
      </c>
      <c r="M257" s="38">
        <f t="shared" si="59"/>
        <v>0.1410608165747777</v>
      </c>
      <c r="N257" s="33">
        <f t="shared" si="60"/>
        <v>46935006</v>
      </c>
      <c r="O257" s="38">
        <f t="shared" si="61"/>
        <v>0.63473912806694355</v>
      </c>
      <c r="P257" s="33">
        <v>13653263</v>
      </c>
      <c r="Q257" s="33">
        <v>72138555</v>
      </c>
      <c r="R257" s="33">
        <v>72490177</v>
      </c>
      <c r="S257" s="33">
        <v>37111723</v>
      </c>
      <c r="T257" s="38">
        <f t="shared" si="62"/>
        <v>0.51195519911615062</v>
      </c>
      <c r="U257" s="38">
        <f t="shared" si="63"/>
        <v>-0.2360383741234604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51603248</v>
      </c>
      <c r="E258" s="33">
        <v>54449773</v>
      </c>
      <c r="F258" s="33">
        <v>10551856</v>
      </c>
      <c r="G258" s="38">
        <f t="shared" si="56"/>
        <v>0.20448046216005628</v>
      </c>
      <c r="H258" s="33">
        <v>14323375</v>
      </c>
      <c r="I258" s="38">
        <f t="shared" si="57"/>
        <v>0.27756731514264371</v>
      </c>
      <c r="J258" s="33">
        <v>20535777</v>
      </c>
      <c r="K258" s="38">
        <f t="shared" si="58"/>
        <v>0.37715082852595178</v>
      </c>
      <c r="L258" s="33">
        <v>12269545</v>
      </c>
      <c r="M258" s="38">
        <f t="shared" si="59"/>
        <v>0.22533693574810679</v>
      </c>
      <c r="N258" s="33">
        <f t="shared" si="60"/>
        <v>57680553</v>
      </c>
      <c r="O258" s="38">
        <f t="shared" si="61"/>
        <v>1.0593350499367555</v>
      </c>
      <c r="P258" s="33">
        <v>12850243</v>
      </c>
      <c r="Q258" s="33">
        <v>52714605</v>
      </c>
      <c r="R258" s="33">
        <v>54166807</v>
      </c>
      <c r="S258" s="33">
        <v>47091758</v>
      </c>
      <c r="T258" s="38">
        <f t="shared" si="62"/>
        <v>0.86938404916501721</v>
      </c>
      <c r="U258" s="38">
        <f t="shared" si="63"/>
        <v>-4.5189651277411591E-2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206262701</v>
      </c>
      <c r="E259" s="34">
        <f>SUM(E255:E258)</f>
        <v>214929544</v>
      </c>
      <c r="F259" s="34">
        <f>SUM(F255:F258)</f>
        <v>32139454</v>
      </c>
      <c r="G259" s="39">
        <f t="shared" si="56"/>
        <v>0.15581806038698193</v>
      </c>
      <c r="H259" s="34">
        <f>SUM(H255:H258)</f>
        <v>57459015</v>
      </c>
      <c r="I259" s="39">
        <f t="shared" si="57"/>
        <v>0.27857200900321771</v>
      </c>
      <c r="J259" s="34">
        <f>SUM(J255:J258)</f>
        <v>47639483</v>
      </c>
      <c r="K259" s="39">
        <f t="shared" si="58"/>
        <v>0.22165162645113134</v>
      </c>
      <c r="L259" s="34">
        <f>SUM(L255:L258)</f>
        <v>35752340</v>
      </c>
      <c r="M259" s="39">
        <f t="shared" si="59"/>
        <v>0.16634446495638588</v>
      </c>
      <c r="N259" s="34">
        <f t="shared" si="60"/>
        <v>172990292</v>
      </c>
      <c r="O259" s="39">
        <f t="shared" si="61"/>
        <v>0.8048697669967606</v>
      </c>
      <c r="P259" s="34">
        <f>SUM(P255:P258)</f>
        <v>42362093</v>
      </c>
      <c r="Q259" s="34">
        <f>SUM(Q255:Q258)</f>
        <v>204163208</v>
      </c>
      <c r="R259" s="34">
        <f>SUM(R255:R258)</f>
        <v>207281020</v>
      </c>
      <c r="S259" s="34">
        <f>SUM(S255:S258)</f>
        <v>147384440</v>
      </c>
      <c r="T259" s="39">
        <f t="shared" si="62"/>
        <v>0.71103683299126952</v>
      </c>
      <c r="U259" s="39">
        <f t="shared" si="63"/>
        <v>-0.15602989682308666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540451369</v>
      </c>
      <c r="E260" s="34">
        <f>SUM(E234:E239,E241:E246,E248:E253,E255:E258)</f>
        <v>563875368</v>
      </c>
      <c r="F260" s="34">
        <f>SUM(F234:F239,F241:F246,F248:F253,F255:F258)</f>
        <v>98854729</v>
      </c>
      <c r="G260" s="39">
        <f t="shared" si="56"/>
        <v>0.18291142306274738</v>
      </c>
      <c r="H260" s="34">
        <f>SUM(H234:H239,H241:H246,H248:H253,H255:H258)</f>
        <v>126994916</v>
      </c>
      <c r="I260" s="39">
        <f t="shared" si="57"/>
        <v>0.2349793585220801</v>
      </c>
      <c r="J260" s="34">
        <f>SUM(J234:J239,J241:J246,J248:J253,J255:J258)</f>
        <v>115135369</v>
      </c>
      <c r="K260" s="39">
        <f t="shared" si="58"/>
        <v>0.20418584590487024</v>
      </c>
      <c r="L260" s="34">
        <f>SUM(L234:L239,L241:L246,L248:L253,L255:L258)</f>
        <v>111853324</v>
      </c>
      <c r="M260" s="39">
        <f t="shared" si="59"/>
        <v>0.19836533097150646</v>
      </c>
      <c r="N260" s="34">
        <f t="shared" si="60"/>
        <v>452838338</v>
      </c>
      <c r="O260" s="39">
        <f t="shared" si="61"/>
        <v>0.80308231871550739</v>
      </c>
      <c r="P260" s="34">
        <f>SUM(P234:P239,P241:P246,P248:P253,P255:P258)</f>
        <v>111952475</v>
      </c>
      <c r="Q260" s="34">
        <f>SUM(Q234:Q239,Q241:Q246,Q248:Q253,Q255:Q258)</f>
        <v>627500959</v>
      </c>
      <c r="R260" s="34">
        <f>SUM(R234:R239,R241:R246,R248:R253,R255:R258)</f>
        <v>627794445</v>
      </c>
      <c r="S260" s="34">
        <f>SUM(S234:S239,S241:S246,S248:S253,S255:S258)</f>
        <v>419972764</v>
      </c>
      <c r="T260" s="39">
        <f t="shared" si="62"/>
        <v>0.66896540315835384</v>
      </c>
      <c r="U260" s="39">
        <f t="shared" si="63"/>
        <v>-8.8565259499617799E-4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9274872</v>
      </c>
      <c r="E263" s="33">
        <v>11243093</v>
      </c>
      <c r="F263" s="33">
        <v>1367521</v>
      </c>
      <c r="G263" s="38">
        <f t="shared" ref="G263:G299" si="64">IF(($D263     =0),0,($F263     /$D263     ))</f>
        <v>0.14744365205255663</v>
      </c>
      <c r="H263" s="33">
        <v>2926972</v>
      </c>
      <c r="I263" s="38">
        <f t="shared" ref="I263:I299" si="65">IF(($D263     =0),0,($H263     /$D263     ))</f>
        <v>0.31558085114274353</v>
      </c>
      <c r="J263" s="33">
        <v>3333553</v>
      </c>
      <c r="K263" s="38">
        <f t="shared" ref="K263:K299" si="66">IF(($E263     =0),0,($J263     /$E263     ))</f>
        <v>0.29649785872979972</v>
      </c>
      <c r="L263" s="33">
        <v>1373247</v>
      </c>
      <c r="M263" s="38">
        <f t="shared" ref="M263:M299" si="67">IF(($E263     =0),0,($L263     /$E263     ))</f>
        <v>0.12214138938457593</v>
      </c>
      <c r="N263" s="33">
        <f t="shared" ref="N263:N299" si="68">$F263     +$H263     +$J263     +$L263</f>
        <v>9001293</v>
      </c>
      <c r="O263" s="38">
        <f t="shared" ref="O263:O299" si="69">IF(($E263     =0),0,($N263     /$E263     ))</f>
        <v>0.80060647012347941</v>
      </c>
      <c r="P263" s="33">
        <v>2030415</v>
      </c>
      <c r="Q263" s="33">
        <v>5252766</v>
      </c>
      <c r="R263" s="33">
        <v>10126088</v>
      </c>
      <c r="S263" s="33">
        <v>7879018</v>
      </c>
      <c r="T263" s="38">
        <f t="shared" ref="T263:T299" si="70">IF(($R263     =0),0,($S263     /$R263     ))</f>
        <v>0.77809100612200877</v>
      </c>
      <c r="U263" s="38">
        <f t="shared" ref="U263:U299" si="71">IF(($P263     =0),0,(($L263     /$P263     )-1))</f>
        <v>-0.32366191148115042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14983716</v>
      </c>
      <c r="E264" s="33">
        <v>15967757</v>
      </c>
      <c r="F264" s="33">
        <v>2600341</v>
      </c>
      <c r="G264" s="38">
        <f t="shared" si="64"/>
        <v>0.173544466539542</v>
      </c>
      <c r="H264" s="33">
        <v>2888572</v>
      </c>
      <c r="I264" s="38">
        <f t="shared" si="65"/>
        <v>0.1927807494482677</v>
      </c>
      <c r="J264" s="33">
        <v>2986631</v>
      </c>
      <c r="K264" s="38">
        <f t="shared" si="66"/>
        <v>0.18704136091249385</v>
      </c>
      <c r="L264" s="33">
        <v>5724605</v>
      </c>
      <c r="M264" s="38">
        <f t="shared" si="67"/>
        <v>0.3585102779307075</v>
      </c>
      <c r="N264" s="33">
        <f t="shared" si="68"/>
        <v>14200149</v>
      </c>
      <c r="O264" s="38">
        <f t="shared" si="69"/>
        <v>0.88930142160855774</v>
      </c>
      <c r="P264" s="33">
        <v>3061518</v>
      </c>
      <c r="Q264" s="33">
        <v>11352432</v>
      </c>
      <c r="R264" s="33">
        <v>25152032</v>
      </c>
      <c r="S264" s="33">
        <v>11755750</v>
      </c>
      <c r="T264" s="38">
        <f t="shared" si="70"/>
        <v>0.4673876846212664</v>
      </c>
      <c r="U264" s="38">
        <f t="shared" si="71"/>
        <v>0.8698583513146092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33143423</v>
      </c>
      <c r="E265" s="33">
        <v>38862553</v>
      </c>
      <c r="F265" s="33">
        <v>7251967</v>
      </c>
      <c r="G265" s="38">
        <f t="shared" si="64"/>
        <v>0.21880561340933313</v>
      </c>
      <c r="H265" s="33">
        <v>10308023</v>
      </c>
      <c r="I265" s="38">
        <f t="shared" si="65"/>
        <v>0.31101262534047858</v>
      </c>
      <c r="J265" s="33">
        <v>10002723</v>
      </c>
      <c r="K265" s="38">
        <f t="shared" si="66"/>
        <v>0.25738718194864862</v>
      </c>
      <c r="L265" s="33">
        <v>10720305</v>
      </c>
      <c r="M265" s="38">
        <f t="shared" si="67"/>
        <v>0.27585179491424561</v>
      </c>
      <c r="N265" s="33">
        <f t="shared" si="68"/>
        <v>38283018</v>
      </c>
      <c r="O265" s="38">
        <f t="shared" si="69"/>
        <v>0.98508757260491864</v>
      </c>
      <c r="P265" s="33">
        <v>9341996</v>
      </c>
      <c r="Q265" s="33">
        <v>25630500</v>
      </c>
      <c r="R265" s="33">
        <v>29381592</v>
      </c>
      <c r="S265" s="33">
        <v>28981153</v>
      </c>
      <c r="T265" s="38">
        <f t="shared" si="70"/>
        <v>0.98637109248539012</v>
      </c>
      <c r="U265" s="38">
        <f t="shared" si="71"/>
        <v>0.1475390269916621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7157259</v>
      </c>
      <c r="E266" s="33">
        <v>9637921</v>
      </c>
      <c r="F266" s="33">
        <v>2522273</v>
      </c>
      <c r="G266" s="38">
        <f t="shared" si="64"/>
        <v>0.35240767450220817</v>
      </c>
      <c r="H266" s="33">
        <v>2948391</v>
      </c>
      <c r="I266" s="38">
        <f t="shared" si="65"/>
        <v>0.41194415348110219</v>
      </c>
      <c r="J266" s="33">
        <v>1920822</v>
      </c>
      <c r="K266" s="38">
        <f t="shared" si="66"/>
        <v>0.19929837565591169</v>
      </c>
      <c r="L266" s="33">
        <v>2308416</v>
      </c>
      <c r="M266" s="38">
        <f t="shared" si="67"/>
        <v>0.23951389516473523</v>
      </c>
      <c r="N266" s="33">
        <f t="shared" si="68"/>
        <v>9699902</v>
      </c>
      <c r="O266" s="38">
        <f t="shared" si="69"/>
        <v>1.0064309512393803</v>
      </c>
      <c r="P266" s="33">
        <v>2395463</v>
      </c>
      <c r="Q266" s="33">
        <v>6106862</v>
      </c>
      <c r="R266" s="33">
        <v>9052241</v>
      </c>
      <c r="S266" s="33">
        <v>7187757</v>
      </c>
      <c r="T266" s="38">
        <f t="shared" si="70"/>
        <v>0.79403067152100792</v>
      </c>
      <c r="U266" s="38">
        <f t="shared" si="71"/>
        <v>-3.6338277819361053E-2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64559270</v>
      </c>
      <c r="E267" s="34">
        <f>SUM(E263:E266)</f>
        <v>75711324</v>
      </c>
      <c r="F267" s="34">
        <f>SUM(F263:F266)</f>
        <v>13742102</v>
      </c>
      <c r="G267" s="39">
        <f t="shared" si="64"/>
        <v>0.21286024454737484</v>
      </c>
      <c r="H267" s="34">
        <f>SUM(H263:H266)</f>
        <v>19071958</v>
      </c>
      <c r="I267" s="39">
        <f t="shared" si="65"/>
        <v>0.29541780754336289</v>
      </c>
      <c r="J267" s="34">
        <f>SUM(J263:J266)</f>
        <v>18243729</v>
      </c>
      <c r="K267" s="39">
        <f t="shared" si="66"/>
        <v>0.24096433711818327</v>
      </c>
      <c r="L267" s="34">
        <f>SUM(L263:L266)</f>
        <v>20126573</v>
      </c>
      <c r="M267" s="39">
        <f t="shared" si="67"/>
        <v>0.26583306085097652</v>
      </c>
      <c r="N267" s="34">
        <f t="shared" si="68"/>
        <v>71184362</v>
      </c>
      <c r="O267" s="39">
        <f t="shared" si="69"/>
        <v>0.94020759695075473</v>
      </c>
      <c r="P267" s="34">
        <f>SUM(P263:P266)</f>
        <v>16829392</v>
      </c>
      <c r="Q267" s="34">
        <f>SUM(Q263:Q266)</f>
        <v>48342560</v>
      </c>
      <c r="R267" s="34">
        <f>SUM(R263:R266)</f>
        <v>73711953</v>
      </c>
      <c r="S267" s="34">
        <f>SUM(S263:S266)</f>
        <v>55803678</v>
      </c>
      <c r="T267" s="39">
        <f t="shared" si="70"/>
        <v>0.75705059666510266</v>
      </c>
      <c r="U267" s="39">
        <f t="shared" si="71"/>
        <v>0.19591801058529024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1526449</v>
      </c>
      <c r="E268" s="33">
        <v>2543286</v>
      </c>
      <c r="F268" s="33">
        <v>87486</v>
      </c>
      <c r="G268" s="38">
        <f t="shared" si="64"/>
        <v>5.7313411715687851E-2</v>
      </c>
      <c r="H268" s="33">
        <v>297903</v>
      </c>
      <c r="I268" s="38">
        <f t="shared" si="65"/>
        <v>0.19516079475960219</v>
      </c>
      <c r="J268" s="33">
        <v>1536507</v>
      </c>
      <c r="K268" s="38">
        <f t="shared" si="66"/>
        <v>0.60414243620261343</v>
      </c>
      <c r="L268" s="33">
        <v>1778370</v>
      </c>
      <c r="M268" s="38">
        <f t="shared" si="67"/>
        <v>0.69924106058068181</v>
      </c>
      <c r="N268" s="33">
        <f t="shared" si="68"/>
        <v>3700266</v>
      </c>
      <c r="O268" s="38">
        <f t="shared" si="69"/>
        <v>1.4549154125804176</v>
      </c>
      <c r="P268" s="33">
        <v>533116</v>
      </c>
      <c r="Q268" s="33">
        <v>2518144</v>
      </c>
      <c r="R268" s="33">
        <v>2251399</v>
      </c>
      <c r="S268" s="33">
        <v>775255</v>
      </c>
      <c r="T268" s="38">
        <f t="shared" si="70"/>
        <v>0.34434367253427756</v>
      </c>
      <c r="U268" s="38">
        <f t="shared" si="71"/>
        <v>2.3358030897590769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6010497</v>
      </c>
      <c r="E269" s="33">
        <v>6140497</v>
      </c>
      <c r="F269" s="33">
        <v>1650123</v>
      </c>
      <c r="G269" s="38">
        <f t="shared" si="64"/>
        <v>0.27454019193421109</v>
      </c>
      <c r="H269" s="33">
        <v>1210093</v>
      </c>
      <c r="I269" s="38">
        <f t="shared" si="65"/>
        <v>0.20132993993674733</v>
      </c>
      <c r="J269" s="33">
        <v>1182174</v>
      </c>
      <c r="K269" s="38">
        <f t="shared" si="66"/>
        <v>0.19252089855267415</v>
      </c>
      <c r="L269" s="33">
        <v>1676708</v>
      </c>
      <c r="M269" s="38">
        <f t="shared" si="67"/>
        <v>0.27305737630032229</v>
      </c>
      <c r="N269" s="33">
        <f t="shared" si="68"/>
        <v>5719098</v>
      </c>
      <c r="O269" s="38">
        <f t="shared" si="69"/>
        <v>0.93137379596472403</v>
      </c>
      <c r="P269" s="33">
        <v>1439500</v>
      </c>
      <c r="Q269" s="33">
        <v>7803363</v>
      </c>
      <c r="R269" s="33">
        <v>8151153</v>
      </c>
      <c r="S269" s="33">
        <v>4934016</v>
      </c>
      <c r="T269" s="38">
        <f t="shared" si="70"/>
        <v>0.60531510082070594</v>
      </c>
      <c r="U269" s="38">
        <f t="shared" si="71"/>
        <v>0.16478499478985764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154000</v>
      </c>
      <c r="E270" s="33">
        <v>206062</v>
      </c>
      <c r="F270" s="33">
        <v>14735</v>
      </c>
      <c r="G270" s="38">
        <f t="shared" si="64"/>
        <v>9.5681818181818187E-2</v>
      </c>
      <c r="H270" s="33">
        <v>19356</v>
      </c>
      <c r="I270" s="38">
        <f t="shared" si="65"/>
        <v>0.12568831168831168</v>
      </c>
      <c r="J270" s="33">
        <v>52308</v>
      </c>
      <c r="K270" s="38">
        <f t="shared" si="66"/>
        <v>0.25384592986576854</v>
      </c>
      <c r="L270" s="33">
        <v>13107</v>
      </c>
      <c r="M270" s="38">
        <f t="shared" si="67"/>
        <v>6.360706971688132E-2</v>
      </c>
      <c r="N270" s="33">
        <f t="shared" si="68"/>
        <v>99506</v>
      </c>
      <c r="O270" s="38">
        <f t="shared" si="69"/>
        <v>0.48289349807339538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3281351</v>
      </c>
      <c r="E271" s="33">
        <v>3041403</v>
      </c>
      <c r="F271" s="33">
        <v>576693</v>
      </c>
      <c r="G271" s="38">
        <f t="shared" si="64"/>
        <v>0.17574864743210952</v>
      </c>
      <c r="H271" s="33">
        <v>730796</v>
      </c>
      <c r="I271" s="38">
        <f t="shared" si="65"/>
        <v>0.22271192566720233</v>
      </c>
      <c r="J271" s="33">
        <v>536736</v>
      </c>
      <c r="K271" s="38">
        <f t="shared" si="66"/>
        <v>0.17647644853378522</v>
      </c>
      <c r="L271" s="33">
        <v>514776</v>
      </c>
      <c r="M271" s="38">
        <f t="shared" si="67"/>
        <v>0.16925609661067606</v>
      </c>
      <c r="N271" s="33">
        <f t="shared" si="68"/>
        <v>2359001</v>
      </c>
      <c r="O271" s="38">
        <f t="shared" si="69"/>
        <v>0.77562920796750712</v>
      </c>
      <c r="P271" s="33">
        <v>539001</v>
      </c>
      <c r="Q271" s="33">
        <v>2554604</v>
      </c>
      <c r="R271" s="33">
        <v>3245534</v>
      </c>
      <c r="S271" s="33">
        <v>2251806</v>
      </c>
      <c r="T271" s="38">
        <f t="shared" si="70"/>
        <v>0.69381679563363075</v>
      </c>
      <c r="U271" s="38">
        <f t="shared" si="71"/>
        <v>-4.4944257988389635E-2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1663601</v>
      </c>
      <c r="E272" s="33">
        <v>1252793</v>
      </c>
      <c r="F272" s="33">
        <v>295154</v>
      </c>
      <c r="G272" s="38">
        <f t="shared" si="64"/>
        <v>0.1774187440377831</v>
      </c>
      <c r="H272" s="33">
        <v>380451</v>
      </c>
      <c r="I272" s="38">
        <f t="shared" si="65"/>
        <v>0.22869125469388393</v>
      </c>
      <c r="J272" s="33">
        <v>321202</v>
      </c>
      <c r="K272" s="38">
        <f t="shared" si="66"/>
        <v>0.25638872503278676</v>
      </c>
      <c r="L272" s="33">
        <v>366788</v>
      </c>
      <c r="M272" s="38">
        <f t="shared" si="67"/>
        <v>0.29277622081221716</v>
      </c>
      <c r="N272" s="33">
        <f t="shared" si="68"/>
        <v>1363595</v>
      </c>
      <c r="O272" s="38">
        <f t="shared" si="69"/>
        <v>1.0884439807693689</v>
      </c>
      <c r="P272" s="33">
        <v>238996</v>
      </c>
      <c r="Q272" s="33">
        <v>2471715</v>
      </c>
      <c r="R272" s="33">
        <v>4530710</v>
      </c>
      <c r="S272" s="33">
        <v>1746753</v>
      </c>
      <c r="T272" s="38">
        <f t="shared" si="70"/>
        <v>0.38553626252838957</v>
      </c>
      <c r="U272" s="38">
        <f t="shared" si="71"/>
        <v>0.5347035096821704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4109029</v>
      </c>
      <c r="E273" s="33">
        <v>3633949</v>
      </c>
      <c r="F273" s="33">
        <v>460001</v>
      </c>
      <c r="G273" s="38">
        <f t="shared" si="64"/>
        <v>0.11194883268042158</v>
      </c>
      <c r="H273" s="33">
        <v>528481</v>
      </c>
      <c r="I273" s="38">
        <f t="shared" si="65"/>
        <v>0.12861457049828559</v>
      </c>
      <c r="J273" s="33">
        <v>436962</v>
      </c>
      <c r="K273" s="38">
        <f t="shared" si="66"/>
        <v>0.12024439528457884</v>
      </c>
      <c r="L273" s="33">
        <v>395749</v>
      </c>
      <c r="M273" s="38">
        <f t="shared" si="67"/>
        <v>0.10890328950681476</v>
      </c>
      <c r="N273" s="33">
        <f t="shared" si="68"/>
        <v>1821193</v>
      </c>
      <c r="O273" s="38">
        <f t="shared" si="69"/>
        <v>0.50116085833895851</v>
      </c>
      <c r="P273" s="33">
        <v>402104</v>
      </c>
      <c r="Q273" s="33">
        <v>2095768</v>
      </c>
      <c r="R273" s="33">
        <v>2266188</v>
      </c>
      <c r="S273" s="33">
        <v>1744680</v>
      </c>
      <c r="T273" s="38">
        <f t="shared" si="70"/>
        <v>0.76987434405265587</v>
      </c>
      <c r="U273" s="38">
        <f t="shared" si="71"/>
        <v>-1.5804369018960318E-2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16744927</v>
      </c>
      <c r="E275" s="34">
        <f>SUM(E268:E274)</f>
        <v>16817990</v>
      </c>
      <c r="F275" s="34">
        <f>SUM(F268:F274)</f>
        <v>3084192</v>
      </c>
      <c r="G275" s="39">
        <f t="shared" si="64"/>
        <v>0.18418664948494551</v>
      </c>
      <c r="H275" s="34">
        <f>SUM(H268:H274)</f>
        <v>3167080</v>
      </c>
      <c r="I275" s="39">
        <f t="shared" si="65"/>
        <v>0.18913668599451045</v>
      </c>
      <c r="J275" s="34">
        <f>SUM(J268:J274)</f>
        <v>4065889</v>
      </c>
      <c r="K275" s="39">
        <f t="shared" si="66"/>
        <v>0.24175831951380636</v>
      </c>
      <c r="L275" s="34">
        <f>SUM(L268:L274)</f>
        <v>4745498</v>
      </c>
      <c r="M275" s="39">
        <f t="shared" si="67"/>
        <v>0.2821679641859699</v>
      </c>
      <c r="N275" s="34">
        <f t="shared" si="68"/>
        <v>15062659</v>
      </c>
      <c r="O275" s="39">
        <f t="shared" si="69"/>
        <v>0.89562777716005304</v>
      </c>
      <c r="P275" s="34">
        <f>SUM(P268:P274)</f>
        <v>3152717</v>
      </c>
      <c r="Q275" s="34">
        <f>SUM(Q268:Q274)</f>
        <v>17443594</v>
      </c>
      <c r="R275" s="34">
        <f>SUM(R268:R274)</f>
        <v>20444984</v>
      </c>
      <c r="S275" s="34">
        <f>SUM(S268:S274)</f>
        <v>11452510</v>
      </c>
      <c r="T275" s="39">
        <f t="shared" si="70"/>
        <v>0.5601623361505198</v>
      </c>
      <c r="U275" s="39">
        <f t="shared" si="71"/>
        <v>0.50520899909506634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7889619</v>
      </c>
      <c r="E276" s="33">
        <v>7889619</v>
      </c>
      <c r="F276" s="33">
        <v>367284</v>
      </c>
      <c r="G276" s="38">
        <f t="shared" si="64"/>
        <v>4.6552818330010612E-2</v>
      </c>
      <c r="H276" s="33">
        <v>380945</v>
      </c>
      <c r="I276" s="38">
        <f t="shared" si="65"/>
        <v>4.8284334135780191E-2</v>
      </c>
      <c r="J276" s="33">
        <v>445181</v>
      </c>
      <c r="K276" s="38">
        <f t="shared" si="66"/>
        <v>5.6426172163700175E-2</v>
      </c>
      <c r="L276" s="33">
        <v>942060</v>
      </c>
      <c r="M276" s="38">
        <f t="shared" si="67"/>
        <v>0.11940500548885821</v>
      </c>
      <c r="N276" s="33">
        <f t="shared" si="68"/>
        <v>2135470</v>
      </c>
      <c r="O276" s="38">
        <f t="shared" si="69"/>
        <v>0.27066833011834918</v>
      </c>
      <c r="P276" s="33">
        <v>360556</v>
      </c>
      <c r="Q276" s="33">
        <v>6524767</v>
      </c>
      <c r="R276" s="33">
        <v>6388284</v>
      </c>
      <c r="S276" s="33">
        <v>1727922</v>
      </c>
      <c r="T276" s="38">
        <f t="shared" si="70"/>
        <v>0.27048296537849603</v>
      </c>
      <c r="U276" s="38">
        <f t="shared" si="71"/>
        <v>1.6127980119593075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4174244</v>
      </c>
      <c r="E277" s="33">
        <v>4137600</v>
      </c>
      <c r="F277" s="33">
        <v>677900</v>
      </c>
      <c r="G277" s="38">
        <f t="shared" si="64"/>
        <v>0.16240066464729902</v>
      </c>
      <c r="H277" s="33">
        <v>806454</v>
      </c>
      <c r="I277" s="38">
        <f t="shared" si="65"/>
        <v>0.19319761853883002</v>
      </c>
      <c r="J277" s="33">
        <v>608491</v>
      </c>
      <c r="K277" s="38">
        <f t="shared" si="66"/>
        <v>0.14706375676720804</v>
      </c>
      <c r="L277" s="33">
        <v>714019</v>
      </c>
      <c r="M277" s="38">
        <f t="shared" si="67"/>
        <v>0.17256839713843775</v>
      </c>
      <c r="N277" s="33">
        <f t="shared" si="68"/>
        <v>2806864</v>
      </c>
      <c r="O277" s="38">
        <f t="shared" si="69"/>
        <v>0.67837973704563037</v>
      </c>
      <c r="P277" s="33">
        <v>685813</v>
      </c>
      <c r="Q277" s="33">
        <v>2476505</v>
      </c>
      <c r="R277" s="33">
        <v>3332617</v>
      </c>
      <c r="S277" s="33">
        <v>2992075</v>
      </c>
      <c r="T277" s="38">
        <f t="shared" si="70"/>
        <v>0.89781544053817164</v>
      </c>
      <c r="U277" s="38">
        <f t="shared" si="71"/>
        <v>4.1127829306239372E-2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14640302</v>
      </c>
      <c r="E278" s="33">
        <v>14652802</v>
      </c>
      <c r="F278" s="33">
        <v>4144097</v>
      </c>
      <c r="G278" s="38">
        <f t="shared" si="64"/>
        <v>0.28306089587496214</v>
      </c>
      <c r="H278" s="33">
        <v>5365584</v>
      </c>
      <c r="I278" s="38">
        <f t="shared" si="65"/>
        <v>0.36649407915219234</v>
      </c>
      <c r="J278" s="33">
        <v>2664278</v>
      </c>
      <c r="K278" s="38">
        <f t="shared" si="66"/>
        <v>0.18182720274251982</v>
      </c>
      <c r="L278" s="33">
        <v>1575552</v>
      </c>
      <c r="M278" s="38">
        <f t="shared" si="67"/>
        <v>0.10752564594812651</v>
      </c>
      <c r="N278" s="33">
        <f t="shared" si="68"/>
        <v>13749511</v>
      </c>
      <c r="O278" s="38">
        <f t="shared" si="69"/>
        <v>0.93835370190629752</v>
      </c>
      <c r="P278" s="33">
        <v>20320479</v>
      </c>
      <c r="Q278" s="33">
        <v>14042010</v>
      </c>
      <c r="R278" s="33">
        <v>14042010</v>
      </c>
      <c r="S278" s="33">
        <v>27996590</v>
      </c>
      <c r="T278" s="38">
        <f t="shared" si="70"/>
        <v>1.9937736833971775</v>
      </c>
      <c r="U278" s="38">
        <f t="shared" si="71"/>
        <v>-0.9224648198499652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3282372</v>
      </c>
      <c r="E279" s="33">
        <v>3043686</v>
      </c>
      <c r="F279" s="33">
        <v>565877</v>
      </c>
      <c r="G279" s="38">
        <f t="shared" si="64"/>
        <v>0.17239880184208251</v>
      </c>
      <c r="H279" s="33">
        <v>715061</v>
      </c>
      <c r="I279" s="38">
        <f t="shared" si="65"/>
        <v>0.21784886051916114</v>
      </c>
      <c r="J279" s="33">
        <v>662721</v>
      </c>
      <c r="K279" s="38">
        <f t="shared" si="66"/>
        <v>0.21773632365493681</v>
      </c>
      <c r="L279" s="33">
        <v>531068</v>
      </c>
      <c r="M279" s="38">
        <f t="shared" si="67"/>
        <v>0.17448186179520489</v>
      </c>
      <c r="N279" s="33">
        <f t="shared" si="68"/>
        <v>2474727</v>
      </c>
      <c r="O279" s="38">
        <f t="shared" si="69"/>
        <v>0.81306908794139732</v>
      </c>
      <c r="P279" s="33">
        <v>724626</v>
      </c>
      <c r="Q279" s="33">
        <v>2941806</v>
      </c>
      <c r="R279" s="33">
        <v>3983806</v>
      </c>
      <c r="S279" s="33">
        <v>2503836</v>
      </c>
      <c r="T279" s="38">
        <f t="shared" si="70"/>
        <v>0.62850349640519643</v>
      </c>
      <c r="U279" s="38">
        <f t="shared" si="71"/>
        <v>-0.26711434588325567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2007239</v>
      </c>
      <c r="E280" s="33">
        <v>2007239</v>
      </c>
      <c r="F280" s="33">
        <v>501093</v>
      </c>
      <c r="G280" s="38">
        <f t="shared" si="64"/>
        <v>0.24964291746025261</v>
      </c>
      <c r="H280" s="33">
        <v>501093</v>
      </c>
      <c r="I280" s="38">
        <f t="shared" si="65"/>
        <v>0.24964291746025261</v>
      </c>
      <c r="J280" s="33">
        <v>501093</v>
      </c>
      <c r="K280" s="38">
        <f t="shared" si="66"/>
        <v>0.24964291746025261</v>
      </c>
      <c r="L280" s="33">
        <v>501093</v>
      </c>
      <c r="M280" s="38">
        <f t="shared" si="67"/>
        <v>0.24964291746025261</v>
      </c>
      <c r="N280" s="33">
        <f t="shared" si="68"/>
        <v>2004372</v>
      </c>
      <c r="O280" s="38">
        <f t="shared" si="69"/>
        <v>0.99857166984101042</v>
      </c>
      <c r="P280" s="33">
        <v>556449</v>
      </c>
      <c r="Q280" s="33">
        <v>1567262</v>
      </c>
      <c r="R280" s="33">
        <v>1683359</v>
      </c>
      <c r="S280" s="33">
        <v>2172808</v>
      </c>
      <c r="T280" s="38">
        <f t="shared" si="70"/>
        <v>1.2907573488483444</v>
      </c>
      <c r="U280" s="38">
        <f t="shared" si="71"/>
        <v>-9.9480814953392005E-2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930840</v>
      </c>
      <c r="E281" s="33">
        <v>963840</v>
      </c>
      <c r="F281" s="33">
        <v>202284</v>
      </c>
      <c r="G281" s="38">
        <f t="shared" si="64"/>
        <v>0.21731339435348718</v>
      </c>
      <c r="H281" s="33">
        <v>432774</v>
      </c>
      <c r="I281" s="38">
        <f t="shared" si="65"/>
        <v>0.46492845172102615</v>
      </c>
      <c r="J281" s="33">
        <v>1198311</v>
      </c>
      <c r="K281" s="38">
        <f t="shared" si="66"/>
        <v>1.2432675547808765</v>
      </c>
      <c r="L281" s="33">
        <v>479645</v>
      </c>
      <c r="M281" s="38">
        <f t="shared" si="67"/>
        <v>0.49763964973439573</v>
      </c>
      <c r="N281" s="33">
        <f t="shared" si="68"/>
        <v>2313014</v>
      </c>
      <c r="O281" s="38">
        <f t="shared" si="69"/>
        <v>2.3997904216467463</v>
      </c>
      <c r="P281" s="33">
        <v>544230</v>
      </c>
      <c r="Q281" s="33">
        <v>871016</v>
      </c>
      <c r="R281" s="33">
        <v>3104716</v>
      </c>
      <c r="S281" s="33">
        <v>1745680</v>
      </c>
      <c r="T281" s="38">
        <f t="shared" si="70"/>
        <v>0.56226720898143345</v>
      </c>
      <c r="U281" s="38">
        <f t="shared" si="71"/>
        <v>-0.11867225254028624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1925529</v>
      </c>
      <c r="E282" s="33">
        <v>1385516</v>
      </c>
      <c r="F282" s="33">
        <v>1248034</v>
      </c>
      <c r="G282" s="38">
        <f t="shared" si="64"/>
        <v>0.64815123532286456</v>
      </c>
      <c r="H282" s="33">
        <v>548744</v>
      </c>
      <c r="I282" s="38">
        <f t="shared" si="65"/>
        <v>0.28498350323469551</v>
      </c>
      <c r="J282" s="33">
        <v>323675</v>
      </c>
      <c r="K282" s="38">
        <f t="shared" si="66"/>
        <v>0.23361332528819587</v>
      </c>
      <c r="L282" s="33">
        <v>234965</v>
      </c>
      <c r="M282" s="38">
        <f t="shared" si="67"/>
        <v>0.16958663775806271</v>
      </c>
      <c r="N282" s="33">
        <f t="shared" si="68"/>
        <v>2355418</v>
      </c>
      <c r="O282" s="38">
        <f t="shared" si="69"/>
        <v>1.7000294475126956</v>
      </c>
      <c r="P282" s="33">
        <v>1272166</v>
      </c>
      <c r="Q282" s="33">
        <v>1141100</v>
      </c>
      <c r="R282" s="33">
        <v>1141100</v>
      </c>
      <c r="S282" s="33">
        <v>2520332</v>
      </c>
      <c r="T282" s="38">
        <f t="shared" si="70"/>
        <v>2.2086863552712295</v>
      </c>
      <c r="U282" s="38">
        <f t="shared" si="71"/>
        <v>-0.81530319156462283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4922180</v>
      </c>
      <c r="E283" s="33">
        <v>2745261</v>
      </c>
      <c r="F283" s="33">
        <v>623618</v>
      </c>
      <c r="G283" s="38">
        <f t="shared" si="64"/>
        <v>0.12669548858432644</v>
      </c>
      <c r="H283" s="33">
        <v>713949</v>
      </c>
      <c r="I283" s="38">
        <f t="shared" si="65"/>
        <v>0.14504731643296262</v>
      </c>
      <c r="J283" s="33">
        <v>208802</v>
      </c>
      <c r="K283" s="38">
        <f t="shared" si="66"/>
        <v>7.6059070521892091E-2</v>
      </c>
      <c r="L283" s="33">
        <v>0</v>
      </c>
      <c r="M283" s="38">
        <f t="shared" si="67"/>
        <v>0</v>
      </c>
      <c r="N283" s="33">
        <f t="shared" si="68"/>
        <v>1546369</v>
      </c>
      <c r="O283" s="38">
        <f t="shared" si="69"/>
        <v>0.56328669660188957</v>
      </c>
      <c r="P283" s="33">
        <v>667617</v>
      </c>
      <c r="Q283" s="33">
        <v>4211670</v>
      </c>
      <c r="R283" s="33">
        <v>3086780</v>
      </c>
      <c r="S283" s="33">
        <v>2726645</v>
      </c>
      <c r="T283" s="38">
        <f t="shared" si="70"/>
        <v>0.8833298777366706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39772325</v>
      </c>
      <c r="E285" s="34">
        <f>SUM(E276:E284)</f>
        <v>36825563</v>
      </c>
      <c r="F285" s="34">
        <f>SUM(F276:F284)</f>
        <v>8330187</v>
      </c>
      <c r="G285" s="39">
        <f t="shared" si="64"/>
        <v>0.20944682011926635</v>
      </c>
      <c r="H285" s="34">
        <f>SUM(H276:H284)</f>
        <v>9464604</v>
      </c>
      <c r="I285" s="39">
        <f t="shared" si="65"/>
        <v>0.23796959317817101</v>
      </c>
      <c r="J285" s="34">
        <f>SUM(J276:J284)</f>
        <v>6612552</v>
      </c>
      <c r="K285" s="39">
        <f t="shared" si="66"/>
        <v>0.17956417937181299</v>
      </c>
      <c r="L285" s="34">
        <f>SUM(L276:L284)</f>
        <v>4978402</v>
      </c>
      <c r="M285" s="39">
        <f t="shared" si="67"/>
        <v>0.1351887546159172</v>
      </c>
      <c r="N285" s="34">
        <f t="shared" si="68"/>
        <v>29385745</v>
      </c>
      <c r="O285" s="39">
        <f t="shared" si="69"/>
        <v>0.79797137113694638</v>
      </c>
      <c r="P285" s="34">
        <f>SUM(P276:P284)</f>
        <v>25131936</v>
      </c>
      <c r="Q285" s="34">
        <f>SUM(Q276:Q284)</f>
        <v>33776136</v>
      </c>
      <c r="R285" s="34">
        <f>SUM(R276:R284)</f>
        <v>36762672</v>
      </c>
      <c r="S285" s="34">
        <f>SUM(S276:S284)</f>
        <v>44385888</v>
      </c>
      <c r="T285" s="39">
        <f t="shared" si="70"/>
        <v>1.2073629468500005</v>
      </c>
      <c r="U285" s="39">
        <f t="shared" si="71"/>
        <v>-0.80190933161695144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9216928</v>
      </c>
      <c r="E286" s="33">
        <v>12608409</v>
      </c>
      <c r="F286" s="33">
        <v>3694812</v>
      </c>
      <c r="G286" s="38">
        <f t="shared" si="64"/>
        <v>0.40087239479357983</v>
      </c>
      <c r="H286" s="33">
        <v>3098113</v>
      </c>
      <c r="I286" s="38">
        <f t="shared" si="65"/>
        <v>0.33613292845512083</v>
      </c>
      <c r="J286" s="33">
        <v>3034944</v>
      </c>
      <c r="K286" s="38">
        <f t="shared" si="66"/>
        <v>0.24070792754264236</v>
      </c>
      <c r="L286" s="33">
        <v>2392138</v>
      </c>
      <c r="M286" s="38">
        <f t="shared" si="67"/>
        <v>0.18972560296862198</v>
      </c>
      <c r="N286" s="33">
        <f t="shared" si="68"/>
        <v>12220007</v>
      </c>
      <c r="O286" s="38">
        <f t="shared" si="69"/>
        <v>0.9691950031126052</v>
      </c>
      <c r="P286" s="33">
        <v>2680758</v>
      </c>
      <c r="Q286" s="33">
        <v>8403209</v>
      </c>
      <c r="R286" s="33">
        <v>11717209</v>
      </c>
      <c r="S286" s="33">
        <v>9195112</v>
      </c>
      <c r="T286" s="38">
        <f t="shared" si="70"/>
        <v>0.78475275127378885</v>
      </c>
      <c r="U286" s="38">
        <f t="shared" si="71"/>
        <v>-0.10766357873407451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1298967</v>
      </c>
      <c r="E287" s="33">
        <v>1414297</v>
      </c>
      <c r="F287" s="33">
        <v>273228</v>
      </c>
      <c r="G287" s="38">
        <f t="shared" si="64"/>
        <v>0.21034252602260103</v>
      </c>
      <c r="H287" s="33">
        <v>257310</v>
      </c>
      <c r="I287" s="38">
        <f t="shared" si="65"/>
        <v>0.19808817314065716</v>
      </c>
      <c r="J287" s="33">
        <v>268637</v>
      </c>
      <c r="K287" s="38">
        <f t="shared" si="66"/>
        <v>0.18994383782190022</v>
      </c>
      <c r="L287" s="33">
        <v>242241</v>
      </c>
      <c r="M287" s="38">
        <f t="shared" si="67"/>
        <v>0.17128014837053321</v>
      </c>
      <c r="N287" s="33">
        <f t="shared" si="68"/>
        <v>1041416</v>
      </c>
      <c r="O287" s="38">
        <f t="shared" si="69"/>
        <v>0.73634887155950979</v>
      </c>
      <c r="P287" s="33">
        <v>227115</v>
      </c>
      <c r="Q287" s="33">
        <v>1404236</v>
      </c>
      <c r="R287" s="33">
        <v>1338619</v>
      </c>
      <c r="S287" s="33">
        <v>1328632</v>
      </c>
      <c r="T287" s="38">
        <f t="shared" si="70"/>
        <v>0.99253932597699568</v>
      </c>
      <c r="U287" s="38">
        <f t="shared" si="71"/>
        <v>6.6600620830856716E-2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8462821</v>
      </c>
      <c r="E288" s="33">
        <v>8612821</v>
      </c>
      <c r="F288" s="33">
        <v>2374388</v>
      </c>
      <c r="G288" s="38">
        <f t="shared" si="64"/>
        <v>0.28056696460908248</v>
      </c>
      <c r="H288" s="33">
        <v>1970844</v>
      </c>
      <c r="I288" s="38">
        <f t="shared" si="65"/>
        <v>0.23288262861757328</v>
      </c>
      <c r="J288" s="33">
        <v>1495844</v>
      </c>
      <c r="K288" s="38">
        <f t="shared" si="66"/>
        <v>0.17367642959258064</v>
      </c>
      <c r="L288" s="33">
        <v>1026997</v>
      </c>
      <c r="M288" s="38">
        <f t="shared" si="67"/>
        <v>0.11924049042700412</v>
      </c>
      <c r="N288" s="33">
        <f t="shared" si="68"/>
        <v>6868073</v>
      </c>
      <c r="O288" s="38">
        <f t="shared" si="69"/>
        <v>0.79742432821952292</v>
      </c>
      <c r="P288" s="33">
        <v>1739651</v>
      </c>
      <c r="Q288" s="33">
        <v>8455641</v>
      </c>
      <c r="R288" s="33">
        <v>10050402</v>
      </c>
      <c r="S288" s="33">
        <v>6467020</v>
      </c>
      <c r="T288" s="38">
        <f t="shared" si="70"/>
        <v>0.64345883876087739</v>
      </c>
      <c r="U288" s="38">
        <f t="shared" si="71"/>
        <v>-0.40965343048691949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4992760</v>
      </c>
      <c r="E289" s="33">
        <v>5686604</v>
      </c>
      <c r="F289" s="33">
        <v>1425736</v>
      </c>
      <c r="G289" s="38">
        <f t="shared" si="64"/>
        <v>0.28556069188184491</v>
      </c>
      <c r="H289" s="33">
        <v>34487</v>
      </c>
      <c r="I289" s="38">
        <f t="shared" si="65"/>
        <v>6.9074019179772312E-3</v>
      </c>
      <c r="J289" s="33">
        <v>788035</v>
      </c>
      <c r="K289" s="38">
        <f t="shared" si="66"/>
        <v>0.13857743567162406</v>
      </c>
      <c r="L289" s="33">
        <v>16896</v>
      </c>
      <c r="M289" s="38">
        <f t="shared" si="67"/>
        <v>2.971193351954875E-3</v>
      </c>
      <c r="N289" s="33">
        <f t="shared" si="68"/>
        <v>2265154</v>
      </c>
      <c r="O289" s="38">
        <f t="shared" si="69"/>
        <v>0.39833158771034521</v>
      </c>
      <c r="P289" s="33">
        <v>1590127</v>
      </c>
      <c r="Q289" s="33">
        <v>10052059</v>
      </c>
      <c r="R289" s="33">
        <v>7517638</v>
      </c>
      <c r="S289" s="33">
        <v>5460098</v>
      </c>
      <c r="T289" s="38">
        <f t="shared" si="70"/>
        <v>0.72630499100914414</v>
      </c>
      <c r="U289" s="38">
        <f t="shared" si="71"/>
        <v>-0.98937443361442201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15655454</v>
      </c>
      <c r="E290" s="33">
        <v>15655454</v>
      </c>
      <c r="F290" s="33">
        <v>1874618</v>
      </c>
      <c r="G290" s="38">
        <f t="shared" si="64"/>
        <v>0.11974216780937813</v>
      </c>
      <c r="H290" s="33">
        <v>2474079</v>
      </c>
      <c r="I290" s="38">
        <f t="shared" si="65"/>
        <v>0.15803304075372071</v>
      </c>
      <c r="J290" s="33">
        <v>2835912</v>
      </c>
      <c r="K290" s="38">
        <f t="shared" si="66"/>
        <v>0.181145305655141</v>
      </c>
      <c r="L290" s="33">
        <v>2430007</v>
      </c>
      <c r="M290" s="38">
        <f t="shared" si="67"/>
        <v>0.15521791958253014</v>
      </c>
      <c r="N290" s="33">
        <f t="shared" si="68"/>
        <v>9614616</v>
      </c>
      <c r="O290" s="38">
        <f t="shared" si="69"/>
        <v>0.61413843380077004</v>
      </c>
      <c r="P290" s="33">
        <v>2310246</v>
      </c>
      <c r="Q290" s="33">
        <v>14914291</v>
      </c>
      <c r="R290" s="33">
        <v>14568537</v>
      </c>
      <c r="S290" s="33">
        <v>10104534</v>
      </c>
      <c r="T290" s="38">
        <f t="shared" si="70"/>
        <v>0.69358604779601407</v>
      </c>
      <c r="U290" s="38">
        <f t="shared" si="71"/>
        <v>5.1839068220440598E-2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39626930</v>
      </c>
      <c r="E292" s="34">
        <f>SUM(E286:E291)</f>
        <v>43977585</v>
      </c>
      <c r="F292" s="34">
        <f>SUM(F286:F291)</f>
        <v>9642782</v>
      </c>
      <c r="G292" s="39">
        <f t="shared" si="64"/>
        <v>0.24333911307285222</v>
      </c>
      <c r="H292" s="34">
        <f>SUM(H286:H291)</f>
        <v>7834833</v>
      </c>
      <c r="I292" s="39">
        <f t="shared" si="65"/>
        <v>0.19771486208999789</v>
      </c>
      <c r="J292" s="34">
        <f>SUM(J286:J291)</f>
        <v>8423372</v>
      </c>
      <c r="K292" s="39">
        <f t="shared" si="66"/>
        <v>0.19153784820153266</v>
      </c>
      <c r="L292" s="34">
        <f>SUM(L286:L291)</f>
        <v>6108279</v>
      </c>
      <c r="M292" s="39">
        <f t="shared" si="67"/>
        <v>0.13889528040250504</v>
      </c>
      <c r="N292" s="34">
        <f t="shared" si="68"/>
        <v>32009266</v>
      </c>
      <c r="O292" s="39">
        <f t="shared" si="69"/>
        <v>0.72785411022456104</v>
      </c>
      <c r="P292" s="34">
        <f>SUM(P286:P291)</f>
        <v>8547897</v>
      </c>
      <c r="Q292" s="34">
        <f>SUM(Q286:Q291)</f>
        <v>43229436</v>
      </c>
      <c r="R292" s="34">
        <f>SUM(R286:R291)</f>
        <v>45192405</v>
      </c>
      <c r="S292" s="34">
        <f>SUM(S286:S291)</f>
        <v>32555396</v>
      </c>
      <c r="T292" s="39">
        <f t="shared" si="70"/>
        <v>0.72037316889862357</v>
      </c>
      <c r="U292" s="39">
        <f t="shared" si="71"/>
        <v>-0.28540563836929711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42229823</v>
      </c>
      <c r="E293" s="33">
        <v>42819823</v>
      </c>
      <c r="F293" s="33">
        <v>10111348</v>
      </c>
      <c r="G293" s="38">
        <f t="shared" si="64"/>
        <v>0.23943619181164932</v>
      </c>
      <c r="H293" s="33">
        <v>11454929</v>
      </c>
      <c r="I293" s="38">
        <f t="shared" si="65"/>
        <v>0.27125211962171852</v>
      </c>
      <c r="J293" s="33">
        <v>10867490</v>
      </c>
      <c r="K293" s="38">
        <f t="shared" si="66"/>
        <v>0.25379577117822277</v>
      </c>
      <c r="L293" s="33">
        <v>10321304</v>
      </c>
      <c r="M293" s="38">
        <f t="shared" si="67"/>
        <v>0.24104032377714404</v>
      </c>
      <c r="N293" s="33">
        <f t="shared" si="68"/>
        <v>42755071</v>
      </c>
      <c r="O293" s="38">
        <f t="shared" si="69"/>
        <v>0.99848780318405328</v>
      </c>
      <c r="P293" s="33">
        <v>10349656</v>
      </c>
      <c r="Q293" s="33">
        <v>41707893</v>
      </c>
      <c r="R293" s="33">
        <v>41507893</v>
      </c>
      <c r="S293" s="33">
        <v>40225418</v>
      </c>
      <c r="T293" s="38">
        <f t="shared" si="70"/>
        <v>0.96910286436365245</v>
      </c>
      <c r="U293" s="38">
        <f t="shared" si="71"/>
        <v>-2.7394147206438735E-3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5957055</v>
      </c>
      <c r="E294" s="33">
        <v>6394310</v>
      </c>
      <c r="F294" s="33">
        <v>863105</v>
      </c>
      <c r="G294" s="38">
        <f t="shared" si="64"/>
        <v>0.14488786825033512</v>
      </c>
      <c r="H294" s="33">
        <v>0</v>
      </c>
      <c r="I294" s="38">
        <f t="shared" si="65"/>
        <v>0</v>
      </c>
      <c r="J294" s="33">
        <v>577608</v>
      </c>
      <c r="K294" s="38">
        <f t="shared" si="66"/>
        <v>9.0331560402920716E-2</v>
      </c>
      <c r="L294" s="33">
        <v>310219</v>
      </c>
      <c r="M294" s="38">
        <f t="shared" si="67"/>
        <v>4.8514851485148516E-2</v>
      </c>
      <c r="N294" s="33">
        <f t="shared" si="68"/>
        <v>1750932</v>
      </c>
      <c r="O294" s="38">
        <f t="shared" si="69"/>
        <v>0.2738265739383921</v>
      </c>
      <c r="P294" s="33">
        <v>992014</v>
      </c>
      <c r="Q294" s="33">
        <v>3429515</v>
      </c>
      <c r="R294" s="33">
        <v>6257743</v>
      </c>
      <c r="S294" s="33">
        <v>4174759</v>
      </c>
      <c r="T294" s="38">
        <f t="shared" si="70"/>
        <v>0.66713493986569916</v>
      </c>
      <c r="U294" s="38">
        <f t="shared" si="71"/>
        <v>-0.68728364720659185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2606853</v>
      </c>
      <c r="E295" s="33">
        <v>2453202</v>
      </c>
      <c r="F295" s="33">
        <v>574174</v>
      </c>
      <c r="G295" s="38">
        <f t="shared" si="64"/>
        <v>0.2202556108840813</v>
      </c>
      <c r="H295" s="33">
        <v>645348</v>
      </c>
      <c r="I295" s="38">
        <f t="shared" si="65"/>
        <v>0.24755826277891388</v>
      </c>
      <c r="J295" s="33">
        <v>550103</v>
      </c>
      <c r="K295" s="38">
        <f t="shared" si="66"/>
        <v>0.22423877039069753</v>
      </c>
      <c r="L295" s="33">
        <v>526635</v>
      </c>
      <c r="M295" s="38">
        <f t="shared" si="67"/>
        <v>0.21467249741358438</v>
      </c>
      <c r="N295" s="33">
        <f t="shared" si="68"/>
        <v>2296260</v>
      </c>
      <c r="O295" s="38">
        <f t="shared" si="69"/>
        <v>0.93602565137318494</v>
      </c>
      <c r="P295" s="33">
        <v>516401</v>
      </c>
      <c r="Q295" s="33">
        <v>2372341</v>
      </c>
      <c r="R295" s="33">
        <v>2260585</v>
      </c>
      <c r="S295" s="33">
        <v>2063528</v>
      </c>
      <c r="T295" s="38">
        <f t="shared" si="70"/>
        <v>0.91282920129081635</v>
      </c>
      <c r="U295" s="38">
        <f t="shared" si="71"/>
        <v>1.981793218835759E-2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35834802</v>
      </c>
      <c r="E296" s="33">
        <v>34067640</v>
      </c>
      <c r="F296" s="33">
        <v>7761412</v>
      </c>
      <c r="G296" s="38">
        <f t="shared" si="64"/>
        <v>0.21658866707286398</v>
      </c>
      <c r="H296" s="33">
        <v>4839037</v>
      </c>
      <c r="I296" s="38">
        <f t="shared" si="65"/>
        <v>0.13503735837580461</v>
      </c>
      <c r="J296" s="33">
        <v>7316274</v>
      </c>
      <c r="K296" s="38">
        <f t="shared" si="66"/>
        <v>0.21475728873499897</v>
      </c>
      <c r="L296" s="33">
        <v>7403156</v>
      </c>
      <c r="M296" s="38">
        <f t="shared" si="67"/>
        <v>0.21730756812036289</v>
      </c>
      <c r="N296" s="33">
        <f t="shared" si="68"/>
        <v>27319879</v>
      </c>
      <c r="O296" s="38">
        <f t="shared" si="69"/>
        <v>0.80193048300381242</v>
      </c>
      <c r="P296" s="33">
        <v>4866449</v>
      </c>
      <c r="Q296" s="33">
        <v>26740639</v>
      </c>
      <c r="R296" s="33">
        <v>35174068</v>
      </c>
      <c r="S296" s="33">
        <v>24614357</v>
      </c>
      <c r="T296" s="38">
        <f t="shared" si="70"/>
        <v>0.69978704197649244</v>
      </c>
      <c r="U296" s="38">
        <f t="shared" si="71"/>
        <v>0.52126447847290702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10753051</v>
      </c>
      <c r="E297" s="33">
        <v>8887781</v>
      </c>
      <c r="F297" s="33">
        <v>1699860</v>
      </c>
      <c r="G297" s="38">
        <f t="shared" si="64"/>
        <v>0.15808164585102405</v>
      </c>
      <c r="H297" s="33">
        <v>1789878</v>
      </c>
      <c r="I297" s="38">
        <f t="shared" si="65"/>
        <v>0.16645303737515985</v>
      </c>
      <c r="J297" s="33">
        <v>1707547</v>
      </c>
      <c r="K297" s="38">
        <f t="shared" si="66"/>
        <v>0.19212298322832211</v>
      </c>
      <c r="L297" s="33">
        <v>1955505</v>
      </c>
      <c r="M297" s="38">
        <f t="shared" si="67"/>
        <v>0.22002173545905329</v>
      </c>
      <c r="N297" s="33">
        <f t="shared" si="68"/>
        <v>7152790</v>
      </c>
      <c r="O297" s="38">
        <f t="shared" si="69"/>
        <v>0.80478918191166049</v>
      </c>
      <c r="P297" s="33">
        <v>1755863</v>
      </c>
      <c r="Q297" s="33">
        <v>10216870</v>
      </c>
      <c r="R297" s="33">
        <v>10000070</v>
      </c>
      <c r="S297" s="33">
        <v>7550459</v>
      </c>
      <c r="T297" s="38">
        <f t="shared" si="70"/>
        <v>0.75504061471569694</v>
      </c>
      <c r="U297" s="38">
        <f t="shared" si="71"/>
        <v>0.11370021465228208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97381584</v>
      </c>
      <c r="E298" s="34">
        <f>SUM(E293:E297)</f>
        <v>94622756</v>
      </c>
      <c r="F298" s="34">
        <f>SUM(F293:F297)</f>
        <v>21009899</v>
      </c>
      <c r="G298" s="39">
        <f t="shared" si="64"/>
        <v>0.21574817472675326</v>
      </c>
      <c r="H298" s="34">
        <f>SUM(H293:H297)</f>
        <v>18729192</v>
      </c>
      <c r="I298" s="39">
        <f t="shared" si="65"/>
        <v>0.19232786355169576</v>
      </c>
      <c r="J298" s="34">
        <f>SUM(J293:J297)</f>
        <v>21019022</v>
      </c>
      <c r="K298" s="39">
        <f t="shared" si="66"/>
        <v>0.2221349587407917</v>
      </c>
      <c r="L298" s="34">
        <f>SUM(L293:L297)</f>
        <v>20516819</v>
      </c>
      <c r="M298" s="39">
        <f t="shared" si="67"/>
        <v>0.21682753565114929</v>
      </c>
      <c r="N298" s="34">
        <f t="shared" si="68"/>
        <v>81274932</v>
      </c>
      <c r="O298" s="39">
        <f t="shared" si="69"/>
        <v>0.85893642751221488</v>
      </c>
      <c r="P298" s="34">
        <f>SUM(P293:P297)</f>
        <v>18480383</v>
      </c>
      <c r="Q298" s="34">
        <f>SUM(Q293:Q297)</f>
        <v>84467258</v>
      </c>
      <c r="R298" s="34">
        <f>SUM(R293:R297)</f>
        <v>95200359</v>
      </c>
      <c r="S298" s="34">
        <f>SUM(S293:S297)</f>
        <v>78628521</v>
      </c>
      <c r="T298" s="39">
        <f t="shared" si="70"/>
        <v>0.82592672786034349</v>
      </c>
      <c r="U298" s="39">
        <f t="shared" si="71"/>
        <v>0.11019446945444789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258085036</v>
      </c>
      <c r="E299" s="34">
        <f>SUM(E263:E266,E268:E274,E276:E284,E286:E291,E293:E297)</f>
        <v>267955218</v>
      </c>
      <c r="F299" s="34">
        <f>SUM(F263:F266,F268:F274,F276:F284,F286:F291,F293:F297)</f>
        <v>55809162</v>
      </c>
      <c r="G299" s="39">
        <f t="shared" si="64"/>
        <v>0.21624330827146446</v>
      </c>
      <c r="H299" s="34">
        <f>SUM(H263:H266,H268:H274,H276:H284,H286:H291,H293:H297)</f>
        <v>58267667</v>
      </c>
      <c r="I299" s="39">
        <f t="shared" si="65"/>
        <v>0.22576925769535899</v>
      </c>
      <c r="J299" s="34">
        <f>SUM(J263:J266,J268:J274,J276:J284,J286:J291,J293:J297)</f>
        <v>58364564</v>
      </c>
      <c r="K299" s="39">
        <f t="shared" si="66"/>
        <v>0.21781462005341504</v>
      </c>
      <c r="L299" s="34">
        <f>SUM(L263:L266,L268:L274,L276:L284,L286:L291,L293:L297)</f>
        <v>56475571</v>
      </c>
      <c r="M299" s="39">
        <f t="shared" si="67"/>
        <v>0.2107649607331028</v>
      </c>
      <c r="N299" s="34">
        <f t="shared" si="68"/>
        <v>228916964</v>
      </c>
      <c r="O299" s="39">
        <f t="shared" si="69"/>
        <v>0.8543105288585946</v>
      </c>
      <c r="P299" s="34">
        <f>SUM(P263:P266,P268:P274,P276:P284,P286:P291,P293:P297)</f>
        <v>72142325</v>
      </c>
      <c r="Q299" s="34">
        <f>SUM(Q263:Q266,Q268:Q274,Q276:Q284,Q286:Q291,Q293:Q297)</f>
        <v>227258984</v>
      </c>
      <c r="R299" s="34">
        <f>SUM(R263:R266,R268:R274,R276:R284,R286:R291,R293:R297)</f>
        <v>271312373</v>
      </c>
      <c r="S299" s="34">
        <f>SUM(S263:S266,S268:S274,S276:S284,S286:S291,S293:S297)</f>
        <v>222825993</v>
      </c>
      <c r="T299" s="39">
        <f t="shared" si="70"/>
        <v>0.82128946253402157</v>
      </c>
      <c r="U299" s="39">
        <f t="shared" si="71"/>
        <v>-0.21716452858983959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970741498</v>
      </c>
      <c r="E302" s="33">
        <v>1015586166</v>
      </c>
      <c r="F302" s="33">
        <v>207217830</v>
      </c>
      <c r="G302" s="38">
        <f t="shared" ref="G302:G339" si="72">IF(($D302     =0),0,($F302     /$D302     ))</f>
        <v>0.21346345080222376</v>
      </c>
      <c r="H302" s="33">
        <v>287515835</v>
      </c>
      <c r="I302" s="38">
        <f t="shared" ref="I302:I339" si="73">IF(($D302     =0),0,($H302     /$D302     ))</f>
        <v>0.29618166689315678</v>
      </c>
      <c r="J302" s="33">
        <v>237400265</v>
      </c>
      <c r="K302" s="38">
        <f t="shared" ref="K302:K339" si="74">IF(($E302     =0),0,($J302     /$E302     ))</f>
        <v>0.2337568912887299</v>
      </c>
      <c r="L302" s="33">
        <v>256787978</v>
      </c>
      <c r="M302" s="38">
        <f t="shared" ref="M302:M339" si="75">IF(($E302     =0),0,($L302     /$E302     ))</f>
        <v>0.25284706172336735</v>
      </c>
      <c r="N302" s="33">
        <f t="shared" ref="N302:N339" si="76">$F302     +$H302     +$J302     +$L302</f>
        <v>988921908</v>
      </c>
      <c r="O302" s="38">
        <f t="shared" ref="O302:O339" si="77">IF(($E302     =0),0,($N302     /$E302     ))</f>
        <v>0.97374495745149803</v>
      </c>
      <c r="P302" s="33">
        <v>254958301</v>
      </c>
      <c r="Q302" s="33">
        <v>1013227717</v>
      </c>
      <c r="R302" s="33">
        <v>1022478168</v>
      </c>
      <c r="S302" s="33">
        <v>983113611</v>
      </c>
      <c r="T302" s="38">
        <f t="shared" ref="T302:T339" si="78">IF(($R302     =0),0,($S302     /$R302     ))</f>
        <v>0.96150083372733686</v>
      </c>
      <c r="U302" s="38">
        <f t="shared" ref="U302:U339" si="79">IF(($P302     =0),0,(($L302     /$P302     )-1))</f>
        <v>7.176377442207782E-3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970741498</v>
      </c>
      <c r="E303" s="34">
        <f>E302</f>
        <v>1015586166</v>
      </c>
      <c r="F303" s="34">
        <f>F302</f>
        <v>207217830</v>
      </c>
      <c r="G303" s="39">
        <f t="shared" si="72"/>
        <v>0.21346345080222376</v>
      </c>
      <c r="H303" s="34">
        <f>H302</f>
        <v>287515835</v>
      </c>
      <c r="I303" s="39">
        <f t="shared" si="73"/>
        <v>0.29618166689315678</v>
      </c>
      <c r="J303" s="34">
        <f>J302</f>
        <v>237400265</v>
      </c>
      <c r="K303" s="39">
        <f t="shared" si="74"/>
        <v>0.2337568912887299</v>
      </c>
      <c r="L303" s="34">
        <f>L302</f>
        <v>256787978</v>
      </c>
      <c r="M303" s="39">
        <f t="shared" si="75"/>
        <v>0.25284706172336735</v>
      </c>
      <c r="N303" s="34">
        <f t="shared" si="76"/>
        <v>988921908</v>
      </c>
      <c r="O303" s="39">
        <f t="shared" si="77"/>
        <v>0.97374495745149803</v>
      </c>
      <c r="P303" s="34">
        <f>P302</f>
        <v>254958301</v>
      </c>
      <c r="Q303" s="34">
        <f>Q302</f>
        <v>1013227717</v>
      </c>
      <c r="R303" s="34">
        <f>R302</f>
        <v>1022478168</v>
      </c>
      <c r="S303" s="34">
        <f>S302</f>
        <v>983113611</v>
      </c>
      <c r="T303" s="39">
        <f t="shared" si="78"/>
        <v>0.96150083372733686</v>
      </c>
      <c r="U303" s="39">
        <f t="shared" si="79"/>
        <v>7.176377442207782E-3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28580401</v>
      </c>
      <c r="E304" s="33">
        <v>27832565</v>
      </c>
      <c r="F304" s="33">
        <v>5725383</v>
      </c>
      <c r="G304" s="38">
        <f t="shared" si="72"/>
        <v>0.2003254957829318</v>
      </c>
      <c r="H304" s="33">
        <v>7332982</v>
      </c>
      <c r="I304" s="38">
        <f t="shared" si="73"/>
        <v>0.25657379684770693</v>
      </c>
      <c r="J304" s="33">
        <v>6019605</v>
      </c>
      <c r="K304" s="38">
        <f t="shared" si="74"/>
        <v>0.21627920387502914</v>
      </c>
      <c r="L304" s="33">
        <v>5677134</v>
      </c>
      <c r="M304" s="38">
        <f t="shared" si="75"/>
        <v>0.20397451690133483</v>
      </c>
      <c r="N304" s="33">
        <f t="shared" si="76"/>
        <v>24755104</v>
      </c>
      <c r="O304" s="38">
        <f t="shared" si="77"/>
        <v>0.88942948664630805</v>
      </c>
      <c r="P304" s="33">
        <v>5979951</v>
      </c>
      <c r="Q304" s="33">
        <v>26692312</v>
      </c>
      <c r="R304" s="33">
        <v>27913280</v>
      </c>
      <c r="S304" s="33">
        <v>24800112</v>
      </c>
      <c r="T304" s="38">
        <f t="shared" si="78"/>
        <v>0.88847000424170863</v>
      </c>
      <c r="U304" s="38">
        <f t="shared" si="79"/>
        <v>-5.0638709246948688E-2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10531591</v>
      </c>
      <c r="E305" s="33">
        <v>13716416</v>
      </c>
      <c r="F305" s="33">
        <v>1942144</v>
      </c>
      <c r="G305" s="38">
        <f t="shared" si="72"/>
        <v>0.18441126321749488</v>
      </c>
      <c r="H305" s="33">
        <v>2352945</v>
      </c>
      <c r="I305" s="38">
        <f t="shared" si="73"/>
        <v>0.22341781028146648</v>
      </c>
      <c r="J305" s="33">
        <v>1743160</v>
      </c>
      <c r="K305" s="38">
        <f t="shared" si="74"/>
        <v>0.1270856760249908</v>
      </c>
      <c r="L305" s="33">
        <v>2057127</v>
      </c>
      <c r="M305" s="38">
        <f t="shared" si="75"/>
        <v>0.14997554754828082</v>
      </c>
      <c r="N305" s="33">
        <f t="shared" si="76"/>
        <v>8095376</v>
      </c>
      <c r="O305" s="38">
        <f t="shared" si="77"/>
        <v>0.59019615619707078</v>
      </c>
      <c r="P305" s="33">
        <v>1750377</v>
      </c>
      <c r="Q305" s="33">
        <v>10440719</v>
      </c>
      <c r="R305" s="33">
        <v>10322074</v>
      </c>
      <c r="S305" s="33">
        <v>7198166</v>
      </c>
      <c r="T305" s="38">
        <f t="shared" si="78"/>
        <v>0.69735655838158106</v>
      </c>
      <c r="U305" s="38">
        <f t="shared" si="79"/>
        <v>0.17524796086785877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13228390</v>
      </c>
      <c r="E306" s="33">
        <v>14597980</v>
      </c>
      <c r="F306" s="33">
        <v>2397259</v>
      </c>
      <c r="G306" s="38">
        <f t="shared" si="72"/>
        <v>0.18122076836258985</v>
      </c>
      <c r="H306" s="33">
        <v>3159238</v>
      </c>
      <c r="I306" s="38">
        <f t="shared" si="73"/>
        <v>0.23882256268525498</v>
      </c>
      <c r="J306" s="33">
        <v>3128233</v>
      </c>
      <c r="K306" s="38">
        <f t="shared" si="74"/>
        <v>0.21429218289105753</v>
      </c>
      <c r="L306" s="33">
        <v>3382547</v>
      </c>
      <c r="M306" s="38">
        <f t="shared" si="75"/>
        <v>0.23171336034163631</v>
      </c>
      <c r="N306" s="33">
        <f t="shared" si="76"/>
        <v>12067277</v>
      </c>
      <c r="O306" s="38">
        <f t="shared" si="77"/>
        <v>0.82664019268419331</v>
      </c>
      <c r="P306" s="33">
        <v>1410810</v>
      </c>
      <c r="Q306" s="33">
        <v>11591565</v>
      </c>
      <c r="R306" s="33">
        <v>11567639</v>
      </c>
      <c r="S306" s="33">
        <v>9223707</v>
      </c>
      <c r="T306" s="38">
        <f t="shared" si="78"/>
        <v>0.79737161576359705</v>
      </c>
      <c r="U306" s="38">
        <f t="shared" si="79"/>
        <v>1.3975921633671438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31108324</v>
      </c>
      <c r="E307" s="33">
        <v>33874415</v>
      </c>
      <c r="F307" s="33">
        <v>6741795</v>
      </c>
      <c r="G307" s="38">
        <f t="shared" si="72"/>
        <v>0.2167199685846142</v>
      </c>
      <c r="H307" s="33">
        <v>9299982</v>
      </c>
      <c r="I307" s="38">
        <f t="shared" si="73"/>
        <v>0.29895477493419448</v>
      </c>
      <c r="J307" s="33">
        <v>6631624</v>
      </c>
      <c r="K307" s="38">
        <f t="shared" si="74"/>
        <v>0.1957708789952535</v>
      </c>
      <c r="L307" s="33">
        <v>7056517</v>
      </c>
      <c r="M307" s="38">
        <f t="shared" si="75"/>
        <v>0.20831406239783035</v>
      </c>
      <c r="N307" s="33">
        <f t="shared" si="76"/>
        <v>29729918</v>
      </c>
      <c r="O307" s="38">
        <f t="shared" si="77"/>
        <v>0.87765111220370895</v>
      </c>
      <c r="P307" s="33">
        <v>9322621</v>
      </c>
      <c r="Q307" s="33">
        <v>31546742</v>
      </c>
      <c r="R307" s="33">
        <v>31712868</v>
      </c>
      <c r="S307" s="33">
        <v>27730049</v>
      </c>
      <c r="T307" s="38">
        <f t="shared" si="78"/>
        <v>0.87441000290481452</v>
      </c>
      <c r="U307" s="38">
        <f t="shared" si="79"/>
        <v>-0.24307584744676414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22657141</v>
      </c>
      <c r="E308" s="33">
        <v>24030912</v>
      </c>
      <c r="F308" s="33">
        <v>4423715</v>
      </c>
      <c r="G308" s="38">
        <f t="shared" si="72"/>
        <v>0.19524594916896179</v>
      </c>
      <c r="H308" s="33">
        <v>6392813</v>
      </c>
      <c r="I308" s="38">
        <f t="shared" si="73"/>
        <v>0.2821544430517513</v>
      </c>
      <c r="J308" s="33">
        <v>5095009</v>
      </c>
      <c r="K308" s="38">
        <f t="shared" si="74"/>
        <v>0.21201896124458364</v>
      </c>
      <c r="L308" s="33">
        <v>5015631</v>
      </c>
      <c r="M308" s="38">
        <f t="shared" si="75"/>
        <v>0.20871579905082255</v>
      </c>
      <c r="N308" s="33">
        <f t="shared" si="76"/>
        <v>20927168</v>
      </c>
      <c r="O308" s="38">
        <f t="shared" si="77"/>
        <v>0.87084368666490897</v>
      </c>
      <c r="P308" s="33">
        <v>5439646</v>
      </c>
      <c r="Q308" s="33">
        <v>21828019</v>
      </c>
      <c r="R308" s="33">
        <v>23133493</v>
      </c>
      <c r="S308" s="33">
        <v>19067345</v>
      </c>
      <c r="T308" s="38">
        <f t="shared" si="78"/>
        <v>0.8242311267044713</v>
      </c>
      <c r="U308" s="38">
        <f t="shared" si="79"/>
        <v>-7.7949006240479624E-2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2775983</v>
      </c>
      <c r="E309" s="33">
        <v>2775983</v>
      </c>
      <c r="F309" s="33">
        <v>350963</v>
      </c>
      <c r="G309" s="38">
        <f t="shared" si="72"/>
        <v>0.12642836789706566</v>
      </c>
      <c r="H309" s="33">
        <v>510568</v>
      </c>
      <c r="I309" s="38">
        <f t="shared" si="73"/>
        <v>0.18392331653327848</v>
      </c>
      <c r="J309" s="33">
        <v>1180157</v>
      </c>
      <c r="K309" s="38">
        <f t="shared" si="74"/>
        <v>0.42513120577467511</v>
      </c>
      <c r="L309" s="33">
        <v>588536</v>
      </c>
      <c r="M309" s="38">
        <f t="shared" si="75"/>
        <v>0.21200994386492999</v>
      </c>
      <c r="N309" s="33">
        <f t="shared" si="76"/>
        <v>2630224</v>
      </c>
      <c r="O309" s="38">
        <f t="shared" si="77"/>
        <v>0.94749283406994933</v>
      </c>
      <c r="P309" s="33">
        <v>685210</v>
      </c>
      <c r="Q309" s="33">
        <v>2554702</v>
      </c>
      <c r="R309" s="33">
        <v>2895252</v>
      </c>
      <c r="S309" s="33">
        <v>2447813</v>
      </c>
      <c r="T309" s="38">
        <f t="shared" si="78"/>
        <v>0.84545766655199617</v>
      </c>
      <c r="U309" s="38">
        <f t="shared" si="79"/>
        <v>-0.14108667415828724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108881830</v>
      </c>
      <c r="E310" s="34">
        <f>SUM(E304:E309)</f>
        <v>116828271</v>
      </c>
      <c r="F310" s="34">
        <f>SUM(F304:F309)</f>
        <v>21581259</v>
      </c>
      <c r="G310" s="39">
        <f t="shared" si="72"/>
        <v>0.19820808485676628</v>
      </c>
      <c r="H310" s="34">
        <f>SUM(H304:H309)</f>
        <v>29048528</v>
      </c>
      <c r="I310" s="39">
        <f t="shared" si="73"/>
        <v>0.26678949095546978</v>
      </c>
      <c r="J310" s="34">
        <f>SUM(J304:J309)</f>
        <v>23797788</v>
      </c>
      <c r="K310" s="39">
        <f t="shared" si="74"/>
        <v>0.2036988803848685</v>
      </c>
      <c r="L310" s="34">
        <f>SUM(L304:L309)</f>
        <v>23777492</v>
      </c>
      <c r="M310" s="39">
        <f t="shared" si="75"/>
        <v>0.20352515531108048</v>
      </c>
      <c r="N310" s="34">
        <f t="shared" si="76"/>
        <v>98205067</v>
      </c>
      <c r="O310" s="39">
        <f t="shared" si="77"/>
        <v>0.84059334405453967</v>
      </c>
      <c r="P310" s="34">
        <f>SUM(P304:P309)</f>
        <v>24588615</v>
      </c>
      <c r="Q310" s="34">
        <f>SUM(Q304:Q309)</f>
        <v>104654059</v>
      </c>
      <c r="R310" s="34">
        <f>SUM(R304:R309)</f>
        <v>107544606</v>
      </c>
      <c r="S310" s="34">
        <f>SUM(S304:S309)</f>
        <v>90467192</v>
      </c>
      <c r="T310" s="39">
        <f t="shared" si="78"/>
        <v>0.84120622469898676</v>
      </c>
      <c r="U310" s="39">
        <f t="shared" si="79"/>
        <v>-3.298774656482284E-2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28679598</v>
      </c>
      <c r="E311" s="33">
        <v>29617038</v>
      </c>
      <c r="F311" s="33">
        <v>6035668</v>
      </c>
      <c r="G311" s="38">
        <f t="shared" si="72"/>
        <v>0.21045162487981875</v>
      </c>
      <c r="H311" s="33">
        <v>7450329</v>
      </c>
      <c r="I311" s="38">
        <f t="shared" si="73"/>
        <v>0.25977801362487718</v>
      </c>
      <c r="J311" s="33">
        <v>7001963</v>
      </c>
      <c r="K311" s="38">
        <f t="shared" si="74"/>
        <v>0.2364167206727425</v>
      </c>
      <c r="L311" s="33">
        <v>6569332</v>
      </c>
      <c r="M311" s="38">
        <f t="shared" si="75"/>
        <v>0.22180921670830148</v>
      </c>
      <c r="N311" s="33">
        <f t="shared" si="76"/>
        <v>27057292</v>
      </c>
      <c r="O311" s="38">
        <f t="shared" si="77"/>
        <v>0.91357184334233554</v>
      </c>
      <c r="P311" s="33">
        <v>6349335</v>
      </c>
      <c r="Q311" s="33">
        <v>28760312</v>
      </c>
      <c r="R311" s="33">
        <v>28814302</v>
      </c>
      <c r="S311" s="33">
        <v>22927798</v>
      </c>
      <c r="T311" s="38">
        <f t="shared" si="78"/>
        <v>0.79570895036777223</v>
      </c>
      <c r="U311" s="38">
        <f t="shared" si="79"/>
        <v>3.4648825428174712E-2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38844069</v>
      </c>
      <c r="E312" s="33">
        <v>37213060</v>
      </c>
      <c r="F312" s="33">
        <v>6458165</v>
      </c>
      <c r="G312" s="38">
        <f t="shared" si="72"/>
        <v>0.16625871506921688</v>
      </c>
      <c r="H312" s="33">
        <v>12237748</v>
      </c>
      <c r="I312" s="38">
        <f t="shared" si="73"/>
        <v>0.31504804504389072</v>
      </c>
      <c r="J312" s="33">
        <v>7317342</v>
      </c>
      <c r="K312" s="38">
        <f t="shared" si="74"/>
        <v>0.19663370870334232</v>
      </c>
      <c r="L312" s="33">
        <v>9813958</v>
      </c>
      <c r="M312" s="38">
        <f t="shared" si="75"/>
        <v>0.26372348847420773</v>
      </c>
      <c r="N312" s="33">
        <f t="shared" si="76"/>
        <v>35827213</v>
      </c>
      <c r="O312" s="38">
        <f t="shared" si="77"/>
        <v>0.9627591227380925</v>
      </c>
      <c r="P312" s="33">
        <v>9400776</v>
      </c>
      <c r="Q312" s="33">
        <v>44977245</v>
      </c>
      <c r="R312" s="33">
        <v>36386999</v>
      </c>
      <c r="S312" s="33">
        <v>35221423</v>
      </c>
      <c r="T312" s="38">
        <f t="shared" si="78"/>
        <v>0.96796724016729163</v>
      </c>
      <c r="U312" s="38">
        <f t="shared" si="79"/>
        <v>4.3951903544984017E-2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43177303</v>
      </c>
      <c r="E313" s="33">
        <v>47427634</v>
      </c>
      <c r="F313" s="33">
        <v>9034204</v>
      </c>
      <c r="G313" s="38">
        <f t="shared" si="72"/>
        <v>0.20923502331769078</v>
      </c>
      <c r="H313" s="33">
        <v>9366582</v>
      </c>
      <c r="I313" s="38">
        <f t="shared" si="73"/>
        <v>0.21693300297149176</v>
      </c>
      <c r="J313" s="33">
        <v>9254628</v>
      </c>
      <c r="K313" s="38">
        <f t="shared" si="74"/>
        <v>0.19513155558213172</v>
      </c>
      <c r="L313" s="33">
        <v>7755491</v>
      </c>
      <c r="M313" s="38">
        <f t="shared" si="75"/>
        <v>0.16352262058866357</v>
      </c>
      <c r="N313" s="33">
        <f t="shared" si="76"/>
        <v>35410905</v>
      </c>
      <c r="O313" s="38">
        <f t="shared" si="77"/>
        <v>0.74663022405882618</v>
      </c>
      <c r="P313" s="33">
        <v>11264848</v>
      </c>
      <c r="Q313" s="33">
        <v>39531757</v>
      </c>
      <c r="R313" s="33">
        <v>43999378</v>
      </c>
      <c r="S313" s="33">
        <v>31497518</v>
      </c>
      <c r="T313" s="38">
        <f t="shared" si="78"/>
        <v>0.71586280151505777</v>
      </c>
      <c r="U313" s="38">
        <f t="shared" si="79"/>
        <v>-0.31153167801287684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26949016</v>
      </c>
      <c r="E314" s="33">
        <v>30196332</v>
      </c>
      <c r="F314" s="33">
        <v>5568253</v>
      </c>
      <c r="G314" s="38">
        <f t="shared" si="72"/>
        <v>0.20662175568859359</v>
      </c>
      <c r="H314" s="33">
        <v>6872223</v>
      </c>
      <c r="I314" s="38">
        <f t="shared" si="73"/>
        <v>0.25500830902323113</v>
      </c>
      <c r="J314" s="33">
        <v>7708536</v>
      </c>
      <c r="K314" s="38">
        <f t="shared" si="74"/>
        <v>0.25528054202079908</v>
      </c>
      <c r="L314" s="33">
        <v>7523955</v>
      </c>
      <c r="M314" s="38">
        <f t="shared" si="75"/>
        <v>0.24916784594897154</v>
      </c>
      <c r="N314" s="33">
        <f t="shared" si="76"/>
        <v>27672967</v>
      </c>
      <c r="O314" s="38">
        <f t="shared" si="77"/>
        <v>0.91643471796508269</v>
      </c>
      <c r="P314" s="33">
        <v>8187388</v>
      </c>
      <c r="Q314" s="33">
        <v>23802153</v>
      </c>
      <c r="R314" s="33">
        <v>25021775</v>
      </c>
      <c r="S314" s="33">
        <v>23614998</v>
      </c>
      <c r="T314" s="38">
        <f t="shared" si="78"/>
        <v>0.94377788945828178</v>
      </c>
      <c r="U314" s="38">
        <f t="shared" si="79"/>
        <v>-8.1031093188694614E-2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19333000</v>
      </c>
      <c r="E315" s="33">
        <v>19316096</v>
      </c>
      <c r="F315" s="33">
        <v>3052745</v>
      </c>
      <c r="G315" s="38">
        <f t="shared" si="72"/>
        <v>0.15790332591941239</v>
      </c>
      <c r="H315" s="33">
        <v>4995420</v>
      </c>
      <c r="I315" s="38">
        <f t="shared" si="73"/>
        <v>0.25838824807324262</v>
      </c>
      <c r="J315" s="33">
        <v>3455156</v>
      </c>
      <c r="K315" s="38">
        <f t="shared" si="74"/>
        <v>0.17887444750740522</v>
      </c>
      <c r="L315" s="33">
        <v>4015960</v>
      </c>
      <c r="M315" s="38">
        <f t="shared" si="75"/>
        <v>0.20790743636809425</v>
      </c>
      <c r="N315" s="33">
        <f t="shared" si="76"/>
        <v>15519281</v>
      </c>
      <c r="O315" s="38">
        <f t="shared" si="77"/>
        <v>0.80343776506391351</v>
      </c>
      <c r="P315" s="33">
        <v>14996712</v>
      </c>
      <c r="Q315" s="33">
        <v>17438725</v>
      </c>
      <c r="R315" s="33">
        <v>28636072</v>
      </c>
      <c r="S315" s="33">
        <v>24970118</v>
      </c>
      <c r="T315" s="38">
        <f t="shared" si="78"/>
        <v>0.87198125497100298</v>
      </c>
      <c r="U315" s="38">
        <f t="shared" si="79"/>
        <v>-0.73221063390428509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20978052</v>
      </c>
      <c r="E316" s="33">
        <v>20460453</v>
      </c>
      <c r="F316" s="33">
        <v>3762982</v>
      </c>
      <c r="G316" s="38">
        <f t="shared" si="72"/>
        <v>0.17937709373587213</v>
      </c>
      <c r="H316" s="33">
        <v>4260284</v>
      </c>
      <c r="I316" s="38">
        <f t="shared" si="73"/>
        <v>0.20308291732711883</v>
      </c>
      <c r="J316" s="33">
        <v>3178501</v>
      </c>
      <c r="K316" s="38">
        <f t="shared" si="74"/>
        <v>0.15534851549963238</v>
      </c>
      <c r="L316" s="33">
        <v>6634433</v>
      </c>
      <c r="M316" s="38">
        <f t="shared" si="75"/>
        <v>0.3242564082036698</v>
      </c>
      <c r="N316" s="33">
        <f t="shared" si="76"/>
        <v>17836200</v>
      </c>
      <c r="O316" s="38">
        <f t="shared" si="77"/>
        <v>0.87174022979843113</v>
      </c>
      <c r="P316" s="33">
        <v>5121692</v>
      </c>
      <c r="Q316" s="33">
        <v>19680150</v>
      </c>
      <c r="R316" s="33">
        <v>17643064</v>
      </c>
      <c r="S316" s="33">
        <v>15761773</v>
      </c>
      <c r="T316" s="38">
        <f t="shared" si="78"/>
        <v>0.89336937166922936</v>
      </c>
      <c r="U316" s="38">
        <f t="shared" si="79"/>
        <v>0.29535961943826372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177961038</v>
      </c>
      <c r="E317" s="34">
        <f>SUM(E311:E316)</f>
        <v>184230613</v>
      </c>
      <c r="F317" s="34">
        <f>SUM(F311:F316)</f>
        <v>33912017</v>
      </c>
      <c r="G317" s="39">
        <f t="shared" si="72"/>
        <v>0.19055866037373867</v>
      </c>
      <c r="H317" s="34">
        <f>SUM(H311:H316)</f>
        <v>45182586</v>
      </c>
      <c r="I317" s="39">
        <f t="shared" si="73"/>
        <v>0.25389032626343749</v>
      </c>
      <c r="J317" s="34">
        <f>SUM(J311:J316)</f>
        <v>37916126</v>
      </c>
      <c r="K317" s="39">
        <f t="shared" si="74"/>
        <v>0.20580795657451348</v>
      </c>
      <c r="L317" s="34">
        <f>SUM(L311:L316)</f>
        <v>42313129</v>
      </c>
      <c r="M317" s="39">
        <f t="shared" si="75"/>
        <v>0.22967479894343076</v>
      </c>
      <c r="N317" s="34">
        <f t="shared" si="76"/>
        <v>159323858</v>
      </c>
      <c r="O317" s="39">
        <f t="shared" si="77"/>
        <v>0.86480664318258549</v>
      </c>
      <c r="P317" s="34">
        <f>SUM(P311:P316)</f>
        <v>55320751</v>
      </c>
      <c r="Q317" s="34">
        <f>SUM(Q311:Q316)</f>
        <v>174190342</v>
      </c>
      <c r="R317" s="34">
        <f>SUM(R311:R316)</f>
        <v>180501590</v>
      </c>
      <c r="S317" s="34">
        <f>SUM(S311:S316)</f>
        <v>153993628</v>
      </c>
      <c r="T317" s="39">
        <f t="shared" si="78"/>
        <v>0.8531427784098744</v>
      </c>
      <c r="U317" s="39">
        <f t="shared" si="79"/>
        <v>-0.2351309728242843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11260396</v>
      </c>
      <c r="E318" s="33">
        <v>11883736</v>
      </c>
      <c r="F318" s="33">
        <v>2458453</v>
      </c>
      <c r="G318" s="38">
        <f t="shared" si="72"/>
        <v>0.21832740162956968</v>
      </c>
      <c r="H318" s="33">
        <v>2832409</v>
      </c>
      <c r="I318" s="38">
        <f t="shared" si="73"/>
        <v>0.25153724611461264</v>
      </c>
      <c r="J318" s="33">
        <v>2619998</v>
      </c>
      <c r="K318" s="38">
        <f t="shared" si="74"/>
        <v>0.22046921944412093</v>
      </c>
      <c r="L318" s="33">
        <v>3254446</v>
      </c>
      <c r="M318" s="38">
        <f t="shared" si="75"/>
        <v>0.27385714391501126</v>
      </c>
      <c r="N318" s="33">
        <f t="shared" si="76"/>
        <v>11165306</v>
      </c>
      <c r="O318" s="38">
        <f t="shared" si="77"/>
        <v>0.93954510601716501</v>
      </c>
      <c r="P318" s="33">
        <v>2973026</v>
      </c>
      <c r="Q318" s="33">
        <v>11961396</v>
      </c>
      <c r="R318" s="33">
        <v>12346870</v>
      </c>
      <c r="S318" s="33">
        <v>10399390</v>
      </c>
      <c r="T318" s="38">
        <f t="shared" si="78"/>
        <v>0.8422693362771293</v>
      </c>
      <c r="U318" s="38">
        <f t="shared" si="79"/>
        <v>9.4657766195115789E-2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19164077</v>
      </c>
      <c r="E319" s="33">
        <v>20499196</v>
      </c>
      <c r="F319" s="33">
        <v>3392908</v>
      </c>
      <c r="G319" s="38">
        <f t="shared" si="72"/>
        <v>0.17704520807341778</v>
      </c>
      <c r="H319" s="33">
        <v>5105115</v>
      </c>
      <c r="I319" s="38">
        <f t="shared" si="73"/>
        <v>0.26638981882612972</v>
      </c>
      <c r="J319" s="33">
        <v>4736455</v>
      </c>
      <c r="K319" s="38">
        <f t="shared" si="74"/>
        <v>0.23105564725562897</v>
      </c>
      <c r="L319" s="33">
        <v>4586951</v>
      </c>
      <c r="M319" s="38">
        <f t="shared" si="75"/>
        <v>0.22376248317251077</v>
      </c>
      <c r="N319" s="33">
        <f t="shared" si="76"/>
        <v>17821429</v>
      </c>
      <c r="O319" s="38">
        <f t="shared" si="77"/>
        <v>0.86937209634953483</v>
      </c>
      <c r="P319" s="33">
        <v>5615260</v>
      </c>
      <c r="Q319" s="33">
        <v>23501989</v>
      </c>
      <c r="R319" s="33">
        <v>25869381</v>
      </c>
      <c r="S319" s="33">
        <v>22075966</v>
      </c>
      <c r="T319" s="38">
        <f t="shared" si="78"/>
        <v>0.85336274571084636</v>
      </c>
      <c r="U319" s="38">
        <f t="shared" si="79"/>
        <v>-0.18312758447516231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12559217</v>
      </c>
      <c r="E320" s="33">
        <v>12710717</v>
      </c>
      <c r="F320" s="33">
        <v>2656836</v>
      </c>
      <c r="G320" s="38">
        <f t="shared" si="72"/>
        <v>0.21154471652173856</v>
      </c>
      <c r="H320" s="33">
        <v>3081517</v>
      </c>
      <c r="I320" s="38">
        <f t="shared" si="73"/>
        <v>0.24535900605905608</v>
      </c>
      <c r="J320" s="33">
        <v>2589424</v>
      </c>
      <c r="K320" s="38">
        <f t="shared" si="74"/>
        <v>0.20371974295391834</v>
      </c>
      <c r="L320" s="33">
        <v>2846162</v>
      </c>
      <c r="M320" s="38">
        <f t="shared" si="75"/>
        <v>0.22391828879519543</v>
      </c>
      <c r="N320" s="33">
        <f t="shared" si="76"/>
        <v>11173939</v>
      </c>
      <c r="O320" s="38">
        <f t="shared" si="77"/>
        <v>0.87909588420543072</v>
      </c>
      <c r="P320" s="33">
        <v>3181605</v>
      </c>
      <c r="Q320" s="33">
        <v>11384600</v>
      </c>
      <c r="R320" s="33">
        <v>11000250</v>
      </c>
      <c r="S320" s="33">
        <v>12043127</v>
      </c>
      <c r="T320" s="38">
        <f t="shared" si="78"/>
        <v>1.0948048453444239</v>
      </c>
      <c r="U320" s="38">
        <f t="shared" si="79"/>
        <v>-0.10543200680159859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8691404</v>
      </c>
      <c r="E321" s="33">
        <v>10872471</v>
      </c>
      <c r="F321" s="33">
        <v>1553148</v>
      </c>
      <c r="G321" s="38">
        <f t="shared" si="72"/>
        <v>0.17869932176665587</v>
      </c>
      <c r="H321" s="33">
        <v>2228426</v>
      </c>
      <c r="I321" s="38">
        <f t="shared" si="73"/>
        <v>0.25639424884633139</v>
      </c>
      <c r="J321" s="33">
        <v>2730669</v>
      </c>
      <c r="K321" s="38">
        <f t="shared" si="74"/>
        <v>0.2511544063902309</v>
      </c>
      <c r="L321" s="33">
        <v>2138509</v>
      </c>
      <c r="M321" s="38">
        <f t="shared" si="75"/>
        <v>0.19669024640304858</v>
      </c>
      <c r="N321" s="33">
        <f t="shared" si="76"/>
        <v>8650752</v>
      </c>
      <c r="O321" s="38">
        <f t="shared" si="77"/>
        <v>0.79565647956200569</v>
      </c>
      <c r="P321" s="33">
        <v>1754771</v>
      </c>
      <c r="Q321" s="33">
        <v>8518885</v>
      </c>
      <c r="R321" s="33">
        <v>8164485</v>
      </c>
      <c r="S321" s="33">
        <v>7026813</v>
      </c>
      <c r="T321" s="38">
        <f t="shared" si="78"/>
        <v>0.86065599973543949</v>
      </c>
      <c r="U321" s="38">
        <f t="shared" si="79"/>
        <v>0.21868266571535555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51675094</v>
      </c>
      <c r="E323" s="34">
        <f>SUM(E318:E322)</f>
        <v>55966120</v>
      </c>
      <c r="F323" s="34">
        <f>SUM(F318:F322)</f>
        <v>10061345</v>
      </c>
      <c r="G323" s="39">
        <f t="shared" si="72"/>
        <v>0.19470395157868509</v>
      </c>
      <c r="H323" s="34">
        <f>SUM(H318:H322)</f>
        <v>13247467</v>
      </c>
      <c r="I323" s="39">
        <f t="shared" si="73"/>
        <v>0.25636077217392195</v>
      </c>
      <c r="J323" s="34">
        <f>SUM(J318:J322)</f>
        <v>12676546</v>
      </c>
      <c r="K323" s="39">
        <f t="shared" si="74"/>
        <v>0.22650392773342157</v>
      </c>
      <c r="L323" s="34">
        <f>SUM(L318:L322)</f>
        <v>12826068</v>
      </c>
      <c r="M323" s="39">
        <f t="shared" si="75"/>
        <v>0.22917557979720588</v>
      </c>
      <c r="N323" s="34">
        <f t="shared" si="76"/>
        <v>48811426</v>
      </c>
      <c r="O323" s="39">
        <f t="shared" si="77"/>
        <v>0.87216026410263925</v>
      </c>
      <c r="P323" s="34">
        <f>SUM(P318:P322)</f>
        <v>13524662</v>
      </c>
      <c r="Q323" s="34">
        <f>SUM(Q318:Q322)</f>
        <v>55366870</v>
      </c>
      <c r="R323" s="34">
        <f>SUM(R318:R322)</f>
        <v>57380986</v>
      </c>
      <c r="S323" s="34">
        <f>SUM(S318:S322)</f>
        <v>51545296</v>
      </c>
      <c r="T323" s="39">
        <f t="shared" si="78"/>
        <v>0.89829923800891121</v>
      </c>
      <c r="U323" s="39">
        <f t="shared" si="79"/>
        <v>-5.1653342612185016E-2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9166479</v>
      </c>
      <c r="E324" s="33">
        <v>9855822</v>
      </c>
      <c r="F324" s="33">
        <v>2074952</v>
      </c>
      <c r="G324" s="38">
        <f t="shared" si="72"/>
        <v>0.22636303426866522</v>
      </c>
      <c r="H324" s="33">
        <v>2807088</v>
      </c>
      <c r="I324" s="38">
        <f t="shared" si="73"/>
        <v>0.30623405126439496</v>
      </c>
      <c r="J324" s="33">
        <v>2121732</v>
      </c>
      <c r="K324" s="38">
        <f t="shared" si="74"/>
        <v>0.21527702103386201</v>
      </c>
      <c r="L324" s="33">
        <v>1999346</v>
      </c>
      <c r="M324" s="38">
        <f t="shared" si="75"/>
        <v>0.20285938605628226</v>
      </c>
      <c r="N324" s="33">
        <f t="shared" si="76"/>
        <v>9003118</v>
      </c>
      <c r="O324" s="38">
        <f t="shared" si="77"/>
        <v>0.91348220371674727</v>
      </c>
      <c r="P324" s="33">
        <v>2045909</v>
      </c>
      <c r="Q324" s="33">
        <v>8332966</v>
      </c>
      <c r="R324" s="33">
        <v>8752971</v>
      </c>
      <c r="S324" s="33">
        <v>7216947</v>
      </c>
      <c r="T324" s="38">
        <f t="shared" si="78"/>
        <v>0.82451398502291395</v>
      </c>
      <c r="U324" s="38">
        <f t="shared" si="79"/>
        <v>-2.2759076772231768E-2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22002113</v>
      </c>
      <c r="E325" s="33">
        <v>22378128</v>
      </c>
      <c r="F325" s="33">
        <v>3904710</v>
      </c>
      <c r="G325" s="38">
        <f t="shared" si="72"/>
        <v>0.1774697730168007</v>
      </c>
      <c r="H325" s="33">
        <v>6084547</v>
      </c>
      <c r="I325" s="38">
        <f t="shared" si="73"/>
        <v>0.27654375741093595</v>
      </c>
      <c r="J325" s="33">
        <v>4806302</v>
      </c>
      <c r="K325" s="38">
        <f t="shared" si="74"/>
        <v>0.21477676774393284</v>
      </c>
      <c r="L325" s="33">
        <v>5301911</v>
      </c>
      <c r="M325" s="38">
        <f t="shared" si="75"/>
        <v>0.23692379451936282</v>
      </c>
      <c r="N325" s="33">
        <f t="shared" si="76"/>
        <v>20097470</v>
      </c>
      <c r="O325" s="38">
        <f t="shared" si="77"/>
        <v>0.89808539838542345</v>
      </c>
      <c r="P325" s="33">
        <v>5339998</v>
      </c>
      <c r="Q325" s="33">
        <v>21220504</v>
      </c>
      <c r="R325" s="33">
        <v>21132561</v>
      </c>
      <c r="S325" s="33">
        <v>19113951</v>
      </c>
      <c r="T325" s="38">
        <f t="shared" si="78"/>
        <v>0.90447868575891011</v>
      </c>
      <c r="U325" s="38">
        <f t="shared" si="79"/>
        <v>-7.1323996750560781E-3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32030281</v>
      </c>
      <c r="E326" s="33">
        <v>29256510</v>
      </c>
      <c r="F326" s="33">
        <v>5618700</v>
      </c>
      <c r="G326" s="38">
        <f t="shared" si="72"/>
        <v>0.17541837987621775</v>
      </c>
      <c r="H326" s="33">
        <v>6787802</v>
      </c>
      <c r="I326" s="38">
        <f t="shared" si="73"/>
        <v>0.21191827820680062</v>
      </c>
      <c r="J326" s="33">
        <v>7257403</v>
      </c>
      <c r="K326" s="38">
        <f t="shared" si="74"/>
        <v>0.24806113237703334</v>
      </c>
      <c r="L326" s="33">
        <v>7086319</v>
      </c>
      <c r="M326" s="38">
        <f t="shared" si="75"/>
        <v>0.24221340822948464</v>
      </c>
      <c r="N326" s="33">
        <f t="shared" si="76"/>
        <v>26750224</v>
      </c>
      <c r="O326" s="38">
        <f t="shared" si="77"/>
        <v>0.91433407470679173</v>
      </c>
      <c r="P326" s="33">
        <v>6709060</v>
      </c>
      <c r="Q326" s="33">
        <v>30162114</v>
      </c>
      <c r="R326" s="33">
        <v>28145003</v>
      </c>
      <c r="S326" s="33">
        <v>25931130</v>
      </c>
      <c r="T326" s="38">
        <f t="shared" si="78"/>
        <v>0.9213404596190663</v>
      </c>
      <c r="U326" s="38">
        <f t="shared" si="79"/>
        <v>5.6231275320238527E-2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60463643</v>
      </c>
      <c r="E327" s="33">
        <v>60161549</v>
      </c>
      <c r="F327" s="33">
        <v>11124809</v>
      </c>
      <c r="G327" s="38">
        <f t="shared" si="72"/>
        <v>0.18399170886874944</v>
      </c>
      <c r="H327" s="33">
        <v>14723942</v>
      </c>
      <c r="I327" s="38">
        <f t="shared" si="73"/>
        <v>0.24351728194743411</v>
      </c>
      <c r="J327" s="33">
        <v>10843730</v>
      </c>
      <c r="K327" s="38">
        <f t="shared" si="74"/>
        <v>0.18024353063116777</v>
      </c>
      <c r="L327" s="33">
        <v>12037940</v>
      </c>
      <c r="M327" s="38">
        <f t="shared" si="75"/>
        <v>0.2000935846914447</v>
      </c>
      <c r="N327" s="33">
        <f t="shared" si="76"/>
        <v>48730421</v>
      </c>
      <c r="O327" s="38">
        <f t="shared" si="77"/>
        <v>0.809992791242792</v>
      </c>
      <c r="P327" s="33">
        <v>12509191</v>
      </c>
      <c r="Q327" s="33">
        <v>62726218</v>
      </c>
      <c r="R327" s="33">
        <v>59714028</v>
      </c>
      <c r="S327" s="33">
        <v>46582135</v>
      </c>
      <c r="T327" s="38">
        <f t="shared" si="78"/>
        <v>0.78008696716959036</v>
      </c>
      <c r="U327" s="38">
        <f t="shared" si="79"/>
        <v>-3.7672380252248172E-2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22021100</v>
      </c>
      <c r="E328" s="33">
        <v>22322500</v>
      </c>
      <c r="F328" s="33">
        <v>5021114</v>
      </c>
      <c r="G328" s="38">
        <f t="shared" si="72"/>
        <v>0.22801376861283043</v>
      </c>
      <c r="H328" s="33">
        <v>6495228</v>
      </c>
      <c r="I328" s="38">
        <f t="shared" si="73"/>
        <v>0.2949547479462879</v>
      </c>
      <c r="J328" s="33">
        <v>4840300</v>
      </c>
      <c r="K328" s="38">
        <f t="shared" si="74"/>
        <v>0.21683503191846792</v>
      </c>
      <c r="L328" s="33">
        <v>5569566</v>
      </c>
      <c r="M328" s="38">
        <f t="shared" si="75"/>
        <v>0.24950458058013214</v>
      </c>
      <c r="N328" s="33">
        <f t="shared" si="76"/>
        <v>21926208</v>
      </c>
      <c r="O328" s="38">
        <f t="shared" si="77"/>
        <v>0.98224697054541377</v>
      </c>
      <c r="P328" s="33">
        <v>6133985</v>
      </c>
      <c r="Q328" s="33">
        <v>21186982</v>
      </c>
      <c r="R328" s="33">
        <v>23202223</v>
      </c>
      <c r="S328" s="33">
        <v>22304709</v>
      </c>
      <c r="T328" s="38">
        <f t="shared" si="78"/>
        <v>0.96131775821652954</v>
      </c>
      <c r="U328" s="38">
        <f t="shared" si="79"/>
        <v>-9.2015060356358869E-2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32704774</v>
      </c>
      <c r="E329" s="33">
        <v>30143191</v>
      </c>
      <c r="F329" s="33">
        <v>6964139</v>
      </c>
      <c r="G329" s="38">
        <f t="shared" si="72"/>
        <v>0.21293952375270961</v>
      </c>
      <c r="H329" s="33">
        <v>7322149</v>
      </c>
      <c r="I329" s="38">
        <f t="shared" si="73"/>
        <v>0.22388624364137175</v>
      </c>
      <c r="J329" s="33">
        <v>8042001</v>
      </c>
      <c r="K329" s="38">
        <f t="shared" si="74"/>
        <v>0.26679328674923636</v>
      </c>
      <c r="L329" s="33">
        <v>6620991</v>
      </c>
      <c r="M329" s="38">
        <f t="shared" si="75"/>
        <v>0.21965129703752997</v>
      </c>
      <c r="N329" s="33">
        <f t="shared" si="76"/>
        <v>28949280</v>
      </c>
      <c r="O329" s="38">
        <f t="shared" si="77"/>
        <v>0.96039201689031528</v>
      </c>
      <c r="P329" s="33">
        <v>6963715</v>
      </c>
      <c r="Q329" s="33">
        <v>26664661</v>
      </c>
      <c r="R329" s="33">
        <v>26556811</v>
      </c>
      <c r="S329" s="33">
        <v>26351496</v>
      </c>
      <c r="T329" s="38">
        <f t="shared" si="78"/>
        <v>0.99226883830291224</v>
      </c>
      <c r="U329" s="38">
        <f t="shared" si="79"/>
        <v>-4.9215684444294472E-2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15084832</v>
      </c>
      <c r="E330" s="33">
        <v>16542505</v>
      </c>
      <c r="F330" s="33">
        <v>3270757</v>
      </c>
      <c r="G330" s="38">
        <f t="shared" si="72"/>
        <v>0.21682422449252334</v>
      </c>
      <c r="H330" s="33">
        <v>4523544</v>
      </c>
      <c r="I330" s="38">
        <f t="shared" si="73"/>
        <v>0.29987367443004997</v>
      </c>
      <c r="J330" s="33">
        <v>3129412</v>
      </c>
      <c r="K330" s="38">
        <f t="shared" si="74"/>
        <v>0.1891740096194621</v>
      </c>
      <c r="L330" s="33">
        <v>3497571</v>
      </c>
      <c r="M330" s="38">
        <f t="shared" si="75"/>
        <v>0.21142934519288342</v>
      </c>
      <c r="N330" s="33">
        <f t="shared" si="76"/>
        <v>14421284</v>
      </c>
      <c r="O330" s="38">
        <f t="shared" si="77"/>
        <v>0.87177147596449267</v>
      </c>
      <c r="P330" s="33">
        <v>5832913</v>
      </c>
      <c r="Q330" s="33">
        <v>23788441</v>
      </c>
      <c r="R330" s="33">
        <v>22524146</v>
      </c>
      <c r="S330" s="33">
        <v>21821005</v>
      </c>
      <c r="T330" s="38">
        <f t="shared" si="78"/>
        <v>0.96878278981143173</v>
      </c>
      <c r="U330" s="38">
        <f t="shared" si="79"/>
        <v>-0.40037319260547855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7803947</v>
      </c>
      <c r="E331" s="33">
        <v>9379995</v>
      </c>
      <c r="F331" s="33">
        <v>2786654</v>
      </c>
      <c r="G331" s="38">
        <f t="shared" si="72"/>
        <v>0.35708264036134535</v>
      </c>
      <c r="H331" s="33">
        <v>2089216</v>
      </c>
      <c r="I331" s="38">
        <f t="shared" si="73"/>
        <v>0.2677127356195525</v>
      </c>
      <c r="J331" s="33">
        <v>2201876</v>
      </c>
      <c r="K331" s="38">
        <f t="shared" si="74"/>
        <v>0.23474170295399943</v>
      </c>
      <c r="L331" s="33">
        <v>2075164</v>
      </c>
      <c r="M331" s="38">
        <f t="shared" si="75"/>
        <v>0.22123295374890925</v>
      </c>
      <c r="N331" s="33">
        <f t="shared" si="76"/>
        <v>9152910</v>
      </c>
      <c r="O331" s="38">
        <f t="shared" si="77"/>
        <v>0.97579049882222757</v>
      </c>
      <c r="P331" s="33">
        <v>3340149</v>
      </c>
      <c r="Q331" s="33">
        <v>12914225</v>
      </c>
      <c r="R331" s="33">
        <v>14616196</v>
      </c>
      <c r="S331" s="33">
        <v>12336456</v>
      </c>
      <c r="T331" s="38">
        <f t="shared" si="78"/>
        <v>0.84402644846853447</v>
      </c>
      <c r="U331" s="38">
        <f t="shared" si="79"/>
        <v>-0.37872112890772236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201277169</v>
      </c>
      <c r="E332" s="34">
        <f>SUM(E324:E331)</f>
        <v>200040200</v>
      </c>
      <c r="F332" s="34">
        <f>SUM(F324:F331)</f>
        <v>40765835</v>
      </c>
      <c r="G332" s="39">
        <f t="shared" si="72"/>
        <v>0.20253581269319224</v>
      </c>
      <c r="H332" s="34">
        <f>SUM(H324:H331)</f>
        <v>50833516</v>
      </c>
      <c r="I332" s="39">
        <f t="shared" si="73"/>
        <v>0.25255480416658682</v>
      </c>
      <c r="J332" s="34">
        <f>SUM(J324:J331)</f>
        <v>43242756</v>
      </c>
      <c r="K332" s="39">
        <f t="shared" si="74"/>
        <v>0.2161703297637175</v>
      </c>
      <c r="L332" s="34">
        <f>SUM(L324:L331)</f>
        <v>44188808</v>
      </c>
      <c r="M332" s="39">
        <f t="shared" si="75"/>
        <v>0.22089963917252634</v>
      </c>
      <c r="N332" s="34">
        <f t="shared" si="76"/>
        <v>179030915</v>
      </c>
      <c r="O332" s="39">
        <f t="shared" si="77"/>
        <v>0.89497468508829725</v>
      </c>
      <c r="P332" s="34">
        <f>SUM(P324:P331)</f>
        <v>48874920</v>
      </c>
      <c r="Q332" s="34">
        <f>SUM(Q324:Q331)</f>
        <v>206996111</v>
      </c>
      <c r="R332" s="34">
        <f>SUM(R324:R331)</f>
        <v>204643939</v>
      </c>
      <c r="S332" s="34">
        <f>SUM(S324:S331)</f>
        <v>181657829</v>
      </c>
      <c r="T332" s="39">
        <f t="shared" si="78"/>
        <v>0.88767754318880654</v>
      </c>
      <c r="U332" s="39">
        <f t="shared" si="79"/>
        <v>-9.5879686350381799E-2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1503572</v>
      </c>
      <c r="E333" s="33">
        <v>1851588</v>
      </c>
      <c r="F333" s="33">
        <v>423584</v>
      </c>
      <c r="G333" s="38">
        <f t="shared" si="72"/>
        <v>0.28171846775545167</v>
      </c>
      <c r="H333" s="33">
        <v>457937</v>
      </c>
      <c r="I333" s="38">
        <f t="shared" si="73"/>
        <v>0.3045660600224</v>
      </c>
      <c r="J333" s="33">
        <v>374994</v>
      </c>
      <c r="K333" s="38">
        <f t="shared" si="74"/>
        <v>0.20252561584974627</v>
      </c>
      <c r="L333" s="33">
        <v>300162</v>
      </c>
      <c r="M333" s="38">
        <f t="shared" si="75"/>
        <v>0.16211057751508434</v>
      </c>
      <c r="N333" s="33">
        <f t="shared" si="76"/>
        <v>1556677</v>
      </c>
      <c r="O333" s="38">
        <f t="shared" si="77"/>
        <v>0.84072536655022612</v>
      </c>
      <c r="P333" s="33">
        <v>420133</v>
      </c>
      <c r="Q333" s="33">
        <v>1731144</v>
      </c>
      <c r="R333" s="33">
        <v>1553808</v>
      </c>
      <c r="S333" s="33">
        <v>1586507</v>
      </c>
      <c r="T333" s="38">
        <f t="shared" si="78"/>
        <v>1.0210444276255497</v>
      </c>
      <c r="U333" s="38">
        <f t="shared" si="79"/>
        <v>-0.28555481240464331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3547749</v>
      </c>
      <c r="E334" s="33">
        <v>3520149</v>
      </c>
      <c r="F334" s="33">
        <v>624964</v>
      </c>
      <c r="G334" s="38">
        <f t="shared" si="72"/>
        <v>0.17615789617585687</v>
      </c>
      <c r="H334" s="33">
        <v>801776</v>
      </c>
      <c r="I334" s="38">
        <f t="shared" si="73"/>
        <v>0.22599569473488682</v>
      </c>
      <c r="J334" s="33">
        <v>648427</v>
      </c>
      <c r="K334" s="38">
        <f t="shared" si="74"/>
        <v>0.18420441861978001</v>
      </c>
      <c r="L334" s="33">
        <v>576612</v>
      </c>
      <c r="M334" s="38">
        <f t="shared" si="75"/>
        <v>0.16380329355376719</v>
      </c>
      <c r="N334" s="33">
        <f t="shared" si="76"/>
        <v>2651779</v>
      </c>
      <c r="O334" s="38">
        <f t="shared" si="77"/>
        <v>0.7533144193612259</v>
      </c>
      <c r="P334" s="33">
        <v>3263419</v>
      </c>
      <c r="Q334" s="33">
        <v>2517337</v>
      </c>
      <c r="R334" s="33">
        <v>3056768</v>
      </c>
      <c r="S334" s="33">
        <v>5308812</v>
      </c>
      <c r="T334" s="38">
        <f t="shared" si="78"/>
        <v>1.7367402432896444</v>
      </c>
      <c r="U334" s="38">
        <f t="shared" si="79"/>
        <v>-0.823310460593629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11897642</v>
      </c>
      <c r="E335" s="33">
        <v>12258897</v>
      </c>
      <c r="F335" s="33">
        <v>2166176</v>
      </c>
      <c r="G335" s="38">
        <f t="shared" si="72"/>
        <v>0.18206767357767195</v>
      </c>
      <c r="H335" s="33">
        <v>2956373</v>
      </c>
      <c r="I335" s="38">
        <f t="shared" si="73"/>
        <v>0.2484839432889307</v>
      </c>
      <c r="J335" s="33">
        <v>2010456</v>
      </c>
      <c r="K335" s="38">
        <f t="shared" si="74"/>
        <v>0.16399974646984961</v>
      </c>
      <c r="L335" s="33">
        <v>2039675</v>
      </c>
      <c r="M335" s="38">
        <f t="shared" si="75"/>
        <v>0.16638323986244438</v>
      </c>
      <c r="N335" s="33">
        <f t="shared" si="76"/>
        <v>9172680</v>
      </c>
      <c r="O335" s="38">
        <f t="shared" si="77"/>
        <v>0.74824676314679861</v>
      </c>
      <c r="P335" s="33">
        <v>1581713</v>
      </c>
      <c r="Q335" s="33">
        <v>8798650</v>
      </c>
      <c r="R335" s="33">
        <v>9906961</v>
      </c>
      <c r="S335" s="33">
        <v>6508460</v>
      </c>
      <c r="T335" s="38">
        <f t="shared" si="78"/>
        <v>0.65695827408627128</v>
      </c>
      <c r="U335" s="38">
        <f t="shared" si="79"/>
        <v>0.28953545934060099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1858010</v>
      </c>
      <c r="E336" s="33">
        <v>1535900</v>
      </c>
      <c r="F336" s="33">
        <v>26109</v>
      </c>
      <c r="G336" s="38">
        <f t="shared" si="72"/>
        <v>1.4052131043428184E-2</v>
      </c>
      <c r="H336" s="33">
        <v>90515</v>
      </c>
      <c r="I336" s="38">
        <f t="shared" si="73"/>
        <v>4.8716099482779961E-2</v>
      </c>
      <c r="J336" s="33">
        <v>40217</v>
      </c>
      <c r="K336" s="38">
        <f t="shared" si="74"/>
        <v>2.6184647437984244E-2</v>
      </c>
      <c r="L336" s="33">
        <v>85023</v>
      </c>
      <c r="M336" s="38">
        <f t="shared" si="75"/>
        <v>5.5357119604140893E-2</v>
      </c>
      <c r="N336" s="33">
        <f t="shared" si="76"/>
        <v>241864</v>
      </c>
      <c r="O336" s="38">
        <f t="shared" si="77"/>
        <v>0.1574737938667882</v>
      </c>
      <c r="P336" s="33">
        <v>342671</v>
      </c>
      <c r="Q336" s="33">
        <v>1762098</v>
      </c>
      <c r="R336" s="33">
        <v>3552959</v>
      </c>
      <c r="S336" s="33">
        <v>864239</v>
      </c>
      <c r="T336" s="38">
        <f t="shared" si="78"/>
        <v>0.24324485590742814</v>
      </c>
      <c r="U336" s="38">
        <f t="shared" si="79"/>
        <v>-0.75188154235403637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18806973</v>
      </c>
      <c r="E337" s="34">
        <f>SUM(E333:E336)</f>
        <v>19166534</v>
      </c>
      <c r="F337" s="34">
        <f>SUM(F333:F336)</f>
        <v>3240833</v>
      </c>
      <c r="G337" s="39">
        <f t="shared" si="72"/>
        <v>0.17232081951731415</v>
      </c>
      <c r="H337" s="34">
        <f>SUM(H333:H336)</f>
        <v>4306601</v>
      </c>
      <c r="I337" s="39">
        <f t="shared" si="73"/>
        <v>0.22898958806395905</v>
      </c>
      <c r="J337" s="34">
        <f>SUM(J333:J336)</f>
        <v>3074094</v>
      </c>
      <c r="K337" s="39">
        <f t="shared" si="74"/>
        <v>0.16038862321168762</v>
      </c>
      <c r="L337" s="34">
        <f>SUM(L333:L336)</f>
        <v>3001472</v>
      </c>
      <c r="M337" s="39">
        <f t="shared" si="75"/>
        <v>0.15659962307217362</v>
      </c>
      <c r="N337" s="34">
        <f t="shared" si="76"/>
        <v>13623000</v>
      </c>
      <c r="O337" s="39">
        <f t="shared" si="77"/>
        <v>0.71077013715677551</v>
      </c>
      <c r="P337" s="34">
        <f>SUM(P333:P336)</f>
        <v>5607936</v>
      </c>
      <c r="Q337" s="34">
        <f>SUM(Q333:Q336)</f>
        <v>14809229</v>
      </c>
      <c r="R337" s="34">
        <f>SUM(R333:R336)</f>
        <v>18070496</v>
      </c>
      <c r="S337" s="34">
        <f>SUM(S333:S336)</f>
        <v>14268018</v>
      </c>
      <c r="T337" s="39">
        <f t="shared" si="78"/>
        <v>0.78957533871787466</v>
      </c>
      <c r="U337" s="39">
        <f t="shared" si="79"/>
        <v>-0.46478133844608782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1529343602</v>
      </c>
      <c r="E338" s="34">
        <f>SUM(E302,E304:E309,E311:E316,E318:E322,E324:E331,E333:E336)</f>
        <v>1591817904</v>
      </c>
      <c r="F338" s="34">
        <f>SUM(F302,F304:F309,F311:F316,F318:F322,F324:F331,F333:F336)</f>
        <v>316779119</v>
      </c>
      <c r="G338" s="39">
        <f t="shared" si="72"/>
        <v>0.20713404011088934</v>
      </c>
      <c r="H338" s="34">
        <f>SUM(H302,H304:H309,H311:H316,H318:H322,H324:H331,H333:H336)</f>
        <v>430134533</v>
      </c>
      <c r="I338" s="39">
        <f t="shared" si="73"/>
        <v>0.2812543449604728</v>
      </c>
      <c r="J338" s="34">
        <f>SUM(J302,J304:J309,J311:J316,J318:J322,J324:J331,J333:J336)</f>
        <v>358107575</v>
      </c>
      <c r="K338" s="39">
        <f t="shared" si="74"/>
        <v>0.22496767632788228</v>
      </c>
      <c r="L338" s="34">
        <f>SUM(L302,L304:L309,L311:L316,L318:L322,L324:L331,L333:L336)</f>
        <v>382894947</v>
      </c>
      <c r="M338" s="39">
        <f t="shared" si="75"/>
        <v>0.24053941473948895</v>
      </c>
      <c r="N338" s="34">
        <f t="shared" si="76"/>
        <v>1487916174</v>
      </c>
      <c r="O338" s="39">
        <f t="shared" si="77"/>
        <v>0.93472762824258315</v>
      </c>
      <c r="P338" s="34">
        <f>SUM(P302,P304:P309,P311:P316,P318:P322,P324:P331,P333:P336)</f>
        <v>402875185</v>
      </c>
      <c r="Q338" s="34">
        <f>SUM(Q302,Q304:Q309,Q311:Q316,Q318:Q322,Q324:Q331,Q333:Q336)</f>
        <v>1569244328</v>
      </c>
      <c r="R338" s="34">
        <f>SUM(R302,R304:R309,R311:R316,R318:R322,R324:R331,R333:R336)</f>
        <v>1590619785</v>
      </c>
      <c r="S338" s="34">
        <f>SUM(S302,S304:S309,S311:S316,S318:S322,S324:S331,S333:S336)</f>
        <v>1475045574</v>
      </c>
      <c r="T338" s="39">
        <f t="shared" si="78"/>
        <v>0.92734013993168074</v>
      </c>
      <c r="U338" s="39">
        <f t="shared" si="79"/>
        <v>-4.9594114365718478E-2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10671506928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10848032242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2138472565</v>
      </c>
      <c r="G339" s="41">
        <f t="shared" si="72"/>
        <v>0.20039087070159281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2699224611</v>
      </c>
      <c r="I339" s="41">
        <f t="shared" si="73"/>
        <v>0.25293753067973457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2234539762</v>
      </c>
      <c r="K339" s="41">
        <f t="shared" si="74"/>
        <v>0.20598572276994159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2618259807</v>
      </c>
      <c r="M339" s="41">
        <f t="shared" si="75"/>
        <v>0.24135804066501224</v>
      </c>
      <c r="N339" s="36">
        <f t="shared" si="76"/>
        <v>9690496745</v>
      </c>
      <c r="O339" s="41">
        <f t="shared" si="77"/>
        <v>0.89329534876210959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2447630878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10058577013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10167607457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9149283956</v>
      </c>
      <c r="T339" s="41">
        <f t="shared" si="78"/>
        <v>0.89984630058677928</v>
      </c>
      <c r="U339" s="41">
        <f t="shared" si="79"/>
        <v>6.9711871399262604E-2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439275970</v>
      </c>
      <c r="E8" s="33">
        <v>407678816</v>
      </c>
      <c r="F8" s="33">
        <v>94353233</v>
      </c>
      <c r="G8" s="38">
        <f>IF(($D8       =0),0,($F8       /$D8       ))</f>
        <v>0.21479261203384287</v>
      </c>
      <c r="H8" s="33">
        <v>111677293</v>
      </c>
      <c r="I8" s="38">
        <f>IF(($D8       =0),0,($H8       /$D8       ))</f>
        <v>0.25423037139955551</v>
      </c>
      <c r="J8" s="33">
        <v>100340590</v>
      </c>
      <c r="K8" s="38">
        <f>IF(($E8       =0),0,($J8       /$E8       ))</f>
        <v>0.24612657332678281</v>
      </c>
      <c r="L8" s="33">
        <v>105410156</v>
      </c>
      <c r="M8" s="38">
        <f>IF(($E8       =0),0,($L8       /$E8       ))</f>
        <v>0.25856176937091574</v>
      </c>
      <c r="N8" s="33">
        <f>$F8       +$H8       +$J8       +$L8</f>
        <v>411781272</v>
      </c>
      <c r="O8" s="38">
        <f>IF(($E8       =0),0,($N8       /$E8       ))</f>
        <v>1.0100629609363858</v>
      </c>
      <c r="P8" s="33">
        <v>84975821</v>
      </c>
      <c r="Q8" s="33">
        <v>305909550</v>
      </c>
      <c r="R8" s="33">
        <v>312022275</v>
      </c>
      <c r="S8" s="33">
        <v>340809909</v>
      </c>
      <c r="T8" s="38">
        <f>IF(($R8       =0),0,($S8       /$R8       ))</f>
        <v>1.0922614707555736</v>
      </c>
      <c r="U8" s="38">
        <f>IF(($P8       =0),0,(($L8       /$P8       )-1))</f>
        <v>0.24047234565700748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610994910</v>
      </c>
      <c r="E9" s="33">
        <v>607030110</v>
      </c>
      <c r="F9" s="33">
        <v>57940128</v>
      </c>
      <c r="G9" s="38">
        <f>IF(($D9       =0),0,($F9       /$D9       ))</f>
        <v>9.4829150049711541E-2</v>
      </c>
      <c r="H9" s="33">
        <v>78786041</v>
      </c>
      <c r="I9" s="38">
        <f>IF(($D9       =0),0,($H9       /$D9       ))</f>
        <v>0.12894713149083353</v>
      </c>
      <c r="J9" s="33">
        <v>80707687</v>
      </c>
      <c r="K9" s="38">
        <f>IF(($E9       =0),0,($J9       /$E9       ))</f>
        <v>0.13295499789952758</v>
      </c>
      <c r="L9" s="33">
        <v>68542123</v>
      </c>
      <c r="M9" s="38">
        <f>IF(($E9       =0),0,($L9       /$E9       ))</f>
        <v>0.11291387671033321</v>
      </c>
      <c r="N9" s="33">
        <f>$F9       +$H9       +$J9       +$L9</f>
        <v>285975979</v>
      </c>
      <c r="O9" s="38">
        <f>IF(($E9       =0),0,($N9       /$E9       ))</f>
        <v>0.47110674460612834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1050270880</v>
      </c>
      <c r="E10" s="34">
        <f>SUM(E8:E9)</f>
        <v>1014708926</v>
      </c>
      <c r="F10" s="34">
        <f>SUM(F8:F9)</f>
        <v>152293361</v>
      </c>
      <c r="G10" s="39">
        <f t="shared" ref="G10:G54" si="0">IF(($D10      =0),0,($F10      /$D10      ))</f>
        <v>0.14500388794936409</v>
      </c>
      <c r="H10" s="34">
        <f>SUM(H8:H9)</f>
        <v>190463334</v>
      </c>
      <c r="I10" s="39">
        <f t="shared" ref="I10:I54" si="1">IF(($D10      =0),0,($H10      /$D10      ))</f>
        <v>0.18134686739101058</v>
      </c>
      <c r="J10" s="34">
        <f>SUM(J8:J9)</f>
        <v>181048277</v>
      </c>
      <c r="K10" s="39">
        <f t="shared" ref="K10:K54" si="2">IF(($E10      =0),0,($J10      /$E10      ))</f>
        <v>0.1784238537387223</v>
      </c>
      <c r="L10" s="34">
        <f>SUM(L8:L9)</f>
        <v>173952279</v>
      </c>
      <c r="M10" s="39">
        <f t="shared" ref="M10:M54" si="3">IF(($E10      =0),0,($L10      /$E10      ))</f>
        <v>0.17143071726561318</v>
      </c>
      <c r="N10" s="34">
        <f t="shared" ref="N10:N54" si="4">$F10      +$H10      +$J10      +$L10</f>
        <v>697757251</v>
      </c>
      <c r="O10" s="39">
        <f t="shared" ref="O10:O54" si="5">IF(($E10      =0),0,($N10      /$E10      ))</f>
        <v>0.68764276446307715</v>
      </c>
      <c r="P10" s="34">
        <f>SUM(P8:P9)</f>
        <v>84975821</v>
      </c>
      <c r="Q10" s="34">
        <f>SUM(Q8:Q9)</f>
        <v>305909550</v>
      </c>
      <c r="R10" s="34">
        <f>SUM(R8:R9)</f>
        <v>312022275</v>
      </c>
      <c r="S10" s="34">
        <f>SUM(S8:S9)</f>
        <v>340809909</v>
      </c>
      <c r="T10" s="39">
        <f t="shared" ref="T10:T54" si="6">IF(($R10      =0),0,($S10      /$R10      ))</f>
        <v>1.0922614707555736</v>
      </c>
      <c r="U10" s="39">
        <f t="shared" ref="U10:U54" si="7">IF(($P10      =0),0,(($L10      /$P10      )-1))</f>
        <v>1.0470797098859452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18046088</v>
      </c>
      <c r="E11" s="33">
        <v>21729967</v>
      </c>
      <c r="F11" s="33">
        <v>4435432</v>
      </c>
      <c r="G11" s="38">
        <f t="shared" si="0"/>
        <v>0.24578357370306517</v>
      </c>
      <c r="H11" s="33">
        <v>5675635</v>
      </c>
      <c r="I11" s="38">
        <f t="shared" si="1"/>
        <v>0.31450777586809953</v>
      </c>
      <c r="J11" s="33">
        <v>5763442</v>
      </c>
      <c r="K11" s="38">
        <f t="shared" si="2"/>
        <v>0.26523013127447453</v>
      </c>
      <c r="L11" s="33">
        <v>4467108</v>
      </c>
      <c r="M11" s="38">
        <f t="shared" si="3"/>
        <v>0.20557362098156892</v>
      </c>
      <c r="N11" s="33">
        <f t="shared" si="4"/>
        <v>20341617</v>
      </c>
      <c r="O11" s="38">
        <f t="shared" si="5"/>
        <v>0.93610896878030236</v>
      </c>
      <c r="P11" s="33">
        <v>5402104</v>
      </c>
      <c r="Q11" s="33">
        <v>17601054</v>
      </c>
      <c r="R11" s="33">
        <v>19763638</v>
      </c>
      <c r="S11" s="33">
        <v>19442315</v>
      </c>
      <c r="T11" s="38">
        <f t="shared" si="6"/>
        <v>0.98374170787787152</v>
      </c>
      <c r="U11" s="38">
        <f t="shared" si="7"/>
        <v>-0.1730799703226743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1122623</v>
      </c>
      <c r="E12" s="33">
        <v>1162623</v>
      </c>
      <c r="F12" s="33">
        <v>168421</v>
      </c>
      <c r="G12" s="38">
        <f t="shared" si="0"/>
        <v>0.15002454074074734</v>
      </c>
      <c r="H12" s="33">
        <v>194316</v>
      </c>
      <c r="I12" s="38">
        <f t="shared" si="1"/>
        <v>0.17309105550126802</v>
      </c>
      <c r="J12" s="33">
        <v>211266</v>
      </c>
      <c r="K12" s="38">
        <f t="shared" si="2"/>
        <v>0.181714966932531</v>
      </c>
      <c r="L12" s="33">
        <v>276875</v>
      </c>
      <c r="M12" s="38">
        <f t="shared" si="3"/>
        <v>0.23814684553806351</v>
      </c>
      <c r="N12" s="33">
        <f t="shared" si="4"/>
        <v>850878</v>
      </c>
      <c r="O12" s="38">
        <f t="shared" si="5"/>
        <v>0.73186062893990567</v>
      </c>
      <c r="P12" s="33">
        <v>165756</v>
      </c>
      <c r="Q12" s="33">
        <v>1306321</v>
      </c>
      <c r="R12" s="33">
        <v>1101350</v>
      </c>
      <c r="S12" s="33">
        <v>795142</v>
      </c>
      <c r="T12" s="38">
        <f t="shared" si="6"/>
        <v>0.72197030916602356</v>
      </c>
      <c r="U12" s="38">
        <f t="shared" si="7"/>
        <v>0.6703769395979633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12830916</v>
      </c>
      <c r="E13" s="33">
        <v>12130916</v>
      </c>
      <c r="F13" s="33">
        <v>1721873</v>
      </c>
      <c r="G13" s="38">
        <f t="shared" si="0"/>
        <v>0.13419719995049456</v>
      </c>
      <c r="H13" s="33">
        <v>20274</v>
      </c>
      <c r="I13" s="38">
        <f t="shared" si="1"/>
        <v>1.5800898392601122E-3</v>
      </c>
      <c r="J13" s="33">
        <v>1023266</v>
      </c>
      <c r="K13" s="38">
        <f t="shared" si="2"/>
        <v>8.4351915387098547E-2</v>
      </c>
      <c r="L13" s="33">
        <v>8373733</v>
      </c>
      <c r="M13" s="38">
        <f t="shared" si="3"/>
        <v>0.69028035475639271</v>
      </c>
      <c r="N13" s="33">
        <f t="shared" si="4"/>
        <v>11139146</v>
      </c>
      <c r="O13" s="38">
        <f t="shared" si="5"/>
        <v>0.91824442605982926</v>
      </c>
      <c r="P13" s="33">
        <v>3217175</v>
      </c>
      <c r="Q13" s="33">
        <v>12557904</v>
      </c>
      <c r="R13" s="33">
        <v>12143912</v>
      </c>
      <c r="S13" s="33">
        <v>11533593</v>
      </c>
      <c r="T13" s="38">
        <f t="shared" si="6"/>
        <v>0.94974280116654342</v>
      </c>
      <c r="U13" s="38">
        <f t="shared" si="7"/>
        <v>1.6028217302447021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13671154</v>
      </c>
      <c r="E14" s="33">
        <v>13557854</v>
      </c>
      <c r="F14" s="33">
        <v>2251756</v>
      </c>
      <c r="G14" s="38">
        <f t="shared" si="0"/>
        <v>0.16470855349884875</v>
      </c>
      <c r="H14" s="33">
        <v>3719460</v>
      </c>
      <c r="I14" s="38">
        <f t="shared" si="1"/>
        <v>0.27206627911586689</v>
      </c>
      <c r="J14" s="33">
        <v>3263139</v>
      </c>
      <c r="K14" s="38">
        <f t="shared" si="2"/>
        <v>0.24068255934899432</v>
      </c>
      <c r="L14" s="33">
        <v>3025004</v>
      </c>
      <c r="M14" s="38">
        <f t="shared" si="3"/>
        <v>0.22311820144987549</v>
      </c>
      <c r="N14" s="33">
        <f t="shared" si="4"/>
        <v>12259359</v>
      </c>
      <c r="O14" s="38">
        <f t="shared" si="5"/>
        <v>0.90422562449780031</v>
      </c>
      <c r="P14" s="33">
        <v>2318372</v>
      </c>
      <c r="Q14" s="33">
        <v>11775400</v>
      </c>
      <c r="R14" s="33">
        <v>11443331</v>
      </c>
      <c r="S14" s="33">
        <v>10269289</v>
      </c>
      <c r="T14" s="38">
        <f t="shared" si="6"/>
        <v>0.89740382411380049</v>
      </c>
      <c r="U14" s="38">
        <f t="shared" si="7"/>
        <v>0.30479664178138788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54229717</v>
      </c>
      <c r="E16" s="33">
        <v>54178466</v>
      </c>
      <c r="F16" s="33">
        <v>9448431</v>
      </c>
      <c r="G16" s="38">
        <f t="shared" si="0"/>
        <v>0.17422976778580646</v>
      </c>
      <c r="H16" s="33">
        <v>16484116</v>
      </c>
      <c r="I16" s="38">
        <f t="shared" si="1"/>
        <v>0.30396832054277545</v>
      </c>
      <c r="J16" s="33">
        <v>13308972</v>
      </c>
      <c r="K16" s="38">
        <f t="shared" si="2"/>
        <v>0.24565058744926443</v>
      </c>
      <c r="L16" s="33">
        <v>10952951</v>
      </c>
      <c r="M16" s="38">
        <f t="shared" si="3"/>
        <v>0.20216428792945154</v>
      </c>
      <c r="N16" s="33">
        <f t="shared" si="4"/>
        <v>50194470</v>
      </c>
      <c r="O16" s="38">
        <f t="shared" si="5"/>
        <v>0.92646532295691064</v>
      </c>
      <c r="P16" s="33">
        <v>12290235</v>
      </c>
      <c r="Q16" s="33">
        <v>45537414</v>
      </c>
      <c r="R16" s="33">
        <v>50847799</v>
      </c>
      <c r="S16" s="33">
        <v>48596202</v>
      </c>
      <c r="T16" s="38">
        <f t="shared" si="6"/>
        <v>0.95571888962194806</v>
      </c>
      <c r="U16" s="38">
        <f t="shared" si="7"/>
        <v>-0.10880865988323252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566105</v>
      </c>
      <c r="E17" s="33">
        <v>257580</v>
      </c>
      <c r="F17" s="33">
        <v>0</v>
      </c>
      <c r="G17" s="38">
        <f t="shared" si="0"/>
        <v>0</v>
      </c>
      <c r="H17" s="33">
        <v>7140</v>
      </c>
      <c r="I17" s="38">
        <f t="shared" si="1"/>
        <v>1.2612501214439017E-2</v>
      </c>
      <c r="J17" s="33">
        <v>10710</v>
      </c>
      <c r="K17" s="38">
        <f t="shared" si="2"/>
        <v>4.1579315164220823E-2</v>
      </c>
      <c r="L17" s="33">
        <v>0</v>
      </c>
      <c r="M17" s="38">
        <f t="shared" si="3"/>
        <v>0</v>
      </c>
      <c r="N17" s="33">
        <f t="shared" si="4"/>
        <v>17850</v>
      </c>
      <c r="O17" s="38">
        <f t="shared" si="5"/>
        <v>6.9298858607034705E-2</v>
      </c>
      <c r="P17" s="33">
        <v>0</v>
      </c>
      <c r="Q17" s="33">
        <v>430230</v>
      </c>
      <c r="R17" s="33">
        <v>300230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100466603</v>
      </c>
      <c r="E19" s="34">
        <f>SUM(E11:E18)</f>
        <v>103017406</v>
      </c>
      <c r="F19" s="34">
        <f>SUM(F11:F18)</f>
        <v>18025913</v>
      </c>
      <c r="G19" s="39">
        <f t="shared" si="0"/>
        <v>0.17942194183673155</v>
      </c>
      <c r="H19" s="34">
        <f>SUM(H11:H18)</f>
        <v>26100941</v>
      </c>
      <c r="I19" s="39">
        <f t="shared" si="1"/>
        <v>0.25979718852442935</v>
      </c>
      <c r="J19" s="34">
        <f>SUM(J11:J18)</f>
        <v>23580795</v>
      </c>
      <c r="K19" s="39">
        <f t="shared" si="2"/>
        <v>0.22890107522218139</v>
      </c>
      <c r="L19" s="34">
        <f>SUM(L11:L18)</f>
        <v>27095671</v>
      </c>
      <c r="M19" s="39">
        <f t="shared" si="3"/>
        <v>0.26302031910995699</v>
      </c>
      <c r="N19" s="34">
        <f t="shared" si="4"/>
        <v>94803320</v>
      </c>
      <c r="O19" s="39">
        <f t="shared" si="5"/>
        <v>0.9202650666626182</v>
      </c>
      <c r="P19" s="34">
        <f>SUM(P11:P18)</f>
        <v>23393642</v>
      </c>
      <c r="Q19" s="34">
        <f>SUM(Q11:Q18)</f>
        <v>89208323</v>
      </c>
      <c r="R19" s="34">
        <f>SUM(R11:R18)</f>
        <v>95600260</v>
      </c>
      <c r="S19" s="34">
        <f>SUM(S11:S18)</f>
        <v>90636541</v>
      </c>
      <c r="T19" s="39">
        <f t="shared" si="6"/>
        <v>0.9480783943474631</v>
      </c>
      <c r="U19" s="39">
        <f t="shared" si="7"/>
        <v>0.15824936536175094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1877671</v>
      </c>
      <c r="Q20" s="33">
        <v>2996104</v>
      </c>
      <c r="R20" s="33">
        <v>2996104</v>
      </c>
      <c r="S20" s="33">
        <v>1877671</v>
      </c>
      <c r="T20" s="38">
        <f t="shared" si="6"/>
        <v>0.62670421320488212</v>
      </c>
      <c r="U20" s="38">
        <f t="shared" si="7"/>
        <v>-1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93635</v>
      </c>
      <c r="Q21" s="33">
        <v>450000</v>
      </c>
      <c r="R21" s="33">
        <v>450000</v>
      </c>
      <c r="S21" s="33">
        <v>182195</v>
      </c>
      <c r="T21" s="38">
        <f t="shared" si="6"/>
        <v>0.40487777777777778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2859772</v>
      </c>
      <c r="E23" s="33">
        <v>2027629</v>
      </c>
      <c r="F23" s="33">
        <v>475332</v>
      </c>
      <c r="G23" s="38">
        <f t="shared" si="0"/>
        <v>0.1662132505668284</v>
      </c>
      <c r="H23" s="33">
        <v>562990</v>
      </c>
      <c r="I23" s="38">
        <f t="shared" si="1"/>
        <v>0.19686534450998192</v>
      </c>
      <c r="J23" s="33">
        <v>288461</v>
      </c>
      <c r="K23" s="38">
        <f t="shared" si="2"/>
        <v>0.14226517770262706</v>
      </c>
      <c r="L23" s="33">
        <v>436041</v>
      </c>
      <c r="M23" s="38">
        <f t="shared" si="3"/>
        <v>0.21504969597495399</v>
      </c>
      <c r="N23" s="33">
        <f t="shared" si="4"/>
        <v>1762824</v>
      </c>
      <c r="O23" s="38">
        <f t="shared" si="5"/>
        <v>0.86940165089372856</v>
      </c>
      <c r="P23" s="33">
        <v>353353</v>
      </c>
      <c r="Q23" s="33">
        <v>3658100</v>
      </c>
      <c r="R23" s="33">
        <v>3658100</v>
      </c>
      <c r="S23" s="33">
        <v>1677813</v>
      </c>
      <c r="T23" s="38">
        <f t="shared" si="6"/>
        <v>0.45865695306306553</v>
      </c>
      <c r="U23" s="38">
        <f t="shared" si="7"/>
        <v>0.23400961644587714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2180737</v>
      </c>
      <c r="E24" s="33">
        <v>2064489</v>
      </c>
      <c r="F24" s="33">
        <v>449992</v>
      </c>
      <c r="G24" s="38">
        <f t="shared" si="0"/>
        <v>0.2063485876563749</v>
      </c>
      <c r="H24" s="33">
        <v>560045</v>
      </c>
      <c r="I24" s="38">
        <f t="shared" si="1"/>
        <v>0.25681455397876957</v>
      </c>
      <c r="J24" s="33">
        <v>485219</v>
      </c>
      <c r="K24" s="38">
        <f t="shared" si="2"/>
        <v>0.23503104157978075</v>
      </c>
      <c r="L24" s="33">
        <v>437859</v>
      </c>
      <c r="M24" s="38">
        <f t="shared" si="3"/>
        <v>0.21209074012988202</v>
      </c>
      <c r="N24" s="33">
        <f t="shared" si="4"/>
        <v>1933115</v>
      </c>
      <c r="O24" s="38">
        <f t="shared" si="5"/>
        <v>0.93636488254478467</v>
      </c>
      <c r="P24" s="33">
        <v>523938</v>
      </c>
      <c r="Q24" s="33">
        <v>2100739</v>
      </c>
      <c r="R24" s="33">
        <v>2100739</v>
      </c>
      <c r="S24" s="33">
        <v>1886034</v>
      </c>
      <c r="T24" s="38">
        <f t="shared" si="6"/>
        <v>0.89779549006325865</v>
      </c>
      <c r="U24" s="38">
        <f t="shared" si="7"/>
        <v>-0.16429233993335091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3757422</v>
      </c>
      <c r="E25" s="33">
        <v>3757422</v>
      </c>
      <c r="F25" s="33">
        <v>900680</v>
      </c>
      <c r="G25" s="38">
        <f t="shared" si="0"/>
        <v>0.23970690542611398</v>
      </c>
      <c r="H25" s="33">
        <v>1294025</v>
      </c>
      <c r="I25" s="38">
        <f t="shared" si="1"/>
        <v>0.34439171325446011</v>
      </c>
      <c r="J25" s="33">
        <v>1187999</v>
      </c>
      <c r="K25" s="38">
        <f t="shared" si="2"/>
        <v>0.31617396182808322</v>
      </c>
      <c r="L25" s="33">
        <v>1849930</v>
      </c>
      <c r="M25" s="38">
        <f t="shared" si="3"/>
        <v>0.49234022688960677</v>
      </c>
      <c r="N25" s="33">
        <f t="shared" si="4"/>
        <v>5232634</v>
      </c>
      <c r="O25" s="38">
        <f t="shared" si="5"/>
        <v>1.392612807398264</v>
      </c>
      <c r="P25" s="33">
        <v>803046</v>
      </c>
      <c r="Q25" s="33">
        <v>3362773</v>
      </c>
      <c r="R25" s="33">
        <v>3362773</v>
      </c>
      <c r="S25" s="33">
        <v>1916938</v>
      </c>
      <c r="T25" s="38">
        <f t="shared" si="6"/>
        <v>0.57004680363497628</v>
      </c>
      <c r="U25" s="38">
        <f t="shared" si="7"/>
        <v>1.3036413854249944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8797931</v>
      </c>
      <c r="E27" s="34">
        <f>SUM(E20:E26)</f>
        <v>7849540</v>
      </c>
      <c r="F27" s="34">
        <f>SUM(F20:F26)</f>
        <v>1826004</v>
      </c>
      <c r="G27" s="39">
        <f t="shared" si="0"/>
        <v>0.20754925220486498</v>
      </c>
      <c r="H27" s="34">
        <f>SUM(H20:H26)</f>
        <v>2417060</v>
      </c>
      <c r="I27" s="39">
        <f t="shared" si="1"/>
        <v>0.27473050197824922</v>
      </c>
      <c r="J27" s="34">
        <f>SUM(J20:J26)</f>
        <v>1961679</v>
      </c>
      <c r="K27" s="39">
        <f t="shared" si="2"/>
        <v>0.24991005842380573</v>
      </c>
      <c r="L27" s="34">
        <f>SUM(L20:L26)</f>
        <v>2723830</v>
      </c>
      <c r="M27" s="39">
        <f t="shared" si="3"/>
        <v>0.34700504742953092</v>
      </c>
      <c r="N27" s="34">
        <f t="shared" si="4"/>
        <v>8928573</v>
      </c>
      <c r="O27" s="39">
        <f t="shared" si="5"/>
        <v>1.1374644883649232</v>
      </c>
      <c r="P27" s="34">
        <f>SUM(P20:P26)</f>
        <v>3651643</v>
      </c>
      <c r="Q27" s="34">
        <f>SUM(Q20:Q26)</f>
        <v>12567716</v>
      </c>
      <c r="R27" s="34">
        <f>SUM(R20:R26)</f>
        <v>12567716</v>
      </c>
      <c r="S27" s="34">
        <f>SUM(S20:S26)</f>
        <v>7540651</v>
      </c>
      <c r="T27" s="39">
        <f t="shared" si="6"/>
        <v>0.60000170277558784</v>
      </c>
      <c r="U27" s="39">
        <f t="shared" si="7"/>
        <v>-0.25408097122309059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8678630</v>
      </c>
      <c r="E28" s="33">
        <v>8764088</v>
      </c>
      <c r="F28" s="33">
        <v>2175645</v>
      </c>
      <c r="G28" s="38">
        <f t="shared" si="0"/>
        <v>0.25068991303927002</v>
      </c>
      <c r="H28" s="33">
        <v>2595963</v>
      </c>
      <c r="I28" s="38">
        <f t="shared" si="1"/>
        <v>0.29912128988100656</v>
      </c>
      <c r="J28" s="33">
        <v>2461392</v>
      </c>
      <c r="K28" s="38">
        <f t="shared" si="2"/>
        <v>0.2808497586970829</v>
      </c>
      <c r="L28" s="33">
        <v>1623893</v>
      </c>
      <c r="M28" s="38">
        <f t="shared" si="3"/>
        <v>0.18528944483441973</v>
      </c>
      <c r="N28" s="33">
        <f t="shared" si="4"/>
        <v>8856893</v>
      </c>
      <c r="O28" s="38">
        <f t="shared" si="5"/>
        <v>1.0105892364385205</v>
      </c>
      <c r="P28" s="33">
        <v>2175583</v>
      </c>
      <c r="Q28" s="33">
        <v>9071536</v>
      </c>
      <c r="R28" s="33">
        <v>8216310</v>
      </c>
      <c r="S28" s="33">
        <v>6596147</v>
      </c>
      <c r="T28" s="38">
        <f t="shared" si="6"/>
        <v>0.80281135935718106</v>
      </c>
      <c r="U28" s="38">
        <f t="shared" si="7"/>
        <v>-0.25358260291609191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80000</v>
      </c>
      <c r="E29" s="33">
        <v>80000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66000</v>
      </c>
      <c r="R29" s="33">
        <v>116000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4574135</v>
      </c>
      <c r="E30" s="33">
        <v>4574135</v>
      </c>
      <c r="F30" s="33">
        <v>237623</v>
      </c>
      <c r="G30" s="38">
        <f t="shared" si="0"/>
        <v>5.1949275655397142E-2</v>
      </c>
      <c r="H30" s="33">
        <v>1081272</v>
      </c>
      <c r="I30" s="38">
        <f t="shared" si="1"/>
        <v>0.23638830073882822</v>
      </c>
      <c r="J30" s="33">
        <v>1125099</v>
      </c>
      <c r="K30" s="38">
        <f t="shared" si="2"/>
        <v>0.24596978445104922</v>
      </c>
      <c r="L30" s="33">
        <v>850757</v>
      </c>
      <c r="M30" s="38">
        <f t="shared" si="3"/>
        <v>0.18599298009350401</v>
      </c>
      <c r="N30" s="33">
        <f t="shared" si="4"/>
        <v>3294751</v>
      </c>
      <c r="O30" s="38">
        <f t="shared" si="5"/>
        <v>0.72030034093877859</v>
      </c>
      <c r="P30" s="33">
        <v>848003</v>
      </c>
      <c r="Q30" s="33">
        <v>2026833</v>
      </c>
      <c r="R30" s="33">
        <v>1986838</v>
      </c>
      <c r="S30" s="33">
        <v>2857071</v>
      </c>
      <c r="T30" s="38">
        <f t="shared" si="6"/>
        <v>1.4379989712296624</v>
      </c>
      <c r="U30" s="38">
        <f t="shared" si="7"/>
        <v>3.247630020176917E-3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6239</v>
      </c>
      <c r="E32" s="33">
        <v>6242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50729</v>
      </c>
      <c r="Q32" s="33">
        <v>5921</v>
      </c>
      <c r="R32" s="33">
        <v>98952</v>
      </c>
      <c r="S32" s="33">
        <v>228376</v>
      </c>
      <c r="T32" s="38">
        <f t="shared" si="6"/>
        <v>2.3079472875737732</v>
      </c>
      <c r="U32" s="38">
        <f t="shared" si="7"/>
        <v>-1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20547946</v>
      </c>
      <c r="E33" s="33">
        <v>20577946</v>
      </c>
      <c r="F33" s="33">
        <v>6860170</v>
      </c>
      <c r="G33" s="38">
        <f t="shared" si="0"/>
        <v>0.33386159375735169</v>
      </c>
      <c r="H33" s="33">
        <v>7991766</v>
      </c>
      <c r="I33" s="38">
        <f t="shared" si="1"/>
        <v>0.38893259696127291</v>
      </c>
      <c r="J33" s="33">
        <v>7640584</v>
      </c>
      <c r="K33" s="38">
        <f t="shared" si="2"/>
        <v>0.37129964283121358</v>
      </c>
      <c r="L33" s="33">
        <v>7230548</v>
      </c>
      <c r="M33" s="38">
        <f t="shared" si="3"/>
        <v>0.35137365021756789</v>
      </c>
      <c r="N33" s="33">
        <f t="shared" si="4"/>
        <v>29723068</v>
      </c>
      <c r="O33" s="38">
        <f t="shared" si="5"/>
        <v>1.4444137427515846</v>
      </c>
      <c r="P33" s="33">
        <v>7087429</v>
      </c>
      <c r="Q33" s="33">
        <v>20493883</v>
      </c>
      <c r="R33" s="33">
        <v>26026856</v>
      </c>
      <c r="S33" s="33">
        <v>28714874</v>
      </c>
      <c r="T33" s="38">
        <f t="shared" si="6"/>
        <v>1.1032786288132534</v>
      </c>
      <c r="U33" s="38">
        <f t="shared" si="7"/>
        <v>2.0193359256226673E-2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33886950</v>
      </c>
      <c r="E35" s="34">
        <f>SUM(E28:E34)</f>
        <v>34002411</v>
      </c>
      <c r="F35" s="34">
        <f>SUM(F28:F34)</f>
        <v>9273438</v>
      </c>
      <c r="G35" s="39">
        <f t="shared" si="0"/>
        <v>0.27365808961856997</v>
      </c>
      <c r="H35" s="34">
        <f>SUM(H28:H34)</f>
        <v>11669001</v>
      </c>
      <c r="I35" s="39">
        <f t="shared" si="1"/>
        <v>0.34435087843550394</v>
      </c>
      <c r="J35" s="34">
        <f>SUM(J28:J34)</f>
        <v>11227075</v>
      </c>
      <c r="K35" s="39">
        <f t="shared" si="2"/>
        <v>0.3301846742573637</v>
      </c>
      <c r="L35" s="34">
        <f>SUM(L28:L34)</f>
        <v>9705198</v>
      </c>
      <c r="M35" s="39">
        <f t="shared" si="3"/>
        <v>0.28542675988476229</v>
      </c>
      <c r="N35" s="34">
        <f t="shared" si="4"/>
        <v>41874712</v>
      </c>
      <c r="O35" s="39">
        <f t="shared" si="5"/>
        <v>1.2315218470831377</v>
      </c>
      <c r="P35" s="34">
        <f>SUM(P28:P34)</f>
        <v>10161744</v>
      </c>
      <c r="Q35" s="34">
        <f>SUM(Q28:Q34)</f>
        <v>31664173</v>
      </c>
      <c r="R35" s="34">
        <f>SUM(R28:R34)</f>
        <v>36444956</v>
      </c>
      <c r="S35" s="34">
        <f>SUM(S28:S34)</f>
        <v>38396468</v>
      </c>
      <c r="T35" s="39">
        <f t="shared" si="6"/>
        <v>1.0535468337511507</v>
      </c>
      <c r="U35" s="39">
        <f t="shared" si="7"/>
        <v>-4.4927917884961532E-2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7864022</v>
      </c>
      <c r="E36" s="33">
        <v>7683078</v>
      </c>
      <c r="F36" s="33">
        <v>55986</v>
      </c>
      <c r="G36" s="38">
        <f t="shared" si="0"/>
        <v>7.1192578047212995E-3</v>
      </c>
      <c r="H36" s="33">
        <v>3305479</v>
      </c>
      <c r="I36" s="38">
        <f t="shared" si="1"/>
        <v>0.42032931749173641</v>
      </c>
      <c r="J36" s="33">
        <v>1622130</v>
      </c>
      <c r="K36" s="38">
        <f t="shared" si="2"/>
        <v>0.21113022671382484</v>
      </c>
      <c r="L36" s="33">
        <v>1594771</v>
      </c>
      <c r="M36" s="38">
        <f t="shared" si="3"/>
        <v>0.20756928408119765</v>
      </c>
      <c r="N36" s="33">
        <f t="shared" si="4"/>
        <v>6578366</v>
      </c>
      <c r="O36" s="38">
        <f t="shared" si="5"/>
        <v>0.85621491803154937</v>
      </c>
      <c r="P36" s="33">
        <v>2437064</v>
      </c>
      <c r="Q36" s="33">
        <v>9672023</v>
      </c>
      <c r="R36" s="33">
        <v>9004708</v>
      </c>
      <c r="S36" s="33">
        <v>6456630</v>
      </c>
      <c r="T36" s="38">
        <f t="shared" si="6"/>
        <v>0.71702824788988162</v>
      </c>
      <c r="U36" s="38">
        <f t="shared" si="7"/>
        <v>-0.34561792386248369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2929121</v>
      </c>
      <c r="E37" s="33">
        <v>1870422</v>
      </c>
      <c r="F37" s="33">
        <v>141745</v>
      </c>
      <c r="G37" s="38">
        <f t="shared" si="0"/>
        <v>4.8391650600982342E-2</v>
      </c>
      <c r="H37" s="33">
        <v>310058</v>
      </c>
      <c r="I37" s="38">
        <f t="shared" si="1"/>
        <v>0.10585359908313791</v>
      </c>
      <c r="J37" s="33">
        <v>183312</v>
      </c>
      <c r="K37" s="38">
        <f t="shared" si="2"/>
        <v>9.8005690694399447E-2</v>
      </c>
      <c r="L37" s="33">
        <v>283838</v>
      </c>
      <c r="M37" s="38">
        <f t="shared" si="3"/>
        <v>0.15175078137447057</v>
      </c>
      <c r="N37" s="33">
        <f t="shared" si="4"/>
        <v>918953</v>
      </c>
      <c r="O37" s="38">
        <f t="shared" si="5"/>
        <v>0.49130784389832882</v>
      </c>
      <c r="P37" s="33">
        <v>377218</v>
      </c>
      <c r="Q37" s="33">
        <v>2643628</v>
      </c>
      <c r="R37" s="33">
        <v>2740130</v>
      </c>
      <c r="S37" s="33">
        <v>768322</v>
      </c>
      <c r="T37" s="38">
        <f t="shared" si="6"/>
        <v>0.2803961855824359</v>
      </c>
      <c r="U37" s="38">
        <f t="shared" si="7"/>
        <v>-0.24754916255321857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4566706</v>
      </c>
      <c r="E38" s="33">
        <v>31549756</v>
      </c>
      <c r="F38" s="33">
        <v>4019074</v>
      </c>
      <c r="G38" s="38">
        <f t="shared" si="0"/>
        <v>0.88008161681527119</v>
      </c>
      <c r="H38" s="33">
        <v>10002478</v>
      </c>
      <c r="I38" s="38">
        <f t="shared" si="1"/>
        <v>2.1903047842361651</v>
      </c>
      <c r="J38" s="33">
        <v>9002573</v>
      </c>
      <c r="K38" s="38">
        <f t="shared" si="2"/>
        <v>0.28534524957974317</v>
      </c>
      <c r="L38" s="33">
        <v>9143294</v>
      </c>
      <c r="M38" s="38">
        <f t="shared" si="3"/>
        <v>0.2898055376402911</v>
      </c>
      <c r="N38" s="33">
        <f t="shared" si="4"/>
        <v>32167419</v>
      </c>
      <c r="O38" s="38">
        <f t="shared" si="5"/>
        <v>1.0195774255750187</v>
      </c>
      <c r="P38" s="33">
        <v>678618</v>
      </c>
      <c r="Q38" s="33">
        <v>9092079</v>
      </c>
      <c r="R38" s="33">
        <v>4680033</v>
      </c>
      <c r="S38" s="33">
        <v>6171820</v>
      </c>
      <c r="T38" s="38">
        <f t="shared" si="6"/>
        <v>1.3187556583468536</v>
      </c>
      <c r="U38" s="38">
        <f t="shared" si="7"/>
        <v>12.473403299057791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15359849</v>
      </c>
      <c r="E40" s="34">
        <f>SUM(E36:E39)</f>
        <v>41103256</v>
      </c>
      <c r="F40" s="34">
        <f>SUM(F36:F39)</f>
        <v>4216805</v>
      </c>
      <c r="G40" s="39">
        <f t="shared" si="0"/>
        <v>0.27453427439293188</v>
      </c>
      <c r="H40" s="34">
        <f>SUM(H36:H39)</f>
        <v>13618015</v>
      </c>
      <c r="I40" s="39">
        <f t="shared" si="1"/>
        <v>0.88659823413628613</v>
      </c>
      <c r="J40" s="34">
        <f>SUM(J36:J39)</f>
        <v>10808015</v>
      </c>
      <c r="K40" s="39">
        <f t="shared" si="2"/>
        <v>0.26294790368918708</v>
      </c>
      <c r="L40" s="34">
        <f>SUM(L36:L39)</f>
        <v>11021903</v>
      </c>
      <c r="M40" s="39">
        <f t="shared" si="3"/>
        <v>0.26815157903792342</v>
      </c>
      <c r="N40" s="34">
        <f t="shared" si="4"/>
        <v>39664738</v>
      </c>
      <c r="O40" s="39">
        <f t="shared" si="5"/>
        <v>0.96500233460823637</v>
      </c>
      <c r="P40" s="34">
        <f>SUM(P36:P39)</f>
        <v>3492900</v>
      </c>
      <c r="Q40" s="34">
        <f>SUM(Q36:Q39)</f>
        <v>21407730</v>
      </c>
      <c r="R40" s="34">
        <f>SUM(R36:R39)</f>
        <v>16424871</v>
      </c>
      <c r="S40" s="34">
        <f>SUM(S36:S39)</f>
        <v>13396772</v>
      </c>
      <c r="T40" s="39">
        <f t="shared" si="6"/>
        <v>0.81563940441297833</v>
      </c>
      <c r="U40" s="39">
        <f t="shared" si="7"/>
        <v>2.155516333132927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20886181</v>
      </c>
      <c r="E45" s="33">
        <v>19606321</v>
      </c>
      <c r="F45" s="33">
        <v>4284748</v>
      </c>
      <c r="G45" s="38">
        <f t="shared" si="0"/>
        <v>0.20514750877625737</v>
      </c>
      <c r="H45" s="33">
        <v>5119920</v>
      </c>
      <c r="I45" s="38">
        <f t="shared" si="1"/>
        <v>0.24513433068496343</v>
      </c>
      <c r="J45" s="33">
        <v>4836697</v>
      </c>
      <c r="K45" s="38">
        <f t="shared" si="2"/>
        <v>0.24669069735214474</v>
      </c>
      <c r="L45" s="33">
        <v>4933543</v>
      </c>
      <c r="M45" s="38">
        <f t="shared" si="3"/>
        <v>0.2516302268028765</v>
      </c>
      <c r="N45" s="33">
        <f t="shared" si="4"/>
        <v>19174908</v>
      </c>
      <c r="O45" s="38">
        <f t="shared" si="5"/>
        <v>0.97799622886925086</v>
      </c>
      <c r="P45" s="33">
        <v>4067827</v>
      </c>
      <c r="Q45" s="33">
        <v>14623006</v>
      </c>
      <c r="R45" s="33">
        <v>16002184</v>
      </c>
      <c r="S45" s="33">
        <v>16059369</v>
      </c>
      <c r="T45" s="38">
        <f t="shared" si="6"/>
        <v>1.0035735747070524</v>
      </c>
      <c r="U45" s="38">
        <f t="shared" si="7"/>
        <v>0.21282026005530708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6973193</v>
      </c>
      <c r="E46" s="33">
        <v>4931248</v>
      </c>
      <c r="F46" s="33">
        <v>808827</v>
      </c>
      <c r="G46" s="38">
        <f t="shared" si="0"/>
        <v>0.11599090975970405</v>
      </c>
      <c r="H46" s="33">
        <v>897924</v>
      </c>
      <c r="I46" s="38">
        <f t="shared" si="1"/>
        <v>0.12876798333274297</v>
      </c>
      <c r="J46" s="33">
        <v>1062404</v>
      </c>
      <c r="K46" s="38">
        <f t="shared" si="2"/>
        <v>0.21544323059801496</v>
      </c>
      <c r="L46" s="33">
        <v>799823</v>
      </c>
      <c r="M46" s="38">
        <f t="shared" si="3"/>
        <v>0.1621948439826997</v>
      </c>
      <c r="N46" s="33">
        <f t="shared" si="4"/>
        <v>3568978</v>
      </c>
      <c r="O46" s="38">
        <f t="shared" si="5"/>
        <v>0.72374741647550478</v>
      </c>
      <c r="P46" s="33">
        <v>946884</v>
      </c>
      <c r="Q46" s="33">
        <v>9298410</v>
      </c>
      <c r="R46" s="33">
        <v>7239485</v>
      </c>
      <c r="S46" s="33">
        <v>3628702</v>
      </c>
      <c r="T46" s="38">
        <f t="shared" si="6"/>
        <v>0.50123758803285046</v>
      </c>
      <c r="U46" s="38">
        <f t="shared" si="7"/>
        <v>-0.15531047097638151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27859374</v>
      </c>
      <c r="E47" s="34">
        <f>SUM(E41:E46)</f>
        <v>24537569</v>
      </c>
      <c r="F47" s="34">
        <f>SUM(F41:F46)</f>
        <v>5093575</v>
      </c>
      <c r="G47" s="39">
        <f t="shared" si="0"/>
        <v>0.18283163864342394</v>
      </c>
      <c r="H47" s="34">
        <f>SUM(H41:H46)</f>
        <v>6017844</v>
      </c>
      <c r="I47" s="39">
        <f t="shared" si="1"/>
        <v>0.21600786866208838</v>
      </c>
      <c r="J47" s="34">
        <f>SUM(J41:J46)</f>
        <v>5899101</v>
      </c>
      <c r="K47" s="39">
        <f t="shared" si="2"/>
        <v>0.24041097958807575</v>
      </c>
      <c r="L47" s="34">
        <f>SUM(L41:L46)</f>
        <v>5733366</v>
      </c>
      <c r="M47" s="39">
        <f t="shared" si="3"/>
        <v>0.23365664300322497</v>
      </c>
      <c r="N47" s="34">
        <f t="shared" si="4"/>
        <v>22743886</v>
      </c>
      <c r="O47" s="39">
        <f t="shared" si="5"/>
        <v>0.92690054177738634</v>
      </c>
      <c r="P47" s="34">
        <f>SUM(P41:P46)</f>
        <v>5014711</v>
      </c>
      <c r="Q47" s="34">
        <f>SUM(Q41:Q46)</f>
        <v>23921416</v>
      </c>
      <c r="R47" s="34">
        <f>SUM(R41:R46)</f>
        <v>23241669</v>
      </c>
      <c r="S47" s="34">
        <f>SUM(S41:S46)</f>
        <v>19688071</v>
      </c>
      <c r="T47" s="39">
        <f t="shared" si="6"/>
        <v>0.84710228856628156</v>
      </c>
      <c r="U47" s="39">
        <f t="shared" si="7"/>
        <v>0.14330935521508614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49531</v>
      </c>
      <c r="E49" s="33">
        <v>49531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47626</v>
      </c>
      <c r="R49" s="33">
        <v>47626</v>
      </c>
      <c r="S49" s="33">
        <v>20</v>
      </c>
      <c r="T49" s="38">
        <f t="shared" si="6"/>
        <v>4.1993868895141308E-4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2852510</v>
      </c>
      <c r="E50" s="33">
        <v>2558370</v>
      </c>
      <c r="F50" s="33">
        <v>719940</v>
      </c>
      <c r="G50" s="38">
        <f t="shared" si="0"/>
        <v>0.25238824754339162</v>
      </c>
      <c r="H50" s="33">
        <v>695335</v>
      </c>
      <c r="I50" s="38">
        <f t="shared" si="1"/>
        <v>0.24376251091144291</v>
      </c>
      <c r="J50" s="33">
        <v>541387</v>
      </c>
      <c r="K50" s="38">
        <f t="shared" si="2"/>
        <v>0.21161403549916549</v>
      </c>
      <c r="L50" s="33">
        <v>332688</v>
      </c>
      <c r="M50" s="38">
        <f t="shared" si="3"/>
        <v>0.13003904830028495</v>
      </c>
      <c r="N50" s="33">
        <f t="shared" si="4"/>
        <v>2289350</v>
      </c>
      <c r="O50" s="38">
        <f t="shared" si="5"/>
        <v>0.89484710968311854</v>
      </c>
      <c r="P50" s="33">
        <v>448783</v>
      </c>
      <c r="Q50" s="33">
        <v>2768688</v>
      </c>
      <c r="R50" s="33">
        <v>3038688</v>
      </c>
      <c r="S50" s="33">
        <v>2152742</v>
      </c>
      <c r="T50" s="38">
        <f t="shared" si="6"/>
        <v>0.70844456554934232</v>
      </c>
      <c r="U50" s="38">
        <f t="shared" si="7"/>
        <v>-0.25868849755895384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2902747</v>
      </c>
      <c r="E52" s="33">
        <v>3456870</v>
      </c>
      <c r="F52" s="33">
        <v>423276</v>
      </c>
      <c r="G52" s="38">
        <f t="shared" si="0"/>
        <v>0.14581911547923398</v>
      </c>
      <c r="H52" s="33">
        <v>712696</v>
      </c>
      <c r="I52" s="38">
        <f t="shared" si="1"/>
        <v>0.24552467025200611</v>
      </c>
      <c r="J52" s="33">
        <v>503218</v>
      </c>
      <c r="K52" s="38">
        <f t="shared" si="2"/>
        <v>0.14557041485505673</v>
      </c>
      <c r="L52" s="33">
        <v>411428</v>
      </c>
      <c r="M52" s="38">
        <f t="shared" si="3"/>
        <v>0.11901749270293648</v>
      </c>
      <c r="N52" s="33">
        <f t="shared" si="4"/>
        <v>2050618</v>
      </c>
      <c r="O52" s="38">
        <f t="shared" si="5"/>
        <v>0.59320078568184509</v>
      </c>
      <c r="P52" s="33">
        <v>443015</v>
      </c>
      <c r="Q52" s="33">
        <v>340000</v>
      </c>
      <c r="R52" s="33">
        <v>121812</v>
      </c>
      <c r="S52" s="33">
        <v>1587594</v>
      </c>
      <c r="T52" s="38">
        <f t="shared" si="6"/>
        <v>13.033149443404591</v>
      </c>
      <c r="U52" s="38">
        <f t="shared" si="7"/>
        <v>-7.1300068846427367E-2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5804788</v>
      </c>
      <c r="E53" s="34">
        <f>SUM(E48:E52)</f>
        <v>6064771</v>
      </c>
      <c r="F53" s="34">
        <f>SUM(F48:F52)</f>
        <v>1143216</v>
      </c>
      <c r="G53" s="39">
        <f t="shared" si="0"/>
        <v>0.19694362653726544</v>
      </c>
      <c r="H53" s="34">
        <f>SUM(H48:H52)</f>
        <v>1408031</v>
      </c>
      <c r="I53" s="39">
        <f t="shared" si="1"/>
        <v>0.24256372498013709</v>
      </c>
      <c r="J53" s="34">
        <f>SUM(J48:J52)</f>
        <v>1044605</v>
      </c>
      <c r="K53" s="39">
        <f t="shared" si="2"/>
        <v>0.17224145808638117</v>
      </c>
      <c r="L53" s="34">
        <f>SUM(L48:L52)</f>
        <v>744116</v>
      </c>
      <c r="M53" s="39">
        <f t="shared" si="3"/>
        <v>0.12269482227770842</v>
      </c>
      <c r="N53" s="34">
        <f t="shared" si="4"/>
        <v>4339968</v>
      </c>
      <c r="O53" s="39">
        <f t="shared" si="5"/>
        <v>0.71560294692083182</v>
      </c>
      <c r="P53" s="34">
        <f>SUM(P48:P52)</f>
        <v>891798</v>
      </c>
      <c r="Q53" s="34">
        <f>SUM(Q48:Q52)</f>
        <v>3156314</v>
      </c>
      <c r="R53" s="34">
        <f>SUM(R48:R52)</f>
        <v>3208126</v>
      </c>
      <c r="S53" s="34">
        <f>SUM(S48:S52)</f>
        <v>3740356</v>
      </c>
      <c r="T53" s="39">
        <f t="shared" si="6"/>
        <v>1.1659005911862563</v>
      </c>
      <c r="U53" s="39">
        <f t="shared" si="7"/>
        <v>-0.1656002816781379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1242446375</v>
      </c>
      <c r="E54" s="34">
        <f>SUM(E8:E9,E11:E18,E20:E26,E28:E34,E36:E39,E41:E46,E48:E52)</f>
        <v>1231283879</v>
      </c>
      <c r="F54" s="34">
        <f>SUM(F8:F9,F11:F18,F20:F26,F28:F34,F36:F39,F41:F46,F48:F52)</f>
        <v>191872312</v>
      </c>
      <c r="G54" s="39">
        <f t="shared" si="0"/>
        <v>0.15443106105887267</v>
      </c>
      <c r="H54" s="34">
        <f>SUM(H8:H9,H11:H18,H20:H26,H28:H34,H36:H39,H41:H46,H48:H52)</f>
        <v>251694226</v>
      </c>
      <c r="I54" s="39">
        <f t="shared" si="1"/>
        <v>0.20257954875517264</v>
      </c>
      <c r="J54" s="34">
        <f>SUM(J8:J9,J11:J18,J20:J26,J28:J34,J36:J39,J41:J46,J48:J52)</f>
        <v>235569547</v>
      </c>
      <c r="K54" s="39">
        <f t="shared" si="2"/>
        <v>0.19132025604957995</v>
      </c>
      <c r="L54" s="34">
        <f>SUM(L8:L9,L11:L18,L20:L26,L28:L34,L36:L39,L41:L46,L48:L52)</f>
        <v>230976363</v>
      </c>
      <c r="M54" s="39">
        <f t="shared" si="3"/>
        <v>0.18758985392352401</v>
      </c>
      <c r="N54" s="34">
        <f t="shared" si="4"/>
        <v>910112448</v>
      </c>
      <c r="O54" s="39">
        <f t="shared" si="5"/>
        <v>0.73915728413431137</v>
      </c>
      <c r="P54" s="34">
        <f>SUM(P8:P9,P11:P18,P20:P26,P28:P34,P36:P39,P41:P46,P48:P52)</f>
        <v>131582259</v>
      </c>
      <c r="Q54" s="34">
        <f>SUM(Q8:Q9,Q11:Q18,Q20:Q26,Q28:Q34,Q36:Q39,Q41:Q46,Q48:Q52)</f>
        <v>487835222</v>
      </c>
      <c r="R54" s="34">
        <f>SUM(R8:R9,R11:R18,R20:R26,R28:R34,R36:R39,R41:R46,R48:R52)</f>
        <v>499509873</v>
      </c>
      <c r="S54" s="34">
        <f>SUM(S8:S9,S11:S18,S20:S26,S28:S34,S36:S39,S41:S46,S48:S52)</f>
        <v>514208768</v>
      </c>
      <c r="T54" s="39">
        <f t="shared" si="6"/>
        <v>1.029426635577231</v>
      </c>
      <c r="U54" s="39">
        <f t="shared" si="7"/>
        <v>0.75537617879018182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214908118</v>
      </c>
      <c r="E57" s="33">
        <v>190441506</v>
      </c>
      <c r="F57" s="33">
        <v>33196163</v>
      </c>
      <c r="G57" s="38">
        <f t="shared" ref="G57:G85" si="8">IF(($D57      =0),0,($F57      /$D57      ))</f>
        <v>0.15446677077131168</v>
      </c>
      <c r="H57" s="33">
        <v>82331301</v>
      </c>
      <c r="I57" s="38">
        <f t="shared" ref="I57:I85" si="9">IF(($D57      =0),0,($H57      /$D57      ))</f>
        <v>0.38310000462616306</v>
      </c>
      <c r="J57" s="33">
        <v>49067495</v>
      </c>
      <c r="K57" s="38">
        <f t="shared" ref="K57:K85" si="10">IF(($E57      =0),0,($J57      /$E57      ))</f>
        <v>0.25765126537069077</v>
      </c>
      <c r="L57" s="33">
        <v>79340941</v>
      </c>
      <c r="M57" s="38">
        <f t="shared" ref="M57:M85" si="11">IF(($E57      =0),0,($L57      /$E57      ))</f>
        <v>0.41661580327977454</v>
      </c>
      <c r="N57" s="33">
        <f t="shared" ref="N57:N85" si="12">$F57      +$H57      +$J57      +$L57</f>
        <v>243935900</v>
      </c>
      <c r="O57" s="38">
        <f t="shared" ref="O57:O85" si="13">IF(($E57      =0),0,($N57      /$E57      ))</f>
        <v>1.2808967179665129</v>
      </c>
      <c r="P57" s="33">
        <v>63091102</v>
      </c>
      <c r="Q57" s="33">
        <v>179150962</v>
      </c>
      <c r="R57" s="33">
        <v>188456131</v>
      </c>
      <c r="S57" s="33">
        <v>231048130</v>
      </c>
      <c r="T57" s="38">
        <f t="shared" ref="T57:T85" si="14">IF(($R57      =0),0,($S57      /$R57      ))</f>
        <v>1.2260048467194733</v>
      </c>
      <c r="U57" s="38">
        <f t="shared" ref="U57:U85" si="15">IF(($P57      =0),0,(($L57      /$P57      )-1))</f>
        <v>0.25756150209581063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214908118</v>
      </c>
      <c r="E58" s="34">
        <f>E57</f>
        <v>190441506</v>
      </c>
      <c r="F58" s="34">
        <f>F57</f>
        <v>33196163</v>
      </c>
      <c r="G58" s="39">
        <f t="shared" si="8"/>
        <v>0.15446677077131168</v>
      </c>
      <c r="H58" s="34">
        <f>H57</f>
        <v>82331301</v>
      </c>
      <c r="I58" s="39">
        <f t="shared" si="9"/>
        <v>0.38310000462616306</v>
      </c>
      <c r="J58" s="34">
        <f>J57</f>
        <v>49067495</v>
      </c>
      <c r="K58" s="39">
        <f t="shared" si="10"/>
        <v>0.25765126537069077</v>
      </c>
      <c r="L58" s="34">
        <f>L57</f>
        <v>79340941</v>
      </c>
      <c r="M58" s="39">
        <f t="shared" si="11"/>
        <v>0.41661580327977454</v>
      </c>
      <c r="N58" s="34">
        <f t="shared" si="12"/>
        <v>243935900</v>
      </c>
      <c r="O58" s="39">
        <f t="shared" si="13"/>
        <v>1.2808967179665129</v>
      </c>
      <c r="P58" s="34">
        <f>P57</f>
        <v>63091102</v>
      </c>
      <c r="Q58" s="34">
        <f>Q57</f>
        <v>179150962</v>
      </c>
      <c r="R58" s="34">
        <f>R57</f>
        <v>188456131</v>
      </c>
      <c r="S58" s="34">
        <f>S57</f>
        <v>231048130</v>
      </c>
      <c r="T58" s="39">
        <f t="shared" si="14"/>
        <v>1.2260048467194733</v>
      </c>
      <c r="U58" s="39">
        <f t="shared" si="15"/>
        <v>0.25756150209581063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500000</v>
      </c>
      <c r="E59" s="33">
        <v>100000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9732</v>
      </c>
      <c r="M59" s="38">
        <f t="shared" si="11"/>
        <v>9.7320000000000004E-2</v>
      </c>
      <c r="N59" s="33">
        <f t="shared" si="12"/>
        <v>9732</v>
      </c>
      <c r="O59" s="38">
        <f t="shared" si="13"/>
        <v>9.7320000000000004E-2</v>
      </c>
      <c r="P59" s="33">
        <v>0</v>
      </c>
      <c r="Q59" s="33">
        <v>400000</v>
      </c>
      <c r="R59" s="33">
        <v>200000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892971</v>
      </c>
      <c r="E60" s="33">
        <v>892971</v>
      </c>
      <c r="F60" s="33">
        <v>173670</v>
      </c>
      <c r="G60" s="38">
        <f t="shared" si="8"/>
        <v>0.19448559919639047</v>
      </c>
      <c r="H60" s="33">
        <v>5324558</v>
      </c>
      <c r="I60" s="38">
        <f t="shared" si="9"/>
        <v>5.9627445908097796</v>
      </c>
      <c r="J60" s="33">
        <v>-1968520</v>
      </c>
      <c r="K60" s="38">
        <f t="shared" si="10"/>
        <v>-2.2044612870966693</v>
      </c>
      <c r="L60" s="33">
        <v>10703731</v>
      </c>
      <c r="M60" s="38">
        <f t="shared" si="11"/>
        <v>11.986650182368745</v>
      </c>
      <c r="N60" s="33">
        <f t="shared" si="12"/>
        <v>14233439</v>
      </c>
      <c r="O60" s="38">
        <f t="shared" si="13"/>
        <v>15.939419085278246</v>
      </c>
      <c r="P60" s="33">
        <v>5450525</v>
      </c>
      <c r="Q60" s="33">
        <v>3167574</v>
      </c>
      <c r="R60" s="33">
        <v>3167574</v>
      </c>
      <c r="S60" s="33">
        <v>6922967</v>
      </c>
      <c r="T60" s="38">
        <f t="shared" si="14"/>
        <v>2.1855738808311975</v>
      </c>
      <c r="U60" s="38">
        <f t="shared" si="15"/>
        <v>0.96379816623169323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883059</v>
      </c>
      <c r="E61" s="33">
        <v>1910210</v>
      </c>
      <c r="F61" s="33">
        <v>346189</v>
      </c>
      <c r="G61" s="38">
        <f t="shared" si="8"/>
        <v>0.39203382786427632</v>
      </c>
      <c r="H61" s="33">
        <v>389334</v>
      </c>
      <c r="I61" s="38">
        <f t="shared" si="9"/>
        <v>0.44089239790319784</v>
      </c>
      <c r="J61" s="33">
        <v>296470</v>
      </c>
      <c r="K61" s="38">
        <f t="shared" si="10"/>
        <v>0.15520283110233954</v>
      </c>
      <c r="L61" s="33">
        <v>129364</v>
      </c>
      <c r="M61" s="38">
        <f t="shared" si="11"/>
        <v>6.772239701394088E-2</v>
      </c>
      <c r="N61" s="33">
        <f t="shared" si="12"/>
        <v>1161357</v>
      </c>
      <c r="O61" s="38">
        <f t="shared" si="13"/>
        <v>0.60797346888561987</v>
      </c>
      <c r="P61" s="33">
        <v>185397</v>
      </c>
      <c r="Q61" s="33">
        <v>706680</v>
      </c>
      <c r="R61" s="33">
        <v>798410</v>
      </c>
      <c r="S61" s="33">
        <v>617787</v>
      </c>
      <c r="T61" s="38">
        <f t="shared" si="14"/>
        <v>0.7737716210969301</v>
      </c>
      <c r="U61" s="38">
        <f t="shared" si="15"/>
        <v>-0.30223250645911204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2276030</v>
      </c>
      <c r="E63" s="34">
        <f>SUM(E59:E62)</f>
        <v>2903181</v>
      </c>
      <c r="F63" s="34">
        <f>SUM(F59:F62)</f>
        <v>519859</v>
      </c>
      <c r="G63" s="39">
        <f t="shared" si="8"/>
        <v>0.22840604034217477</v>
      </c>
      <c r="H63" s="34">
        <f>SUM(H59:H62)</f>
        <v>5713892</v>
      </c>
      <c r="I63" s="39">
        <f t="shared" si="9"/>
        <v>2.5104642733180142</v>
      </c>
      <c r="J63" s="34">
        <f>SUM(J59:J62)</f>
        <v>-1672050</v>
      </c>
      <c r="K63" s="39">
        <f t="shared" si="10"/>
        <v>-0.57593722196445896</v>
      </c>
      <c r="L63" s="34">
        <f>SUM(L59:L62)</f>
        <v>10842827</v>
      </c>
      <c r="M63" s="39">
        <f t="shared" si="11"/>
        <v>3.7348091627769677</v>
      </c>
      <c r="N63" s="34">
        <f t="shared" si="12"/>
        <v>15404528</v>
      </c>
      <c r="O63" s="39">
        <f t="shared" si="13"/>
        <v>5.3060859794825053</v>
      </c>
      <c r="P63" s="34">
        <f>SUM(P59:P62)</f>
        <v>5635922</v>
      </c>
      <c r="Q63" s="34">
        <f>SUM(Q59:Q62)</f>
        <v>4274254</v>
      </c>
      <c r="R63" s="34">
        <f>SUM(R59:R62)</f>
        <v>4165984</v>
      </c>
      <c r="S63" s="34">
        <f>SUM(S59:S62)</f>
        <v>7540754</v>
      </c>
      <c r="T63" s="39">
        <f t="shared" si="14"/>
        <v>1.810077523101385</v>
      </c>
      <c r="U63" s="39">
        <f t="shared" si="15"/>
        <v>0.92387811612722825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2371943</v>
      </c>
      <c r="E64" s="33">
        <v>2671943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21560</v>
      </c>
      <c r="K64" s="38">
        <f t="shared" si="10"/>
        <v>8.0690344067968524E-3</v>
      </c>
      <c r="L64" s="33">
        <v>0</v>
      </c>
      <c r="M64" s="38">
        <f t="shared" si="11"/>
        <v>0</v>
      </c>
      <c r="N64" s="33">
        <f t="shared" si="12"/>
        <v>21560</v>
      </c>
      <c r="O64" s="38">
        <f t="shared" si="13"/>
        <v>8.0690344067968524E-3</v>
      </c>
      <c r="P64" s="33">
        <v>0</v>
      </c>
      <c r="Q64" s="33">
        <v>2326518</v>
      </c>
      <c r="R64" s="33">
        <v>2326518</v>
      </c>
      <c r="S64" s="33">
        <v>54900</v>
      </c>
      <c r="T64" s="38">
        <f t="shared" si="14"/>
        <v>2.3597496344322288E-2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238982</v>
      </c>
      <c r="E65" s="33">
        <v>315354</v>
      </c>
      <c r="F65" s="33">
        <v>83136</v>
      </c>
      <c r="G65" s="38">
        <f t="shared" si="8"/>
        <v>0.3478755722188282</v>
      </c>
      <c r="H65" s="33">
        <v>33237</v>
      </c>
      <c r="I65" s="38">
        <f t="shared" si="9"/>
        <v>0.13907742005674067</v>
      </c>
      <c r="J65" s="33">
        <v>50005</v>
      </c>
      <c r="K65" s="38">
        <f t="shared" si="10"/>
        <v>0.15856783170659006</v>
      </c>
      <c r="L65" s="33">
        <v>24672</v>
      </c>
      <c r="M65" s="38">
        <f t="shared" si="11"/>
        <v>7.8235887288570935E-2</v>
      </c>
      <c r="N65" s="33">
        <f t="shared" si="12"/>
        <v>191050</v>
      </c>
      <c r="O65" s="38">
        <f t="shared" si="13"/>
        <v>0.6058271022406565</v>
      </c>
      <c r="P65" s="33">
        <v>49443</v>
      </c>
      <c r="Q65" s="33">
        <v>205642</v>
      </c>
      <c r="R65" s="33">
        <v>223982</v>
      </c>
      <c r="S65" s="33">
        <v>305898</v>
      </c>
      <c r="T65" s="38">
        <f t="shared" si="14"/>
        <v>1.3657258172531721</v>
      </c>
      <c r="U65" s="38">
        <f t="shared" si="15"/>
        <v>-0.50100115284266733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5021249</v>
      </c>
      <c r="E66" s="33">
        <v>5397695</v>
      </c>
      <c r="F66" s="33">
        <v>83879</v>
      </c>
      <c r="G66" s="38">
        <f t="shared" si="8"/>
        <v>1.6704807907355321E-2</v>
      </c>
      <c r="H66" s="33">
        <v>125770</v>
      </c>
      <c r="I66" s="38">
        <f t="shared" si="9"/>
        <v>2.5047552909644593E-2</v>
      </c>
      <c r="J66" s="33">
        <v>3424934</v>
      </c>
      <c r="K66" s="38">
        <f t="shared" si="10"/>
        <v>0.63451788217007443</v>
      </c>
      <c r="L66" s="33">
        <v>1123394</v>
      </c>
      <c r="M66" s="38">
        <f t="shared" si="11"/>
        <v>0.20812476436701222</v>
      </c>
      <c r="N66" s="33">
        <f t="shared" si="12"/>
        <v>4757977</v>
      </c>
      <c r="O66" s="38">
        <f t="shared" si="13"/>
        <v>0.88148311455167438</v>
      </c>
      <c r="P66" s="33">
        <v>136626</v>
      </c>
      <c r="Q66" s="33">
        <v>5043988</v>
      </c>
      <c r="R66" s="33">
        <v>5018989</v>
      </c>
      <c r="S66" s="33">
        <v>612541</v>
      </c>
      <c r="T66" s="38">
        <f t="shared" si="14"/>
        <v>0.12204469864349175</v>
      </c>
      <c r="U66" s="38">
        <f t="shared" si="15"/>
        <v>7.2224027637492139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70740878</v>
      </c>
      <c r="E67" s="33">
        <v>83908434</v>
      </c>
      <c r="F67" s="33">
        <v>20235941</v>
      </c>
      <c r="G67" s="38">
        <f t="shared" si="8"/>
        <v>0.28605724967111662</v>
      </c>
      <c r="H67" s="33">
        <v>22524150</v>
      </c>
      <c r="I67" s="38">
        <f t="shared" si="9"/>
        <v>0.3184035968566859</v>
      </c>
      <c r="J67" s="33">
        <v>17134877</v>
      </c>
      <c r="K67" s="38">
        <f t="shared" si="10"/>
        <v>0.20420923360338247</v>
      </c>
      <c r="L67" s="33">
        <v>9819751</v>
      </c>
      <c r="M67" s="38">
        <f t="shared" si="11"/>
        <v>0.11702936798939663</v>
      </c>
      <c r="N67" s="33">
        <f t="shared" si="12"/>
        <v>69714719</v>
      </c>
      <c r="O67" s="38">
        <f t="shared" si="13"/>
        <v>0.83084280896006235</v>
      </c>
      <c r="P67" s="33">
        <v>22891600</v>
      </c>
      <c r="Q67" s="33">
        <v>65372817</v>
      </c>
      <c r="R67" s="33">
        <v>69770858</v>
      </c>
      <c r="S67" s="33">
        <v>70078711</v>
      </c>
      <c r="T67" s="38">
        <f t="shared" si="14"/>
        <v>1.0044123436177321</v>
      </c>
      <c r="U67" s="38">
        <f t="shared" si="15"/>
        <v>-0.57103256216253995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6596626</v>
      </c>
      <c r="E68" s="33">
        <v>6249335</v>
      </c>
      <c r="F68" s="33">
        <v>978186</v>
      </c>
      <c r="G68" s="38">
        <f t="shared" si="8"/>
        <v>0.1482858055011759</v>
      </c>
      <c r="H68" s="33">
        <v>1512327</v>
      </c>
      <c r="I68" s="38">
        <f t="shared" si="9"/>
        <v>0.22925765383697666</v>
      </c>
      <c r="J68" s="33">
        <v>1297481</v>
      </c>
      <c r="K68" s="38">
        <f t="shared" si="10"/>
        <v>0.20761905066699096</v>
      </c>
      <c r="L68" s="33">
        <v>1222591</v>
      </c>
      <c r="M68" s="38">
        <f t="shared" si="11"/>
        <v>0.19563537560396427</v>
      </c>
      <c r="N68" s="33">
        <f t="shared" si="12"/>
        <v>5010585</v>
      </c>
      <c r="O68" s="38">
        <f t="shared" si="13"/>
        <v>0.80177890927594697</v>
      </c>
      <c r="P68" s="33">
        <v>1372332</v>
      </c>
      <c r="Q68" s="33">
        <v>6096937</v>
      </c>
      <c r="R68" s="33">
        <v>6096937</v>
      </c>
      <c r="S68" s="33">
        <v>5584764</v>
      </c>
      <c r="T68" s="38">
        <f t="shared" si="14"/>
        <v>0.91599503160357409</v>
      </c>
      <c r="U68" s="38">
        <f t="shared" si="15"/>
        <v>-0.10911426681007219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84969678</v>
      </c>
      <c r="E70" s="34">
        <f>SUM(E64:E69)</f>
        <v>98542761</v>
      </c>
      <c r="F70" s="34">
        <f>SUM(F64:F69)</f>
        <v>21381142</v>
      </c>
      <c r="G70" s="39">
        <f t="shared" si="8"/>
        <v>0.2516326118124162</v>
      </c>
      <c r="H70" s="34">
        <f>SUM(H64:H69)</f>
        <v>24195484</v>
      </c>
      <c r="I70" s="39">
        <f t="shared" si="9"/>
        <v>0.2847543331869517</v>
      </c>
      <c r="J70" s="34">
        <f>SUM(J64:J69)</f>
        <v>21928857</v>
      </c>
      <c r="K70" s="39">
        <f t="shared" si="10"/>
        <v>0.22253138411658671</v>
      </c>
      <c r="L70" s="34">
        <f>SUM(L64:L69)</f>
        <v>12190408</v>
      </c>
      <c r="M70" s="39">
        <f t="shared" si="11"/>
        <v>0.12370678349473078</v>
      </c>
      <c r="N70" s="34">
        <f t="shared" si="12"/>
        <v>79695891</v>
      </c>
      <c r="O70" s="39">
        <f t="shared" si="13"/>
        <v>0.80874424657129307</v>
      </c>
      <c r="P70" s="34">
        <f>SUM(P64:P69)</f>
        <v>24450001</v>
      </c>
      <c r="Q70" s="34">
        <f>SUM(Q64:Q69)</f>
        <v>79045902</v>
      </c>
      <c r="R70" s="34">
        <f>SUM(R64:R69)</f>
        <v>83437284</v>
      </c>
      <c r="S70" s="34">
        <f>SUM(S64:S69)</f>
        <v>76636814</v>
      </c>
      <c r="T70" s="39">
        <f t="shared" si="14"/>
        <v>0.91849602870582414</v>
      </c>
      <c r="U70" s="39">
        <f t="shared" si="15"/>
        <v>-0.50141482611800303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10644096</v>
      </c>
      <c r="E71" s="33">
        <v>10893813</v>
      </c>
      <c r="F71" s="33">
        <v>2417067</v>
      </c>
      <c r="G71" s="38">
        <f t="shared" si="8"/>
        <v>0.22708053365922293</v>
      </c>
      <c r="H71" s="33">
        <v>2758135</v>
      </c>
      <c r="I71" s="38">
        <f t="shared" si="9"/>
        <v>0.25912346149452242</v>
      </c>
      <c r="J71" s="33">
        <v>3015661</v>
      </c>
      <c r="K71" s="38">
        <f t="shared" si="10"/>
        <v>0.27682327574376392</v>
      </c>
      <c r="L71" s="33">
        <v>2728946</v>
      </c>
      <c r="M71" s="38">
        <f t="shared" si="11"/>
        <v>0.25050420821433228</v>
      </c>
      <c r="N71" s="33">
        <f t="shared" si="12"/>
        <v>10919809</v>
      </c>
      <c r="O71" s="38">
        <f t="shared" si="13"/>
        <v>1.0023863086322484</v>
      </c>
      <c r="P71" s="33">
        <v>2600706</v>
      </c>
      <c r="Q71" s="33">
        <v>9174084</v>
      </c>
      <c r="R71" s="33">
        <v>10680100</v>
      </c>
      <c r="S71" s="33">
        <v>10271462</v>
      </c>
      <c r="T71" s="38">
        <f t="shared" si="14"/>
        <v>0.9617383732362057</v>
      </c>
      <c r="U71" s="38">
        <f t="shared" si="15"/>
        <v>4.9309687446408734E-2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14291016</v>
      </c>
      <c r="E72" s="33">
        <v>23403382</v>
      </c>
      <c r="F72" s="33">
        <v>5898889</v>
      </c>
      <c r="G72" s="38">
        <f t="shared" si="8"/>
        <v>0.41276904315270518</v>
      </c>
      <c r="H72" s="33">
        <v>5801622</v>
      </c>
      <c r="I72" s="38">
        <f t="shared" si="9"/>
        <v>0.40596287905632461</v>
      </c>
      <c r="J72" s="33">
        <v>5751008</v>
      </c>
      <c r="K72" s="38">
        <f t="shared" si="10"/>
        <v>0.24573405672735676</v>
      </c>
      <c r="L72" s="33">
        <v>5328270</v>
      </c>
      <c r="M72" s="38">
        <f t="shared" si="11"/>
        <v>0.22767094089221807</v>
      </c>
      <c r="N72" s="33">
        <f t="shared" si="12"/>
        <v>22779789</v>
      </c>
      <c r="O72" s="38">
        <f t="shared" si="13"/>
        <v>0.97335457755635491</v>
      </c>
      <c r="P72" s="33">
        <v>6042576</v>
      </c>
      <c r="Q72" s="33">
        <v>13372696</v>
      </c>
      <c r="R72" s="33">
        <v>13000606</v>
      </c>
      <c r="S72" s="33">
        <v>22465881</v>
      </c>
      <c r="T72" s="38">
        <f t="shared" si="14"/>
        <v>1.7280641379332624</v>
      </c>
      <c r="U72" s="38">
        <f t="shared" si="15"/>
        <v>-0.11821216646675192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17114196</v>
      </c>
      <c r="E73" s="33">
        <v>31060167</v>
      </c>
      <c r="F73" s="33">
        <v>5705112</v>
      </c>
      <c r="G73" s="38">
        <f t="shared" si="8"/>
        <v>0.33335553712251514</v>
      </c>
      <c r="H73" s="33">
        <v>8535144</v>
      </c>
      <c r="I73" s="38">
        <f t="shared" si="9"/>
        <v>0.49871720529553359</v>
      </c>
      <c r="J73" s="33">
        <v>4562420</v>
      </c>
      <c r="K73" s="38">
        <f t="shared" si="10"/>
        <v>0.14688974466879073</v>
      </c>
      <c r="L73" s="33">
        <v>20389252</v>
      </c>
      <c r="M73" s="38">
        <f t="shared" si="11"/>
        <v>0.65644373386659516</v>
      </c>
      <c r="N73" s="33">
        <f t="shared" si="12"/>
        <v>39191928</v>
      </c>
      <c r="O73" s="38">
        <f t="shared" si="13"/>
        <v>1.2618067378710487</v>
      </c>
      <c r="P73" s="33">
        <v>30111404</v>
      </c>
      <c r="Q73" s="33">
        <v>29097648</v>
      </c>
      <c r="R73" s="33">
        <v>29097648</v>
      </c>
      <c r="S73" s="33">
        <v>44261848</v>
      </c>
      <c r="T73" s="38">
        <f t="shared" si="14"/>
        <v>1.5211486509150156</v>
      </c>
      <c r="U73" s="38">
        <f t="shared" si="15"/>
        <v>-0.32287275611592203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46097355</v>
      </c>
      <c r="E74" s="33">
        <v>48603869</v>
      </c>
      <c r="F74" s="33">
        <v>11261916</v>
      </c>
      <c r="G74" s="38">
        <f t="shared" si="8"/>
        <v>0.24430720591235658</v>
      </c>
      <c r="H74" s="33">
        <v>11443916</v>
      </c>
      <c r="I74" s="38">
        <f t="shared" si="9"/>
        <v>0.24825537170191217</v>
      </c>
      <c r="J74" s="33">
        <v>12243147</v>
      </c>
      <c r="K74" s="38">
        <f t="shared" si="10"/>
        <v>0.25189655169221198</v>
      </c>
      <c r="L74" s="33">
        <v>11687544</v>
      </c>
      <c r="M74" s="38">
        <f t="shared" si="11"/>
        <v>0.24046530122941448</v>
      </c>
      <c r="N74" s="33">
        <f t="shared" si="12"/>
        <v>46636523</v>
      </c>
      <c r="O74" s="38">
        <f t="shared" si="13"/>
        <v>0.95952285197707199</v>
      </c>
      <c r="P74" s="33">
        <v>10830379</v>
      </c>
      <c r="Q74" s="33">
        <v>43200112</v>
      </c>
      <c r="R74" s="33">
        <v>42443212</v>
      </c>
      <c r="S74" s="33">
        <v>38476870</v>
      </c>
      <c r="T74" s="38">
        <f t="shared" si="14"/>
        <v>0.90654943834128299</v>
      </c>
      <c r="U74" s="38">
        <f t="shared" si="15"/>
        <v>7.9144506392620162E-2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2076759</v>
      </c>
      <c r="E75" s="33">
        <v>2044739</v>
      </c>
      <c r="F75" s="33">
        <v>570207</v>
      </c>
      <c r="G75" s="38">
        <f t="shared" si="8"/>
        <v>0.27456580180945406</v>
      </c>
      <c r="H75" s="33">
        <v>658103</v>
      </c>
      <c r="I75" s="38">
        <f t="shared" si="9"/>
        <v>0.31688944167329958</v>
      </c>
      <c r="J75" s="33">
        <v>594360</v>
      </c>
      <c r="K75" s="38">
        <f t="shared" si="10"/>
        <v>0.29067768551389689</v>
      </c>
      <c r="L75" s="33">
        <v>373968</v>
      </c>
      <c r="M75" s="38">
        <f t="shared" si="11"/>
        <v>0.18289277995871356</v>
      </c>
      <c r="N75" s="33">
        <f t="shared" si="12"/>
        <v>2196638</v>
      </c>
      <c r="O75" s="38">
        <f t="shared" si="13"/>
        <v>1.0742877208289174</v>
      </c>
      <c r="P75" s="33">
        <v>589190</v>
      </c>
      <c r="Q75" s="33">
        <v>1878433</v>
      </c>
      <c r="R75" s="33">
        <v>1877865</v>
      </c>
      <c r="S75" s="33">
        <v>2073269</v>
      </c>
      <c r="T75" s="38">
        <f t="shared" si="14"/>
        <v>1.1040564683829774</v>
      </c>
      <c r="U75" s="38">
        <f t="shared" si="15"/>
        <v>-0.36528454318640846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6884953</v>
      </c>
      <c r="E76" s="33">
        <v>6683849</v>
      </c>
      <c r="F76" s="33">
        <v>1465211</v>
      </c>
      <c r="G76" s="38">
        <f t="shared" si="8"/>
        <v>0.21281350794987272</v>
      </c>
      <c r="H76" s="33">
        <v>899849</v>
      </c>
      <c r="I76" s="38">
        <f t="shared" si="9"/>
        <v>0.13069791471343378</v>
      </c>
      <c r="J76" s="33">
        <v>856588</v>
      </c>
      <c r="K76" s="38">
        <f t="shared" si="10"/>
        <v>0.12815789225639299</v>
      </c>
      <c r="L76" s="33">
        <v>837910</v>
      </c>
      <c r="M76" s="38">
        <f t="shared" si="11"/>
        <v>0.12536339465478649</v>
      </c>
      <c r="N76" s="33">
        <f t="shared" si="12"/>
        <v>4059558</v>
      </c>
      <c r="O76" s="38">
        <f t="shared" si="13"/>
        <v>0.60736829931376368</v>
      </c>
      <c r="P76" s="33">
        <v>325272</v>
      </c>
      <c r="Q76" s="33">
        <v>6635312</v>
      </c>
      <c r="R76" s="33">
        <v>1640413</v>
      </c>
      <c r="S76" s="33">
        <v>441930</v>
      </c>
      <c r="T76" s="38">
        <f t="shared" si="14"/>
        <v>0.26940166896994844</v>
      </c>
      <c r="U76" s="38">
        <f t="shared" si="15"/>
        <v>1.5760286775375687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3845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97108375</v>
      </c>
      <c r="E78" s="34">
        <f>SUM(E71:E77)</f>
        <v>122689819</v>
      </c>
      <c r="F78" s="34">
        <f>SUM(F71:F77)</f>
        <v>27318402</v>
      </c>
      <c r="G78" s="39">
        <f t="shared" si="8"/>
        <v>0.28131870191422725</v>
      </c>
      <c r="H78" s="34">
        <f>SUM(H71:H77)</f>
        <v>30096769</v>
      </c>
      <c r="I78" s="39">
        <f t="shared" si="9"/>
        <v>0.30992969452943681</v>
      </c>
      <c r="J78" s="34">
        <f>SUM(J71:J77)</f>
        <v>27023184</v>
      </c>
      <c r="K78" s="39">
        <f t="shared" si="10"/>
        <v>0.22025612410431544</v>
      </c>
      <c r="L78" s="34">
        <f>SUM(L71:L77)</f>
        <v>41345890</v>
      </c>
      <c r="M78" s="39">
        <f t="shared" si="11"/>
        <v>0.33699528075756635</v>
      </c>
      <c r="N78" s="34">
        <f t="shared" si="12"/>
        <v>125784245</v>
      </c>
      <c r="O78" s="39">
        <f t="shared" si="13"/>
        <v>1.0252215385532519</v>
      </c>
      <c r="P78" s="34">
        <f>SUM(P71:P77)</f>
        <v>50499527</v>
      </c>
      <c r="Q78" s="34">
        <f>SUM(Q71:Q77)</f>
        <v>103362130</v>
      </c>
      <c r="R78" s="34">
        <f>SUM(R71:R77)</f>
        <v>98739844</v>
      </c>
      <c r="S78" s="34">
        <f>SUM(S71:S77)</f>
        <v>117991260</v>
      </c>
      <c r="T78" s="39">
        <f t="shared" si="14"/>
        <v>1.1949711000151064</v>
      </c>
      <c r="U78" s="39">
        <f t="shared" si="15"/>
        <v>-0.18126183637323967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37594894</v>
      </c>
      <c r="E79" s="33">
        <v>37484512</v>
      </c>
      <c r="F79" s="33">
        <v>8312913</v>
      </c>
      <c r="G79" s="38">
        <f t="shared" si="8"/>
        <v>0.2211181390749499</v>
      </c>
      <c r="H79" s="33">
        <v>8558522</v>
      </c>
      <c r="I79" s="38">
        <f t="shared" si="9"/>
        <v>0.22765118050339495</v>
      </c>
      <c r="J79" s="33">
        <v>7739275</v>
      </c>
      <c r="K79" s="38">
        <f t="shared" si="10"/>
        <v>0.20646593985270503</v>
      </c>
      <c r="L79" s="33">
        <v>8256732</v>
      </c>
      <c r="M79" s="38">
        <f t="shared" si="11"/>
        <v>0.22027049465123089</v>
      </c>
      <c r="N79" s="33">
        <f t="shared" si="12"/>
        <v>32867442</v>
      </c>
      <c r="O79" s="38">
        <f t="shared" si="13"/>
        <v>0.87682726134996769</v>
      </c>
      <c r="P79" s="33">
        <v>8745168</v>
      </c>
      <c r="Q79" s="33">
        <v>34119195</v>
      </c>
      <c r="R79" s="33">
        <v>35700318</v>
      </c>
      <c r="S79" s="33">
        <v>31004074</v>
      </c>
      <c r="T79" s="38">
        <f t="shared" si="14"/>
        <v>0.86845372077638072</v>
      </c>
      <c r="U79" s="38">
        <f t="shared" si="15"/>
        <v>-5.5852100268399596E-2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14337065</v>
      </c>
      <c r="E80" s="33">
        <v>14337065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12927577</v>
      </c>
      <c r="R80" s="33">
        <v>12927577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41350740</v>
      </c>
      <c r="E81" s="33">
        <v>41986020</v>
      </c>
      <c r="F81" s="33">
        <v>6918007</v>
      </c>
      <c r="G81" s="38">
        <f t="shared" si="8"/>
        <v>0.16730068192250006</v>
      </c>
      <c r="H81" s="33">
        <v>8402627</v>
      </c>
      <c r="I81" s="38">
        <f t="shared" si="9"/>
        <v>0.20320378788868107</v>
      </c>
      <c r="J81" s="33">
        <v>9101735</v>
      </c>
      <c r="K81" s="38">
        <f t="shared" si="10"/>
        <v>0.21678013300617682</v>
      </c>
      <c r="L81" s="33">
        <v>8077747</v>
      </c>
      <c r="M81" s="38">
        <f t="shared" si="11"/>
        <v>0.19239134835833452</v>
      </c>
      <c r="N81" s="33">
        <f t="shared" si="12"/>
        <v>32500116</v>
      </c>
      <c r="O81" s="38">
        <f t="shared" si="13"/>
        <v>0.77406994042302657</v>
      </c>
      <c r="P81" s="33">
        <v>7791294</v>
      </c>
      <c r="Q81" s="33">
        <v>43398880</v>
      </c>
      <c r="R81" s="33">
        <v>41834830</v>
      </c>
      <c r="S81" s="33">
        <v>31756919</v>
      </c>
      <c r="T81" s="38">
        <f t="shared" si="14"/>
        <v>0.75910237952442972</v>
      </c>
      <c r="U81" s="38">
        <f t="shared" si="15"/>
        <v>3.6765779856337E-2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93282699</v>
      </c>
      <c r="E84" s="34">
        <f>SUM(E79:E83)</f>
        <v>93807597</v>
      </c>
      <c r="F84" s="34">
        <f>SUM(F79:F83)</f>
        <v>15230920</v>
      </c>
      <c r="G84" s="39">
        <f t="shared" si="8"/>
        <v>0.16327700809771811</v>
      </c>
      <c r="H84" s="34">
        <f>SUM(H79:H83)</f>
        <v>16961149</v>
      </c>
      <c r="I84" s="39">
        <f t="shared" si="9"/>
        <v>0.18182523856862245</v>
      </c>
      <c r="J84" s="34">
        <f>SUM(J79:J83)</f>
        <v>16841010</v>
      </c>
      <c r="K84" s="39">
        <f t="shared" si="10"/>
        <v>0.17952714426743072</v>
      </c>
      <c r="L84" s="34">
        <f>SUM(L79:L83)</f>
        <v>16334479</v>
      </c>
      <c r="M84" s="39">
        <f t="shared" si="11"/>
        <v>0.17412746432466444</v>
      </c>
      <c r="N84" s="34">
        <f t="shared" si="12"/>
        <v>65367558</v>
      </c>
      <c r="O84" s="39">
        <f t="shared" si="13"/>
        <v>0.69682584449956653</v>
      </c>
      <c r="P84" s="34">
        <f>SUM(P79:P83)</f>
        <v>16536462</v>
      </c>
      <c r="Q84" s="34">
        <f>SUM(Q79:Q83)</f>
        <v>90445652</v>
      </c>
      <c r="R84" s="34">
        <f>SUM(R79:R83)</f>
        <v>90462725</v>
      </c>
      <c r="S84" s="34">
        <f>SUM(S79:S83)</f>
        <v>62760993</v>
      </c>
      <c r="T84" s="39">
        <f t="shared" si="14"/>
        <v>0.69377738731615701</v>
      </c>
      <c r="U84" s="39">
        <f t="shared" si="15"/>
        <v>-1.2214402331042762E-2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492544900</v>
      </c>
      <c r="E85" s="34">
        <f>SUM(E57,E59:E62,E64:E69,E71:E77,E79:E83)</f>
        <v>508384864</v>
      </c>
      <c r="F85" s="34">
        <f>SUM(F57,F59:F62,F64:F69,F71:F77,F79:F83)</f>
        <v>97646486</v>
      </c>
      <c r="G85" s="39">
        <f t="shared" si="8"/>
        <v>0.19824890279038521</v>
      </c>
      <c r="H85" s="34">
        <f>SUM(H57,H59:H62,H64:H69,H71:H77,H79:H83)</f>
        <v>159298595</v>
      </c>
      <c r="I85" s="39">
        <f t="shared" si="9"/>
        <v>0.32341943851210314</v>
      </c>
      <c r="J85" s="34">
        <f>SUM(J57,J59:J62,J64:J69,J71:J77,J79:J83)</f>
        <v>113188496</v>
      </c>
      <c r="K85" s="39">
        <f t="shared" si="10"/>
        <v>0.22264332401524842</v>
      </c>
      <c r="L85" s="34">
        <f>SUM(L57,L59:L62,L64:L69,L71:L77,L79:L83)</f>
        <v>160054545</v>
      </c>
      <c r="M85" s="39">
        <f t="shared" si="11"/>
        <v>0.31482948516736331</v>
      </c>
      <c r="N85" s="34">
        <f t="shared" si="12"/>
        <v>530188122</v>
      </c>
      <c r="O85" s="39">
        <f t="shared" si="13"/>
        <v>1.0428873075182663</v>
      </c>
      <c r="P85" s="34">
        <f>SUM(P57,P59:P62,P64:P69,P71:P77,P79:P83)</f>
        <v>160213014</v>
      </c>
      <c r="Q85" s="34">
        <f>SUM(Q57,Q59:Q62,Q64:Q69,Q71:Q77,Q79:Q83)</f>
        <v>456278900</v>
      </c>
      <c r="R85" s="34">
        <f>SUM(R57,R59:R62,R64:R69,R71:R77,R79:R83)</f>
        <v>465261968</v>
      </c>
      <c r="S85" s="34">
        <f>SUM(S57,S59:S62,S64:S69,S71:S77,S79:S83)</f>
        <v>495977951</v>
      </c>
      <c r="T85" s="39">
        <f t="shared" si="14"/>
        <v>1.0660186843382824</v>
      </c>
      <c r="U85" s="39">
        <f t="shared" si="15"/>
        <v>-9.8911440490101477E-4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1119134607</v>
      </c>
      <c r="E88" s="33">
        <v>1159988928</v>
      </c>
      <c r="F88" s="33">
        <v>253932727</v>
      </c>
      <c r="G88" s="38">
        <f t="shared" ref="G88:G99" si="16">IF(($D88      =0),0,($F88      /$D88      ))</f>
        <v>0.22690096920575345</v>
      </c>
      <c r="H88" s="33">
        <v>299277088</v>
      </c>
      <c r="I88" s="38">
        <f t="shared" ref="I88:I99" si="17">IF(($D88      =0),0,($H88      /$D88      ))</f>
        <v>0.26741831244255321</v>
      </c>
      <c r="J88" s="33">
        <v>298107086</v>
      </c>
      <c r="K88" s="38">
        <f t="shared" ref="K88:K99" si="18">IF(($E88      =0),0,($J88      /$E88      ))</f>
        <v>0.25699132017922155</v>
      </c>
      <c r="L88" s="33">
        <v>304639724</v>
      </c>
      <c r="M88" s="38">
        <f t="shared" ref="M88:M99" si="19">IF(($E88      =0),0,($L88      /$E88      ))</f>
        <v>0.26262295841499617</v>
      </c>
      <c r="N88" s="33">
        <f t="shared" ref="N88:N99" si="20">$F88      +$H88      +$J88      +$L88</f>
        <v>1155956625</v>
      </c>
      <c r="O88" s="38">
        <f t="shared" ref="O88:O99" si="21">IF(($E88      =0),0,($N88      /$E88      ))</f>
        <v>0.99652384354482393</v>
      </c>
      <c r="P88" s="33">
        <v>250396452</v>
      </c>
      <c r="Q88" s="33">
        <v>1094240449</v>
      </c>
      <c r="R88" s="33">
        <v>998511372</v>
      </c>
      <c r="S88" s="33">
        <v>925444661</v>
      </c>
      <c r="T88" s="38">
        <f t="shared" ref="T88:T99" si="22">IF(($R88      =0),0,($S88      /$R88      ))</f>
        <v>0.9268243576899392</v>
      </c>
      <c r="U88" s="38">
        <f t="shared" ref="U88:U99" si="23">IF(($P88      =0),0,(($L88      /$P88      )-1))</f>
        <v>0.21662955511845672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344682000</v>
      </c>
      <c r="E89" s="33">
        <v>281788000</v>
      </c>
      <c r="F89" s="33">
        <v>15969637</v>
      </c>
      <c r="G89" s="38">
        <f t="shared" si="16"/>
        <v>4.6331508462873025E-2</v>
      </c>
      <c r="H89" s="33">
        <v>20824511</v>
      </c>
      <c r="I89" s="38">
        <f t="shared" si="17"/>
        <v>6.0416589784206894E-2</v>
      </c>
      <c r="J89" s="33">
        <v>55520735</v>
      </c>
      <c r="K89" s="38">
        <f t="shared" si="18"/>
        <v>0.19703016097207829</v>
      </c>
      <c r="L89" s="33">
        <v>43614833</v>
      </c>
      <c r="M89" s="38">
        <f t="shared" si="19"/>
        <v>0.15477888696466846</v>
      </c>
      <c r="N89" s="33">
        <f t="shared" si="20"/>
        <v>135929716</v>
      </c>
      <c r="O89" s="38">
        <f t="shared" si="21"/>
        <v>0.48238291197637939</v>
      </c>
      <c r="P89" s="33">
        <v>26769650</v>
      </c>
      <c r="Q89" s="33">
        <v>360841155</v>
      </c>
      <c r="R89" s="33">
        <v>334914000</v>
      </c>
      <c r="S89" s="33">
        <v>96971153</v>
      </c>
      <c r="T89" s="38">
        <f t="shared" si="22"/>
        <v>0.28954045814746471</v>
      </c>
      <c r="U89" s="38">
        <f t="shared" si="23"/>
        <v>0.62926422272984528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561064081</v>
      </c>
      <c r="E90" s="33">
        <v>555210494</v>
      </c>
      <c r="F90" s="33">
        <v>98810093</v>
      </c>
      <c r="G90" s="38">
        <f t="shared" si="16"/>
        <v>0.1761119564522613</v>
      </c>
      <c r="H90" s="33">
        <v>106100856</v>
      </c>
      <c r="I90" s="38">
        <f t="shared" si="17"/>
        <v>0.18910648461204915</v>
      </c>
      <c r="J90" s="33">
        <v>104367756</v>
      </c>
      <c r="K90" s="38">
        <f t="shared" si="18"/>
        <v>0.18797871641093297</v>
      </c>
      <c r="L90" s="33">
        <v>100769763</v>
      </c>
      <c r="M90" s="38">
        <f t="shared" si="19"/>
        <v>0.18149830395676922</v>
      </c>
      <c r="N90" s="33">
        <f t="shared" si="20"/>
        <v>410048468</v>
      </c>
      <c r="O90" s="38">
        <f t="shared" si="21"/>
        <v>0.738545961272843</v>
      </c>
      <c r="P90" s="33">
        <v>44282437</v>
      </c>
      <c r="Q90" s="33">
        <v>674886075</v>
      </c>
      <c r="R90" s="33">
        <v>560945025</v>
      </c>
      <c r="S90" s="33">
        <v>506510499</v>
      </c>
      <c r="T90" s="38">
        <f t="shared" si="22"/>
        <v>0.9029592498837119</v>
      </c>
      <c r="U90" s="38">
        <f t="shared" si="23"/>
        <v>1.2756146641161594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2024880688</v>
      </c>
      <c r="E91" s="34">
        <f>SUM(E88:E90)</f>
        <v>1996987422</v>
      </c>
      <c r="F91" s="34">
        <f>SUM(F88:F90)</f>
        <v>368712457</v>
      </c>
      <c r="G91" s="39">
        <f t="shared" si="16"/>
        <v>0.18209095438812342</v>
      </c>
      <c r="H91" s="34">
        <f>SUM(H88:H90)</f>
        <v>426202455</v>
      </c>
      <c r="I91" s="39">
        <f t="shared" si="17"/>
        <v>0.21048274968781766</v>
      </c>
      <c r="J91" s="34">
        <f>SUM(J88:J90)</f>
        <v>457995577</v>
      </c>
      <c r="K91" s="39">
        <f t="shared" si="18"/>
        <v>0.22934324570823461</v>
      </c>
      <c r="L91" s="34">
        <f>SUM(L88:L90)</f>
        <v>449024320</v>
      </c>
      <c r="M91" s="39">
        <f t="shared" si="19"/>
        <v>0.22485085036254174</v>
      </c>
      <c r="N91" s="34">
        <f t="shared" si="20"/>
        <v>1701934809</v>
      </c>
      <c r="O91" s="39">
        <f t="shared" si="21"/>
        <v>0.85225114101895427</v>
      </c>
      <c r="P91" s="34">
        <f>SUM(P88:P90)</f>
        <v>321448539</v>
      </c>
      <c r="Q91" s="34">
        <f>SUM(Q88:Q90)</f>
        <v>2129967679</v>
      </c>
      <c r="R91" s="34">
        <f>SUM(R88:R90)</f>
        <v>1894370397</v>
      </c>
      <c r="S91" s="34">
        <f>SUM(S88:S90)</f>
        <v>1528926313</v>
      </c>
      <c r="T91" s="39">
        <f t="shared" si="22"/>
        <v>0.80708942423364949</v>
      </c>
      <c r="U91" s="39">
        <f t="shared" si="23"/>
        <v>0.39687777520121181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29435966</v>
      </c>
      <c r="E92" s="33">
        <v>31517092</v>
      </c>
      <c r="F92" s="33">
        <v>5901445</v>
      </c>
      <c r="G92" s="38">
        <f t="shared" si="16"/>
        <v>0.20048416280953715</v>
      </c>
      <c r="H92" s="33">
        <v>4299418</v>
      </c>
      <c r="I92" s="38">
        <f t="shared" si="17"/>
        <v>0.14606002738282819</v>
      </c>
      <c r="J92" s="33">
        <v>9235693</v>
      </c>
      <c r="K92" s="38">
        <f t="shared" si="18"/>
        <v>0.29303760004254198</v>
      </c>
      <c r="L92" s="33">
        <v>6308197</v>
      </c>
      <c r="M92" s="38">
        <f t="shared" si="19"/>
        <v>0.20015161931817821</v>
      </c>
      <c r="N92" s="33">
        <f t="shared" si="20"/>
        <v>25744753</v>
      </c>
      <c r="O92" s="38">
        <f t="shared" si="21"/>
        <v>0.81685052034622996</v>
      </c>
      <c r="P92" s="33">
        <v>6425275</v>
      </c>
      <c r="Q92" s="33">
        <v>84528275</v>
      </c>
      <c r="R92" s="33">
        <v>31720385</v>
      </c>
      <c r="S92" s="33">
        <v>24098057</v>
      </c>
      <c r="T92" s="38">
        <f t="shared" si="22"/>
        <v>0.7597025382888638</v>
      </c>
      <c r="U92" s="38">
        <f t="shared" si="23"/>
        <v>-1.8221476901766898E-2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31787126</v>
      </c>
      <c r="E93" s="33">
        <v>33890742</v>
      </c>
      <c r="F93" s="33">
        <v>5273107</v>
      </c>
      <c r="G93" s="38">
        <f t="shared" si="16"/>
        <v>0.16588813345377623</v>
      </c>
      <c r="H93" s="33">
        <v>7703438</v>
      </c>
      <c r="I93" s="38">
        <f t="shared" si="17"/>
        <v>0.24234458944165005</v>
      </c>
      <c r="J93" s="33">
        <v>9223310</v>
      </c>
      <c r="K93" s="38">
        <f t="shared" si="18"/>
        <v>0.27214836429370592</v>
      </c>
      <c r="L93" s="33">
        <v>9296490</v>
      </c>
      <c r="M93" s="38">
        <f t="shared" si="19"/>
        <v>0.27430765605545021</v>
      </c>
      <c r="N93" s="33">
        <f t="shared" si="20"/>
        <v>31496345</v>
      </c>
      <c r="O93" s="38">
        <f t="shared" si="21"/>
        <v>0.92934952560200657</v>
      </c>
      <c r="P93" s="33">
        <v>7689317</v>
      </c>
      <c r="Q93" s="33">
        <v>29911088</v>
      </c>
      <c r="R93" s="33">
        <v>27722905</v>
      </c>
      <c r="S93" s="33">
        <v>24572014</v>
      </c>
      <c r="T93" s="38">
        <f t="shared" si="22"/>
        <v>0.8863434044880939</v>
      </c>
      <c r="U93" s="38">
        <f t="shared" si="23"/>
        <v>0.20901375245681764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21108336</v>
      </c>
      <c r="E94" s="33">
        <v>21129471</v>
      </c>
      <c r="F94" s="33">
        <v>4399373</v>
      </c>
      <c r="G94" s="38">
        <f t="shared" si="16"/>
        <v>0.20841874982471381</v>
      </c>
      <c r="H94" s="33">
        <v>4389228</v>
      </c>
      <c r="I94" s="38">
        <f t="shared" si="17"/>
        <v>0.20793813401492187</v>
      </c>
      <c r="J94" s="33">
        <v>4306452</v>
      </c>
      <c r="K94" s="38">
        <f t="shared" si="18"/>
        <v>0.20381258006885264</v>
      </c>
      <c r="L94" s="33">
        <v>4779814</v>
      </c>
      <c r="M94" s="38">
        <f t="shared" si="19"/>
        <v>0.22621550724104736</v>
      </c>
      <c r="N94" s="33">
        <f t="shared" si="20"/>
        <v>17874867</v>
      </c>
      <c r="O94" s="38">
        <f t="shared" si="21"/>
        <v>0.84596850531657897</v>
      </c>
      <c r="P94" s="33">
        <v>4009077</v>
      </c>
      <c r="Q94" s="33">
        <v>20027260</v>
      </c>
      <c r="R94" s="33">
        <v>20184454</v>
      </c>
      <c r="S94" s="33">
        <v>16625624</v>
      </c>
      <c r="T94" s="38">
        <f t="shared" si="22"/>
        <v>0.82368460400266463</v>
      </c>
      <c r="U94" s="38">
        <f t="shared" si="23"/>
        <v>0.19224799124586522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2933762</v>
      </c>
      <c r="E95" s="33">
        <v>3065540</v>
      </c>
      <c r="F95" s="33">
        <v>710908</v>
      </c>
      <c r="G95" s="38">
        <f t="shared" si="16"/>
        <v>0.24231958829652847</v>
      </c>
      <c r="H95" s="33">
        <v>822565</v>
      </c>
      <c r="I95" s="38">
        <f t="shared" si="17"/>
        <v>0.28037891280887817</v>
      </c>
      <c r="J95" s="33">
        <v>762757</v>
      </c>
      <c r="K95" s="38">
        <f t="shared" si="18"/>
        <v>0.24881652172211094</v>
      </c>
      <c r="L95" s="33">
        <v>769886</v>
      </c>
      <c r="M95" s="38">
        <f t="shared" si="19"/>
        <v>0.2511420500140269</v>
      </c>
      <c r="N95" s="33">
        <f t="shared" si="20"/>
        <v>3066116</v>
      </c>
      <c r="O95" s="38">
        <f t="shared" si="21"/>
        <v>1.000187895117989</v>
      </c>
      <c r="P95" s="33">
        <v>732696</v>
      </c>
      <c r="Q95" s="33">
        <v>2778519</v>
      </c>
      <c r="R95" s="33">
        <v>2939826</v>
      </c>
      <c r="S95" s="33">
        <v>2942374</v>
      </c>
      <c r="T95" s="38">
        <f t="shared" si="22"/>
        <v>1.0008667179622195</v>
      </c>
      <c r="U95" s="38">
        <f t="shared" si="23"/>
        <v>5.0757749462259971E-2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85265190</v>
      </c>
      <c r="E96" s="34">
        <f>SUM(E92:E95)</f>
        <v>89602845</v>
      </c>
      <c r="F96" s="34">
        <f>SUM(F92:F95)</f>
        <v>16284833</v>
      </c>
      <c r="G96" s="39">
        <f t="shared" si="16"/>
        <v>0.19099040300033343</v>
      </c>
      <c r="H96" s="34">
        <f>SUM(H92:H95)</f>
        <v>17214649</v>
      </c>
      <c r="I96" s="39">
        <f t="shared" si="17"/>
        <v>0.20189539248080018</v>
      </c>
      <c r="J96" s="34">
        <f>SUM(J92:J95)</f>
        <v>23528212</v>
      </c>
      <c r="K96" s="39">
        <f t="shared" si="18"/>
        <v>0.26258331417936565</v>
      </c>
      <c r="L96" s="34">
        <f>SUM(L92:L95)</f>
        <v>21154387</v>
      </c>
      <c r="M96" s="39">
        <f t="shared" si="19"/>
        <v>0.23609057279375448</v>
      </c>
      <c r="N96" s="34">
        <f t="shared" si="20"/>
        <v>78182081</v>
      </c>
      <c r="O96" s="39">
        <f t="shared" si="21"/>
        <v>0.87254016320575534</v>
      </c>
      <c r="P96" s="34">
        <f>SUM(P92:P95)</f>
        <v>18856365</v>
      </c>
      <c r="Q96" s="34">
        <f>SUM(Q92:Q95)</f>
        <v>137245142</v>
      </c>
      <c r="R96" s="34">
        <f>SUM(R92:R95)</f>
        <v>82567570</v>
      </c>
      <c r="S96" s="34">
        <f>SUM(S92:S95)</f>
        <v>68238069</v>
      </c>
      <c r="T96" s="39">
        <f t="shared" si="22"/>
        <v>0.82645122049734543</v>
      </c>
      <c r="U96" s="39">
        <f t="shared" si="23"/>
        <v>0.12186983016079722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111305573</v>
      </c>
      <c r="E97" s="33">
        <v>110054331</v>
      </c>
      <c r="F97" s="33">
        <v>19864162</v>
      </c>
      <c r="G97" s="38">
        <f t="shared" si="16"/>
        <v>0.17846511602792792</v>
      </c>
      <c r="H97" s="33">
        <v>25333575</v>
      </c>
      <c r="I97" s="38">
        <f t="shared" si="17"/>
        <v>0.22760383255921965</v>
      </c>
      <c r="J97" s="33">
        <v>20637743</v>
      </c>
      <c r="K97" s="38">
        <f t="shared" si="18"/>
        <v>0.18752322432453838</v>
      </c>
      <c r="L97" s="33">
        <v>20457683</v>
      </c>
      <c r="M97" s="38">
        <f t="shared" si="19"/>
        <v>0.18588712333365598</v>
      </c>
      <c r="N97" s="33">
        <f t="shared" si="20"/>
        <v>86293163</v>
      </c>
      <c r="O97" s="38">
        <f t="shared" si="21"/>
        <v>0.78409602071907558</v>
      </c>
      <c r="P97" s="33">
        <v>40108153</v>
      </c>
      <c r="Q97" s="33">
        <v>123488163</v>
      </c>
      <c r="R97" s="33">
        <v>119711227</v>
      </c>
      <c r="S97" s="33">
        <v>102091317</v>
      </c>
      <c r="T97" s="38">
        <f t="shared" si="22"/>
        <v>0.85281322026713502</v>
      </c>
      <c r="U97" s="38">
        <f t="shared" si="23"/>
        <v>-0.48993704596668908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25077394</v>
      </c>
      <c r="E98" s="33">
        <v>22299498</v>
      </c>
      <c r="F98" s="33">
        <v>4810944</v>
      </c>
      <c r="G98" s="38">
        <f t="shared" si="16"/>
        <v>0.19184385745983015</v>
      </c>
      <c r="H98" s="33">
        <v>5791325</v>
      </c>
      <c r="I98" s="38">
        <f t="shared" si="17"/>
        <v>0.23093807115683551</v>
      </c>
      <c r="J98" s="33">
        <v>4851361</v>
      </c>
      <c r="K98" s="38">
        <f t="shared" si="18"/>
        <v>0.21755471804791301</v>
      </c>
      <c r="L98" s="33">
        <v>4362606</v>
      </c>
      <c r="M98" s="38">
        <f t="shared" si="19"/>
        <v>0.19563696007865289</v>
      </c>
      <c r="N98" s="33">
        <f t="shared" si="20"/>
        <v>19816236</v>
      </c>
      <c r="O98" s="38">
        <f t="shared" si="21"/>
        <v>0.88864045280301829</v>
      </c>
      <c r="P98" s="33">
        <v>4884219</v>
      </c>
      <c r="Q98" s="33">
        <v>24319146</v>
      </c>
      <c r="R98" s="33">
        <v>20742907</v>
      </c>
      <c r="S98" s="33">
        <v>57684482</v>
      </c>
      <c r="T98" s="38">
        <f t="shared" si="22"/>
        <v>2.7809256436429091</v>
      </c>
      <c r="U98" s="38">
        <f t="shared" si="23"/>
        <v>-0.10679557980508247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53854220</v>
      </c>
      <c r="E99" s="33">
        <v>53741220</v>
      </c>
      <c r="F99" s="33">
        <v>7115</v>
      </c>
      <c r="G99" s="38">
        <f t="shared" si="16"/>
        <v>1.3211592332040088E-4</v>
      </c>
      <c r="H99" s="33">
        <v>14319614</v>
      </c>
      <c r="I99" s="38">
        <f t="shared" si="17"/>
        <v>0.26589585737199423</v>
      </c>
      <c r="J99" s="33">
        <v>12315235</v>
      </c>
      <c r="K99" s="38">
        <f t="shared" si="18"/>
        <v>0.22915808386932787</v>
      </c>
      <c r="L99" s="33">
        <v>9691702</v>
      </c>
      <c r="M99" s="38">
        <f t="shared" si="19"/>
        <v>0.18034019324458953</v>
      </c>
      <c r="N99" s="33">
        <f t="shared" si="20"/>
        <v>36333666</v>
      </c>
      <c r="O99" s="38">
        <f t="shared" si="21"/>
        <v>0.67608561919509824</v>
      </c>
      <c r="P99" s="33">
        <v>28789428</v>
      </c>
      <c r="Q99" s="33">
        <v>52599745</v>
      </c>
      <c r="R99" s="33">
        <v>52599745</v>
      </c>
      <c r="S99" s="33">
        <v>31615827</v>
      </c>
      <c r="T99" s="38">
        <f t="shared" si="22"/>
        <v>0.60106426371458643</v>
      </c>
      <c r="U99" s="38">
        <f t="shared" si="23"/>
        <v>-0.66335899414187738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190237187</v>
      </c>
      <c r="E101" s="34">
        <f>SUM(E97:E100)</f>
        <v>186095049</v>
      </c>
      <c r="F101" s="34">
        <f>SUM(F97:F100)</f>
        <v>24682221</v>
      </c>
      <c r="G101" s="39">
        <f>IF(($D101     =0),0,($F101     /$D101     ))</f>
        <v>0.12974445947836685</v>
      </c>
      <c r="H101" s="34">
        <f>SUM(H97:H100)</f>
        <v>45444514</v>
      </c>
      <c r="I101" s="39">
        <f>IF(($D101     =0),0,($H101     /$D101     ))</f>
        <v>0.23888344185829452</v>
      </c>
      <c r="J101" s="34">
        <f>SUM(J97:J100)</f>
        <v>37804339</v>
      </c>
      <c r="K101" s="39">
        <f>IF(($E101     =0),0,($J101     /$E101     ))</f>
        <v>0.20314532387156631</v>
      </c>
      <c r="L101" s="34">
        <f>SUM(L97:L100)</f>
        <v>34511991</v>
      </c>
      <c r="M101" s="39">
        <f>IF(($E101     =0),0,($L101     /$E101     ))</f>
        <v>0.18545356894476006</v>
      </c>
      <c r="N101" s="34">
        <f>$F101     +$H101     +$J101     +$L101</f>
        <v>142443065</v>
      </c>
      <c r="O101" s="39">
        <f>IF(($E101     =0),0,($N101     /$E101     ))</f>
        <v>0.76543178212118901</v>
      </c>
      <c r="P101" s="34">
        <f>SUM(P97:P100)</f>
        <v>73781800</v>
      </c>
      <c r="Q101" s="34">
        <f>SUM(Q97:Q100)</f>
        <v>200407054</v>
      </c>
      <c r="R101" s="34">
        <f>SUM(R97:R100)</f>
        <v>193053879</v>
      </c>
      <c r="S101" s="34">
        <f>SUM(S97:S100)</f>
        <v>191391626</v>
      </c>
      <c r="T101" s="39">
        <f>IF(($R101     =0),0,($S101     /$R101     ))</f>
        <v>0.99138969385846942</v>
      </c>
      <c r="U101" s="39">
        <f>IF(($P101     =0),0,(($L101     /$P101     )-1))</f>
        <v>-0.53224249069553742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2300383065</v>
      </c>
      <c r="E102" s="34">
        <f>SUM(E88:E90,E92:E95,E97:E100)</f>
        <v>2272685316</v>
      </c>
      <c r="F102" s="34">
        <f>SUM(F88:F90,F92:F95,F97:F100)</f>
        <v>409679511</v>
      </c>
      <c r="G102" s="39">
        <f>IF(($D102     =0),0,($F102     /$D102     ))</f>
        <v>0.17809186532156981</v>
      </c>
      <c r="H102" s="34">
        <f>SUM(H88:H90,H92:H95,H97:H100)</f>
        <v>488861618</v>
      </c>
      <c r="I102" s="39">
        <f>IF(($D102     =0),0,($H102     /$D102     ))</f>
        <v>0.21251313550249945</v>
      </c>
      <c r="J102" s="34">
        <f>SUM(J88:J90,J92:J95,J97:J100)</f>
        <v>519328128</v>
      </c>
      <c r="K102" s="39">
        <f>IF(($E102     =0),0,($J102     /$E102     ))</f>
        <v>0.2285085948080284</v>
      </c>
      <c r="L102" s="34">
        <f>SUM(L88:L90,L92:L95,L97:L100)</f>
        <v>504690698</v>
      </c>
      <c r="M102" s="39">
        <f>IF(($E102     =0),0,($L102     /$E102     ))</f>
        <v>0.22206800670858912</v>
      </c>
      <c r="N102" s="34">
        <f>$F102     +$H102     +$J102     +$L102</f>
        <v>1922559955</v>
      </c>
      <c r="O102" s="39">
        <f>IF(($E102     =0),0,($N102     /$E102     ))</f>
        <v>0.84594199710137086</v>
      </c>
      <c r="P102" s="34">
        <f>SUM(P88:P90,P92:P95,P97:P100)</f>
        <v>414086704</v>
      </c>
      <c r="Q102" s="34">
        <f>SUM(Q88:Q90,Q92:Q95,Q97:Q100)</f>
        <v>2467619875</v>
      </c>
      <c r="R102" s="34">
        <f>SUM(R88:R90,R92:R95,R97:R100)</f>
        <v>2169991846</v>
      </c>
      <c r="S102" s="34">
        <f>SUM(S88:S90,S92:S95,S97:S100)</f>
        <v>1788556008</v>
      </c>
      <c r="T102" s="39">
        <f>IF(($R102     =0),0,($S102     /$R102     ))</f>
        <v>0.8242224556266835</v>
      </c>
      <c r="U102" s="39">
        <f>IF(($P102     =0),0,(($L102     /$P102     )-1))</f>
        <v>0.21880440285761993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1982372800</v>
      </c>
      <c r="E105" s="33">
        <v>1855729211</v>
      </c>
      <c r="F105" s="33">
        <v>368107487</v>
      </c>
      <c r="G105" s="38">
        <f t="shared" ref="G105:G136" si="24">IF(($D105     =0),0,($F105     /$D105     ))</f>
        <v>0.1856903439151304</v>
      </c>
      <c r="H105" s="33">
        <v>515575037</v>
      </c>
      <c r="I105" s="38">
        <f t="shared" ref="I105:I136" si="25">IF(($D105     =0),0,($H105     /$D105     ))</f>
        <v>0.26007975745026363</v>
      </c>
      <c r="J105" s="33">
        <v>466612322</v>
      </c>
      <c r="K105" s="38">
        <f t="shared" ref="K105:K136" si="26">IF(($E105     =0),0,($J105     /$E105     ))</f>
        <v>0.25144418659474344</v>
      </c>
      <c r="L105" s="33">
        <v>447417415</v>
      </c>
      <c r="M105" s="38">
        <f t="shared" ref="M105:M136" si="27">IF(($E105     =0),0,($L105     /$E105     ))</f>
        <v>0.24110059395944919</v>
      </c>
      <c r="N105" s="33">
        <f t="shared" ref="N105:N136" si="28">$F105     +$H105     +$J105     +$L105</f>
        <v>1797712261</v>
      </c>
      <c r="O105" s="38">
        <f t="shared" ref="O105:O136" si="29">IF(($E105     =0),0,($N105     /$E105     ))</f>
        <v>0.96873630610754013</v>
      </c>
      <c r="P105" s="33">
        <v>536972099</v>
      </c>
      <c r="Q105" s="33">
        <v>1852991620</v>
      </c>
      <c r="R105" s="33">
        <v>1807020691</v>
      </c>
      <c r="S105" s="33">
        <v>1730304315</v>
      </c>
      <c r="T105" s="38">
        <f t="shared" ref="T105:T136" si="30">IF(($R105     =0),0,($S105     /$R105     ))</f>
        <v>0.95754538042530912</v>
      </c>
      <c r="U105" s="38">
        <f t="shared" ref="U105:U136" si="31">IF(($P105     =0),0,(($L105     /$P105     )-1))</f>
        <v>-0.16677716433829093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1982372800</v>
      </c>
      <c r="E106" s="34">
        <f>E105</f>
        <v>1855729211</v>
      </c>
      <c r="F106" s="34">
        <f>F105</f>
        <v>368107487</v>
      </c>
      <c r="G106" s="39">
        <f t="shared" si="24"/>
        <v>0.1856903439151304</v>
      </c>
      <c r="H106" s="34">
        <f>H105</f>
        <v>515575037</v>
      </c>
      <c r="I106" s="39">
        <f t="shared" si="25"/>
        <v>0.26007975745026363</v>
      </c>
      <c r="J106" s="34">
        <f>J105</f>
        <v>466612322</v>
      </c>
      <c r="K106" s="39">
        <f t="shared" si="26"/>
        <v>0.25144418659474344</v>
      </c>
      <c r="L106" s="34">
        <f>L105</f>
        <v>447417415</v>
      </c>
      <c r="M106" s="39">
        <f t="shared" si="27"/>
        <v>0.24110059395944919</v>
      </c>
      <c r="N106" s="34">
        <f t="shared" si="28"/>
        <v>1797712261</v>
      </c>
      <c r="O106" s="39">
        <f t="shared" si="29"/>
        <v>0.96873630610754013</v>
      </c>
      <c r="P106" s="34">
        <f>P105</f>
        <v>536972099</v>
      </c>
      <c r="Q106" s="34">
        <f>Q105</f>
        <v>1852991620</v>
      </c>
      <c r="R106" s="34">
        <f>R105</f>
        <v>1807020691</v>
      </c>
      <c r="S106" s="34">
        <f>S105</f>
        <v>1730304315</v>
      </c>
      <c r="T106" s="39">
        <f t="shared" si="30"/>
        <v>0.95754538042530912</v>
      </c>
      <c r="U106" s="39">
        <f t="shared" si="31"/>
        <v>-0.16677716433829093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20694447</v>
      </c>
      <c r="E107" s="33">
        <v>25245338</v>
      </c>
      <c r="F107" s="33">
        <v>3396875</v>
      </c>
      <c r="G107" s="38">
        <f t="shared" si="24"/>
        <v>0.16414427503184792</v>
      </c>
      <c r="H107" s="33">
        <v>6849396</v>
      </c>
      <c r="I107" s="38">
        <f t="shared" si="25"/>
        <v>0.33097748395982746</v>
      </c>
      <c r="J107" s="33">
        <v>5743489</v>
      </c>
      <c r="K107" s="38">
        <f t="shared" si="26"/>
        <v>0.22750691632649164</v>
      </c>
      <c r="L107" s="33">
        <v>5114660</v>
      </c>
      <c r="M107" s="38">
        <f t="shared" si="27"/>
        <v>0.20259819852679334</v>
      </c>
      <c r="N107" s="33">
        <f t="shared" si="28"/>
        <v>21104420</v>
      </c>
      <c r="O107" s="38">
        <f t="shared" si="29"/>
        <v>0.83597296261194842</v>
      </c>
      <c r="P107" s="33">
        <v>5472615</v>
      </c>
      <c r="Q107" s="33">
        <v>28952208</v>
      </c>
      <c r="R107" s="33">
        <v>23239879</v>
      </c>
      <c r="S107" s="33">
        <v>22016969</v>
      </c>
      <c r="T107" s="38">
        <f t="shared" si="30"/>
        <v>0.94737881380535582</v>
      </c>
      <c r="U107" s="38">
        <f t="shared" si="31"/>
        <v>-6.540840165076478E-2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450000</v>
      </c>
      <c r="E108" s="33">
        <v>450000</v>
      </c>
      <c r="F108" s="33">
        <v>0</v>
      </c>
      <c r="G108" s="38">
        <f t="shared" si="24"/>
        <v>0</v>
      </c>
      <c r="H108" s="33">
        <v>106600</v>
      </c>
      <c r="I108" s="38">
        <f t="shared" si="25"/>
        <v>0.2368888888888889</v>
      </c>
      <c r="J108" s="33">
        <v>167500</v>
      </c>
      <c r="K108" s="38">
        <f t="shared" si="26"/>
        <v>0.37222222222222223</v>
      </c>
      <c r="L108" s="33">
        <v>212690</v>
      </c>
      <c r="M108" s="38">
        <f t="shared" si="27"/>
        <v>0.47264444444444442</v>
      </c>
      <c r="N108" s="33">
        <f t="shared" si="28"/>
        <v>486790</v>
      </c>
      <c r="O108" s="38">
        <f t="shared" si="29"/>
        <v>1.0817555555555556</v>
      </c>
      <c r="P108" s="33">
        <v>668269</v>
      </c>
      <c r="Q108" s="33">
        <v>350000</v>
      </c>
      <c r="R108" s="33">
        <v>816550</v>
      </c>
      <c r="S108" s="33">
        <v>842070</v>
      </c>
      <c r="T108" s="38">
        <f t="shared" si="30"/>
        <v>1.0312534443696038</v>
      </c>
      <c r="U108" s="38">
        <f t="shared" si="31"/>
        <v>-0.68172996203624581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5122260</v>
      </c>
      <c r="E109" s="33">
        <v>5409258</v>
      </c>
      <c r="F109" s="33">
        <v>1701816</v>
      </c>
      <c r="G109" s="38">
        <f t="shared" si="24"/>
        <v>0.33223928500310412</v>
      </c>
      <c r="H109" s="33">
        <v>2493784</v>
      </c>
      <c r="I109" s="38">
        <f t="shared" si="25"/>
        <v>0.48685228785731299</v>
      </c>
      <c r="J109" s="33">
        <v>2242094</v>
      </c>
      <c r="K109" s="38">
        <f t="shared" si="26"/>
        <v>0.41449196913883568</v>
      </c>
      <c r="L109" s="33">
        <v>2472216</v>
      </c>
      <c r="M109" s="38">
        <f t="shared" si="27"/>
        <v>0.45703421800180355</v>
      </c>
      <c r="N109" s="33">
        <f t="shared" si="28"/>
        <v>8909910</v>
      </c>
      <c r="O109" s="38">
        <f t="shared" si="29"/>
        <v>1.6471593701021472</v>
      </c>
      <c r="P109" s="33">
        <v>1790077</v>
      </c>
      <c r="Q109" s="33">
        <v>4832736</v>
      </c>
      <c r="R109" s="33">
        <v>5082736</v>
      </c>
      <c r="S109" s="33">
        <v>7291168</v>
      </c>
      <c r="T109" s="38">
        <f t="shared" si="30"/>
        <v>1.4344966962675221</v>
      </c>
      <c r="U109" s="38">
        <f t="shared" si="31"/>
        <v>0.3810668479624062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5015632</v>
      </c>
      <c r="E110" s="33">
        <v>4925632</v>
      </c>
      <c r="F110" s="33">
        <v>1178581</v>
      </c>
      <c r="G110" s="38">
        <f t="shared" si="24"/>
        <v>0.23498155367060422</v>
      </c>
      <c r="H110" s="33">
        <v>1291698</v>
      </c>
      <c r="I110" s="38">
        <f t="shared" si="25"/>
        <v>0.25753444431329892</v>
      </c>
      <c r="J110" s="33">
        <v>910994</v>
      </c>
      <c r="K110" s="38">
        <f t="shared" si="26"/>
        <v>0.1849496673726336</v>
      </c>
      <c r="L110" s="33">
        <v>1698740</v>
      </c>
      <c r="M110" s="38">
        <f t="shared" si="27"/>
        <v>0.34487757104062994</v>
      </c>
      <c r="N110" s="33">
        <f t="shared" si="28"/>
        <v>5080013</v>
      </c>
      <c r="O110" s="38">
        <f t="shared" si="29"/>
        <v>1.0313423739329288</v>
      </c>
      <c r="P110" s="33">
        <v>1101328</v>
      </c>
      <c r="Q110" s="33">
        <v>6258552</v>
      </c>
      <c r="R110" s="33">
        <v>4813589</v>
      </c>
      <c r="S110" s="33">
        <v>4461092</v>
      </c>
      <c r="T110" s="38">
        <f t="shared" si="30"/>
        <v>0.92677044093295047</v>
      </c>
      <c r="U110" s="38">
        <f t="shared" si="31"/>
        <v>0.5424469367890401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31282339</v>
      </c>
      <c r="E112" s="34">
        <f>SUM(E107:E111)</f>
        <v>36030228</v>
      </c>
      <c r="F112" s="34">
        <f>SUM(F107:F111)</f>
        <v>6277272</v>
      </c>
      <c r="G112" s="39">
        <f t="shared" si="24"/>
        <v>0.20066504617829248</v>
      </c>
      <c r="H112" s="34">
        <f>SUM(H107:H111)</f>
        <v>10741478</v>
      </c>
      <c r="I112" s="39">
        <f t="shared" si="25"/>
        <v>0.34337195821578431</v>
      </c>
      <c r="J112" s="34">
        <f>SUM(J107:J111)</f>
        <v>9064077</v>
      </c>
      <c r="K112" s="39">
        <f t="shared" si="26"/>
        <v>0.25156868282931766</v>
      </c>
      <c r="L112" s="34">
        <f>SUM(L107:L111)</f>
        <v>9498306</v>
      </c>
      <c r="M112" s="39">
        <f t="shared" si="27"/>
        <v>0.26362048000362365</v>
      </c>
      <c r="N112" s="34">
        <f t="shared" si="28"/>
        <v>35581133</v>
      </c>
      <c r="O112" s="39">
        <f t="shared" si="29"/>
        <v>0.98753560482603664</v>
      </c>
      <c r="P112" s="34">
        <f>SUM(P107:P111)</f>
        <v>9032289</v>
      </c>
      <c r="Q112" s="34">
        <f>SUM(Q107:Q111)</f>
        <v>40393496</v>
      </c>
      <c r="R112" s="34">
        <f>SUM(R107:R111)</f>
        <v>33952754</v>
      </c>
      <c r="S112" s="34">
        <f>SUM(S107:S111)</f>
        <v>34611299</v>
      </c>
      <c r="T112" s="39">
        <f t="shared" si="30"/>
        <v>1.0193959229345577</v>
      </c>
      <c r="U112" s="39">
        <f t="shared" si="31"/>
        <v>5.1594562574337477E-2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400000</v>
      </c>
      <c r="E113" s="33">
        <v>800000</v>
      </c>
      <c r="F113" s="33">
        <v>37856</v>
      </c>
      <c r="G113" s="38">
        <f t="shared" si="24"/>
        <v>9.4640000000000002E-2</v>
      </c>
      <c r="H113" s="33">
        <v>61140</v>
      </c>
      <c r="I113" s="38">
        <f t="shared" si="25"/>
        <v>0.15285000000000001</v>
      </c>
      <c r="J113" s="33">
        <v>120250</v>
      </c>
      <c r="K113" s="38">
        <f t="shared" si="26"/>
        <v>0.15031249999999999</v>
      </c>
      <c r="L113" s="33">
        <v>220167</v>
      </c>
      <c r="M113" s="38">
        <f t="shared" si="27"/>
        <v>0.27520875</v>
      </c>
      <c r="N113" s="33">
        <f t="shared" si="28"/>
        <v>439413</v>
      </c>
      <c r="O113" s="38">
        <f t="shared" si="29"/>
        <v>0.54926624999999996</v>
      </c>
      <c r="P113" s="33">
        <v>45780</v>
      </c>
      <c r="Q113" s="33">
        <v>470000</v>
      </c>
      <c r="R113" s="33">
        <v>410000</v>
      </c>
      <c r="S113" s="33">
        <v>263020</v>
      </c>
      <c r="T113" s="38">
        <f t="shared" si="30"/>
        <v>0.64151219512195123</v>
      </c>
      <c r="U113" s="38">
        <f t="shared" si="31"/>
        <v>3.8092398427260816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11273110</v>
      </c>
      <c r="E114" s="33">
        <v>9098171</v>
      </c>
      <c r="F114" s="33">
        <v>1780739</v>
      </c>
      <c r="G114" s="38">
        <f t="shared" si="24"/>
        <v>0.15796341914520484</v>
      </c>
      <c r="H114" s="33">
        <v>2144429</v>
      </c>
      <c r="I114" s="38">
        <f t="shared" si="25"/>
        <v>0.19022514638817506</v>
      </c>
      <c r="J114" s="33">
        <v>2301422</v>
      </c>
      <c r="K114" s="38">
        <f t="shared" si="26"/>
        <v>0.25295435752966172</v>
      </c>
      <c r="L114" s="33">
        <v>2384025</v>
      </c>
      <c r="M114" s="38">
        <f t="shared" si="27"/>
        <v>0.26203343507173033</v>
      </c>
      <c r="N114" s="33">
        <f t="shared" si="28"/>
        <v>8610615</v>
      </c>
      <c r="O114" s="38">
        <f t="shared" si="29"/>
        <v>0.94641164691232993</v>
      </c>
      <c r="P114" s="33">
        <v>2107266</v>
      </c>
      <c r="Q114" s="33">
        <v>12565798</v>
      </c>
      <c r="R114" s="33">
        <v>12452203</v>
      </c>
      <c r="S114" s="33">
        <v>9274551</v>
      </c>
      <c r="T114" s="38">
        <f t="shared" si="30"/>
        <v>0.74481206257238175</v>
      </c>
      <c r="U114" s="38">
        <f t="shared" si="31"/>
        <v>0.1313355788970163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155495</v>
      </c>
      <c r="F115" s="33">
        <v>0</v>
      </c>
      <c r="G115" s="38">
        <f t="shared" si="24"/>
        <v>0</v>
      </c>
      <c r="H115" s="33">
        <v>10920</v>
      </c>
      <c r="I115" s="38">
        <f t="shared" si="25"/>
        <v>0</v>
      </c>
      <c r="J115" s="33">
        <v>7850</v>
      </c>
      <c r="K115" s="38">
        <f t="shared" si="26"/>
        <v>5.0483938390301936E-2</v>
      </c>
      <c r="L115" s="33">
        <v>0</v>
      </c>
      <c r="M115" s="38">
        <f t="shared" si="27"/>
        <v>0</v>
      </c>
      <c r="N115" s="33">
        <f t="shared" si="28"/>
        <v>18770</v>
      </c>
      <c r="O115" s="38">
        <f t="shared" si="29"/>
        <v>0.12071127688993215</v>
      </c>
      <c r="P115" s="33">
        <v>0</v>
      </c>
      <c r="Q115" s="33">
        <v>0</v>
      </c>
      <c r="R115" s="33">
        <v>0</v>
      </c>
      <c r="S115" s="33">
        <v>22210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25000</v>
      </c>
      <c r="E116" s="33">
        <v>0</v>
      </c>
      <c r="F116" s="33">
        <v>0</v>
      </c>
      <c r="G116" s="38">
        <f t="shared" si="24"/>
        <v>0</v>
      </c>
      <c r="H116" s="33">
        <v>17000</v>
      </c>
      <c r="I116" s="38">
        <f t="shared" si="25"/>
        <v>0.68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17000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138767526</v>
      </c>
      <c r="E117" s="33">
        <v>77720964</v>
      </c>
      <c r="F117" s="33">
        <v>24928634</v>
      </c>
      <c r="G117" s="38">
        <f t="shared" si="24"/>
        <v>0.17964313927453027</v>
      </c>
      <c r="H117" s="33">
        <v>84179714</v>
      </c>
      <c r="I117" s="38">
        <f t="shared" si="25"/>
        <v>0.60662401663051913</v>
      </c>
      <c r="J117" s="33">
        <v>9622383</v>
      </c>
      <c r="K117" s="38">
        <f t="shared" si="26"/>
        <v>0.12380678911805572</v>
      </c>
      <c r="L117" s="33">
        <v>61386115</v>
      </c>
      <c r="M117" s="38">
        <f t="shared" si="27"/>
        <v>0.78982698927923745</v>
      </c>
      <c r="N117" s="33">
        <f t="shared" si="28"/>
        <v>180116846</v>
      </c>
      <c r="O117" s="38">
        <f t="shared" si="29"/>
        <v>2.317480853685757</v>
      </c>
      <c r="P117" s="33">
        <v>17866746</v>
      </c>
      <c r="Q117" s="33">
        <v>122856274</v>
      </c>
      <c r="R117" s="33">
        <v>121517294</v>
      </c>
      <c r="S117" s="33">
        <v>324022334</v>
      </c>
      <c r="T117" s="38">
        <f t="shared" si="30"/>
        <v>2.6664709469254642</v>
      </c>
      <c r="U117" s="38">
        <f t="shared" si="31"/>
        <v>2.4357747627911652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3470000</v>
      </c>
      <c r="E118" s="33">
        <v>500000</v>
      </c>
      <c r="F118" s="33">
        <v>370890</v>
      </c>
      <c r="G118" s="38">
        <f t="shared" si="24"/>
        <v>0.10688472622478386</v>
      </c>
      <c r="H118" s="33">
        <v>249039</v>
      </c>
      <c r="I118" s="38">
        <f t="shared" si="25"/>
        <v>7.1769164265129679E-2</v>
      </c>
      <c r="J118" s="33">
        <v>168832</v>
      </c>
      <c r="K118" s="38">
        <f t="shared" si="26"/>
        <v>0.33766400000000002</v>
      </c>
      <c r="L118" s="33">
        <v>51300</v>
      </c>
      <c r="M118" s="38">
        <f t="shared" si="27"/>
        <v>0.1026</v>
      </c>
      <c r="N118" s="33">
        <f t="shared" si="28"/>
        <v>840061</v>
      </c>
      <c r="O118" s="38">
        <f t="shared" si="29"/>
        <v>1.6801219999999999</v>
      </c>
      <c r="P118" s="33">
        <v>24297</v>
      </c>
      <c r="Q118" s="33">
        <v>3300000</v>
      </c>
      <c r="R118" s="33">
        <v>2357500</v>
      </c>
      <c r="S118" s="33">
        <v>1491040</v>
      </c>
      <c r="T118" s="38">
        <f t="shared" si="30"/>
        <v>0.63246659597030752</v>
      </c>
      <c r="U118" s="38">
        <f t="shared" si="31"/>
        <v>1.1113717742931226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3354948</v>
      </c>
      <c r="E119" s="33">
        <v>3259334</v>
      </c>
      <c r="F119" s="33">
        <v>681703</v>
      </c>
      <c r="G119" s="38">
        <f t="shared" si="24"/>
        <v>0.20319331327937123</v>
      </c>
      <c r="H119" s="33">
        <v>1026699</v>
      </c>
      <c r="I119" s="38">
        <f t="shared" si="25"/>
        <v>0.30602530948318724</v>
      </c>
      <c r="J119" s="33">
        <v>796018</v>
      </c>
      <c r="K119" s="38">
        <f t="shared" si="26"/>
        <v>0.2442271948809174</v>
      </c>
      <c r="L119" s="33">
        <v>775471</v>
      </c>
      <c r="M119" s="38">
        <f t="shared" si="27"/>
        <v>0.23792314626239594</v>
      </c>
      <c r="N119" s="33">
        <f t="shared" si="28"/>
        <v>3279891</v>
      </c>
      <c r="O119" s="38">
        <f t="shared" si="29"/>
        <v>1.0063071167299822</v>
      </c>
      <c r="P119" s="33">
        <v>805530</v>
      </c>
      <c r="Q119" s="33">
        <v>3080292</v>
      </c>
      <c r="R119" s="33">
        <v>3231892</v>
      </c>
      <c r="S119" s="33">
        <v>3210150</v>
      </c>
      <c r="T119" s="38">
        <f t="shared" si="30"/>
        <v>0.99327267124025187</v>
      </c>
      <c r="U119" s="38">
        <f t="shared" si="31"/>
        <v>-3.7315804501384164E-2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157290584</v>
      </c>
      <c r="E121" s="34">
        <f>SUM(E113:E120)</f>
        <v>91533964</v>
      </c>
      <c r="F121" s="34">
        <f>SUM(F113:F120)</f>
        <v>27799822</v>
      </c>
      <c r="G121" s="39">
        <f t="shared" si="24"/>
        <v>0.17674180674413414</v>
      </c>
      <c r="H121" s="34">
        <f>SUM(H113:H120)</f>
        <v>87688941</v>
      </c>
      <c r="I121" s="39">
        <f t="shared" si="25"/>
        <v>0.55749644238081031</v>
      </c>
      <c r="J121" s="34">
        <f>SUM(J113:J120)</f>
        <v>13016755</v>
      </c>
      <c r="K121" s="39">
        <f t="shared" si="26"/>
        <v>0.14220683155380445</v>
      </c>
      <c r="L121" s="34">
        <f>SUM(L113:L120)</f>
        <v>64817078</v>
      </c>
      <c r="M121" s="39">
        <f t="shared" si="27"/>
        <v>0.70812051797516384</v>
      </c>
      <c r="N121" s="34">
        <f t="shared" si="28"/>
        <v>193322596</v>
      </c>
      <c r="O121" s="39">
        <f t="shared" si="29"/>
        <v>2.1120312892818669</v>
      </c>
      <c r="P121" s="34">
        <f>SUM(P113:P120)</f>
        <v>20849619</v>
      </c>
      <c r="Q121" s="34">
        <f>SUM(Q113:Q120)</f>
        <v>142272364</v>
      </c>
      <c r="R121" s="34">
        <f>SUM(R113:R120)</f>
        <v>139968889</v>
      </c>
      <c r="S121" s="34">
        <f>SUM(S113:S120)</f>
        <v>338283305</v>
      </c>
      <c r="T121" s="39">
        <f t="shared" si="30"/>
        <v>2.4168463964874367</v>
      </c>
      <c r="U121" s="39">
        <f t="shared" si="31"/>
        <v>2.1087895658908682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3609382</v>
      </c>
      <c r="E122" s="33">
        <v>4116047</v>
      </c>
      <c r="F122" s="33">
        <v>2474704</v>
      </c>
      <c r="G122" s="38">
        <f t="shared" si="24"/>
        <v>0.68563094734777308</v>
      </c>
      <c r="H122" s="33">
        <v>959990</v>
      </c>
      <c r="I122" s="38">
        <f t="shared" si="25"/>
        <v>0.26597073958921502</v>
      </c>
      <c r="J122" s="33">
        <v>458503</v>
      </c>
      <c r="K122" s="38">
        <f t="shared" si="26"/>
        <v>0.11139401469419567</v>
      </c>
      <c r="L122" s="33">
        <v>580427</v>
      </c>
      <c r="M122" s="38">
        <f t="shared" si="27"/>
        <v>0.14101563952015125</v>
      </c>
      <c r="N122" s="33">
        <f t="shared" si="28"/>
        <v>4473624</v>
      </c>
      <c r="O122" s="38">
        <f t="shared" si="29"/>
        <v>1.0868738865226757</v>
      </c>
      <c r="P122" s="33">
        <v>558688</v>
      </c>
      <c r="Q122" s="33">
        <v>4246512</v>
      </c>
      <c r="R122" s="33">
        <v>4214997</v>
      </c>
      <c r="S122" s="33">
        <v>4267670</v>
      </c>
      <c r="T122" s="38">
        <f t="shared" si="30"/>
        <v>1.0124965687994558</v>
      </c>
      <c r="U122" s="38">
        <f t="shared" si="31"/>
        <v>3.8910805315310215E-2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13173945</v>
      </c>
      <c r="E123" s="33">
        <v>12277945</v>
      </c>
      <c r="F123" s="33">
        <v>1009478</v>
      </c>
      <c r="G123" s="38">
        <f t="shared" si="24"/>
        <v>7.6626857027261006E-2</v>
      </c>
      <c r="H123" s="33">
        <v>1217268</v>
      </c>
      <c r="I123" s="38">
        <f t="shared" si="25"/>
        <v>9.2399657050336856E-2</v>
      </c>
      <c r="J123" s="33">
        <v>1472687</v>
      </c>
      <c r="K123" s="38">
        <f t="shared" si="26"/>
        <v>0.11994572381615978</v>
      </c>
      <c r="L123" s="33">
        <v>1638472</v>
      </c>
      <c r="M123" s="38">
        <f t="shared" si="27"/>
        <v>0.13344839058979333</v>
      </c>
      <c r="N123" s="33">
        <f t="shared" si="28"/>
        <v>5337905</v>
      </c>
      <c r="O123" s="38">
        <f t="shared" si="29"/>
        <v>0.43475557188112507</v>
      </c>
      <c r="P123" s="33">
        <v>1739002</v>
      </c>
      <c r="Q123" s="33">
        <v>10108482</v>
      </c>
      <c r="R123" s="33">
        <v>11247632</v>
      </c>
      <c r="S123" s="33">
        <v>4579423</v>
      </c>
      <c r="T123" s="38">
        <f t="shared" si="30"/>
        <v>0.40714552183072844</v>
      </c>
      <c r="U123" s="38">
        <f t="shared" si="31"/>
        <v>-5.7809019196067624E-2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29255256</v>
      </c>
      <c r="E124" s="33">
        <v>36099642</v>
      </c>
      <c r="F124" s="33">
        <v>5411851</v>
      </c>
      <c r="G124" s="38">
        <f t="shared" si="24"/>
        <v>0.18498730621259987</v>
      </c>
      <c r="H124" s="33">
        <v>8116889</v>
      </c>
      <c r="I124" s="38">
        <f t="shared" si="25"/>
        <v>0.2774506228897809</v>
      </c>
      <c r="J124" s="33">
        <v>11868364</v>
      </c>
      <c r="K124" s="38">
        <f t="shared" si="26"/>
        <v>0.3287668060530905</v>
      </c>
      <c r="L124" s="33">
        <v>7412793</v>
      </c>
      <c r="M124" s="38">
        <f t="shared" si="27"/>
        <v>0.20534256267693735</v>
      </c>
      <c r="N124" s="33">
        <f t="shared" si="28"/>
        <v>32809897</v>
      </c>
      <c r="O124" s="38">
        <f t="shared" si="29"/>
        <v>0.90887042591724321</v>
      </c>
      <c r="P124" s="33">
        <v>7072417</v>
      </c>
      <c r="Q124" s="33">
        <v>30001968</v>
      </c>
      <c r="R124" s="33">
        <v>30860094</v>
      </c>
      <c r="S124" s="33">
        <v>26302446</v>
      </c>
      <c r="T124" s="38">
        <f t="shared" si="30"/>
        <v>0.85231256910623798</v>
      </c>
      <c r="U124" s="38">
        <f t="shared" si="31"/>
        <v>4.8127252677550025E-2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46038583</v>
      </c>
      <c r="E126" s="34">
        <f>SUM(E122:E125)</f>
        <v>52493634</v>
      </c>
      <c r="F126" s="34">
        <f>SUM(F122:F125)</f>
        <v>8896033</v>
      </c>
      <c r="G126" s="39">
        <f t="shared" si="24"/>
        <v>0.19322994801990323</v>
      </c>
      <c r="H126" s="34">
        <f>SUM(H122:H125)</f>
        <v>10294147</v>
      </c>
      <c r="I126" s="39">
        <f t="shared" si="25"/>
        <v>0.22359825887777648</v>
      </c>
      <c r="J126" s="34">
        <f>SUM(J122:J125)</f>
        <v>13799554</v>
      </c>
      <c r="K126" s="39">
        <f t="shared" si="26"/>
        <v>0.2628805237602716</v>
      </c>
      <c r="L126" s="34">
        <f>SUM(L122:L125)</f>
        <v>9631692</v>
      </c>
      <c r="M126" s="39">
        <f t="shared" si="27"/>
        <v>0.18348304863023962</v>
      </c>
      <c r="N126" s="34">
        <f t="shared" si="28"/>
        <v>42621426</v>
      </c>
      <c r="O126" s="39">
        <f t="shared" si="29"/>
        <v>0.8119351386493836</v>
      </c>
      <c r="P126" s="34">
        <f>SUM(P122:P125)</f>
        <v>9370107</v>
      </c>
      <c r="Q126" s="34">
        <f>SUM(Q122:Q125)</f>
        <v>44356962</v>
      </c>
      <c r="R126" s="34">
        <f>SUM(R122:R125)</f>
        <v>46322723</v>
      </c>
      <c r="S126" s="34">
        <f>SUM(S122:S125)</f>
        <v>35149539</v>
      </c>
      <c r="T126" s="39">
        <f t="shared" si="30"/>
        <v>0.75879690837691038</v>
      </c>
      <c r="U126" s="39">
        <f t="shared" si="31"/>
        <v>2.7916970425204246E-2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12339133</v>
      </c>
      <c r="E127" s="33">
        <v>12794432</v>
      </c>
      <c r="F127" s="33">
        <v>546875</v>
      </c>
      <c r="G127" s="38">
        <f t="shared" si="24"/>
        <v>4.4320374859400574E-2</v>
      </c>
      <c r="H127" s="33">
        <v>1150473</v>
      </c>
      <c r="I127" s="38">
        <f t="shared" si="25"/>
        <v>9.3237750172560752E-2</v>
      </c>
      <c r="J127" s="33">
        <v>2708960</v>
      </c>
      <c r="K127" s="38">
        <f t="shared" si="26"/>
        <v>0.211729602377034</v>
      </c>
      <c r="L127" s="33">
        <v>8128083</v>
      </c>
      <c r="M127" s="38">
        <f t="shared" si="27"/>
        <v>0.63528283240709704</v>
      </c>
      <c r="N127" s="33">
        <f t="shared" si="28"/>
        <v>12534391</v>
      </c>
      <c r="O127" s="38">
        <f t="shared" si="29"/>
        <v>0.97967545569822878</v>
      </c>
      <c r="P127" s="33">
        <v>3032230</v>
      </c>
      <c r="Q127" s="33">
        <v>11404684</v>
      </c>
      <c r="R127" s="33">
        <v>11357260</v>
      </c>
      <c r="S127" s="33">
        <v>5442122</v>
      </c>
      <c r="T127" s="38">
        <f t="shared" si="30"/>
        <v>0.47917561101885492</v>
      </c>
      <c r="U127" s="38">
        <f t="shared" si="31"/>
        <v>1.6805628201026965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4877773</v>
      </c>
      <c r="E129" s="33">
        <v>1113364</v>
      </c>
      <c r="F129" s="33">
        <v>73067</v>
      </c>
      <c r="G129" s="38">
        <f t="shared" si="24"/>
        <v>1.4979581870661058E-2</v>
      </c>
      <c r="H129" s="33">
        <v>402689</v>
      </c>
      <c r="I129" s="38">
        <f t="shared" si="25"/>
        <v>8.2555912298501802E-2</v>
      </c>
      <c r="J129" s="33">
        <v>221101</v>
      </c>
      <c r="K129" s="38">
        <f t="shared" si="26"/>
        <v>0.19858824247954845</v>
      </c>
      <c r="L129" s="33">
        <v>199353</v>
      </c>
      <c r="M129" s="38">
        <f t="shared" si="27"/>
        <v>0.17905464879410507</v>
      </c>
      <c r="N129" s="33">
        <f t="shared" si="28"/>
        <v>896210</v>
      </c>
      <c r="O129" s="38">
        <f t="shared" si="29"/>
        <v>0.80495686945150013</v>
      </c>
      <c r="P129" s="33">
        <v>219201</v>
      </c>
      <c r="Q129" s="33">
        <v>0</v>
      </c>
      <c r="R129" s="33">
        <v>539975</v>
      </c>
      <c r="S129" s="33">
        <v>911612</v>
      </c>
      <c r="T129" s="38">
        <f t="shared" si="30"/>
        <v>1.6882485300245382</v>
      </c>
      <c r="U129" s="38">
        <f t="shared" si="31"/>
        <v>-9.0547032175948061E-2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27738761</v>
      </c>
      <c r="E130" s="33">
        <v>30818533</v>
      </c>
      <c r="F130" s="33">
        <v>6064903</v>
      </c>
      <c r="G130" s="38">
        <f t="shared" si="24"/>
        <v>0.21864361569718271</v>
      </c>
      <c r="H130" s="33">
        <v>7205029</v>
      </c>
      <c r="I130" s="38">
        <f t="shared" si="25"/>
        <v>0.25974588410780136</v>
      </c>
      <c r="J130" s="33">
        <v>9963513</v>
      </c>
      <c r="K130" s="38">
        <f t="shared" si="26"/>
        <v>0.32329614780820359</v>
      </c>
      <c r="L130" s="33">
        <v>9782961</v>
      </c>
      <c r="M130" s="38">
        <f t="shared" si="27"/>
        <v>0.31743759509902691</v>
      </c>
      <c r="N130" s="33">
        <f t="shared" si="28"/>
        <v>33016406</v>
      </c>
      <c r="O130" s="38">
        <f t="shared" si="29"/>
        <v>1.0713166003067052</v>
      </c>
      <c r="P130" s="33">
        <v>7761943</v>
      </c>
      <c r="Q130" s="33">
        <v>30248077</v>
      </c>
      <c r="R130" s="33">
        <v>28354104</v>
      </c>
      <c r="S130" s="33">
        <v>27819879</v>
      </c>
      <c r="T130" s="38">
        <f t="shared" si="30"/>
        <v>0.98115881214232692</v>
      </c>
      <c r="U130" s="38">
        <f t="shared" si="31"/>
        <v>0.26037526943962352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950000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44955667</v>
      </c>
      <c r="E132" s="34">
        <f>SUM(E127:E131)</f>
        <v>44726329</v>
      </c>
      <c r="F132" s="34">
        <f>SUM(F127:F131)</f>
        <v>6684845</v>
      </c>
      <c r="G132" s="39">
        <f t="shared" si="24"/>
        <v>0.14869860567300669</v>
      </c>
      <c r="H132" s="34">
        <f>SUM(H127:H131)</f>
        <v>8758191</v>
      </c>
      <c r="I132" s="39">
        <f t="shared" si="25"/>
        <v>0.19481839742250961</v>
      </c>
      <c r="J132" s="34">
        <f>SUM(J127:J131)</f>
        <v>12893574</v>
      </c>
      <c r="K132" s="39">
        <f t="shared" si="26"/>
        <v>0.28827704594311776</v>
      </c>
      <c r="L132" s="34">
        <f>SUM(L127:L131)</f>
        <v>18110397</v>
      </c>
      <c r="M132" s="39">
        <f t="shared" si="27"/>
        <v>0.40491579355864415</v>
      </c>
      <c r="N132" s="34">
        <f t="shared" si="28"/>
        <v>46447007</v>
      </c>
      <c r="O132" s="39">
        <f t="shared" si="29"/>
        <v>1.0384712548172688</v>
      </c>
      <c r="P132" s="34">
        <f>SUM(P127:P131)</f>
        <v>11013374</v>
      </c>
      <c r="Q132" s="34">
        <f>SUM(Q127:Q131)</f>
        <v>42602761</v>
      </c>
      <c r="R132" s="34">
        <f>SUM(R127:R131)</f>
        <v>40251339</v>
      </c>
      <c r="S132" s="34">
        <f>SUM(S127:S131)</f>
        <v>34173613</v>
      </c>
      <c r="T132" s="39">
        <f t="shared" si="30"/>
        <v>0.84900561941554287</v>
      </c>
      <c r="U132" s="39">
        <f t="shared" si="31"/>
        <v>0.64440043532526903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81048851</v>
      </c>
      <c r="E133" s="33">
        <v>71745070</v>
      </c>
      <c r="F133" s="33">
        <v>16460940</v>
      </c>
      <c r="G133" s="38">
        <f t="shared" si="24"/>
        <v>0.20309899272970569</v>
      </c>
      <c r="H133" s="33">
        <v>17306670</v>
      </c>
      <c r="I133" s="38">
        <f t="shared" si="25"/>
        <v>0.21353381061503265</v>
      </c>
      <c r="J133" s="33">
        <v>16457502</v>
      </c>
      <c r="K133" s="38">
        <f t="shared" si="26"/>
        <v>0.22938861164955307</v>
      </c>
      <c r="L133" s="33">
        <v>17767132</v>
      </c>
      <c r="M133" s="38">
        <f t="shared" si="27"/>
        <v>0.24764254881903383</v>
      </c>
      <c r="N133" s="33">
        <f t="shared" si="28"/>
        <v>67992244</v>
      </c>
      <c r="O133" s="38">
        <f t="shared" si="29"/>
        <v>0.94769221076793153</v>
      </c>
      <c r="P133" s="33">
        <v>21616484</v>
      </c>
      <c r="Q133" s="33">
        <v>73484730</v>
      </c>
      <c r="R133" s="33">
        <v>75286990</v>
      </c>
      <c r="S133" s="33">
        <v>77974635</v>
      </c>
      <c r="T133" s="38">
        <f t="shared" si="30"/>
        <v>1.0356986645368609</v>
      </c>
      <c r="U133" s="38">
        <f t="shared" si="31"/>
        <v>-0.17807484325387979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2089874</v>
      </c>
      <c r="E134" s="33">
        <v>2079874</v>
      </c>
      <c r="F134" s="33">
        <v>134479</v>
      </c>
      <c r="G134" s="38">
        <f t="shared" si="24"/>
        <v>6.4347898485746027E-2</v>
      </c>
      <c r="H134" s="33">
        <v>602176</v>
      </c>
      <c r="I134" s="38">
        <f t="shared" si="25"/>
        <v>0.28813985914940327</v>
      </c>
      <c r="J134" s="33">
        <v>429223</v>
      </c>
      <c r="K134" s="38">
        <f t="shared" si="26"/>
        <v>0.20636971278067806</v>
      </c>
      <c r="L134" s="33">
        <v>438952</v>
      </c>
      <c r="M134" s="38">
        <f t="shared" si="27"/>
        <v>0.21104739998672997</v>
      </c>
      <c r="N134" s="33">
        <f t="shared" si="28"/>
        <v>1604830</v>
      </c>
      <c r="O134" s="38">
        <f t="shared" si="29"/>
        <v>0.7715996257465596</v>
      </c>
      <c r="P134" s="33">
        <v>452119</v>
      </c>
      <c r="Q134" s="33">
        <v>2065239</v>
      </c>
      <c r="R134" s="33">
        <v>2043252</v>
      </c>
      <c r="S134" s="33">
        <v>1608569</v>
      </c>
      <c r="T134" s="38">
        <f t="shared" si="30"/>
        <v>0.78725923185196933</v>
      </c>
      <c r="U134" s="38">
        <f t="shared" si="31"/>
        <v>-2.912286367084771E-2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5736637</v>
      </c>
      <c r="E136" s="33">
        <v>5962247</v>
      </c>
      <c r="F136" s="33">
        <v>1247086</v>
      </c>
      <c r="G136" s="38">
        <f t="shared" si="24"/>
        <v>0.21738973548439616</v>
      </c>
      <c r="H136" s="33">
        <v>1179739</v>
      </c>
      <c r="I136" s="38">
        <f t="shared" si="25"/>
        <v>0.20564993043833871</v>
      </c>
      <c r="J136" s="33">
        <v>1255348</v>
      </c>
      <c r="K136" s="38">
        <f t="shared" si="26"/>
        <v>0.2105494790806218</v>
      </c>
      <c r="L136" s="33">
        <v>1250144</v>
      </c>
      <c r="M136" s="38">
        <f t="shared" si="27"/>
        <v>0.20967665378505787</v>
      </c>
      <c r="N136" s="33">
        <f t="shared" si="28"/>
        <v>4932317</v>
      </c>
      <c r="O136" s="38">
        <f t="shared" si="29"/>
        <v>0.82725807904301851</v>
      </c>
      <c r="P136" s="33">
        <v>552498</v>
      </c>
      <c r="Q136" s="33">
        <v>0</v>
      </c>
      <c r="R136" s="33">
        <v>4543630</v>
      </c>
      <c r="S136" s="33">
        <v>552498</v>
      </c>
      <c r="T136" s="38">
        <f t="shared" si="30"/>
        <v>0.12159836958555165</v>
      </c>
      <c r="U136" s="38">
        <f t="shared" si="31"/>
        <v>1.2627122632118124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88875362</v>
      </c>
      <c r="E137" s="34">
        <f>SUM(E133:E136)</f>
        <v>79787191</v>
      </c>
      <c r="F137" s="34">
        <f>SUM(F133:F136)</f>
        <v>17842505</v>
      </c>
      <c r="G137" s="39">
        <f t="shared" ref="G137:G170" si="32">IF(($D137     =0),0,($F137     /$D137     ))</f>
        <v>0.20075873221197119</v>
      </c>
      <c r="H137" s="34">
        <f>SUM(H133:H136)</f>
        <v>19088585</v>
      </c>
      <c r="I137" s="39">
        <f t="shared" ref="I137:I170" si="33">IF(($D137     =0),0,($H137     /$D137     ))</f>
        <v>0.21477926582172457</v>
      </c>
      <c r="J137" s="34">
        <f>SUM(J133:J136)</f>
        <v>18142073</v>
      </c>
      <c r="K137" s="39">
        <f t="shared" ref="K137:K170" si="34">IF(($E137     =0),0,($J137     /$E137     ))</f>
        <v>0.22738077093101322</v>
      </c>
      <c r="L137" s="34">
        <f>SUM(L133:L136)</f>
        <v>19456228</v>
      </c>
      <c r="M137" s="39">
        <f t="shared" ref="M137:M170" si="35">IF(($E137     =0),0,($L137     /$E137     ))</f>
        <v>0.24385152248310132</v>
      </c>
      <c r="N137" s="34">
        <f t="shared" ref="N137:N170" si="36">$F137     +$H137     +$J137     +$L137</f>
        <v>74529391</v>
      </c>
      <c r="O137" s="39">
        <f t="shared" ref="O137:O170" si="37">IF(($E137     =0),0,($N137     /$E137     ))</f>
        <v>0.93410220445033587</v>
      </c>
      <c r="P137" s="34">
        <f>SUM(P133:P136)</f>
        <v>22621101</v>
      </c>
      <c r="Q137" s="34">
        <f>SUM(Q133:Q136)</f>
        <v>75549969</v>
      </c>
      <c r="R137" s="34">
        <f>SUM(R133:R136)</f>
        <v>81873872</v>
      </c>
      <c r="S137" s="34">
        <f>SUM(S133:S136)</f>
        <v>80135702</v>
      </c>
      <c r="T137" s="39">
        <f t="shared" ref="T137:T170" si="38">IF(($R137     =0),0,($S137     /$R137     ))</f>
        <v>0.97877015026234504</v>
      </c>
      <c r="U137" s="39">
        <f t="shared" ref="U137:U170" si="39">IF(($P137     =0),0,(($L137     /$P137     )-1))</f>
        <v>-0.13990800005711479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7681976</v>
      </c>
      <c r="E139" s="33">
        <v>2500017</v>
      </c>
      <c r="F139" s="33">
        <v>2642</v>
      </c>
      <c r="G139" s="38">
        <f t="shared" si="32"/>
        <v>3.4392192842050016E-4</v>
      </c>
      <c r="H139" s="33">
        <v>414539</v>
      </c>
      <c r="I139" s="38">
        <f t="shared" si="33"/>
        <v>5.3962548177708444E-2</v>
      </c>
      <c r="J139" s="33">
        <v>231680</v>
      </c>
      <c r="K139" s="38">
        <f t="shared" si="34"/>
        <v>9.267136983468513E-2</v>
      </c>
      <c r="L139" s="33">
        <v>200221</v>
      </c>
      <c r="M139" s="38">
        <f t="shared" si="35"/>
        <v>8.0087855402583258E-2</v>
      </c>
      <c r="N139" s="33">
        <f t="shared" si="36"/>
        <v>849082</v>
      </c>
      <c r="O139" s="38">
        <f t="shared" si="37"/>
        <v>0.33963049051266453</v>
      </c>
      <c r="P139" s="33">
        <v>575137</v>
      </c>
      <c r="Q139" s="33">
        <v>3639078</v>
      </c>
      <c r="R139" s="33">
        <v>3066098</v>
      </c>
      <c r="S139" s="33">
        <v>2101978</v>
      </c>
      <c r="T139" s="38">
        <f t="shared" si="38"/>
        <v>0.68555473438878989</v>
      </c>
      <c r="U139" s="38">
        <f t="shared" si="39"/>
        <v>-0.65187251037578875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9518069</v>
      </c>
      <c r="E140" s="33">
        <v>12804791</v>
      </c>
      <c r="F140" s="33">
        <v>826299</v>
      </c>
      <c r="G140" s="38">
        <f t="shared" si="32"/>
        <v>8.6813722405248372E-2</v>
      </c>
      <c r="H140" s="33">
        <v>1122810</v>
      </c>
      <c r="I140" s="38">
        <f t="shared" si="33"/>
        <v>0.1179661546895699</v>
      </c>
      <c r="J140" s="33">
        <v>660856</v>
      </c>
      <c r="K140" s="38">
        <f t="shared" si="34"/>
        <v>5.1610057516752912E-2</v>
      </c>
      <c r="L140" s="33">
        <v>2562805</v>
      </c>
      <c r="M140" s="38">
        <f t="shared" si="35"/>
        <v>0.20014422726618497</v>
      </c>
      <c r="N140" s="33">
        <f t="shared" si="36"/>
        <v>5172770</v>
      </c>
      <c r="O140" s="38">
        <f t="shared" si="37"/>
        <v>0.40397145099830212</v>
      </c>
      <c r="P140" s="33">
        <v>784812</v>
      </c>
      <c r="Q140" s="33">
        <v>9301473</v>
      </c>
      <c r="R140" s="33">
        <v>9301473</v>
      </c>
      <c r="S140" s="33">
        <v>2739620</v>
      </c>
      <c r="T140" s="38">
        <f t="shared" si="38"/>
        <v>0.29453614497402725</v>
      </c>
      <c r="U140" s="38">
        <f t="shared" si="39"/>
        <v>2.2655018017053767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7499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7499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-1436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2128200</v>
      </c>
      <c r="E142" s="33">
        <v>8191775</v>
      </c>
      <c r="F142" s="33">
        <v>2336808</v>
      </c>
      <c r="G142" s="38">
        <f t="shared" si="32"/>
        <v>1.0980208627008741</v>
      </c>
      <c r="H142" s="33">
        <v>240265</v>
      </c>
      <c r="I142" s="38">
        <f t="shared" si="33"/>
        <v>0.11289587444789023</v>
      </c>
      <c r="J142" s="33">
        <v>448495</v>
      </c>
      <c r="K142" s="38">
        <f t="shared" si="34"/>
        <v>5.4749428542654063E-2</v>
      </c>
      <c r="L142" s="33">
        <v>3349701</v>
      </c>
      <c r="M142" s="38">
        <f t="shared" si="35"/>
        <v>0.4089102789078069</v>
      </c>
      <c r="N142" s="33">
        <f t="shared" si="36"/>
        <v>6375269</v>
      </c>
      <c r="O142" s="38">
        <f t="shared" si="37"/>
        <v>0.778252454443634</v>
      </c>
      <c r="P142" s="33">
        <v>703461</v>
      </c>
      <c r="Q142" s="33">
        <v>903000</v>
      </c>
      <c r="R142" s="33">
        <v>4758000</v>
      </c>
      <c r="S142" s="33">
        <v>5992124</v>
      </c>
      <c r="T142" s="38">
        <f t="shared" si="38"/>
        <v>1.2593787305590585</v>
      </c>
      <c r="U142" s="38">
        <f t="shared" si="39"/>
        <v>3.7617437214003333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19328245</v>
      </c>
      <c r="E144" s="34">
        <f>SUM(E138:E143)</f>
        <v>23496583</v>
      </c>
      <c r="F144" s="34">
        <f>SUM(F138:F143)</f>
        <v>3165749</v>
      </c>
      <c r="G144" s="39">
        <f t="shared" si="32"/>
        <v>0.1637887454344665</v>
      </c>
      <c r="H144" s="34">
        <f>SUM(H138:H143)</f>
        <v>1777614</v>
      </c>
      <c r="I144" s="39">
        <f t="shared" si="33"/>
        <v>9.1969757212825062E-2</v>
      </c>
      <c r="J144" s="34">
        <f>SUM(J138:J143)</f>
        <v>1348530</v>
      </c>
      <c r="K144" s="39">
        <f t="shared" si="34"/>
        <v>5.7392600447477835E-2</v>
      </c>
      <c r="L144" s="34">
        <f>SUM(L138:L143)</f>
        <v>6112727</v>
      </c>
      <c r="M144" s="39">
        <f t="shared" si="35"/>
        <v>0.260153870032932</v>
      </c>
      <c r="N144" s="34">
        <f t="shared" si="36"/>
        <v>12404620</v>
      </c>
      <c r="O144" s="39">
        <f t="shared" si="37"/>
        <v>0.52793293390787932</v>
      </c>
      <c r="P144" s="34">
        <f>SUM(P138:P143)</f>
        <v>2063410</v>
      </c>
      <c r="Q144" s="34">
        <f>SUM(Q138:Q143)</f>
        <v>13843551</v>
      </c>
      <c r="R144" s="34">
        <f>SUM(R138:R143)</f>
        <v>17125571</v>
      </c>
      <c r="S144" s="34">
        <f>SUM(S138:S143)</f>
        <v>10832286</v>
      </c>
      <c r="T144" s="39">
        <f t="shared" si="38"/>
        <v>0.63252115798065944</v>
      </c>
      <c r="U144" s="39">
        <f t="shared" si="39"/>
        <v>1.9624393600883971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16000</v>
      </c>
      <c r="T145" s="38">
        <f t="shared" si="38"/>
        <v>3.5555555555555554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2300000</v>
      </c>
      <c r="E146" s="33">
        <v>13241608</v>
      </c>
      <c r="F146" s="33">
        <v>925410</v>
      </c>
      <c r="G146" s="38">
        <f t="shared" si="32"/>
        <v>0.40235217391304345</v>
      </c>
      <c r="H146" s="33">
        <v>11795490</v>
      </c>
      <c r="I146" s="38">
        <f t="shared" si="33"/>
        <v>5.1284739130434787</v>
      </c>
      <c r="J146" s="33">
        <v>653156</v>
      </c>
      <c r="K146" s="38">
        <f t="shared" si="34"/>
        <v>4.9326033514962835E-2</v>
      </c>
      <c r="L146" s="33">
        <v>-235054</v>
      </c>
      <c r="M146" s="38">
        <f t="shared" si="35"/>
        <v>-1.7751167380880027E-2</v>
      </c>
      <c r="N146" s="33">
        <f t="shared" si="36"/>
        <v>13139002</v>
      </c>
      <c r="O146" s="38">
        <f t="shared" si="37"/>
        <v>0.99225124320248714</v>
      </c>
      <c r="P146" s="33">
        <v>33470</v>
      </c>
      <c r="Q146" s="33">
        <v>0</v>
      </c>
      <c r="R146" s="33">
        <v>4970065</v>
      </c>
      <c r="S146" s="33">
        <v>5515542</v>
      </c>
      <c r="T146" s="38">
        <f t="shared" si="38"/>
        <v>1.1097524881465333</v>
      </c>
      <c r="U146" s="38">
        <f t="shared" si="39"/>
        <v>-8.0228264117119821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832415</v>
      </c>
      <c r="M147" s="38">
        <f t="shared" si="35"/>
        <v>0</v>
      </c>
      <c r="N147" s="33">
        <f t="shared" si="36"/>
        <v>832415</v>
      </c>
      <c r="O147" s="38">
        <f t="shared" si="37"/>
        <v>0</v>
      </c>
      <c r="P147" s="33">
        <v>112845</v>
      </c>
      <c r="Q147" s="33">
        <v>500000</v>
      </c>
      <c r="R147" s="33">
        <v>100000</v>
      </c>
      <c r="S147" s="33">
        <v>112845</v>
      </c>
      <c r="T147" s="38">
        <f t="shared" si="38"/>
        <v>1.12845</v>
      </c>
      <c r="U147" s="38">
        <f t="shared" si="39"/>
        <v>6.3766228011874695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185000</v>
      </c>
      <c r="E148" s="33">
        <v>185000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2485000</v>
      </c>
      <c r="E150" s="34">
        <f>SUM(E145:E149)</f>
        <v>13426608</v>
      </c>
      <c r="F150" s="34">
        <f>SUM(F145:F149)</f>
        <v>925410</v>
      </c>
      <c r="G150" s="39">
        <f t="shared" si="32"/>
        <v>0.3723983903420523</v>
      </c>
      <c r="H150" s="34">
        <f>SUM(H145:H149)</f>
        <v>11795490</v>
      </c>
      <c r="I150" s="39">
        <f t="shared" si="33"/>
        <v>4.7466760563380284</v>
      </c>
      <c r="J150" s="34">
        <f>SUM(J145:J149)</f>
        <v>653156</v>
      </c>
      <c r="K150" s="39">
        <f t="shared" si="34"/>
        <v>4.8646389318880837E-2</v>
      </c>
      <c r="L150" s="34">
        <f>SUM(L145:L149)</f>
        <v>597361</v>
      </c>
      <c r="M150" s="39">
        <f t="shared" si="35"/>
        <v>4.4490834915266758E-2</v>
      </c>
      <c r="N150" s="34">
        <f t="shared" si="36"/>
        <v>13971417</v>
      </c>
      <c r="O150" s="39">
        <f t="shared" si="37"/>
        <v>1.0405768158271993</v>
      </c>
      <c r="P150" s="34">
        <f>SUM(P145:P149)</f>
        <v>146315</v>
      </c>
      <c r="Q150" s="34">
        <f>SUM(Q145:Q149)</f>
        <v>500000</v>
      </c>
      <c r="R150" s="34">
        <f>SUM(R145:R149)</f>
        <v>5074565</v>
      </c>
      <c r="S150" s="34">
        <f>SUM(S145:S149)</f>
        <v>5644387</v>
      </c>
      <c r="T150" s="39">
        <f t="shared" si="38"/>
        <v>1.1122898218862109</v>
      </c>
      <c r="U150" s="39">
        <f t="shared" si="39"/>
        <v>3.0827051225096538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431315</v>
      </c>
      <c r="E151" s="33">
        <v>431315</v>
      </c>
      <c r="F151" s="33">
        <v>11943</v>
      </c>
      <c r="G151" s="38">
        <f t="shared" si="32"/>
        <v>2.7689739517521995E-2</v>
      </c>
      <c r="H151" s="33">
        <v>0</v>
      </c>
      <c r="I151" s="38">
        <f t="shared" si="33"/>
        <v>0</v>
      </c>
      <c r="J151" s="33">
        <v>394342</v>
      </c>
      <c r="K151" s="38">
        <f t="shared" si="34"/>
        <v>0.91427842759931832</v>
      </c>
      <c r="L151" s="33">
        <v>394341</v>
      </c>
      <c r="M151" s="38">
        <f t="shared" si="35"/>
        <v>0.91427610910819235</v>
      </c>
      <c r="N151" s="33">
        <f t="shared" si="36"/>
        <v>800626</v>
      </c>
      <c r="O151" s="38">
        <f t="shared" si="37"/>
        <v>1.8562442762250329</v>
      </c>
      <c r="P151" s="33">
        <v>126708</v>
      </c>
      <c r="Q151" s="33">
        <v>450000</v>
      </c>
      <c r="R151" s="33">
        <v>450000</v>
      </c>
      <c r="S151" s="33">
        <v>506006</v>
      </c>
      <c r="T151" s="38">
        <f t="shared" si="38"/>
        <v>1.1244577777777778</v>
      </c>
      <c r="U151" s="38">
        <f t="shared" si="39"/>
        <v>2.1122028601193295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168487200</v>
      </c>
      <c r="E152" s="33">
        <v>158552412</v>
      </c>
      <c r="F152" s="33">
        <v>34266972</v>
      </c>
      <c r="G152" s="38">
        <f t="shared" si="32"/>
        <v>0.20338026864948791</v>
      </c>
      <c r="H152" s="33">
        <v>35846735</v>
      </c>
      <c r="I152" s="38">
        <f t="shared" si="33"/>
        <v>0.21275642897502006</v>
      </c>
      <c r="J152" s="33">
        <v>41178866</v>
      </c>
      <c r="K152" s="38">
        <f t="shared" si="34"/>
        <v>0.25971768881068802</v>
      </c>
      <c r="L152" s="33">
        <v>38876987</v>
      </c>
      <c r="M152" s="38">
        <f t="shared" si="35"/>
        <v>0.24519959368388541</v>
      </c>
      <c r="N152" s="33">
        <f t="shared" si="36"/>
        <v>150169560</v>
      </c>
      <c r="O152" s="38">
        <f t="shared" si="37"/>
        <v>0.9471288270278726</v>
      </c>
      <c r="P152" s="33">
        <v>35567132</v>
      </c>
      <c r="Q152" s="33">
        <v>155969600</v>
      </c>
      <c r="R152" s="33">
        <v>155037014</v>
      </c>
      <c r="S152" s="33">
        <v>135088968</v>
      </c>
      <c r="T152" s="38">
        <f t="shared" si="38"/>
        <v>0.87133365455555023</v>
      </c>
      <c r="U152" s="38">
        <f t="shared" si="39"/>
        <v>9.3059372906423743E-2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21877980</v>
      </c>
      <c r="E153" s="33">
        <v>21872400</v>
      </c>
      <c r="F153" s="33">
        <v>4215513</v>
      </c>
      <c r="G153" s="38">
        <f t="shared" si="32"/>
        <v>0.19268291679579194</v>
      </c>
      <c r="H153" s="33">
        <v>6144617</v>
      </c>
      <c r="I153" s="38">
        <f t="shared" si="33"/>
        <v>0.28085851618842322</v>
      </c>
      <c r="J153" s="33">
        <v>5102889</v>
      </c>
      <c r="K153" s="38">
        <f t="shared" si="34"/>
        <v>0.23330265540132769</v>
      </c>
      <c r="L153" s="33">
        <v>5232688</v>
      </c>
      <c r="M153" s="38">
        <f t="shared" si="35"/>
        <v>0.23923702931548435</v>
      </c>
      <c r="N153" s="33">
        <f t="shared" si="36"/>
        <v>20695707</v>
      </c>
      <c r="O153" s="38">
        <f t="shared" si="37"/>
        <v>0.94620192571459927</v>
      </c>
      <c r="P153" s="33">
        <v>5194117</v>
      </c>
      <c r="Q153" s="33">
        <v>20473520</v>
      </c>
      <c r="R153" s="33">
        <v>22137930</v>
      </c>
      <c r="S153" s="33">
        <v>19136426</v>
      </c>
      <c r="T153" s="38">
        <f t="shared" si="38"/>
        <v>0.8644180372781014</v>
      </c>
      <c r="U153" s="38">
        <f t="shared" si="39"/>
        <v>7.4259012648347777E-3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1180000</v>
      </c>
      <c r="E155" s="33">
        <v>1180000</v>
      </c>
      <c r="F155" s="33">
        <v>281550</v>
      </c>
      <c r="G155" s="38">
        <f t="shared" si="32"/>
        <v>0.23860169491525424</v>
      </c>
      <c r="H155" s="33">
        <v>2501563</v>
      </c>
      <c r="I155" s="38">
        <f t="shared" si="33"/>
        <v>2.1199686440677965</v>
      </c>
      <c r="J155" s="33">
        <v>21180</v>
      </c>
      <c r="K155" s="38">
        <f t="shared" si="34"/>
        <v>1.7949152542372882E-2</v>
      </c>
      <c r="L155" s="33">
        <v>512903</v>
      </c>
      <c r="M155" s="38">
        <f t="shared" si="35"/>
        <v>0.43466355932203388</v>
      </c>
      <c r="N155" s="33">
        <f t="shared" si="36"/>
        <v>3317196</v>
      </c>
      <c r="O155" s="38">
        <f t="shared" si="37"/>
        <v>2.8111830508474576</v>
      </c>
      <c r="P155" s="33">
        <v>494253</v>
      </c>
      <c r="Q155" s="33">
        <v>3630000</v>
      </c>
      <c r="R155" s="33">
        <v>4130000</v>
      </c>
      <c r="S155" s="33">
        <v>1474927</v>
      </c>
      <c r="T155" s="38">
        <f t="shared" si="38"/>
        <v>0.35712518159806295</v>
      </c>
      <c r="U155" s="38">
        <f t="shared" si="39"/>
        <v>3.7733711277422755E-2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191976495</v>
      </c>
      <c r="E157" s="34">
        <f>SUM(E151:E156)</f>
        <v>182036127</v>
      </c>
      <c r="F157" s="34">
        <f>SUM(F151:F156)</f>
        <v>38775978</v>
      </c>
      <c r="G157" s="39">
        <f t="shared" si="32"/>
        <v>0.20198294588095278</v>
      </c>
      <c r="H157" s="34">
        <f>SUM(H151:H156)</f>
        <v>44492915</v>
      </c>
      <c r="I157" s="39">
        <f t="shared" si="33"/>
        <v>0.23176230506760737</v>
      </c>
      <c r="J157" s="34">
        <f>SUM(J151:J156)</f>
        <v>46697277</v>
      </c>
      <c r="K157" s="39">
        <f t="shared" si="34"/>
        <v>0.25652752434136328</v>
      </c>
      <c r="L157" s="34">
        <f>SUM(L151:L156)</f>
        <v>45016919</v>
      </c>
      <c r="M157" s="39">
        <f t="shared" si="35"/>
        <v>0.24729662041205699</v>
      </c>
      <c r="N157" s="34">
        <f t="shared" si="36"/>
        <v>174983089</v>
      </c>
      <c r="O157" s="39">
        <f t="shared" si="37"/>
        <v>0.96125473489116808</v>
      </c>
      <c r="P157" s="34">
        <f>SUM(P151:P156)</f>
        <v>41382210</v>
      </c>
      <c r="Q157" s="34">
        <f>SUM(Q151:Q156)</f>
        <v>180523120</v>
      </c>
      <c r="R157" s="34">
        <f>SUM(R151:R156)</f>
        <v>181754944</v>
      </c>
      <c r="S157" s="34">
        <f>SUM(S151:S156)</f>
        <v>156206327</v>
      </c>
      <c r="T157" s="39">
        <f t="shared" si="38"/>
        <v>0.85943371642204136</v>
      </c>
      <c r="U157" s="39">
        <f t="shared" si="39"/>
        <v>8.7832645960667532E-2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12591977</v>
      </c>
      <c r="E158" s="33">
        <v>11841977</v>
      </c>
      <c r="F158" s="33">
        <v>1742352</v>
      </c>
      <c r="G158" s="38">
        <f t="shared" si="32"/>
        <v>0.13837001131752386</v>
      </c>
      <c r="H158" s="33">
        <v>2687852</v>
      </c>
      <c r="I158" s="38">
        <f t="shared" si="33"/>
        <v>0.21345750552117432</v>
      </c>
      <c r="J158" s="33">
        <v>3665638</v>
      </c>
      <c r="K158" s="38">
        <f t="shared" si="34"/>
        <v>0.30954611717283353</v>
      </c>
      <c r="L158" s="33">
        <v>3329620</v>
      </c>
      <c r="M158" s="38">
        <f t="shared" si="35"/>
        <v>0.28117095650498225</v>
      </c>
      <c r="N158" s="33">
        <f t="shared" si="36"/>
        <v>11425462</v>
      </c>
      <c r="O158" s="38">
        <f t="shared" si="37"/>
        <v>0.96482724126216424</v>
      </c>
      <c r="P158" s="33">
        <v>2398748</v>
      </c>
      <c r="Q158" s="33">
        <v>4869064</v>
      </c>
      <c r="R158" s="33">
        <v>9144064</v>
      </c>
      <c r="S158" s="33">
        <v>8838418</v>
      </c>
      <c r="T158" s="38">
        <f t="shared" si="38"/>
        <v>0.96657438093171699</v>
      </c>
      <c r="U158" s="38">
        <f t="shared" si="39"/>
        <v>0.38806577431226619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96812363</v>
      </c>
      <c r="E159" s="33">
        <v>102517499</v>
      </c>
      <c r="F159" s="33">
        <v>19028818</v>
      </c>
      <c r="G159" s="38">
        <f t="shared" si="32"/>
        <v>0.19655359512296999</v>
      </c>
      <c r="H159" s="33">
        <v>26666637</v>
      </c>
      <c r="I159" s="38">
        <f t="shared" si="33"/>
        <v>0.27544660799158471</v>
      </c>
      <c r="J159" s="33">
        <v>25884445</v>
      </c>
      <c r="K159" s="38">
        <f t="shared" si="34"/>
        <v>0.25248806547650954</v>
      </c>
      <c r="L159" s="33">
        <v>23104263</v>
      </c>
      <c r="M159" s="38">
        <f t="shared" si="35"/>
        <v>0.2253689684723971</v>
      </c>
      <c r="N159" s="33">
        <f t="shared" si="36"/>
        <v>94684163</v>
      </c>
      <c r="O159" s="38">
        <f t="shared" si="37"/>
        <v>0.92359025457692834</v>
      </c>
      <c r="P159" s="33">
        <v>21656830</v>
      </c>
      <c r="Q159" s="33">
        <v>77415924</v>
      </c>
      <c r="R159" s="33">
        <v>90234859</v>
      </c>
      <c r="S159" s="33">
        <v>86294705</v>
      </c>
      <c r="T159" s="38">
        <f t="shared" si="38"/>
        <v>0.95633445828291264</v>
      </c>
      <c r="U159" s="38">
        <f t="shared" si="39"/>
        <v>6.6834943064151053E-2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3035000</v>
      </c>
      <c r="E160" s="33">
        <v>3243995</v>
      </c>
      <c r="F160" s="33">
        <v>405059</v>
      </c>
      <c r="G160" s="38">
        <f t="shared" si="32"/>
        <v>0.13346260296540363</v>
      </c>
      <c r="H160" s="33">
        <v>1683485</v>
      </c>
      <c r="I160" s="38">
        <f t="shared" si="33"/>
        <v>0.55469028006589782</v>
      </c>
      <c r="J160" s="33">
        <v>698892</v>
      </c>
      <c r="K160" s="38">
        <f t="shared" si="34"/>
        <v>0.2154417623948249</v>
      </c>
      <c r="L160" s="33">
        <v>74990</v>
      </c>
      <c r="M160" s="38">
        <f t="shared" si="35"/>
        <v>2.3116558441058015E-2</v>
      </c>
      <c r="N160" s="33">
        <f t="shared" si="36"/>
        <v>2862426</v>
      </c>
      <c r="O160" s="38">
        <f t="shared" si="37"/>
        <v>0.88237682240570658</v>
      </c>
      <c r="P160" s="33">
        <v>429104</v>
      </c>
      <c r="Q160" s="33">
        <v>3710000</v>
      </c>
      <c r="R160" s="33">
        <v>2322703</v>
      </c>
      <c r="S160" s="33">
        <v>2107047</v>
      </c>
      <c r="T160" s="38">
        <f t="shared" si="38"/>
        <v>0.90715300234252938</v>
      </c>
      <c r="U160" s="38">
        <f t="shared" si="39"/>
        <v>-0.82524050113725345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30000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112469340</v>
      </c>
      <c r="E163" s="34">
        <f>SUM(E158:E162)</f>
        <v>117603471</v>
      </c>
      <c r="F163" s="34">
        <f>SUM(F158:F162)</f>
        <v>21176229</v>
      </c>
      <c r="G163" s="39">
        <f t="shared" si="32"/>
        <v>0.18828446045829023</v>
      </c>
      <c r="H163" s="34">
        <f>SUM(H158:H162)</f>
        <v>31037974</v>
      </c>
      <c r="I163" s="39">
        <f t="shared" si="33"/>
        <v>0.27596831278640027</v>
      </c>
      <c r="J163" s="34">
        <f>SUM(J158:J162)</f>
        <v>30248975</v>
      </c>
      <c r="K163" s="39">
        <f t="shared" si="34"/>
        <v>0.25721158349144302</v>
      </c>
      <c r="L163" s="34">
        <f>SUM(L158:L162)</f>
        <v>26508873</v>
      </c>
      <c r="M163" s="39">
        <f t="shared" si="35"/>
        <v>0.22540893372101237</v>
      </c>
      <c r="N163" s="34">
        <f t="shared" si="36"/>
        <v>108972051</v>
      </c>
      <c r="O163" s="39">
        <f t="shared" si="37"/>
        <v>0.92660573768269139</v>
      </c>
      <c r="P163" s="34">
        <f>SUM(P158:P162)</f>
        <v>24484682</v>
      </c>
      <c r="Q163" s="34">
        <f>SUM(Q158:Q162)</f>
        <v>85994988</v>
      </c>
      <c r="R163" s="34">
        <f>SUM(R158:R162)</f>
        <v>101701626</v>
      </c>
      <c r="S163" s="34">
        <f>SUM(S158:S162)</f>
        <v>97240170</v>
      </c>
      <c r="T163" s="39">
        <f t="shared" si="38"/>
        <v>0.95613191081133742</v>
      </c>
      <c r="U163" s="39">
        <f t="shared" si="39"/>
        <v>8.2671729206039934E-2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2414847</v>
      </c>
      <c r="E164" s="33">
        <v>2731718</v>
      </c>
      <c r="F164" s="33">
        <v>114980</v>
      </c>
      <c r="G164" s="38">
        <f t="shared" si="32"/>
        <v>4.7613782570904081E-2</v>
      </c>
      <c r="H164" s="33">
        <v>524161</v>
      </c>
      <c r="I164" s="38">
        <f t="shared" si="33"/>
        <v>0.21705764381760004</v>
      </c>
      <c r="J164" s="33">
        <v>1690173</v>
      </c>
      <c r="K164" s="38">
        <f t="shared" si="34"/>
        <v>0.61872162499935934</v>
      </c>
      <c r="L164" s="33">
        <v>385693</v>
      </c>
      <c r="M164" s="38">
        <f t="shared" si="35"/>
        <v>0.14119063534376536</v>
      </c>
      <c r="N164" s="33">
        <f t="shared" si="36"/>
        <v>2715007</v>
      </c>
      <c r="O164" s="38">
        <f t="shared" si="37"/>
        <v>0.99388260428052966</v>
      </c>
      <c r="P164" s="33">
        <v>1312721</v>
      </c>
      <c r="Q164" s="33">
        <v>5248682</v>
      </c>
      <c r="R164" s="33">
        <v>3103091</v>
      </c>
      <c r="S164" s="33">
        <v>3153536</v>
      </c>
      <c r="T164" s="38">
        <f t="shared" si="38"/>
        <v>1.0162563714696089</v>
      </c>
      <c r="U164" s="38">
        <f t="shared" si="39"/>
        <v>-0.70618813898764476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296557</v>
      </c>
      <c r="E165" s="33">
        <v>246557</v>
      </c>
      <c r="F165" s="33">
        <v>8092</v>
      </c>
      <c r="G165" s="38">
        <f t="shared" si="32"/>
        <v>2.728649129846876E-2</v>
      </c>
      <c r="H165" s="33">
        <v>142087</v>
      </c>
      <c r="I165" s="38">
        <f t="shared" si="33"/>
        <v>0.47912205747967507</v>
      </c>
      <c r="J165" s="33">
        <v>-21618</v>
      </c>
      <c r="K165" s="38">
        <f t="shared" si="34"/>
        <v>-8.7679522382248326E-2</v>
      </c>
      <c r="L165" s="33">
        <v>213242</v>
      </c>
      <c r="M165" s="38">
        <f t="shared" si="35"/>
        <v>0.86487911517417881</v>
      </c>
      <c r="N165" s="33">
        <f t="shared" si="36"/>
        <v>341803</v>
      </c>
      <c r="O165" s="38">
        <f t="shared" si="37"/>
        <v>1.3863041811832557</v>
      </c>
      <c r="P165" s="33">
        <v>16233</v>
      </c>
      <c r="Q165" s="33">
        <v>697723</v>
      </c>
      <c r="R165" s="33">
        <v>174134</v>
      </c>
      <c r="S165" s="33">
        <v>34679</v>
      </c>
      <c r="T165" s="38">
        <f t="shared" si="38"/>
        <v>0.19915122836436308</v>
      </c>
      <c r="U165" s="38">
        <f t="shared" si="39"/>
        <v>12.136327234645476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1780000</v>
      </c>
      <c r="E166" s="33">
        <v>1780000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970000</v>
      </c>
      <c r="R166" s="33">
        <v>695000</v>
      </c>
      <c r="S166" s="33">
        <v>134257</v>
      </c>
      <c r="T166" s="38">
        <f t="shared" si="38"/>
        <v>0.19317553956834532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33834</v>
      </c>
      <c r="G167" s="38">
        <f t="shared" si="32"/>
        <v>0</v>
      </c>
      <c r="H167" s="33">
        <v>49664</v>
      </c>
      <c r="I167" s="38">
        <f t="shared" si="33"/>
        <v>0</v>
      </c>
      <c r="J167" s="33">
        <v>35118</v>
      </c>
      <c r="K167" s="38">
        <f t="shared" si="34"/>
        <v>0</v>
      </c>
      <c r="L167" s="33">
        <v>35118</v>
      </c>
      <c r="M167" s="38">
        <f t="shared" si="35"/>
        <v>0</v>
      </c>
      <c r="N167" s="33">
        <f t="shared" si="36"/>
        <v>153734</v>
      </c>
      <c r="O167" s="38">
        <f t="shared" si="37"/>
        <v>0</v>
      </c>
      <c r="P167" s="33">
        <v>31314</v>
      </c>
      <c r="Q167" s="33">
        <v>0</v>
      </c>
      <c r="R167" s="33">
        <v>0</v>
      </c>
      <c r="S167" s="33">
        <v>134393</v>
      </c>
      <c r="T167" s="38">
        <f t="shared" si="38"/>
        <v>0</v>
      </c>
      <c r="U167" s="38">
        <f t="shared" si="39"/>
        <v>0.12147921057673883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4491404</v>
      </c>
      <c r="E169" s="34">
        <f>SUM(E164:E168)</f>
        <v>4758275</v>
      </c>
      <c r="F169" s="34">
        <f>SUM(F164:F168)</f>
        <v>156906</v>
      </c>
      <c r="G169" s="39">
        <f t="shared" si="32"/>
        <v>3.493473310350171E-2</v>
      </c>
      <c r="H169" s="34">
        <f>SUM(H164:H168)</f>
        <v>715912</v>
      </c>
      <c r="I169" s="39">
        <f t="shared" si="33"/>
        <v>0.15939603740834715</v>
      </c>
      <c r="J169" s="34">
        <f>SUM(J164:J168)</f>
        <v>1703673</v>
      </c>
      <c r="K169" s="39">
        <f t="shared" si="34"/>
        <v>0.35804424922897476</v>
      </c>
      <c r="L169" s="34">
        <f>SUM(L164:L168)</f>
        <v>634053</v>
      </c>
      <c r="M169" s="39">
        <f t="shared" si="35"/>
        <v>0.13325270187200194</v>
      </c>
      <c r="N169" s="34">
        <f t="shared" si="36"/>
        <v>3210544</v>
      </c>
      <c r="O169" s="39">
        <f t="shared" si="37"/>
        <v>0.674728551838639</v>
      </c>
      <c r="P169" s="34">
        <f>SUM(P164:P168)</f>
        <v>1360268</v>
      </c>
      <c r="Q169" s="34">
        <f>SUM(Q164:Q168)</f>
        <v>6916405</v>
      </c>
      <c r="R169" s="34">
        <f>SUM(R164:R168)</f>
        <v>3972225</v>
      </c>
      <c r="S169" s="34">
        <f>SUM(S164:S168)</f>
        <v>3456865</v>
      </c>
      <c r="T169" s="39">
        <f t="shared" si="38"/>
        <v>0.87025911170691495</v>
      </c>
      <c r="U169" s="39">
        <f t="shared" si="39"/>
        <v>-0.53387641258928387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2681565819</v>
      </c>
      <c r="E170" s="34">
        <f>SUM(E105,E107:E111,E113:E120,E122:E125,E127:E131,E133:E136,E138:E143,E145:E149,E151:E156,E158:E162,E164:E168)</f>
        <v>2501621621</v>
      </c>
      <c r="F170" s="34">
        <f>SUM(F105,F107:F111,F113:F120,F122:F125,F127:F131,F133:F136,F138:F143,F145:F149,F151:F156,F158:F162,F164:F168)</f>
        <v>499808236</v>
      </c>
      <c r="G170" s="39">
        <f t="shared" si="32"/>
        <v>0.18638671199440732</v>
      </c>
      <c r="H170" s="34">
        <f>SUM(H105,H107:H111,H113:H120,H122:H125,H127:H131,H133:H136,H138:H143,H145:H149,H151:H156,H158:H162,H164:H168)</f>
        <v>741966284</v>
      </c>
      <c r="I170" s="39">
        <f t="shared" si="33"/>
        <v>0.2766914310821173</v>
      </c>
      <c r="J170" s="34">
        <f>SUM(J105,J107:J111,J113:J120,J122:J125,J127:J131,J133:J136,J138:J143,J145:J149,J151:J156,J158:J162,J164:J168)</f>
        <v>614179966</v>
      </c>
      <c r="K170" s="39">
        <f t="shared" si="34"/>
        <v>0.24551273495729034</v>
      </c>
      <c r="L170" s="34">
        <f>SUM(L105,L107:L111,L113:L120,L122:L125,L127:L131,L133:L136,L138:L143,L145:L149,L151:L156,L158:L162,L164:L168)</f>
        <v>647801049</v>
      </c>
      <c r="M170" s="39">
        <f t="shared" si="35"/>
        <v>0.25895245050730237</v>
      </c>
      <c r="N170" s="34">
        <f t="shared" si="36"/>
        <v>2503755535</v>
      </c>
      <c r="O170" s="39">
        <f t="shared" si="37"/>
        <v>1.0008530122949397</v>
      </c>
      <c r="P170" s="34">
        <f>SUM(P105,P107:P111,P113:P120,P122:P125,P127:P131,P133:P136,P138:P143,P145:P149,P151:P156,P158:P162,P164:P168)</f>
        <v>679295474</v>
      </c>
      <c r="Q170" s="34">
        <f>SUM(Q105,Q107:Q111,Q113:Q120,Q122:Q125,Q127:Q131,Q133:Q136,Q138:Q143,Q145:Q149,Q151:Q156,Q158:Q162,Q164:Q168)</f>
        <v>2485945236</v>
      </c>
      <c r="R170" s="34">
        <f>SUM(R105,R107:R111,R113:R120,R122:R125,R127:R131,R133:R136,R138:R143,R145:R149,R151:R156,R158:R162,R164:R168)</f>
        <v>2459019199</v>
      </c>
      <c r="S170" s="34">
        <f>SUM(S105,S107:S111,S113:S120,S122:S125,S127:S131,S133:S136,S138:S143,S145:S149,S151:S156,S158:S162,S164:S168)</f>
        <v>2526037808</v>
      </c>
      <c r="T170" s="39">
        <f t="shared" si="38"/>
        <v>1.0272542032316194</v>
      </c>
      <c r="U170" s="39">
        <f t="shared" si="39"/>
        <v>-4.6363366466357414E-2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7762040</v>
      </c>
      <c r="E173" s="33">
        <v>8173595</v>
      </c>
      <c r="F173" s="33">
        <v>2405840</v>
      </c>
      <c r="G173" s="38">
        <f t="shared" ref="G173:G205" si="40">IF(($D173     =0),0,($F173     /$D173     ))</f>
        <v>0.30994944627958632</v>
      </c>
      <c r="H173" s="33">
        <v>1896760</v>
      </c>
      <c r="I173" s="38">
        <f t="shared" ref="I173:I205" si="41">IF(($D173     =0),0,($H173     /$D173     ))</f>
        <v>0.24436359513736081</v>
      </c>
      <c r="J173" s="33">
        <v>1875344</v>
      </c>
      <c r="K173" s="38">
        <f t="shared" ref="K173:K205" si="42">IF(($E173     =0),0,($J173     /$E173     ))</f>
        <v>0.22943931036465595</v>
      </c>
      <c r="L173" s="33">
        <v>2685980</v>
      </c>
      <c r="M173" s="38">
        <f t="shared" ref="M173:M205" si="43">IF(($E173     =0),0,($L173     /$E173     ))</f>
        <v>0.3286167225070486</v>
      </c>
      <c r="N173" s="33">
        <f t="shared" ref="N173:N205" si="44">$F173     +$H173     +$J173     +$L173</f>
        <v>8863924</v>
      </c>
      <c r="O173" s="38">
        <f t="shared" ref="O173:O205" si="45">IF(($E173     =0),0,($N173     /$E173     ))</f>
        <v>1.0844584298585873</v>
      </c>
      <c r="P173" s="33">
        <v>2634528</v>
      </c>
      <c r="Q173" s="33">
        <v>7538081</v>
      </c>
      <c r="R173" s="33">
        <v>8147295</v>
      </c>
      <c r="S173" s="33">
        <v>10438284</v>
      </c>
      <c r="T173" s="38">
        <f t="shared" ref="T173:T205" si="46">IF(($R173     =0),0,($S173     /$R173     ))</f>
        <v>1.2811962743462708</v>
      </c>
      <c r="U173" s="38">
        <f t="shared" ref="U173:U205" si="47">IF(($P173     =0),0,(($L173     /$P173     )-1))</f>
        <v>1.952987404195361E-2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22930204</v>
      </c>
      <c r="E174" s="33">
        <v>23640556</v>
      </c>
      <c r="F174" s="33">
        <v>3330370</v>
      </c>
      <c r="G174" s="38">
        <f t="shared" si="40"/>
        <v>0.14523944052133161</v>
      </c>
      <c r="H174" s="33">
        <v>3663136</v>
      </c>
      <c r="I174" s="38">
        <f t="shared" si="41"/>
        <v>0.15975156610032776</v>
      </c>
      <c r="J174" s="33">
        <v>3394070</v>
      </c>
      <c r="K174" s="38">
        <f t="shared" si="42"/>
        <v>0.14356980436500733</v>
      </c>
      <c r="L174" s="33">
        <v>5135247</v>
      </c>
      <c r="M174" s="38">
        <f t="shared" si="43"/>
        <v>0.21722192151487468</v>
      </c>
      <c r="N174" s="33">
        <f t="shared" si="44"/>
        <v>15522823</v>
      </c>
      <c r="O174" s="38">
        <f t="shared" si="45"/>
        <v>0.65661835533817392</v>
      </c>
      <c r="P174" s="33">
        <v>3374533</v>
      </c>
      <c r="Q174" s="33">
        <v>15203619</v>
      </c>
      <c r="R174" s="33">
        <v>22070618</v>
      </c>
      <c r="S174" s="33">
        <v>13306175</v>
      </c>
      <c r="T174" s="38">
        <f t="shared" si="46"/>
        <v>0.60289091134647887</v>
      </c>
      <c r="U174" s="38">
        <f t="shared" si="47"/>
        <v>0.52176523388569618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28000708</v>
      </c>
      <c r="E175" s="33">
        <v>29220678</v>
      </c>
      <c r="F175" s="33">
        <v>6716321</v>
      </c>
      <c r="G175" s="38">
        <f t="shared" si="40"/>
        <v>0.2398625420471511</v>
      </c>
      <c r="H175" s="33">
        <v>6703682</v>
      </c>
      <c r="I175" s="38">
        <f t="shared" si="41"/>
        <v>0.23941116060351045</v>
      </c>
      <c r="J175" s="33">
        <v>8493129</v>
      </c>
      <c r="K175" s="38">
        <f t="shared" si="42"/>
        <v>0.29065475482807074</v>
      </c>
      <c r="L175" s="33">
        <v>6372002</v>
      </c>
      <c r="M175" s="38">
        <f t="shared" si="43"/>
        <v>0.21806482382099415</v>
      </c>
      <c r="N175" s="33">
        <f t="shared" si="44"/>
        <v>28285134</v>
      </c>
      <c r="O175" s="38">
        <f t="shared" si="45"/>
        <v>0.96798349442815801</v>
      </c>
      <c r="P175" s="33">
        <v>6671285</v>
      </c>
      <c r="Q175" s="33">
        <v>25601180</v>
      </c>
      <c r="R175" s="33">
        <v>26279558</v>
      </c>
      <c r="S175" s="33">
        <v>21535439</v>
      </c>
      <c r="T175" s="38">
        <f t="shared" si="46"/>
        <v>0.81947493180821385</v>
      </c>
      <c r="U175" s="38">
        <f t="shared" si="47"/>
        <v>-4.4861372284350054E-2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27536126</v>
      </c>
      <c r="E176" s="33">
        <v>12665686</v>
      </c>
      <c r="F176" s="33">
        <v>3364318</v>
      </c>
      <c r="G176" s="38">
        <f t="shared" si="40"/>
        <v>0.1221783340183728</v>
      </c>
      <c r="H176" s="33">
        <v>1206139</v>
      </c>
      <c r="I176" s="38">
        <f t="shared" si="41"/>
        <v>4.3802058430441521E-2</v>
      </c>
      <c r="J176" s="33">
        <v>325089</v>
      </c>
      <c r="K176" s="38">
        <f t="shared" si="42"/>
        <v>2.5666908211683125E-2</v>
      </c>
      <c r="L176" s="33">
        <v>659314</v>
      </c>
      <c r="M176" s="38">
        <f t="shared" si="43"/>
        <v>5.2055135426537495E-2</v>
      </c>
      <c r="N176" s="33">
        <f t="shared" si="44"/>
        <v>5554860</v>
      </c>
      <c r="O176" s="38">
        <f t="shared" si="45"/>
        <v>0.43857553392686349</v>
      </c>
      <c r="P176" s="33">
        <v>5440356</v>
      </c>
      <c r="Q176" s="33">
        <v>26182198</v>
      </c>
      <c r="R176" s="33">
        <v>26243198</v>
      </c>
      <c r="S176" s="33">
        <v>18814403</v>
      </c>
      <c r="T176" s="38">
        <f t="shared" si="46"/>
        <v>0.71692493422486081</v>
      </c>
      <c r="U176" s="38">
        <f t="shared" si="47"/>
        <v>-0.87881050431258545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2086044</v>
      </c>
      <c r="E178" s="33">
        <v>1262453</v>
      </c>
      <c r="F178" s="33">
        <v>261360</v>
      </c>
      <c r="G178" s="38">
        <f t="shared" si="40"/>
        <v>0.12528978295759821</v>
      </c>
      <c r="H178" s="33">
        <v>345279</v>
      </c>
      <c r="I178" s="38">
        <f t="shared" si="41"/>
        <v>0.16551856049057451</v>
      </c>
      <c r="J178" s="33">
        <v>289827</v>
      </c>
      <c r="K178" s="38">
        <f t="shared" si="42"/>
        <v>0.22957448712942186</v>
      </c>
      <c r="L178" s="33">
        <v>289827</v>
      </c>
      <c r="M178" s="38">
        <f t="shared" si="43"/>
        <v>0.22957448712942186</v>
      </c>
      <c r="N178" s="33">
        <f t="shared" si="44"/>
        <v>1186293</v>
      </c>
      <c r="O178" s="38">
        <f t="shared" si="45"/>
        <v>0.93967300168798362</v>
      </c>
      <c r="P178" s="33">
        <v>261304</v>
      </c>
      <c r="Q178" s="33">
        <v>4752864</v>
      </c>
      <c r="R178" s="33">
        <v>1880401</v>
      </c>
      <c r="S178" s="33">
        <v>1360122</v>
      </c>
      <c r="T178" s="38">
        <f t="shared" si="46"/>
        <v>0.72331486741391859</v>
      </c>
      <c r="U178" s="38">
        <f t="shared" si="47"/>
        <v>0.10915638490034585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88315122</v>
      </c>
      <c r="E179" s="34">
        <f>SUM(E173:E178)</f>
        <v>74962968</v>
      </c>
      <c r="F179" s="34">
        <f>SUM(F173:F178)</f>
        <v>16078209</v>
      </c>
      <c r="G179" s="39">
        <f t="shared" si="40"/>
        <v>0.1820549939341079</v>
      </c>
      <c r="H179" s="34">
        <f>SUM(H173:H178)</f>
        <v>13814996</v>
      </c>
      <c r="I179" s="39">
        <f t="shared" si="41"/>
        <v>0.15642843136195861</v>
      </c>
      <c r="J179" s="34">
        <f>SUM(J173:J178)</f>
        <v>14377459</v>
      </c>
      <c r="K179" s="39">
        <f t="shared" si="42"/>
        <v>0.1917941536146221</v>
      </c>
      <c r="L179" s="34">
        <f>SUM(L173:L178)</f>
        <v>15142370</v>
      </c>
      <c r="M179" s="39">
        <f t="shared" si="43"/>
        <v>0.20199800520171507</v>
      </c>
      <c r="N179" s="34">
        <f t="shared" si="44"/>
        <v>59413034</v>
      </c>
      <c r="O179" s="39">
        <f t="shared" si="45"/>
        <v>0.79256512362210629</v>
      </c>
      <c r="P179" s="34">
        <f>SUM(P173:P178)</f>
        <v>18382006</v>
      </c>
      <c r="Q179" s="34">
        <f>SUM(Q173:Q178)</f>
        <v>79277942</v>
      </c>
      <c r="R179" s="34">
        <f>SUM(R173:R178)</f>
        <v>84621070</v>
      </c>
      <c r="S179" s="34">
        <f>SUM(S173:S178)</f>
        <v>65454423</v>
      </c>
      <c r="T179" s="39">
        <f t="shared" si="46"/>
        <v>0.77350029962986755</v>
      </c>
      <c r="U179" s="39">
        <f t="shared" si="47"/>
        <v>-0.17623952467429294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49518000</v>
      </c>
      <c r="E180" s="33">
        <v>20563104</v>
      </c>
      <c r="F180" s="33">
        <v>5208169</v>
      </c>
      <c r="G180" s="38">
        <f t="shared" si="40"/>
        <v>0.10517728906660205</v>
      </c>
      <c r="H180" s="33">
        <v>6242559</v>
      </c>
      <c r="I180" s="38">
        <f t="shared" si="41"/>
        <v>0.1260664606809645</v>
      </c>
      <c r="J180" s="33">
        <v>5253283</v>
      </c>
      <c r="K180" s="38">
        <f t="shared" si="42"/>
        <v>0.25547130433226423</v>
      </c>
      <c r="L180" s="33">
        <v>5134158</v>
      </c>
      <c r="M180" s="38">
        <f t="shared" si="43"/>
        <v>0.24967816142932506</v>
      </c>
      <c r="N180" s="33">
        <f t="shared" si="44"/>
        <v>21838169</v>
      </c>
      <c r="O180" s="38">
        <f t="shared" si="45"/>
        <v>1.0620074187243327</v>
      </c>
      <c r="P180" s="33">
        <v>5208421</v>
      </c>
      <c r="Q180" s="33">
        <v>17960076</v>
      </c>
      <c r="R180" s="33">
        <v>14019076</v>
      </c>
      <c r="S180" s="33">
        <v>21527252</v>
      </c>
      <c r="T180" s="38">
        <f t="shared" si="46"/>
        <v>1.5355685353300033</v>
      </c>
      <c r="U180" s="38">
        <f t="shared" si="47"/>
        <v>-1.4258256005034942E-2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23155261</v>
      </c>
      <c r="E181" s="33">
        <v>22194371</v>
      </c>
      <c r="F181" s="33">
        <v>4502775</v>
      </c>
      <c r="G181" s="38">
        <f t="shared" si="40"/>
        <v>0.19446012722551476</v>
      </c>
      <c r="H181" s="33">
        <v>4950558</v>
      </c>
      <c r="I181" s="38">
        <f t="shared" si="41"/>
        <v>0.21379841065060765</v>
      </c>
      <c r="J181" s="33">
        <v>4633706</v>
      </c>
      <c r="K181" s="38">
        <f t="shared" si="42"/>
        <v>0.20877843305403879</v>
      </c>
      <c r="L181" s="33">
        <v>4989925</v>
      </c>
      <c r="M181" s="38">
        <f t="shared" si="43"/>
        <v>0.2248284035623267</v>
      </c>
      <c r="N181" s="33">
        <f t="shared" si="44"/>
        <v>19076964</v>
      </c>
      <c r="O181" s="38">
        <f t="shared" si="45"/>
        <v>0.85954064659007456</v>
      </c>
      <c r="P181" s="33">
        <v>3715243</v>
      </c>
      <c r="Q181" s="33">
        <v>22970232</v>
      </c>
      <c r="R181" s="33">
        <v>22405224</v>
      </c>
      <c r="S181" s="33">
        <v>17604704</v>
      </c>
      <c r="T181" s="38">
        <f t="shared" si="46"/>
        <v>0.78574103967896058</v>
      </c>
      <c r="U181" s="38">
        <f t="shared" si="47"/>
        <v>0.34309518919758419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1203768</v>
      </c>
      <c r="E182" s="33">
        <v>1511768</v>
      </c>
      <c r="F182" s="33">
        <v>246569</v>
      </c>
      <c r="G182" s="38">
        <f t="shared" si="40"/>
        <v>0.20483099733503465</v>
      </c>
      <c r="H182" s="33">
        <v>297067</v>
      </c>
      <c r="I182" s="38">
        <f t="shared" si="41"/>
        <v>0.24678094117803431</v>
      </c>
      <c r="J182" s="33">
        <v>312005</v>
      </c>
      <c r="K182" s="38">
        <f t="shared" si="42"/>
        <v>0.2063841806414741</v>
      </c>
      <c r="L182" s="33">
        <v>223509</v>
      </c>
      <c r="M182" s="38">
        <f t="shared" si="43"/>
        <v>0.14784609807854115</v>
      </c>
      <c r="N182" s="33">
        <f t="shared" si="44"/>
        <v>1079150</v>
      </c>
      <c r="O182" s="38">
        <f t="shared" si="45"/>
        <v>0.71383307491625703</v>
      </c>
      <c r="P182" s="33">
        <v>399593</v>
      </c>
      <c r="Q182" s="33">
        <v>1132596</v>
      </c>
      <c r="R182" s="33">
        <v>3132698</v>
      </c>
      <c r="S182" s="33">
        <v>1311450</v>
      </c>
      <c r="T182" s="38">
        <f t="shared" si="46"/>
        <v>0.41863275681217915</v>
      </c>
      <c r="U182" s="38">
        <f t="shared" si="47"/>
        <v>-0.44065836989136442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2970252</v>
      </c>
      <c r="E183" s="33">
        <v>2690692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374843</v>
      </c>
      <c r="K183" s="38">
        <f t="shared" si="42"/>
        <v>0.13931100252277109</v>
      </c>
      <c r="L183" s="33">
        <v>382946</v>
      </c>
      <c r="M183" s="38">
        <f t="shared" si="43"/>
        <v>0.14232249547699996</v>
      </c>
      <c r="N183" s="33">
        <f t="shared" si="44"/>
        <v>757789</v>
      </c>
      <c r="O183" s="38">
        <f t="shared" si="45"/>
        <v>0.28163349799977105</v>
      </c>
      <c r="P183" s="33">
        <v>1929</v>
      </c>
      <c r="Q183" s="33">
        <v>1082112</v>
      </c>
      <c r="R183" s="33">
        <v>975404</v>
      </c>
      <c r="S183" s="33">
        <v>9645</v>
      </c>
      <c r="T183" s="38">
        <f t="shared" si="46"/>
        <v>9.8882104235783318E-3</v>
      </c>
      <c r="U183" s="38">
        <f t="shared" si="47"/>
        <v>197.52047693105237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76847281</v>
      </c>
      <c r="E185" s="34">
        <f>SUM(E180:E184)</f>
        <v>46959935</v>
      </c>
      <c r="F185" s="34">
        <f>SUM(F180:F184)</f>
        <v>9957513</v>
      </c>
      <c r="G185" s="39">
        <f t="shared" si="40"/>
        <v>0.12957534567813792</v>
      </c>
      <c r="H185" s="34">
        <f>SUM(H180:H184)</f>
        <v>11490184</v>
      </c>
      <c r="I185" s="39">
        <f t="shared" si="41"/>
        <v>0.14951972080833933</v>
      </c>
      <c r="J185" s="34">
        <f>SUM(J180:J184)</f>
        <v>10573837</v>
      </c>
      <c r="K185" s="39">
        <f t="shared" si="42"/>
        <v>0.22516719837878821</v>
      </c>
      <c r="L185" s="34">
        <f>SUM(L180:L184)</f>
        <v>10730538</v>
      </c>
      <c r="M185" s="39">
        <f t="shared" si="43"/>
        <v>0.22850410674546293</v>
      </c>
      <c r="N185" s="34">
        <f t="shared" si="44"/>
        <v>42752072</v>
      </c>
      <c r="O185" s="39">
        <f t="shared" si="45"/>
        <v>0.91039461617653428</v>
      </c>
      <c r="P185" s="34">
        <f>SUM(P180:P184)</f>
        <v>9325186</v>
      </c>
      <c r="Q185" s="34">
        <f>SUM(Q180:Q184)</f>
        <v>43145016</v>
      </c>
      <c r="R185" s="34">
        <f>SUM(R180:R184)</f>
        <v>40532402</v>
      </c>
      <c r="S185" s="34">
        <f>SUM(S180:S184)</f>
        <v>40453051</v>
      </c>
      <c r="T185" s="39">
        <f t="shared" si="46"/>
        <v>0.99804228232020398</v>
      </c>
      <c r="U185" s="39">
        <f t="shared" si="47"/>
        <v>0.15070498325717052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3332043</v>
      </c>
      <c r="E187" s="33">
        <v>3097515</v>
      </c>
      <c r="F187" s="33">
        <v>548125</v>
      </c>
      <c r="G187" s="38">
        <f t="shared" si="40"/>
        <v>0.16450117840616102</v>
      </c>
      <c r="H187" s="33">
        <v>610651</v>
      </c>
      <c r="I187" s="38">
        <f t="shared" si="41"/>
        <v>0.18326624236241848</v>
      </c>
      <c r="J187" s="33">
        <v>1426366</v>
      </c>
      <c r="K187" s="38">
        <f t="shared" si="42"/>
        <v>0.46048719699501051</v>
      </c>
      <c r="L187" s="33">
        <v>1100338</v>
      </c>
      <c r="M187" s="38">
        <f t="shared" si="43"/>
        <v>0.35523250089184394</v>
      </c>
      <c r="N187" s="33">
        <f t="shared" si="44"/>
        <v>3685480</v>
      </c>
      <c r="O187" s="38">
        <f t="shared" si="45"/>
        <v>1.1898182898226481</v>
      </c>
      <c r="P187" s="33">
        <v>1282086</v>
      </c>
      <c r="Q187" s="33">
        <v>2793250</v>
      </c>
      <c r="R187" s="33">
        <v>3384742</v>
      </c>
      <c r="S187" s="33">
        <v>3909728</v>
      </c>
      <c r="T187" s="38">
        <f t="shared" si="46"/>
        <v>1.155103697711672</v>
      </c>
      <c r="U187" s="38">
        <f t="shared" si="47"/>
        <v>-0.14175960115000086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138346979</v>
      </c>
      <c r="E188" s="33">
        <v>145423709</v>
      </c>
      <c r="F188" s="33">
        <v>23373297</v>
      </c>
      <c r="G188" s="38">
        <f t="shared" si="40"/>
        <v>0.16894692727623636</v>
      </c>
      <c r="H188" s="33">
        <v>27852758</v>
      </c>
      <c r="I188" s="38">
        <f t="shared" si="41"/>
        <v>0.20132537913964857</v>
      </c>
      <c r="J188" s="33">
        <v>25408633</v>
      </c>
      <c r="K188" s="38">
        <f t="shared" si="42"/>
        <v>0.17472139291949981</v>
      </c>
      <c r="L188" s="33">
        <v>22894024</v>
      </c>
      <c r="M188" s="38">
        <f t="shared" si="43"/>
        <v>0.15742979021391898</v>
      </c>
      <c r="N188" s="33">
        <f t="shared" si="44"/>
        <v>99528712</v>
      </c>
      <c r="O188" s="38">
        <f t="shared" si="45"/>
        <v>0.68440498928548166</v>
      </c>
      <c r="P188" s="33">
        <v>23395659</v>
      </c>
      <c r="Q188" s="33">
        <v>139720177</v>
      </c>
      <c r="R188" s="33">
        <v>139503877</v>
      </c>
      <c r="S188" s="33">
        <v>92448030</v>
      </c>
      <c r="T188" s="38">
        <f t="shared" si="46"/>
        <v>0.66269147487564095</v>
      </c>
      <c r="U188" s="38">
        <f t="shared" si="47"/>
        <v>-2.144137081156805E-2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4365000</v>
      </c>
      <c r="F190" s="33">
        <v>521978</v>
      </c>
      <c r="G190" s="38">
        <f t="shared" si="40"/>
        <v>0.11737755790420508</v>
      </c>
      <c r="H190" s="33">
        <v>885107</v>
      </c>
      <c r="I190" s="38">
        <f t="shared" si="41"/>
        <v>0.19903463008769956</v>
      </c>
      <c r="J190" s="33">
        <v>856954</v>
      </c>
      <c r="K190" s="38">
        <f t="shared" si="42"/>
        <v>0.19632394043528065</v>
      </c>
      <c r="L190" s="33">
        <v>885408</v>
      </c>
      <c r="M190" s="38">
        <f t="shared" si="43"/>
        <v>0.20284261168384879</v>
      </c>
      <c r="N190" s="33">
        <f t="shared" si="44"/>
        <v>3149447</v>
      </c>
      <c r="O190" s="38">
        <f t="shared" si="45"/>
        <v>0.72152279495990834</v>
      </c>
      <c r="P190" s="33">
        <v>542316</v>
      </c>
      <c r="Q190" s="33">
        <v>3887000</v>
      </c>
      <c r="R190" s="33">
        <v>2795000</v>
      </c>
      <c r="S190" s="33">
        <v>2327883</v>
      </c>
      <c r="T190" s="38">
        <f t="shared" si="46"/>
        <v>0.83287406082289805</v>
      </c>
      <c r="U190" s="38">
        <f t="shared" si="47"/>
        <v>0.6326422233531741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146126022</v>
      </c>
      <c r="E191" s="34">
        <f>SUM(E186:E190)</f>
        <v>152886224</v>
      </c>
      <c r="F191" s="34">
        <f>SUM(F186:F190)</f>
        <v>24443400</v>
      </c>
      <c r="G191" s="39">
        <f t="shared" si="40"/>
        <v>0.16727616112070717</v>
      </c>
      <c r="H191" s="34">
        <f>SUM(H186:H190)</f>
        <v>29348516</v>
      </c>
      <c r="I191" s="39">
        <f t="shared" si="41"/>
        <v>0.20084387160009051</v>
      </c>
      <c r="J191" s="34">
        <f>SUM(J186:J190)</f>
        <v>27691953</v>
      </c>
      <c r="K191" s="39">
        <f t="shared" si="42"/>
        <v>0.18112784968775211</v>
      </c>
      <c r="L191" s="34">
        <f>SUM(L186:L190)</f>
        <v>24879770</v>
      </c>
      <c r="M191" s="39">
        <f t="shared" si="43"/>
        <v>0.16273389026862223</v>
      </c>
      <c r="N191" s="34">
        <f t="shared" si="44"/>
        <v>106363639</v>
      </c>
      <c r="O191" s="39">
        <f t="shared" si="45"/>
        <v>0.69570453254179399</v>
      </c>
      <c r="P191" s="34">
        <f>SUM(P186:P190)</f>
        <v>25220061</v>
      </c>
      <c r="Q191" s="34">
        <f>SUM(Q186:Q190)</f>
        <v>146400427</v>
      </c>
      <c r="R191" s="34">
        <f>SUM(R186:R190)</f>
        <v>145683619</v>
      </c>
      <c r="S191" s="34">
        <f>SUM(S186:S190)</f>
        <v>98685641</v>
      </c>
      <c r="T191" s="39">
        <f t="shared" si="46"/>
        <v>0.67739696252328818</v>
      </c>
      <c r="U191" s="39">
        <f t="shared" si="47"/>
        <v>-1.3492869822955611E-2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5047400</v>
      </c>
      <c r="F192" s="33">
        <v>1181585</v>
      </c>
      <c r="G192" s="38">
        <f t="shared" si="40"/>
        <v>0</v>
      </c>
      <c r="H192" s="33">
        <v>1232975</v>
      </c>
      <c r="I192" s="38">
        <f t="shared" si="41"/>
        <v>0</v>
      </c>
      <c r="J192" s="33">
        <v>1437288</v>
      </c>
      <c r="K192" s="38">
        <f t="shared" si="42"/>
        <v>0.28475809327574592</v>
      </c>
      <c r="L192" s="33">
        <v>1439065</v>
      </c>
      <c r="M192" s="38">
        <f t="shared" si="43"/>
        <v>0.28511015572373893</v>
      </c>
      <c r="N192" s="33">
        <f t="shared" si="44"/>
        <v>5290913</v>
      </c>
      <c r="O192" s="38">
        <f t="shared" si="45"/>
        <v>1.0482452351705829</v>
      </c>
      <c r="P192" s="33">
        <v>766423</v>
      </c>
      <c r="Q192" s="33">
        <v>4987680</v>
      </c>
      <c r="R192" s="33">
        <v>0</v>
      </c>
      <c r="S192" s="33">
        <v>4159504</v>
      </c>
      <c r="T192" s="38">
        <f t="shared" si="46"/>
        <v>0</v>
      </c>
      <c r="U192" s="38">
        <f t="shared" si="47"/>
        <v>0.87763806670728828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115529</v>
      </c>
      <c r="F193" s="33">
        <v>19925</v>
      </c>
      <c r="G193" s="38">
        <f t="shared" si="40"/>
        <v>0</v>
      </c>
      <c r="H193" s="33">
        <v>30691</v>
      </c>
      <c r="I193" s="38">
        <f t="shared" si="41"/>
        <v>0</v>
      </c>
      <c r="J193" s="33">
        <v>72962</v>
      </c>
      <c r="K193" s="38">
        <f t="shared" si="42"/>
        <v>0.63154705744877915</v>
      </c>
      <c r="L193" s="33">
        <v>5486</v>
      </c>
      <c r="M193" s="38">
        <f t="shared" si="43"/>
        <v>4.7485912627998166E-2</v>
      </c>
      <c r="N193" s="33">
        <f t="shared" si="44"/>
        <v>129064</v>
      </c>
      <c r="O193" s="38">
        <f t="shared" si="45"/>
        <v>1.1171567312103454</v>
      </c>
      <c r="P193" s="33">
        <v>37161</v>
      </c>
      <c r="Q193" s="33">
        <v>70000</v>
      </c>
      <c r="R193" s="33">
        <v>70000</v>
      </c>
      <c r="S193" s="33">
        <v>50520</v>
      </c>
      <c r="T193" s="38">
        <f t="shared" si="46"/>
        <v>0.72171428571428575</v>
      </c>
      <c r="U193" s="38">
        <f t="shared" si="47"/>
        <v>-0.85237211054600248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205000</v>
      </c>
      <c r="E194" s="33">
        <v>55000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24419260</v>
      </c>
      <c r="E195" s="33">
        <v>28700271</v>
      </c>
      <c r="F195" s="33">
        <v>5219185</v>
      </c>
      <c r="G195" s="38">
        <f t="shared" si="40"/>
        <v>0.2137323162126944</v>
      </c>
      <c r="H195" s="33">
        <v>6671277</v>
      </c>
      <c r="I195" s="38">
        <f t="shared" si="41"/>
        <v>0.27319734504649201</v>
      </c>
      <c r="J195" s="33">
        <v>5582835</v>
      </c>
      <c r="K195" s="38">
        <f t="shared" si="42"/>
        <v>0.19452203081984837</v>
      </c>
      <c r="L195" s="33">
        <v>4976277</v>
      </c>
      <c r="M195" s="38">
        <f t="shared" si="43"/>
        <v>0.17338780529284897</v>
      </c>
      <c r="N195" s="33">
        <f t="shared" si="44"/>
        <v>22449574</v>
      </c>
      <c r="O195" s="38">
        <f t="shared" si="45"/>
        <v>0.7822077359478592</v>
      </c>
      <c r="P195" s="33">
        <v>5665602</v>
      </c>
      <c r="Q195" s="33">
        <v>26714025</v>
      </c>
      <c r="R195" s="33">
        <v>26405746</v>
      </c>
      <c r="S195" s="33">
        <v>23699136</v>
      </c>
      <c r="T195" s="38">
        <f t="shared" si="46"/>
        <v>0.89749920339307965</v>
      </c>
      <c r="U195" s="38">
        <f t="shared" si="47"/>
        <v>-0.1216684475895059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15047896</v>
      </c>
      <c r="E196" s="33">
        <v>15277896</v>
      </c>
      <c r="F196" s="33">
        <v>3290418</v>
      </c>
      <c r="G196" s="38">
        <f t="shared" si="40"/>
        <v>0.21866299448108892</v>
      </c>
      <c r="H196" s="33">
        <v>3360362</v>
      </c>
      <c r="I196" s="38">
        <f t="shared" si="41"/>
        <v>0.22331108614785747</v>
      </c>
      <c r="J196" s="33">
        <v>3673848</v>
      </c>
      <c r="K196" s="38">
        <f t="shared" si="42"/>
        <v>0.24046819012251425</v>
      </c>
      <c r="L196" s="33">
        <v>3397222</v>
      </c>
      <c r="M196" s="38">
        <f t="shared" si="43"/>
        <v>0.22236190114136134</v>
      </c>
      <c r="N196" s="33">
        <f t="shared" si="44"/>
        <v>13721850</v>
      </c>
      <c r="O196" s="38">
        <f t="shared" si="45"/>
        <v>0.89815050449355072</v>
      </c>
      <c r="P196" s="33">
        <v>1109528</v>
      </c>
      <c r="Q196" s="33">
        <v>19507152</v>
      </c>
      <c r="R196" s="33">
        <v>18768912</v>
      </c>
      <c r="S196" s="33">
        <v>4090737</v>
      </c>
      <c r="T196" s="38">
        <f t="shared" si="46"/>
        <v>0.21795280408368903</v>
      </c>
      <c r="U196" s="38">
        <f t="shared" si="47"/>
        <v>2.061862341464118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39672156</v>
      </c>
      <c r="E198" s="34">
        <f>SUM(E192:E197)</f>
        <v>49196096</v>
      </c>
      <c r="F198" s="34">
        <f>SUM(F192:F197)</f>
        <v>9711113</v>
      </c>
      <c r="G198" s="39">
        <f t="shared" si="40"/>
        <v>0.24478409996169606</v>
      </c>
      <c r="H198" s="34">
        <f>SUM(H192:H197)</f>
        <v>11295305</v>
      </c>
      <c r="I198" s="39">
        <f t="shared" si="41"/>
        <v>0.28471618734308263</v>
      </c>
      <c r="J198" s="34">
        <f>SUM(J192:J197)</f>
        <v>10766933</v>
      </c>
      <c r="K198" s="39">
        <f t="shared" si="42"/>
        <v>0.21885746787712587</v>
      </c>
      <c r="L198" s="34">
        <f>SUM(L192:L197)</f>
        <v>9818050</v>
      </c>
      <c r="M198" s="39">
        <f t="shared" si="43"/>
        <v>0.19956969756299361</v>
      </c>
      <c r="N198" s="34">
        <f t="shared" si="44"/>
        <v>41591401</v>
      </c>
      <c r="O198" s="39">
        <f t="shared" si="45"/>
        <v>0.84542076265563837</v>
      </c>
      <c r="P198" s="34">
        <f>SUM(P192:P197)</f>
        <v>7578714</v>
      </c>
      <c r="Q198" s="34">
        <f>SUM(Q192:Q197)</f>
        <v>51278857</v>
      </c>
      <c r="R198" s="34">
        <f>SUM(R192:R197)</f>
        <v>45244658</v>
      </c>
      <c r="S198" s="34">
        <f>SUM(S192:S197)</f>
        <v>31999897</v>
      </c>
      <c r="T198" s="39">
        <f t="shared" si="46"/>
        <v>0.70726354037199268</v>
      </c>
      <c r="U198" s="39">
        <f t="shared" si="47"/>
        <v>0.29547704267505015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2441960</v>
      </c>
      <c r="E199" s="33">
        <v>2353652</v>
      </c>
      <c r="F199" s="33">
        <v>287442</v>
      </c>
      <c r="G199" s="38">
        <f t="shared" si="40"/>
        <v>0.11770954479188848</v>
      </c>
      <c r="H199" s="33">
        <v>578343</v>
      </c>
      <c r="I199" s="38">
        <f t="shared" si="41"/>
        <v>0.23683557470228833</v>
      </c>
      <c r="J199" s="33">
        <v>726544</v>
      </c>
      <c r="K199" s="38">
        <f t="shared" si="42"/>
        <v>0.30868794537170319</v>
      </c>
      <c r="L199" s="33">
        <v>501797</v>
      </c>
      <c r="M199" s="38">
        <f t="shared" si="43"/>
        <v>0.21319931748618742</v>
      </c>
      <c r="N199" s="33">
        <f t="shared" si="44"/>
        <v>2094126</v>
      </c>
      <c r="O199" s="38">
        <f t="shared" si="45"/>
        <v>0.88973476112866301</v>
      </c>
      <c r="P199" s="33">
        <v>252072</v>
      </c>
      <c r="Q199" s="33">
        <v>2278517</v>
      </c>
      <c r="R199" s="33">
        <v>1864399</v>
      </c>
      <c r="S199" s="33">
        <v>1003903</v>
      </c>
      <c r="T199" s="38">
        <f t="shared" si="46"/>
        <v>0.53845931048021378</v>
      </c>
      <c r="U199" s="38">
        <f t="shared" si="47"/>
        <v>0.99068916817417252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12783429</v>
      </c>
      <c r="E200" s="33">
        <v>8609015</v>
      </c>
      <c r="F200" s="33">
        <v>1646954</v>
      </c>
      <c r="G200" s="38">
        <f t="shared" si="40"/>
        <v>0.12883507234248337</v>
      </c>
      <c r="H200" s="33">
        <v>2309344</v>
      </c>
      <c r="I200" s="38">
        <f t="shared" si="41"/>
        <v>0.18065137296104197</v>
      </c>
      <c r="J200" s="33">
        <v>1754347</v>
      </c>
      <c r="K200" s="38">
        <f t="shared" si="42"/>
        <v>0.20378022340534893</v>
      </c>
      <c r="L200" s="33">
        <v>1820944</v>
      </c>
      <c r="M200" s="38">
        <f t="shared" si="43"/>
        <v>0.21151595159260381</v>
      </c>
      <c r="N200" s="33">
        <f t="shared" si="44"/>
        <v>7531589</v>
      </c>
      <c r="O200" s="38">
        <f t="shared" si="45"/>
        <v>0.87484909713829051</v>
      </c>
      <c r="P200" s="33">
        <v>1656606</v>
      </c>
      <c r="Q200" s="33">
        <v>10697556</v>
      </c>
      <c r="R200" s="33">
        <v>10205963</v>
      </c>
      <c r="S200" s="33">
        <v>7123399</v>
      </c>
      <c r="T200" s="38">
        <f t="shared" si="46"/>
        <v>0.69796441550885502</v>
      </c>
      <c r="U200" s="38">
        <f t="shared" si="47"/>
        <v>9.9201620662970003E-2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600000</v>
      </c>
      <c r="E201" s="33">
        <v>1101367</v>
      </c>
      <c r="F201" s="33">
        <v>91750</v>
      </c>
      <c r="G201" s="38">
        <f t="shared" si="40"/>
        <v>0.15291666666666667</v>
      </c>
      <c r="H201" s="33">
        <v>738617</v>
      </c>
      <c r="I201" s="38">
        <f t="shared" si="41"/>
        <v>1.2310283333333334</v>
      </c>
      <c r="J201" s="33">
        <v>187370</v>
      </c>
      <c r="K201" s="38">
        <f t="shared" si="42"/>
        <v>0.1701249447277792</v>
      </c>
      <c r="L201" s="33">
        <v>373952</v>
      </c>
      <c r="M201" s="38">
        <f t="shared" si="43"/>
        <v>0.33953441495886477</v>
      </c>
      <c r="N201" s="33">
        <f t="shared" si="44"/>
        <v>1391689</v>
      </c>
      <c r="O201" s="38">
        <f t="shared" si="45"/>
        <v>1.2636015061282933</v>
      </c>
      <c r="P201" s="33">
        <v>58250</v>
      </c>
      <c r="Q201" s="33">
        <v>550000</v>
      </c>
      <c r="R201" s="33">
        <v>550000</v>
      </c>
      <c r="S201" s="33">
        <v>1002960</v>
      </c>
      <c r="T201" s="38">
        <f t="shared" si="46"/>
        <v>1.8235636363636363</v>
      </c>
      <c r="U201" s="38">
        <f t="shared" si="47"/>
        <v>5.4197768240343347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15825389</v>
      </c>
      <c r="E204" s="34">
        <f>SUM(E199:E203)</f>
        <v>12064034</v>
      </c>
      <c r="F204" s="34">
        <f>SUM(F199:F203)</f>
        <v>2026146</v>
      </c>
      <c r="G204" s="39">
        <f t="shared" si="40"/>
        <v>0.12803135518501316</v>
      </c>
      <c r="H204" s="34">
        <f>SUM(H199:H203)</f>
        <v>3626304</v>
      </c>
      <c r="I204" s="39">
        <f t="shared" si="41"/>
        <v>0.22914469906553325</v>
      </c>
      <c r="J204" s="34">
        <f>SUM(J199:J203)</f>
        <v>2668261</v>
      </c>
      <c r="K204" s="39">
        <f t="shared" si="42"/>
        <v>0.22117485743160206</v>
      </c>
      <c r="L204" s="34">
        <f>SUM(L199:L203)</f>
        <v>2696693</v>
      </c>
      <c r="M204" s="39">
        <f t="shared" si="43"/>
        <v>0.22353161471527683</v>
      </c>
      <c r="N204" s="34">
        <f t="shared" si="44"/>
        <v>11017404</v>
      </c>
      <c r="O204" s="39">
        <f t="shared" si="45"/>
        <v>0.91324377898802345</v>
      </c>
      <c r="P204" s="34">
        <f>SUM(P199:P203)</f>
        <v>1966928</v>
      </c>
      <c r="Q204" s="34">
        <f>SUM(Q199:Q203)</f>
        <v>13526073</v>
      </c>
      <c r="R204" s="34">
        <f>SUM(R199:R203)</f>
        <v>12620362</v>
      </c>
      <c r="S204" s="34">
        <f>SUM(S199:S203)</f>
        <v>9130262</v>
      </c>
      <c r="T204" s="39">
        <f t="shared" si="46"/>
        <v>0.72345484226205237</v>
      </c>
      <c r="U204" s="39">
        <f t="shared" si="47"/>
        <v>0.3710176478244247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366785970</v>
      </c>
      <c r="E205" s="34">
        <f>SUM(E173:E178,E180:E184,E186:E190,E192:E197,E199:E203)</f>
        <v>336069257</v>
      </c>
      <c r="F205" s="34">
        <f>SUM(F173:F178,F180:F184,F186:F190,F192:F197,F199:F203)</f>
        <v>62216381</v>
      </c>
      <c r="G205" s="39">
        <f t="shared" si="40"/>
        <v>0.16962584746630302</v>
      </c>
      <c r="H205" s="34">
        <f>SUM(H173:H178,H180:H184,H186:H190,H192:H197,H199:H203)</f>
        <v>69575305</v>
      </c>
      <c r="I205" s="39">
        <f t="shared" si="41"/>
        <v>0.18968911215442619</v>
      </c>
      <c r="J205" s="34">
        <f>SUM(J173:J178,J180:J184,J186:J190,J192:J197,J199:J203)</f>
        <v>66078443</v>
      </c>
      <c r="K205" s="39">
        <f t="shared" si="42"/>
        <v>0.19662150471561879</v>
      </c>
      <c r="L205" s="34">
        <f>SUM(L173:L178,L180:L184,L186:L190,L192:L197,L199:L203)</f>
        <v>63267421</v>
      </c>
      <c r="M205" s="39">
        <f t="shared" si="43"/>
        <v>0.18825709190055429</v>
      </c>
      <c r="N205" s="34">
        <f t="shared" si="44"/>
        <v>261137550</v>
      </c>
      <c r="O205" s="39">
        <f t="shared" si="45"/>
        <v>0.77703492527434603</v>
      </c>
      <c r="P205" s="34">
        <f>SUM(P173:P178,P180:P184,P186:P190,P192:P197,P199:P203)</f>
        <v>62472895</v>
      </c>
      <c r="Q205" s="34">
        <f>SUM(Q173:Q178,Q180:Q184,Q186:Q190,Q192:Q197,Q199:Q203)</f>
        <v>333628315</v>
      </c>
      <c r="R205" s="34">
        <f>SUM(R173:R178,R180:R184,R186:R190,R192:R197,R199:R203)</f>
        <v>328702111</v>
      </c>
      <c r="S205" s="34">
        <f>SUM(S173:S178,S180:S184,S186:S190,S192:S197,S199:S203)</f>
        <v>245723274</v>
      </c>
      <c r="T205" s="39">
        <f t="shared" si="46"/>
        <v>0.7475561177640262</v>
      </c>
      <c r="U205" s="39">
        <f t="shared" si="47"/>
        <v>1.2717931512538305E-2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10379597</v>
      </c>
      <c r="E208" s="33">
        <v>10367283</v>
      </c>
      <c r="F208" s="33">
        <v>1813494</v>
      </c>
      <c r="G208" s="38">
        <f t="shared" ref="G208:G231" si="48">IF(($D208     =0),0,($F208     /$D208     ))</f>
        <v>0.17471718796018768</v>
      </c>
      <c r="H208" s="33">
        <v>1335809</v>
      </c>
      <c r="I208" s="38">
        <f t="shared" ref="I208:I231" si="49">IF(($D208     =0),0,($H208     /$D208     ))</f>
        <v>0.12869565167125468</v>
      </c>
      <c r="J208" s="33">
        <v>2310440</v>
      </c>
      <c r="K208" s="38">
        <f t="shared" ref="K208:K231" si="50">IF(($E208     =0),0,($J208     /$E208     ))</f>
        <v>0.22285877601682139</v>
      </c>
      <c r="L208" s="33">
        <v>1762189</v>
      </c>
      <c r="M208" s="38">
        <f t="shared" ref="M208:M231" si="51">IF(($E208     =0),0,($L208     /$E208     ))</f>
        <v>0.16997597152503699</v>
      </c>
      <c r="N208" s="33">
        <f t="shared" ref="N208:N231" si="52">$F208     +$H208     +$J208     +$L208</f>
        <v>7221932</v>
      </c>
      <c r="O208" s="38">
        <f t="shared" ref="O208:O231" si="53">IF(($E208     =0),0,($N208     /$E208     ))</f>
        <v>0.69660797337161529</v>
      </c>
      <c r="P208" s="33">
        <v>188020</v>
      </c>
      <c r="Q208" s="33">
        <v>6177912</v>
      </c>
      <c r="R208" s="33">
        <v>6177912</v>
      </c>
      <c r="S208" s="33">
        <v>498473</v>
      </c>
      <c r="T208" s="38">
        <f t="shared" ref="T208:T231" si="54">IF(($R208     =0),0,($S208     /$R208     ))</f>
        <v>8.0686322498604704E-2</v>
      </c>
      <c r="U208" s="38">
        <f t="shared" ref="U208:U231" si="55">IF(($P208     =0),0,(($L208     /$P208     )-1))</f>
        <v>8.3723486863099676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21115082</v>
      </c>
      <c r="E209" s="33">
        <v>20231825</v>
      </c>
      <c r="F209" s="33">
        <v>2534978</v>
      </c>
      <c r="G209" s="38">
        <f t="shared" si="48"/>
        <v>0.1200553234886798</v>
      </c>
      <c r="H209" s="33">
        <v>5426893</v>
      </c>
      <c r="I209" s="38">
        <f t="shared" si="49"/>
        <v>0.25701500946100991</v>
      </c>
      <c r="J209" s="33">
        <v>2563350</v>
      </c>
      <c r="K209" s="38">
        <f t="shared" si="50"/>
        <v>0.12669890135961537</v>
      </c>
      <c r="L209" s="33">
        <v>2712495</v>
      </c>
      <c r="M209" s="38">
        <f t="shared" si="51"/>
        <v>0.13407070296426546</v>
      </c>
      <c r="N209" s="33">
        <f t="shared" si="52"/>
        <v>13237716</v>
      </c>
      <c r="O209" s="38">
        <f t="shared" si="53"/>
        <v>0.65430162627444632</v>
      </c>
      <c r="P209" s="33">
        <v>3134892</v>
      </c>
      <c r="Q209" s="33">
        <v>20242225</v>
      </c>
      <c r="R209" s="33">
        <v>20450640</v>
      </c>
      <c r="S209" s="33">
        <v>15081989</v>
      </c>
      <c r="T209" s="38">
        <f t="shared" si="54"/>
        <v>0.73748249443538194</v>
      </c>
      <c r="U209" s="38">
        <f t="shared" si="55"/>
        <v>-0.13474052694638283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10537162</v>
      </c>
      <c r="E210" s="33">
        <v>8323981</v>
      </c>
      <c r="F210" s="33">
        <v>1864025</v>
      </c>
      <c r="G210" s="38">
        <f t="shared" si="48"/>
        <v>0.17690009890708713</v>
      </c>
      <c r="H210" s="33">
        <v>2233932</v>
      </c>
      <c r="I210" s="38">
        <f t="shared" si="49"/>
        <v>0.21200509207317872</v>
      </c>
      <c r="J210" s="33">
        <v>1492806</v>
      </c>
      <c r="K210" s="38">
        <f t="shared" si="50"/>
        <v>0.17933798743654028</v>
      </c>
      <c r="L210" s="33">
        <v>2428953</v>
      </c>
      <c r="M210" s="38">
        <f t="shared" si="51"/>
        <v>0.29180184337278042</v>
      </c>
      <c r="N210" s="33">
        <f t="shared" si="52"/>
        <v>8019716</v>
      </c>
      <c r="O210" s="38">
        <f t="shared" si="53"/>
        <v>0.96344717749836284</v>
      </c>
      <c r="P210" s="33">
        <v>1690240</v>
      </c>
      <c r="Q210" s="33">
        <v>7786224</v>
      </c>
      <c r="R210" s="33">
        <v>9009209</v>
      </c>
      <c r="S210" s="33">
        <v>6906908</v>
      </c>
      <c r="T210" s="38">
        <f t="shared" si="54"/>
        <v>0.76664976914177485</v>
      </c>
      <c r="U210" s="38">
        <f t="shared" si="55"/>
        <v>0.43704621828852708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4592081</v>
      </c>
      <c r="E211" s="33">
        <v>4592081</v>
      </c>
      <c r="F211" s="33">
        <v>564881</v>
      </c>
      <c r="G211" s="38">
        <f t="shared" si="48"/>
        <v>0.12301198519799629</v>
      </c>
      <c r="H211" s="33">
        <v>1322091</v>
      </c>
      <c r="I211" s="38">
        <f t="shared" si="49"/>
        <v>0.28790672464183448</v>
      </c>
      <c r="J211" s="33">
        <v>1088112</v>
      </c>
      <c r="K211" s="38">
        <f t="shared" si="50"/>
        <v>0.23695400843321363</v>
      </c>
      <c r="L211" s="33">
        <v>1242717</v>
      </c>
      <c r="M211" s="38">
        <f t="shared" si="51"/>
        <v>0.27062175079228784</v>
      </c>
      <c r="N211" s="33">
        <f t="shared" si="52"/>
        <v>4217801</v>
      </c>
      <c r="O211" s="38">
        <f t="shared" si="53"/>
        <v>0.91849446906533228</v>
      </c>
      <c r="P211" s="33">
        <v>3423049</v>
      </c>
      <c r="Q211" s="33">
        <v>458286</v>
      </c>
      <c r="R211" s="33">
        <v>458286</v>
      </c>
      <c r="S211" s="33">
        <v>3620806</v>
      </c>
      <c r="T211" s="38">
        <f t="shared" si="54"/>
        <v>7.9007562962865983</v>
      </c>
      <c r="U211" s="38">
        <f t="shared" si="55"/>
        <v>-0.63695611719259637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7676967</v>
      </c>
      <c r="E212" s="33">
        <v>507366</v>
      </c>
      <c r="F212" s="33">
        <v>107687</v>
      </c>
      <c r="G212" s="38">
        <f t="shared" si="48"/>
        <v>1.4027284473151963E-2</v>
      </c>
      <c r="H212" s="33">
        <v>61535</v>
      </c>
      <c r="I212" s="38">
        <f t="shared" si="49"/>
        <v>8.0155353018972197E-3</v>
      </c>
      <c r="J212" s="33">
        <v>2657</v>
      </c>
      <c r="K212" s="38">
        <f t="shared" si="50"/>
        <v>5.2368507152627496E-3</v>
      </c>
      <c r="L212" s="33">
        <v>294020</v>
      </c>
      <c r="M212" s="38">
        <f t="shared" si="51"/>
        <v>0.57950276526215794</v>
      </c>
      <c r="N212" s="33">
        <f t="shared" si="52"/>
        <v>465899</v>
      </c>
      <c r="O212" s="38">
        <f t="shared" si="53"/>
        <v>0.91827004568694004</v>
      </c>
      <c r="P212" s="33">
        <v>134624</v>
      </c>
      <c r="Q212" s="33">
        <v>7676967</v>
      </c>
      <c r="R212" s="33">
        <v>7676967</v>
      </c>
      <c r="S212" s="33">
        <v>134624</v>
      </c>
      <c r="T212" s="38">
        <f t="shared" si="54"/>
        <v>1.7536092053020418E-2</v>
      </c>
      <c r="U212" s="38">
        <f t="shared" si="55"/>
        <v>1.1840087948656999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1480656</v>
      </c>
      <c r="E213" s="33">
        <v>1480656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1372884</v>
      </c>
      <c r="R213" s="33">
        <v>1332876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51360038</v>
      </c>
      <c r="E214" s="33">
        <v>33155934</v>
      </c>
      <c r="F214" s="33">
        <v>2043579</v>
      </c>
      <c r="G214" s="38">
        <f t="shared" si="48"/>
        <v>3.9789281308553547E-2</v>
      </c>
      <c r="H214" s="33">
        <v>7629241</v>
      </c>
      <c r="I214" s="38">
        <f t="shared" si="49"/>
        <v>0.14854430208949612</v>
      </c>
      <c r="J214" s="33">
        <v>8068640</v>
      </c>
      <c r="K214" s="38">
        <f t="shared" si="50"/>
        <v>0.24335432686046485</v>
      </c>
      <c r="L214" s="33">
        <v>5911712</v>
      </c>
      <c r="M214" s="38">
        <f t="shared" si="51"/>
        <v>0.17830027047345431</v>
      </c>
      <c r="N214" s="33">
        <f t="shared" si="52"/>
        <v>23653172</v>
      </c>
      <c r="O214" s="38">
        <f t="shared" si="53"/>
        <v>0.7133918169821426</v>
      </c>
      <c r="P214" s="33">
        <v>9477223</v>
      </c>
      <c r="Q214" s="33">
        <v>29017752</v>
      </c>
      <c r="R214" s="33">
        <v>37315904</v>
      </c>
      <c r="S214" s="33">
        <v>27893798</v>
      </c>
      <c r="T214" s="38">
        <f t="shared" si="54"/>
        <v>0.74750428128446256</v>
      </c>
      <c r="U214" s="38">
        <f t="shared" si="55"/>
        <v>-0.37621896203138827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107141583</v>
      </c>
      <c r="E216" s="34">
        <f>SUM(E208:E215)</f>
        <v>78659126</v>
      </c>
      <c r="F216" s="34">
        <f>SUM(F208:F215)</f>
        <v>8928644</v>
      </c>
      <c r="G216" s="39">
        <f t="shared" si="48"/>
        <v>8.3335001686506718E-2</v>
      </c>
      <c r="H216" s="34">
        <f>SUM(H208:H215)</f>
        <v>18009501</v>
      </c>
      <c r="I216" s="39">
        <f t="shared" si="49"/>
        <v>0.16809067493430632</v>
      </c>
      <c r="J216" s="34">
        <f>SUM(J208:J215)</f>
        <v>15526005</v>
      </c>
      <c r="K216" s="39">
        <f t="shared" si="50"/>
        <v>0.19738339070790081</v>
      </c>
      <c r="L216" s="34">
        <f>SUM(L208:L215)</f>
        <v>14352086</v>
      </c>
      <c r="M216" s="39">
        <f t="shared" si="51"/>
        <v>0.18245926098899193</v>
      </c>
      <c r="N216" s="34">
        <f t="shared" si="52"/>
        <v>56816236</v>
      </c>
      <c r="O216" s="39">
        <f t="shared" si="53"/>
        <v>0.72230952578852703</v>
      </c>
      <c r="P216" s="34">
        <f>SUM(P208:P215)</f>
        <v>18048048</v>
      </c>
      <c r="Q216" s="34">
        <f>SUM(Q208:Q215)</f>
        <v>72732250</v>
      </c>
      <c r="R216" s="34">
        <f>SUM(R208:R215)</f>
        <v>82421794</v>
      </c>
      <c r="S216" s="34">
        <f>SUM(S208:S215)</f>
        <v>54136598</v>
      </c>
      <c r="T216" s="39">
        <f t="shared" si="54"/>
        <v>0.65682382501890213</v>
      </c>
      <c r="U216" s="39">
        <f t="shared" si="55"/>
        <v>-0.20478458390624843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809988</v>
      </c>
      <c r="E217" s="33">
        <v>3778193</v>
      </c>
      <c r="F217" s="33">
        <v>60965</v>
      </c>
      <c r="G217" s="38">
        <f t="shared" si="48"/>
        <v>7.5266547158723343E-2</v>
      </c>
      <c r="H217" s="33">
        <v>86150</v>
      </c>
      <c r="I217" s="38">
        <f t="shared" si="49"/>
        <v>0.10635960038914156</v>
      </c>
      <c r="J217" s="33">
        <v>204026</v>
      </c>
      <c r="K217" s="38">
        <f t="shared" si="50"/>
        <v>5.4000947013559127E-2</v>
      </c>
      <c r="L217" s="33">
        <v>1160815</v>
      </c>
      <c r="M217" s="38">
        <f t="shared" si="51"/>
        <v>0.30724078944617178</v>
      </c>
      <c r="N217" s="33">
        <f t="shared" si="52"/>
        <v>1511956</v>
      </c>
      <c r="O217" s="38">
        <f t="shared" si="53"/>
        <v>0.40017966260590709</v>
      </c>
      <c r="P217" s="33">
        <v>154296</v>
      </c>
      <c r="Q217" s="33">
        <v>559992</v>
      </c>
      <c r="R217" s="33">
        <v>559992</v>
      </c>
      <c r="S217" s="33">
        <v>318644</v>
      </c>
      <c r="T217" s="38">
        <f t="shared" si="54"/>
        <v>0.56901527164673782</v>
      </c>
      <c r="U217" s="38">
        <f t="shared" si="55"/>
        <v>6.5232993726344173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26668076</v>
      </c>
      <c r="E218" s="33">
        <v>25616040</v>
      </c>
      <c r="F218" s="33">
        <v>3836866</v>
      </c>
      <c r="G218" s="38">
        <f t="shared" si="48"/>
        <v>0.14387487121305639</v>
      </c>
      <c r="H218" s="33">
        <v>6687811</v>
      </c>
      <c r="I218" s="38">
        <f t="shared" si="49"/>
        <v>0.25077965879503267</v>
      </c>
      <c r="J218" s="33">
        <v>8693002</v>
      </c>
      <c r="K218" s="38">
        <f t="shared" si="50"/>
        <v>0.33935776177738636</v>
      </c>
      <c r="L218" s="33">
        <v>6548624</v>
      </c>
      <c r="M218" s="38">
        <f t="shared" si="51"/>
        <v>0.25564544714952037</v>
      </c>
      <c r="N218" s="33">
        <f t="shared" si="52"/>
        <v>25766303</v>
      </c>
      <c r="O218" s="38">
        <f t="shared" si="53"/>
        <v>1.0058659730387678</v>
      </c>
      <c r="P218" s="33">
        <v>6545435</v>
      </c>
      <c r="Q218" s="33">
        <v>27061401</v>
      </c>
      <c r="R218" s="33">
        <v>27061401</v>
      </c>
      <c r="S218" s="33">
        <v>25156473</v>
      </c>
      <c r="T218" s="38">
        <f t="shared" si="54"/>
        <v>0.92960719217752252</v>
      </c>
      <c r="U218" s="38">
        <f t="shared" si="55"/>
        <v>4.8720978819583038E-4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75433262</v>
      </c>
      <c r="E219" s="33">
        <v>75951242</v>
      </c>
      <c r="F219" s="33">
        <v>13144664</v>
      </c>
      <c r="G219" s="38">
        <f t="shared" si="48"/>
        <v>0.1742555426013527</v>
      </c>
      <c r="H219" s="33">
        <v>17677124</v>
      </c>
      <c r="I219" s="38">
        <f t="shared" si="49"/>
        <v>0.23434123795415343</v>
      </c>
      <c r="J219" s="33">
        <v>15321360</v>
      </c>
      <c r="K219" s="38">
        <f t="shared" si="50"/>
        <v>0.20172626011830064</v>
      </c>
      <c r="L219" s="33">
        <v>22051916</v>
      </c>
      <c r="M219" s="38">
        <f t="shared" si="51"/>
        <v>0.29034305982777742</v>
      </c>
      <c r="N219" s="33">
        <f t="shared" si="52"/>
        <v>68195064</v>
      </c>
      <c r="O219" s="38">
        <f t="shared" si="53"/>
        <v>0.89787951064710703</v>
      </c>
      <c r="P219" s="33">
        <v>17256068</v>
      </c>
      <c r="Q219" s="33">
        <v>68487078</v>
      </c>
      <c r="R219" s="33">
        <v>70884822</v>
      </c>
      <c r="S219" s="33">
        <v>66814385</v>
      </c>
      <c r="T219" s="38">
        <f t="shared" si="54"/>
        <v>0.94257674795317958</v>
      </c>
      <c r="U219" s="38">
        <f t="shared" si="55"/>
        <v>0.27792240967061566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8771772</v>
      </c>
      <c r="E220" s="33">
        <v>8771772</v>
      </c>
      <c r="F220" s="33">
        <v>989943</v>
      </c>
      <c r="G220" s="38">
        <f t="shared" si="48"/>
        <v>0.11285553249674068</v>
      </c>
      <c r="H220" s="33">
        <v>1250792</v>
      </c>
      <c r="I220" s="38">
        <f t="shared" si="49"/>
        <v>0.14259285353062073</v>
      </c>
      <c r="J220" s="33">
        <v>1145853</v>
      </c>
      <c r="K220" s="38">
        <f t="shared" si="50"/>
        <v>0.13062959228762444</v>
      </c>
      <c r="L220" s="33">
        <v>3946341</v>
      </c>
      <c r="M220" s="38">
        <f t="shared" si="51"/>
        <v>0.44989096843830412</v>
      </c>
      <c r="N220" s="33">
        <f t="shared" si="52"/>
        <v>7332929</v>
      </c>
      <c r="O220" s="38">
        <f t="shared" si="53"/>
        <v>0.83596894675329003</v>
      </c>
      <c r="P220" s="33">
        <v>2061364</v>
      </c>
      <c r="Q220" s="33">
        <v>5781396</v>
      </c>
      <c r="R220" s="33">
        <v>10916516</v>
      </c>
      <c r="S220" s="33">
        <v>9121167</v>
      </c>
      <c r="T220" s="38">
        <f t="shared" si="54"/>
        <v>0.83553827979549522</v>
      </c>
      <c r="U220" s="38">
        <f t="shared" si="55"/>
        <v>0.91443190043097666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6227472</v>
      </c>
      <c r="E221" s="33">
        <v>7466322</v>
      </c>
      <c r="F221" s="33">
        <v>1843328</v>
      </c>
      <c r="G221" s="38">
        <f t="shared" si="48"/>
        <v>0.29599940393148294</v>
      </c>
      <c r="H221" s="33">
        <v>-3685</v>
      </c>
      <c r="I221" s="38">
        <f t="shared" si="49"/>
        <v>-5.9173288936505857E-4</v>
      </c>
      <c r="J221" s="33">
        <v>3614186</v>
      </c>
      <c r="K221" s="38">
        <f t="shared" si="50"/>
        <v>0.48406511264850349</v>
      </c>
      <c r="L221" s="33">
        <v>1851180</v>
      </c>
      <c r="M221" s="38">
        <f t="shared" si="51"/>
        <v>0.24793733782175481</v>
      </c>
      <c r="N221" s="33">
        <f t="shared" si="52"/>
        <v>7305009</v>
      </c>
      <c r="O221" s="38">
        <f t="shared" si="53"/>
        <v>0.97839458303566329</v>
      </c>
      <c r="P221" s="33">
        <v>2540086</v>
      </c>
      <c r="Q221" s="33">
        <v>4551923</v>
      </c>
      <c r="R221" s="33">
        <v>4154775</v>
      </c>
      <c r="S221" s="33">
        <v>6148926</v>
      </c>
      <c r="T221" s="38">
        <f t="shared" si="54"/>
        <v>1.4799660631442135</v>
      </c>
      <c r="U221" s="38">
        <f t="shared" si="55"/>
        <v>-0.27121365182123758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746763</v>
      </c>
      <c r="E222" s="33">
        <v>746763</v>
      </c>
      <c r="F222" s="33">
        <v>-2651</v>
      </c>
      <c r="G222" s="38">
        <f t="shared" si="48"/>
        <v>-3.5499884166730273E-3</v>
      </c>
      <c r="H222" s="33">
        <v>187346</v>
      </c>
      <c r="I222" s="38">
        <f t="shared" si="49"/>
        <v>0.25087745375708226</v>
      </c>
      <c r="J222" s="33">
        <v>96127</v>
      </c>
      <c r="K222" s="38">
        <f t="shared" si="50"/>
        <v>0.12872491004508793</v>
      </c>
      <c r="L222" s="33">
        <v>0</v>
      </c>
      <c r="M222" s="38">
        <f t="shared" si="51"/>
        <v>0</v>
      </c>
      <c r="N222" s="33">
        <f t="shared" si="52"/>
        <v>280822</v>
      </c>
      <c r="O222" s="38">
        <f t="shared" si="53"/>
        <v>0.37605237538549713</v>
      </c>
      <c r="P222" s="33">
        <v>265026</v>
      </c>
      <c r="Q222" s="33">
        <v>0</v>
      </c>
      <c r="R222" s="33">
        <v>746763</v>
      </c>
      <c r="S222" s="33">
        <v>354939</v>
      </c>
      <c r="T222" s="38">
        <f t="shared" si="54"/>
        <v>0.47530340951546879</v>
      </c>
      <c r="U222" s="38">
        <f t="shared" si="55"/>
        <v>-1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118657333</v>
      </c>
      <c r="E224" s="34">
        <f>SUM(E217:E223)</f>
        <v>122330332</v>
      </c>
      <c r="F224" s="34">
        <f>SUM(F217:F223)</f>
        <v>19873115</v>
      </c>
      <c r="G224" s="39">
        <f t="shared" si="48"/>
        <v>0.16748324353455676</v>
      </c>
      <c r="H224" s="34">
        <f>SUM(H217:H223)</f>
        <v>25885538</v>
      </c>
      <c r="I224" s="39">
        <f t="shared" si="49"/>
        <v>0.21815371494992222</v>
      </c>
      <c r="J224" s="34">
        <f>SUM(J217:J223)</f>
        <v>29074554</v>
      </c>
      <c r="K224" s="39">
        <f t="shared" si="50"/>
        <v>0.2376724850219486</v>
      </c>
      <c r="L224" s="34">
        <f>SUM(L217:L223)</f>
        <v>35558876</v>
      </c>
      <c r="M224" s="39">
        <f t="shared" si="51"/>
        <v>0.29067914243868809</v>
      </c>
      <c r="N224" s="34">
        <f t="shared" si="52"/>
        <v>110392083</v>
      </c>
      <c r="O224" s="39">
        <f t="shared" si="53"/>
        <v>0.90240973922967849</v>
      </c>
      <c r="P224" s="34">
        <f>SUM(P217:P223)</f>
        <v>28822275</v>
      </c>
      <c r="Q224" s="34">
        <f>SUM(Q217:Q223)</f>
        <v>106441790</v>
      </c>
      <c r="R224" s="34">
        <f>SUM(R217:R223)</f>
        <v>114324269</v>
      </c>
      <c r="S224" s="34">
        <f>SUM(S217:S223)</f>
        <v>107914534</v>
      </c>
      <c r="T224" s="39">
        <f t="shared" si="54"/>
        <v>0.94393373291544946</v>
      </c>
      <c r="U224" s="39">
        <f t="shared" si="55"/>
        <v>0.23372898218478588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3528720</v>
      </c>
      <c r="E225" s="33">
        <v>1241840</v>
      </c>
      <c r="F225" s="33">
        <v>1570087</v>
      </c>
      <c r="G225" s="38">
        <f t="shared" si="48"/>
        <v>0.44494519259108117</v>
      </c>
      <c r="H225" s="33">
        <v>754233</v>
      </c>
      <c r="I225" s="38">
        <f t="shared" si="49"/>
        <v>0.2137412432836836</v>
      </c>
      <c r="J225" s="33">
        <v>-1452913</v>
      </c>
      <c r="K225" s="38">
        <f t="shared" si="50"/>
        <v>-1.1699679507827094</v>
      </c>
      <c r="L225" s="33">
        <v>376074</v>
      </c>
      <c r="M225" s="38">
        <f t="shared" si="51"/>
        <v>0.30283611415319206</v>
      </c>
      <c r="N225" s="33">
        <f t="shared" si="52"/>
        <v>1247481</v>
      </c>
      <c r="O225" s="38">
        <f t="shared" si="53"/>
        <v>1.0045424531340592</v>
      </c>
      <c r="P225" s="33">
        <v>1578738</v>
      </c>
      <c r="Q225" s="33">
        <v>1090128</v>
      </c>
      <c r="R225" s="33">
        <v>1090128</v>
      </c>
      <c r="S225" s="33">
        <v>6185301</v>
      </c>
      <c r="T225" s="38">
        <f t="shared" si="54"/>
        <v>5.6739217779930433</v>
      </c>
      <c r="U225" s="38">
        <f t="shared" si="55"/>
        <v>-0.76178821311705935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7442777</v>
      </c>
      <c r="E226" s="33">
        <v>6283365</v>
      </c>
      <c r="F226" s="33">
        <v>1598399</v>
      </c>
      <c r="G226" s="38">
        <f t="shared" si="48"/>
        <v>0.21475841611269558</v>
      </c>
      <c r="H226" s="33">
        <v>2194561</v>
      </c>
      <c r="I226" s="38">
        <f t="shared" si="49"/>
        <v>0.29485781987019094</v>
      </c>
      <c r="J226" s="33">
        <v>1033404</v>
      </c>
      <c r="K226" s="38">
        <f t="shared" si="50"/>
        <v>0.16446665122907869</v>
      </c>
      <c r="L226" s="33">
        <v>2792546</v>
      </c>
      <c r="M226" s="38">
        <f t="shared" si="51"/>
        <v>0.44443478932069042</v>
      </c>
      <c r="N226" s="33">
        <f t="shared" si="52"/>
        <v>7618910</v>
      </c>
      <c r="O226" s="38">
        <f t="shared" si="53"/>
        <v>1.212552509682312</v>
      </c>
      <c r="P226" s="33">
        <v>2490309</v>
      </c>
      <c r="Q226" s="33">
        <v>5398210</v>
      </c>
      <c r="R226" s="33">
        <v>5577967</v>
      </c>
      <c r="S226" s="33">
        <v>6385572</v>
      </c>
      <c r="T226" s="38">
        <f t="shared" si="54"/>
        <v>1.1447848293114677</v>
      </c>
      <c r="U226" s="38">
        <f t="shared" si="55"/>
        <v>0.12136526029500749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2602976</v>
      </c>
      <c r="E227" s="33">
        <v>10000</v>
      </c>
      <c r="F227" s="33">
        <v>0</v>
      </c>
      <c r="G227" s="38">
        <f t="shared" si="48"/>
        <v>0</v>
      </c>
      <c r="H227" s="33">
        <v>1164</v>
      </c>
      <c r="I227" s="38">
        <f t="shared" si="49"/>
        <v>4.4718045806031248E-4</v>
      </c>
      <c r="J227" s="33">
        <v>4200</v>
      </c>
      <c r="K227" s="38">
        <f t="shared" si="50"/>
        <v>0.42</v>
      </c>
      <c r="L227" s="33">
        <v>3832</v>
      </c>
      <c r="M227" s="38">
        <f t="shared" si="51"/>
        <v>0.38319999999999999</v>
      </c>
      <c r="N227" s="33">
        <f t="shared" si="52"/>
        <v>9196</v>
      </c>
      <c r="O227" s="38">
        <f t="shared" si="53"/>
        <v>0.91959999999999997</v>
      </c>
      <c r="P227" s="33">
        <v>1286</v>
      </c>
      <c r="Q227" s="33">
        <v>5906617</v>
      </c>
      <c r="R227" s="33">
        <v>6396617</v>
      </c>
      <c r="S227" s="33">
        <v>1286</v>
      </c>
      <c r="T227" s="38">
        <f t="shared" si="54"/>
        <v>2.0104377048055247E-4</v>
      </c>
      <c r="U227" s="38">
        <f t="shared" si="55"/>
        <v>1.979782270606532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111565625</v>
      </c>
      <c r="E228" s="33">
        <v>120069125</v>
      </c>
      <c r="F228" s="33">
        <v>31979363</v>
      </c>
      <c r="G228" s="38">
        <f t="shared" si="48"/>
        <v>0.28664172320103076</v>
      </c>
      <c r="H228" s="33">
        <v>27714609</v>
      </c>
      <c r="I228" s="38">
        <f t="shared" si="49"/>
        <v>0.24841530713425394</v>
      </c>
      <c r="J228" s="33">
        <v>23680463</v>
      </c>
      <c r="K228" s="38">
        <f t="shared" si="50"/>
        <v>0.19722358266540213</v>
      </c>
      <c r="L228" s="33">
        <v>30458400</v>
      </c>
      <c r="M228" s="38">
        <f t="shared" si="51"/>
        <v>0.25367387327924645</v>
      </c>
      <c r="N228" s="33">
        <f t="shared" si="52"/>
        <v>113832835</v>
      </c>
      <c r="O228" s="38">
        <f t="shared" si="53"/>
        <v>0.94806083578938383</v>
      </c>
      <c r="P228" s="33">
        <v>30993560</v>
      </c>
      <c r="Q228" s="33">
        <v>124629439</v>
      </c>
      <c r="R228" s="33">
        <v>120884439</v>
      </c>
      <c r="S228" s="33">
        <v>110095506</v>
      </c>
      <c r="T228" s="38">
        <f t="shared" si="54"/>
        <v>0.9107500263123196</v>
      </c>
      <c r="U228" s="38">
        <f t="shared" si="55"/>
        <v>-1.7266812847572255E-2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125140098</v>
      </c>
      <c r="E230" s="34">
        <f>SUM(E225:E229)</f>
        <v>127604330</v>
      </c>
      <c r="F230" s="34">
        <f>SUM(F225:F229)</f>
        <v>35147849</v>
      </c>
      <c r="G230" s="39">
        <f t="shared" si="48"/>
        <v>0.28086799963989162</v>
      </c>
      <c r="H230" s="34">
        <f>SUM(H225:H229)</f>
        <v>30664567</v>
      </c>
      <c r="I230" s="39">
        <f t="shared" si="49"/>
        <v>0.24504189696255471</v>
      </c>
      <c r="J230" s="34">
        <f>SUM(J225:J229)</f>
        <v>23265154</v>
      </c>
      <c r="K230" s="39">
        <f t="shared" si="50"/>
        <v>0.18232260613726822</v>
      </c>
      <c r="L230" s="34">
        <f>SUM(L225:L229)</f>
        <v>33630852</v>
      </c>
      <c r="M230" s="39">
        <f t="shared" si="51"/>
        <v>0.26355572730173027</v>
      </c>
      <c r="N230" s="34">
        <f t="shared" si="52"/>
        <v>122708422</v>
      </c>
      <c r="O230" s="39">
        <f t="shared" si="53"/>
        <v>0.96163211702925755</v>
      </c>
      <c r="P230" s="34">
        <f>SUM(P225:P229)</f>
        <v>35063893</v>
      </c>
      <c r="Q230" s="34">
        <f>SUM(Q225:Q229)</f>
        <v>137024394</v>
      </c>
      <c r="R230" s="34">
        <f>SUM(R225:R229)</f>
        <v>133949151</v>
      </c>
      <c r="S230" s="34">
        <f>SUM(S225:S229)</f>
        <v>122667665</v>
      </c>
      <c r="T230" s="39">
        <f t="shared" si="54"/>
        <v>0.91577784617686753</v>
      </c>
      <c r="U230" s="39">
        <f t="shared" si="55"/>
        <v>-4.0869420859800165E-2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350939014</v>
      </c>
      <c r="E231" s="34">
        <f>SUM(E208:E215,E217:E223,E225:E229)</f>
        <v>328593788</v>
      </c>
      <c r="F231" s="34">
        <f>SUM(F208:F215,F217:F223,F225:F229)</f>
        <v>63949608</v>
      </c>
      <c r="G231" s="39">
        <f t="shared" si="48"/>
        <v>0.18222427672290661</v>
      </c>
      <c r="H231" s="34">
        <f>SUM(H208:H215,H217:H223,H225:H229)</f>
        <v>74559606</v>
      </c>
      <c r="I231" s="39">
        <f t="shared" si="49"/>
        <v>0.21245744424414437</v>
      </c>
      <c r="J231" s="34">
        <f>SUM(J208:J215,J217:J223,J225:J229)</f>
        <v>67865713</v>
      </c>
      <c r="K231" s="39">
        <f t="shared" si="50"/>
        <v>0.20653376746124003</v>
      </c>
      <c r="L231" s="34">
        <f>SUM(L208:L215,L217:L223,L225:L229)</f>
        <v>83541814</v>
      </c>
      <c r="M231" s="39">
        <f t="shared" si="51"/>
        <v>0.25424039361328399</v>
      </c>
      <c r="N231" s="34">
        <f t="shared" si="52"/>
        <v>289916741</v>
      </c>
      <c r="O231" s="39">
        <f t="shared" si="53"/>
        <v>0.88229525811973053</v>
      </c>
      <c r="P231" s="34">
        <f>SUM(P208:P215,P217:P223,P225:P229)</f>
        <v>81934216</v>
      </c>
      <c r="Q231" s="34">
        <f>SUM(Q208:Q215,Q217:Q223,Q225:Q229)</f>
        <v>316198434</v>
      </c>
      <c r="R231" s="34">
        <f>SUM(R208:R215,R217:R223,R225:R229)</f>
        <v>330695214</v>
      </c>
      <c r="S231" s="34">
        <f>SUM(S208:S215,S217:S223,S225:S229)</f>
        <v>284718797</v>
      </c>
      <c r="T231" s="39">
        <f t="shared" si="54"/>
        <v>0.86097041912436023</v>
      </c>
      <c r="U231" s="39">
        <f t="shared" si="55"/>
        <v>1.9620594160564053E-2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13892591</v>
      </c>
      <c r="E234" s="33">
        <v>13395884</v>
      </c>
      <c r="F234" s="33">
        <v>0</v>
      </c>
      <c r="G234" s="38">
        <f t="shared" ref="G234:G260" si="56">IF(($D234     =0),0,($F234     /$D234     ))</f>
        <v>0</v>
      </c>
      <c r="H234" s="33">
        <v>1086614</v>
      </c>
      <c r="I234" s="38">
        <f t="shared" ref="I234:I260" si="57">IF(($D234     =0),0,($H234     /$D234     ))</f>
        <v>7.8215359539484025E-2</v>
      </c>
      <c r="J234" s="33">
        <v>1509992</v>
      </c>
      <c r="K234" s="38">
        <f t="shared" ref="K234:K260" si="58">IF(($E234     =0),0,($J234     /$E234     ))</f>
        <v>0.11272059387794042</v>
      </c>
      <c r="L234" s="33">
        <v>887674</v>
      </c>
      <c r="M234" s="38">
        <f t="shared" ref="M234:M260" si="59">IF(($E234     =0),0,($L234     /$E234     ))</f>
        <v>6.6264682495011148E-2</v>
      </c>
      <c r="N234" s="33">
        <f t="shared" ref="N234:N260" si="60">$F234     +$H234     +$J234     +$L234</f>
        <v>3484280</v>
      </c>
      <c r="O234" s="38">
        <f t="shared" ref="O234:O260" si="61">IF(($E234     =0),0,($N234     /$E234     ))</f>
        <v>0.26010078916777718</v>
      </c>
      <c r="P234" s="33">
        <v>995676</v>
      </c>
      <c r="Q234" s="33">
        <v>14247895</v>
      </c>
      <c r="R234" s="33">
        <v>14247895</v>
      </c>
      <c r="S234" s="33">
        <v>4262537</v>
      </c>
      <c r="T234" s="38">
        <f t="shared" ref="T234:T260" si="62">IF(($R234     =0),0,($S234     /$R234     ))</f>
        <v>0.29916959663164278</v>
      </c>
      <c r="U234" s="38">
        <f t="shared" ref="U234:U260" si="63">IF(($P234     =0),0,(($L234     /$P234     )-1))</f>
        <v>-0.10847102872822079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44241645</v>
      </c>
      <c r="E235" s="33">
        <v>44605391</v>
      </c>
      <c r="F235" s="33">
        <v>9811543</v>
      </c>
      <c r="G235" s="38">
        <f t="shared" si="56"/>
        <v>0.22177165880699057</v>
      </c>
      <c r="H235" s="33">
        <v>12728081</v>
      </c>
      <c r="I235" s="38">
        <f t="shared" si="57"/>
        <v>0.28769456922318326</v>
      </c>
      <c r="J235" s="33">
        <v>10483106</v>
      </c>
      <c r="K235" s="38">
        <f t="shared" si="58"/>
        <v>0.23501881196378258</v>
      </c>
      <c r="L235" s="33">
        <v>10638889</v>
      </c>
      <c r="M235" s="38">
        <f t="shared" si="59"/>
        <v>0.23851128219008325</v>
      </c>
      <c r="N235" s="33">
        <f t="shared" si="60"/>
        <v>43661619</v>
      </c>
      <c r="O235" s="38">
        <f t="shared" si="61"/>
        <v>0.97884175031668252</v>
      </c>
      <c r="P235" s="33">
        <v>10426573</v>
      </c>
      <c r="Q235" s="33">
        <v>39259281</v>
      </c>
      <c r="R235" s="33">
        <v>39054281</v>
      </c>
      <c r="S235" s="33">
        <v>40988476</v>
      </c>
      <c r="T235" s="38">
        <f t="shared" si="62"/>
        <v>1.0495258125479252</v>
      </c>
      <c r="U235" s="38">
        <f t="shared" si="63"/>
        <v>2.0362970652006096E-2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102936143</v>
      </c>
      <c r="E236" s="33">
        <v>97813855</v>
      </c>
      <c r="F236" s="33">
        <v>8956949</v>
      </c>
      <c r="G236" s="38">
        <f t="shared" si="56"/>
        <v>8.7014616430693345E-2</v>
      </c>
      <c r="H236" s="33">
        <v>9295836</v>
      </c>
      <c r="I236" s="38">
        <f t="shared" si="57"/>
        <v>9.030682255114221E-2</v>
      </c>
      <c r="J236" s="33">
        <v>9515041</v>
      </c>
      <c r="K236" s="38">
        <f t="shared" si="58"/>
        <v>9.7277026858822807E-2</v>
      </c>
      <c r="L236" s="33">
        <v>8590763</v>
      </c>
      <c r="M236" s="38">
        <f t="shared" si="59"/>
        <v>8.7827670221156298E-2</v>
      </c>
      <c r="N236" s="33">
        <f t="shared" si="60"/>
        <v>36358589</v>
      </c>
      <c r="O236" s="38">
        <f t="shared" si="61"/>
        <v>0.37171205449371153</v>
      </c>
      <c r="P236" s="33">
        <v>9873033</v>
      </c>
      <c r="Q236" s="33">
        <v>103224442</v>
      </c>
      <c r="R236" s="33">
        <v>102718504</v>
      </c>
      <c r="S236" s="33">
        <v>36751878</v>
      </c>
      <c r="T236" s="38">
        <f t="shared" si="62"/>
        <v>0.35779218513540656</v>
      </c>
      <c r="U236" s="38">
        <f t="shared" si="63"/>
        <v>-0.12987599656559434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2539466</v>
      </c>
      <c r="E237" s="33">
        <v>2539466</v>
      </c>
      <c r="F237" s="33">
        <v>381461</v>
      </c>
      <c r="G237" s="38">
        <f t="shared" si="56"/>
        <v>0.15021307629241737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381461</v>
      </c>
      <c r="O237" s="38">
        <f t="shared" si="61"/>
        <v>0.15021307629241737</v>
      </c>
      <c r="P237" s="33">
        <v>181600</v>
      </c>
      <c r="Q237" s="33">
        <v>2410976</v>
      </c>
      <c r="R237" s="33">
        <v>2410976</v>
      </c>
      <c r="S237" s="33">
        <v>1427244</v>
      </c>
      <c r="T237" s="38">
        <f t="shared" si="62"/>
        <v>0.59197768870366196</v>
      </c>
      <c r="U237" s="38">
        <f t="shared" si="63"/>
        <v>-1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37754033</v>
      </c>
      <c r="E238" s="33">
        <v>37754033</v>
      </c>
      <c r="F238" s="33">
        <v>11493797</v>
      </c>
      <c r="G238" s="38">
        <f t="shared" si="56"/>
        <v>0.30443891914805499</v>
      </c>
      <c r="H238" s="33">
        <v>11557142</v>
      </c>
      <c r="I238" s="38">
        <f t="shared" si="57"/>
        <v>0.30611675314263775</v>
      </c>
      <c r="J238" s="33">
        <v>13449981</v>
      </c>
      <c r="K238" s="38">
        <f t="shared" si="58"/>
        <v>0.35625282734694858</v>
      </c>
      <c r="L238" s="33">
        <v>13223696</v>
      </c>
      <c r="M238" s="38">
        <f t="shared" si="59"/>
        <v>0.35025916304093924</v>
      </c>
      <c r="N238" s="33">
        <f t="shared" si="60"/>
        <v>49724616</v>
      </c>
      <c r="O238" s="38">
        <f t="shared" si="61"/>
        <v>1.3170676626785807</v>
      </c>
      <c r="P238" s="33">
        <v>5577313</v>
      </c>
      <c r="Q238" s="33">
        <v>39415232</v>
      </c>
      <c r="R238" s="33">
        <v>36528277</v>
      </c>
      <c r="S238" s="33">
        <v>41114710</v>
      </c>
      <c r="T238" s="38">
        <f t="shared" si="62"/>
        <v>1.1255584269687837</v>
      </c>
      <c r="U238" s="38">
        <f t="shared" si="63"/>
        <v>1.3709797172939728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359700</v>
      </c>
      <c r="E239" s="33">
        <v>359700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201723578</v>
      </c>
      <c r="E240" s="34">
        <f>SUM(E234:E239)</f>
        <v>196468329</v>
      </c>
      <c r="F240" s="34">
        <f>SUM(F234:F239)</f>
        <v>30643750</v>
      </c>
      <c r="G240" s="39">
        <f t="shared" si="56"/>
        <v>0.15190960969371661</v>
      </c>
      <c r="H240" s="34">
        <f>SUM(H234:H239)</f>
        <v>34667673</v>
      </c>
      <c r="I240" s="39">
        <f t="shared" si="57"/>
        <v>0.17185731754173031</v>
      </c>
      <c r="J240" s="34">
        <f>SUM(J234:J239)</f>
        <v>34958120</v>
      </c>
      <c r="K240" s="39">
        <f t="shared" si="58"/>
        <v>0.17793259696324898</v>
      </c>
      <c r="L240" s="34">
        <f>SUM(L234:L239)</f>
        <v>33341022</v>
      </c>
      <c r="M240" s="39">
        <f t="shared" si="59"/>
        <v>0.16970176399270948</v>
      </c>
      <c r="N240" s="34">
        <f t="shared" si="60"/>
        <v>133610565</v>
      </c>
      <c r="O240" s="39">
        <f t="shared" si="61"/>
        <v>0.68006159404959365</v>
      </c>
      <c r="P240" s="34">
        <f>SUM(P234:P239)</f>
        <v>27054195</v>
      </c>
      <c r="Q240" s="34">
        <f>SUM(Q234:Q239)</f>
        <v>198557826</v>
      </c>
      <c r="R240" s="34">
        <f>SUM(R234:R239)</f>
        <v>194959933</v>
      </c>
      <c r="S240" s="34">
        <f>SUM(S234:S239)</f>
        <v>124544845</v>
      </c>
      <c r="T240" s="39">
        <f t="shared" si="62"/>
        <v>0.63882277288226197</v>
      </c>
      <c r="U240" s="39">
        <f t="shared" si="63"/>
        <v>0.23237900813533718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3448091</v>
      </c>
      <c r="E242" s="33">
        <v>3368260</v>
      </c>
      <c r="F242" s="33">
        <v>225432</v>
      </c>
      <c r="G242" s="38">
        <f t="shared" si="56"/>
        <v>6.5378784956661523E-2</v>
      </c>
      <c r="H242" s="33">
        <v>254068</v>
      </c>
      <c r="I242" s="38">
        <f t="shared" si="57"/>
        <v>7.3683670181558428E-2</v>
      </c>
      <c r="J242" s="33">
        <v>2149308</v>
      </c>
      <c r="K242" s="38">
        <f t="shared" si="58"/>
        <v>0.63810632195851869</v>
      </c>
      <c r="L242" s="33">
        <v>248114</v>
      </c>
      <c r="M242" s="38">
        <f t="shared" si="59"/>
        <v>7.3662365731861551E-2</v>
      </c>
      <c r="N242" s="33">
        <f t="shared" si="60"/>
        <v>2876922</v>
      </c>
      <c r="O242" s="38">
        <f t="shared" si="61"/>
        <v>0.85412705669989841</v>
      </c>
      <c r="P242" s="33">
        <v>679589</v>
      </c>
      <c r="Q242" s="33">
        <v>4215679</v>
      </c>
      <c r="R242" s="33">
        <v>4215679</v>
      </c>
      <c r="S242" s="33">
        <v>3052888</v>
      </c>
      <c r="T242" s="38">
        <f t="shared" si="62"/>
        <v>0.72417468218049807</v>
      </c>
      <c r="U242" s="38">
        <f t="shared" si="63"/>
        <v>-0.63490580336056057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50737668</v>
      </c>
      <c r="E243" s="33">
        <v>45049528</v>
      </c>
      <c r="F243" s="33">
        <v>8941438</v>
      </c>
      <c r="G243" s="38">
        <f t="shared" si="56"/>
        <v>0.17622879317196841</v>
      </c>
      <c r="H243" s="33">
        <v>10373934</v>
      </c>
      <c r="I243" s="38">
        <f t="shared" si="57"/>
        <v>0.20446217591238131</v>
      </c>
      <c r="J243" s="33">
        <v>7790145</v>
      </c>
      <c r="K243" s="38">
        <f t="shared" si="58"/>
        <v>0.17292400932591348</v>
      </c>
      <c r="L243" s="33">
        <v>9821631</v>
      </c>
      <c r="M243" s="38">
        <f t="shared" si="59"/>
        <v>0.21801851064899058</v>
      </c>
      <c r="N243" s="33">
        <f t="shared" si="60"/>
        <v>36927148</v>
      </c>
      <c r="O243" s="38">
        <f t="shared" si="61"/>
        <v>0.81970110763424642</v>
      </c>
      <c r="P243" s="33">
        <v>5058560</v>
      </c>
      <c r="Q243" s="33">
        <v>15623004</v>
      </c>
      <c r="R243" s="33">
        <v>15720006</v>
      </c>
      <c r="S243" s="33">
        <v>21037864</v>
      </c>
      <c r="T243" s="38">
        <f t="shared" si="62"/>
        <v>1.3382860031987265</v>
      </c>
      <c r="U243" s="38">
        <f t="shared" si="63"/>
        <v>0.94158634077682191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18025827</v>
      </c>
      <c r="E244" s="33">
        <v>18025827</v>
      </c>
      <c r="F244" s="33">
        <v>31425</v>
      </c>
      <c r="G244" s="38">
        <f t="shared" si="56"/>
        <v>1.7433319425510963E-3</v>
      </c>
      <c r="H244" s="33">
        <v>450862</v>
      </c>
      <c r="I244" s="38">
        <f t="shared" si="57"/>
        <v>2.5012000836355526E-2</v>
      </c>
      <c r="J244" s="33">
        <v>0</v>
      </c>
      <c r="K244" s="38">
        <f t="shared" si="58"/>
        <v>0</v>
      </c>
      <c r="L244" s="33">
        <v>3930</v>
      </c>
      <c r="M244" s="38">
        <f t="shared" si="59"/>
        <v>2.1802051023789366E-4</v>
      </c>
      <c r="N244" s="33">
        <f t="shared" si="60"/>
        <v>486217</v>
      </c>
      <c r="O244" s="38">
        <f t="shared" si="61"/>
        <v>2.6973353289144516E-2</v>
      </c>
      <c r="P244" s="33">
        <v>204526</v>
      </c>
      <c r="Q244" s="33">
        <v>11462295</v>
      </c>
      <c r="R244" s="33">
        <v>11462295</v>
      </c>
      <c r="S244" s="33">
        <v>400234</v>
      </c>
      <c r="T244" s="38">
        <f t="shared" si="62"/>
        <v>3.491744018104577E-2</v>
      </c>
      <c r="U244" s="38">
        <f t="shared" si="63"/>
        <v>-0.98078483909136249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5561292</v>
      </c>
      <c r="E245" s="33">
        <v>6142036</v>
      </c>
      <c r="F245" s="33">
        <v>1612893</v>
      </c>
      <c r="G245" s="38">
        <f t="shared" si="56"/>
        <v>0.29002127563163382</v>
      </c>
      <c r="H245" s="33">
        <v>1580861</v>
      </c>
      <c r="I245" s="38">
        <f t="shared" si="57"/>
        <v>0.28426146298378147</v>
      </c>
      <c r="J245" s="33">
        <v>1579379</v>
      </c>
      <c r="K245" s="38">
        <f t="shared" si="58"/>
        <v>0.25714258268756485</v>
      </c>
      <c r="L245" s="33">
        <v>1504443</v>
      </c>
      <c r="M245" s="38">
        <f t="shared" si="59"/>
        <v>0.24494206806993643</v>
      </c>
      <c r="N245" s="33">
        <f t="shared" si="60"/>
        <v>6277576</v>
      </c>
      <c r="O245" s="38">
        <f t="shared" si="61"/>
        <v>1.0220676010365293</v>
      </c>
      <c r="P245" s="33">
        <v>1473553</v>
      </c>
      <c r="Q245" s="33">
        <v>6980611</v>
      </c>
      <c r="R245" s="33">
        <v>5455611</v>
      </c>
      <c r="S245" s="33">
        <v>6092346</v>
      </c>
      <c r="T245" s="38">
        <f t="shared" si="62"/>
        <v>1.116711950320505</v>
      </c>
      <c r="U245" s="38">
        <f t="shared" si="63"/>
        <v>2.0962937878719057E-2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77772878</v>
      </c>
      <c r="E247" s="34">
        <f>SUM(E241:E246)</f>
        <v>72585651</v>
      </c>
      <c r="F247" s="34">
        <f>SUM(F241:F246)</f>
        <v>10811188</v>
      </c>
      <c r="G247" s="39">
        <f t="shared" si="56"/>
        <v>0.13900974578824252</v>
      </c>
      <c r="H247" s="34">
        <f>SUM(H241:H246)</f>
        <v>12659725</v>
      </c>
      <c r="I247" s="39">
        <f t="shared" si="57"/>
        <v>0.1627781474153496</v>
      </c>
      <c r="J247" s="34">
        <f>SUM(J241:J246)</f>
        <v>11518832</v>
      </c>
      <c r="K247" s="39">
        <f t="shared" si="58"/>
        <v>0.15869296260771981</v>
      </c>
      <c r="L247" s="34">
        <f>SUM(L241:L246)</f>
        <v>11578118</v>
      </c>
      <c r="M247" s="39">
        <f t="shared" si="59"/>
        <v>0.15950973560876378</v>
      </c>
      <c r="N247" s="34">
        <f t="shared" si="60"/>
        <v>46567863</v>
      </c>
      <c r="O247" s="39">
        <f t="shared" si="61"/>
        <v>0.64155742021243289</v>
      </c>
      <c r="P247" s="34">
        <f>SUM(P241:P246)</f>
        <v>7416228</v>
      </c>
      <c r="Q247" s="34">
        <f>SUM(Q241:Q246)</f>
        <v>38281589</v>
      </c>
      <c r="R247" s="34">
        <f>SUM(R241:R246)</f>
        <v>36853591</v>
      </c>
      <c r="S247" s="34">
        <f>SUM(S241:S246)</f>
        <v>30583332</v>
      </c>
      <c r="T247" s="39">
        <f t="shared" si="62"/>
        <v>0.82986029773869252</v>
      </c>
      <c r="U247" s="39">
        <f t="shared" si="63"/>
        <v>0.56118689986338066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11160484</v>
      </c>
      <c r="E248" s="33">
        <v>11231933</v>
      </c>
      <c r="F248" s="33">
        <v>936022</v>
      </c>
      <c r="G248" s="38">
        <f t="shared" si="56"/>
        <v>8.3869301725624082E-2</v>
      </c>
      <c r="H248" s="33">
        <v>138816</v>
      </c>
      <c r="I248" s="38">
        <f t="shared" si="57"/>
        <v>1.2438170244229552E-2</v>
      </c>
      <c r="J248" s="33">
        <v>16185</v>
      </c>
      <c r="K248" s="38">
        <f t="shared" si="58"/>
        <v>1.440980817816488E-3</v>
      </c>
      <c r="L248" s="33">
        <v>1647561</v>
      </c>
      <c r="M248" s="38">
        <f t="shared" si="59"/>
        <v>0.14668543695907019</v>
      </c>
      <c r="N248" s="33">
        <f t="shared" si="60"/>
        <v>2738584</v>
      </c>
      <c r="O248" s="38">
        <f t="shared" si="61"/>
        <v>0.24382125498789922</v>
      </c>
      <c r="P248" s="33">
        <v>2031375</v>
      </c>
      <c r="Q248" s="33">
        <v>12910379</v>
      </c>
      <c r="R248" s="33">
        <v>12887379</v>
      </c>
      <c r="S248" s="33">
        <v>4519903</v>
      </c>
      <c r="T248" s="38">
        <f t="shared" si="62"/>
        <v>0.35072321532562983</v>
      </c>
      <c r="U248" s="38">
        <f t="shared" si="63"/>
        <v>-0.18894295735647038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418456</v>
      </c>
      <c r="E249" s="33">
        <v>418456</v>
      </c>
      <c r="F249" s="33">
        <v>29209</v>
      </c>
      <c r="G249" s="38">
        <f t="shared" si="56"/>
        <v>6.9801842965568656E-2</v>
      </c>
      <c r="H249" s="33">
        <v>46663</v>
      </c>
      <c r="I249" s="38">
        <f t="shared" si="57"/>
        <v>0.1115123214866079</v>
      </c>
      <c r="J249" s="33">
        <v>22423</v>
      </c>
      <c r="K249" s="38">
        <f t="shared" si="58"/>
        <v>5.3585084214349897E-2</v>
      </c>
      <c r="L249" s="33">
        <v>95520</v>
      </c>
      <c r="M249" s="38">
        <f t="shared" si="59"/>
        <v>0.22826772707285831</v>
      </c>
      <c r="N249" s="33">
        <f t="shared" si="60"/>
        <v>193815</v>
      </c>
      <c r="O249" s="38">
        <f t="shared" si="61"/>
        <v>0.46316697573938481</v>
      </c>
      <c r="P249" s="33">
        <v>649</v>
      </c>
      <c r="Q249" s="33">
        <v>66762</v>
      </c>
      <c r="R249" s="33">
        <v>325000</v>
      </c>
      <c r="S249" s="33">
        <v>649</v>
      </c>
      <c r="T249" s="38">
        <f t="shared" si="62"/>
        <v>1.9969230769230771E-3</v>
      </c>
      <c r="U249" s="38">
        <f t="shared" si="63"/>
        <v>146.18027734976889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15471864</v>
      </c>
      <c r="E250" s="33">
        <v>15221864</v>
      </c>
      <c r="F250" s="33">
        <v>185695</v>
      </c>
      <c r="G250" s="38">
        <f t="shared" si="56"/>
        <v>1.2002109118849545E-2</v>
      </c>
      <c r="H250" s="33">
        <v>761501</v>
      </c>
      <c r="I250" s="38">
        <f t="shared" si="57"/>
        <v>4.9218439355464862E-2</v>
      </c>
      <c r="J250" s="33">
        <v>-50231</v>
      </c>
      <c r="K250" s="38">
        <f t="shared" si="58"/>
        <v>-3.2999243719428841E-3</v>
      </c>
      <c r="L250" s="33">
        <v>509196</v>
      </c>
      <c r="M250" s="38">
        <f t="shared" si="59"/>
        <v>3.3451619328618364E-2</v>
      </c>
      <c r="N250" s="33">
        <f t="shared" si="60"/>
        <v>1406161</v>
      </c>
      <c r="O250" s="38">
        <f t="shared" si="61"/>
        <v>9.2377714056570207E-2</v>
      </c>
      <c r="P250" s="33">
        <v>212842</v>
      </c>
      <c r="Q250" s="33">
        <v>15118246</v>
      </c>
      <c r="R250" s="33">
        <v>15268342</v>
      </c>
      <c r="S250" s="33">
        <v>1363410</v>
      </c>
      <c r="T250" s="38">
        <f t="shared" si="62"/>
        <v>8.9296532655608579E-2</v>
      </c>
      <c r="U250" s="38">
        <f t="shared" si="63"/>
        <v>1.3923661683314386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519500</v>
      </c>
      <c r="E251" s="33">
        <v>358270</v>
      </c>
      <c r="F251" s="33">
        <v>44385</v>
      </c>
      <c r="G251" s="38">
        <f t="shared" si="56"/>
        <v>8.5437921077959583E-2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44385</v>
      </c>
      <c r="O251" s="38">
        <f t="shared" si="61"/>
        <v>0.12388701258827141</v>
      </c>
      <c r="P251" s="33">
        <v>383254</v>
      </c>
      <c r="Q251" s="33">
        <v>9000000</v>
      </c>
      <c r="R251" s="33">
        <v>1500000</v>
      </c>
      <c r="S251" s="33">
        <v>477668</v>
      </c>
      <c r="T251" s="38">
        <f t="shared" si="62"/>
        <v>0.31844533333333336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95000</v>
      </c>
      <c r="E252" s="33">
        <v>95000</v>
      </c>
      <c r="F252" s="33">
        <v>26750</v>
      </c>
      <c r="G252" s="38">
        <f t="shared" si="56"/>
        <v>0.28157894736842104</v>
      </c>
      <c r="H252" s="33">
        <v>0</v>
      </c>
      <c r="I252" s="38">
        <f t="shared" si="57"/>
        <v>0</v>
      </c>
      <c r="J252" s="33">
        <v>28850</v>
      </c>
      <c r="K252" s="38">
        <f t="shared" si="58"/>
        <v>0.30368421052631578</v>
      </c>
      <c r="L252" s="33">
        <v>0</v>
      </c>
      <c r="M252" s="38">
        <f t="shared" si="59"/>
        <v>0</v>
      </c>
      <c r="N252" s="33">
        <f t="shared" si="60"/>
        <v>55600</v>
      </c>
      <c r="O252" s="38">
        <f t="shared" si="61"/>
        <v>0.58526315789473682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27665304</v>
      </c>
      <c r="E254" s="34">
        <f>SUM(E248:E253)</f>
        <v>27325523</v>
      </c>
      <c r="F254" s="34">
        <f>SUM(F248:F253)</f>
        <v>1222061</v>
      </c>
      <c r="G254" s="39">
        <f t="shared" si="56"/>
        <v>4.4173055174090987E-2</v>
      </c>
      <c r="H254" s="34">
        <f>SUM(H248:H253)</f>
        <v>946980</v>
      </c>
      <c r="I254" s="39">
        <f t="shared" si="57"/>
        <v>3.4229878695712146E-2</v>
      </c>
      <c r="J254" s="34">
        <f>SUM(J248:J253)</f>
        <v>17227</v>
      </c>
      <c r="K254" s="39">
        <f t="shared" si="58"/>
        <v>6.3043624087268156E-4</v>
      </c>
      <c r="L254" s="34">
        <f>SUM(L248:L253)</f>
        <v>2252277</v>
      </c>
      <c r="M254" s="39">
        <f t="shared" si="59"/>
        <v>8.2423930184245695E-2</v>
      </c>
      <c r="N254" s="34">
        <f t="shared" si="60"/>
        <v>4438545</v>
      </c>
      <c r="O254" s="39">
        <f t="shared" si="61"/>
        <v>0.16243220669554981</v>
      </c>
      <c r="P254" s="34">
        <f>SUM(P248:P253)</f>
        <v>2628120</v>
      </c>
      <c r="Q254" s="34">
        <f>SUM(Q248:Q253)</f>
        <v>37095387</v>
      </c>
      <c r="R254" s="34">
        <f>SUM(R248:R253)</f>
        <v>29980721</v>
      </c>
      <c r="S254" s="34">
        <f>SUM(S248:S253)</f>
        <v>6361630</v>
      </c>
      <c r="T254" s="39">
        <f t="shared" si="62"/>
        <v>0.21219069414641495</v>
      </c>
      <c r="U254" s="39">
        <f t="shared" si="63"/>
        <v>-0.14300831012282544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68603755</v>
      </c>
      <c r="E255" s="33">
        <v>78898788</v>
      </c>
      <c r="F255" s="33">
        <v>16383336</v>
      </c>
      <c r="G255" s="38">
        <f t="shared" si="56"/>
        <v>0.23881106799474752</v>
      </c>
      <c r="H255" s="33">
        <v>23117303</v>
      </c>
      <c r="I255" s="38">
        <f t="shared" si="57"/>
        <v>0.33696847934927177</v>
      </c>
      <c r="J255" s="33">
        <v>20990387</v>
      </c>
      <c r="K255" s="38">
        <f t="shared" si="58"/>
        <v>0.26604194477613524</v>
      </c>
      <c r="L255" s="33">
        <v>22244282</v>
      </c>
      <c r="M255" s="38">
        <f t="shared" si="59"/>
        <v>0.28193439422668953</v>
      </c>
      <c r="N255" s="33">
        <f t="shared" si="60"/>
        <v>82735308</v>
      </c>
      <c r="O255" s="38">
        <f t="shared" si="61"/>
        <v>1.0486258420091321</v>
      </c>
      <c r="P255" s="33">
        <v>19068193</v>
      </c>
      <c r="Q255" s="33">
        <v>66762900</v>
      </c>
      <c r="R255" s="33">
        <v>68809407</v>
      </c>
      <c r="S255" s="33">
        <v>71402597</v>
      </c>
      <c r="T255" s="38">
        <f t="shared" si="62"/>
        <v>1.0376865622457696</v>
      </c>
      <c r="U255" s="38">
        <f t="shared" si="63"/>
        <v>0.16656476048884139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2597431</v>
      </c>
      <c r="E256" s="33">
        <v>2752431</v>
      </c>
      <c r="F256" s="33">
        <v>363561</v>
      </c>
      <c r="G256" s="38">
        <f t="shared" si="56"/>
        <v>0.13996945443401576</v>
      </c>
      <c r="H256" s="33">
        <v>487075</v>
      </c>
      <c r="I256" s="38">
        <f t="shared" si="57"/>
        <v>0.18752182444884966</v>
      </c>
      <c r="J256" s="33">
        <v>446426</v>
      </c>
      <c r="K256" s="38">
        <f t="shared" si="58"/>
        <v>0.1621933483527834</v>
      </c>
      <c r="L256" s="33">
        <v>386472</v>
      </c>
      <c r="M256" s="38">
        <f t="shared" si="59"/>
        <v>0.14041114927131687</v>
      </c>
      <c r="N256" s="33">
        <f t="shared" si="60"/>
        <v>1683534</v>
      </c>
      <c r="O256" s="38">
        <f t="shared" si="61"/>
        <v>0.61165348014173648</v>
      </c>
      <c r="P256" s="33">
        <v>421559</v>
      </c>
      <c r="Q256" s="33">
        <v>2587431</v>
      </c>
      <c r="R256" s="33">
        <v>2587431</v>
      </c>
      <c r="S256" s="33">
        <v>1583516</v>
      </c>
      <c r="T256" s="38">
        <f t="shared" si="62"/>
        <v>0.61200317998818132</v>
      </c>
      <c r="U256" s="38">
        <f t="shared" si="63"/>
        <v>-8.3231528682817801E-2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66905430</v>
      </c>
      <c r="E257" s="33">
        <v>66905430</v>
      </c>
      <c r="F257" s="33">
        <v>14951005</v>
      </c>
      <c r="G257" s="38">
        <f t="shared" si="56"/>
        <v>0.22346474718120787</v>
      </c>
      <c r="H257" s="33">
        <v>16647091</v>
      </c>
      <c r="I257" s="38">
        <f t="shared" si="57"/>
        <v>0.24881524563850796</v>
      </c>
      <c r="J257" s="33">
        <v>14961468</v>
      </c>
      <c r="K257" s="38">
        <f t="shared" si="58"/>
        <v>0.22362113209645315</v>
      </c>
      <c r="L257" s="33">
        <v>15721210</v>
      </c>
      <c r="M257" s="38">
        <f t="shared" si="59"/>
        <v>0.23497659308071109</v>
      </c>
      <c r="N257" s="33">
        <f t="shared" si="60"/>
        <v>62280774</v>
      </c>
      <c r="O257" s="38">
        <f t="shared" si="61"/>
        <v>0.93087771799688013</v>
      </c>
      <c r="P257" s="33">
        <v>20866854</v>
      </c>
      <c r="Q257" s="33">
        <v>45812040</v>
      </c>
      <c r="R257" s="33">
        <v>45446485</v>
      </c>
      <c r="S257" s="33">
        <v>58849757</v>
      </c>
      <c r="T257" s="38">
        <f t="shared" si="62"/>
        <v>1.2949242829230907</v>
      </c>
      <c r="U257" s="38">
        <f t="shared" si="63"/>
        <v>-0.24659414399506507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138106616</v>
      </c>
      <c r="E259" s="34">
        <f>SUM(E255:E258)</f>
        <v>148556649</v>
      </c>
      <c r="F259" s="34">
        <f>SUM(F255:F258)</f>
        <v>31697902</v>
      </c>
      <c r="G259" s="39">
        <f t="shared" si="56"/>
        <v>0.22951762137159309</v>
      </c>
      <c r="H259" s="34">
        <f>SUM(H255:H258)</f>
        <v>40251469</v>
      </c>
      <c r="I259" s="39">
        <f t="shared" si="57"/>
        <v>0.29145214158313748</v>
      </c>
      <c r="J259" s="34">
        <f>SUM(J255:J258)</f>
        <v>36398281</v>
      </c>
      <c r="K259" s="39">
        <f t="shared" si="58"/>
        <v>0.24501280316305465</v>
      </c>
      <c r="L259" s="34">
        <f>SUM(L255:L258)</f>
        <v>38351964</v>
      </c>
      <c r="M259" s="39">
        <f t="shared" si="59"/>
        <v>0.2581639008295078</v>
      </c>
      <c r="N259" s="34">
        <f t="shared" si="60"/>
        <v>146699616</v>
      </c>
      <c r="O259" s="39">
        <f t="shared" si="61"/>
        <v>0.98749949589937236</v>
      </c>
      <c r="P259" s="34">
        <f>SUM(P255:P258)</f>
        <v>40356606</v>
      </c>
      <c r="Q259" s="34">
        <f>SUM(Q255:Q258)</f>
        <v>115162371</v>
      </c>
      <c r="R259" s="34">
        <f>SUM(R255:R258)</f>
        <v>116843323</v>
      </c>
      <c r="S259" s="34">
        <f>SUM(S255:S258)</f>
        <v>131835870</v>
      </c>
      <c r="T259" s="39">
        <f t="shared" si="62"/>
        <v>1.1283132541514589</v>
      </c>
      <c r="U259" s="39">
        <f t="shared" si="63"/>
        <v>-4.9673205918257857E-2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445268376</v>
      </c>
      <c r="E260" s="34">
        <f>SUM(E234:E239,E241:E246,E248:E253,E255:E258)</f>
        <v>444936152</v>
      </c>
      <c r="F260" s="34">
        <f>SUM(F234:F239,F241:F246,F248:F253,F255:F258)</f>
        <v>74374901</v>
      </c>
      <c r="G260" s="39">
        <f t="shared" si="56"/>
        <v>0.16703387217420534</v>
      </c>
      <c r="H260" s="34">
        <f>SUM(H234:H239,H241:H246,H248:H253,H255:H258)</f>
        <v>88525847</v>
      </c>
      <c r="I260" s="39">
        <f t="shared" si="57"/>
        <v>0.19881458412847178</v>
      </c>
      <c r="J260" s="34">
        <f>SUM(J234:J239,J241:J246,J248:J253,J255:J258)</f>
        <v>82892460</v>
      </c>
      <c r="K260" s="39">
        <f t="shared" si="58"/>
        <v>0.18630192135971904</v>
      </c>
      <c r="L260" s="34">
        <f>SUM(L234:L239,L241:L246,L248:L253,L255:L258)</f>
        <v>85523381</v>
      </c>
      <c r="M260" s="39">
        <f t="shared" si="59"/>
        <v>0.19221495177582243</v>
      </c>
      <c r="N260" s="34">
        <f t="shared" si="60"/>
        <v>331316589</v>
      </c>
      <c r="O260" s="39">
        <f t="shared" si="61"/>
        <v>0.74463850040218804</v>
      </c>
      <c r="P260" s="34">
        <f>SUM(P234:P239,P241:P246,P248:P253,P255:P258)</f>
        <v>77455149</v>
      </c>
      <c r="Q260" s="34">
        <f>SUM(Q234:Q239,Q241:Q246,Q248:Q253,Q255:Q258)</f>
        <v>389097173</v>
      </c>
      <c r="R260" s="34">
        <f>SUM(R234:R239,R241:R246,R248:R253,R255:R258)</f>
        <v>378637568</v>
      </c>
      <c r="S260" s="34">
        <f>SUM(S234:S239,S241:S246,S248:S253,S255:S258)</f>
        <v>293325677</v>
      </c>
      <c r="T260" s="39">
        <f t="shared" si="62"/>
        <v>0.77468719902616745</v>
      </c>
      <c r="U260" s="39">
        <f t="shared" si="63"/>
        <v>0.10416650286219187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10736659</v>
      </c>
      <c r="E264" s="33">
        <v>10160826</v>
      </c>
      <c r="F264" s="33">
        <v>2314920</v>
      </c>
      <c r="G264" s="38">
        <f t="shared" si="64"/>
        <v>0.21560897109612961</v>
      </c>
      <c r="H264" s="33">
        <v>2624982</v>
      </c>
      <c r="I264" s="38">
        <f t="shared" si="65"/>
        <v>0.24448778712260491</v>
      </c>
      <c r="J264" s="33">
        <v>2514129</v>
      </c>
      <c r="K264" s="38">
        <f t="shared" si="66"/>
        <v>0.24743352558148324</v>
      </c>
      <c r="L264" s="33">
        <v>2204475</v>
      </c>
      <c r="M264" s="38">
        <f t="shared" si="67"/>
        <v>0.21695824729210006</v>
      </c>
      <c r="N264" s="33">
        <f t="shared" si="68"/>
        <v>9658506</v>
      </c>
      <c r="O264" s="38">
        <f t="shared" si="69"/>
        <v>0.95056307430124287</v>
      </c>
      <c r="P264" s="33">
        <v>2104614</v>
      </c>
      <c r="Q264" s="33">
        <v>11299284</v>
      </c>
      <c r="R264" s="33">
        <v>10362880</v>
      </c>
      <c r="S264" s="33">
        <v>8704674</v>
      </c>
      <c r="T264" s="38">
        <f t="shared" si="70"/>
        <v>0.83998598845108696</v>
      </c>
      <c r="U264" s="38">
        <f t="shared" si="71"/>
        <v>4.7448605777591579E-2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27096476</v>
      </c>
      <c r="E265" s="33">
        <v>29444026</v>
      </c>
      <c r="F265" s="33">
        <v>6354446</v>
      </c>
      <c r="G265" s="38">
        <f t="shared" si="64"/>
        <v>0.23451189741426154</v>
      </c>
      <c r="H265" s="33">
        <v>8790378</v>
      </c>
      <c r="I265" s="38">
        <f t="shared" si="65"/>
        <v>0.3244103772018177</v>
      </c>
      <c r="J265" s="33">
        <v>6825588</v>
      </c>
      <c r="K265" s="38">
        <f t="shared" si="66"/>
        <v>0.2318157170490204</v>
      </c>
      <c r="L265" s="33">
        <v>6933722</v>
      </c>
      <c r="M265" s="38">
        <f t="shared" si="67"/>
        <v>0.23548824471218713</v>
      </c>
      <c r="N265" s="33">
        <f t="shared" si="68"/>
        <v>28904134</v>
      </c>
      <c r="O265" s="38">
        <f t="shared" si="69"/>
        <v>0.98166378470118187</v>
      </c>
      <c r="P265" s="33">
        <v>8366263</v>
      </c>
      <c r="Q265" s="33">
        <v>16392725</v>
      </c>
      <c r="R265" s="33">
        <v>25735325</v>
      </c>
      <c r="S265" s="33">
        <v>25280318</v>
      </c>
      <c r="T265" s="38">
        <f t="shared" si="70"/>
        <v>0.98231974921630094</v>
      </c>
      <c r="U265" s="38">
        <f t="shared" si="71"/>
        <v>-0.17122830109452691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37833135</v>
      </c>
      <c r="E267" s="34">
        <f>SUM(E263:E266)</f>
        <v>39604852</v>
      </c>
      <c r="F267" s="34">
        <f>SUM(F263:F266)</f>
        <v>8669366</v>
      </c>
      <c r="G267" s="39">
        <f t="shared" si="64"/>
        <v>0.2291474391429629</v>
      </c>
      <c r="H267" s="34">
        <f>SUM(H263:H266)</f>
        <v>11415360</v>
      </c>
      <c r="I267" s="39">
        <f t="shared" si="65"/>
        <v>0.30172915884448909</v>
      </c>
      <c r="J267" s="34">
        <f>SUM(J263:J266)</f>
        <v>9339717</v>
      </c>
      <c r="K267" s="39">
        <f t="shared" si="66"/>
        <v>0.23582254517704043</v>
      </c>
      <c r="L267" s="34">
        <f>SUM(L263:L266)</f>
        <v>9138197</v>
      </c>
      <c r="M267" s="39">
        <f t="shared" si="67"/>
        <v>0.23073427972916047</v>
      </c>
      <c r="N267" s="34">
        <f t="shared" si="68"/>
        <v>38562640</v>
      </c>
      <c r="O267" s="39">
        <f t="shared" si="69"/>
        <v>0.97368473943546108</v>
      </c>
      <c r="P267" s="34">
        <f>SUM(P263:P266)</f>
        <v>10470877</v>
      </c>
      <c r="Q267" s="34">
        <f>SUM(Q263:Q266)</f>
        <v>27692009</v>
      </c>
      <c r="R267" s="34">
        <f>SUM(R263:R266)</f>
        <v>36098205</v>
      </c>
      <c r="S267" s="34">
        <f>SUM(S263:S266)</f>
        <v>33984992</v>
      </c>
      <c r="T267" s="39">
        <f t="shared" si="70"/>
        <v>0.94145933295021178</v>
      </c>
      <c r="U267" s="39">
        <f t="shared" si="71"/>
        <v>-0.12727491689569082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2247956</v>
      </c>
      <c r="E268" s="33">
        <v>2779750</v>
      </c>
      <c r="F268" s="33">
        <v>334923</v>
      </c>
      <c r="G268" s="38">
        <f t="shared" si="64"/>
        <v>0.14899001581881496</v>
      </c>
      <c r="H268" s="33">
        <v>600701</v>
      </c>
      <c r="I268" s="38">
        <f t="shared" si="65"/>
        <v>0.26722097763479358</v>
      </c>
      <c r="J268" s="33">
        <v>687867</v>
      </c>
      <c r="K268" s="38">
        <f t="shared" si="66"/>
        <v>0.24745642593758432</v>
      </c>
      <c r="L268" s="33">
        <v>588460</v>
      </c>
      <c r="M268" s="38">
        <f t="shared" si="67"/>
        <v>0.21169529633959888</v>
      </c>
      <c r="N268" s="33">
        <f t="shared" si="68"/>
        <v>2211951</v>
      </c>
      <c r="O268" s="38">
        <f t="shared" si="69"/>
        <v>0.79573738645561654</v>
      </c>
      <c r="P268" s="33">
        <v>675370</v>
      </c>
      <c r="Q268" s="33">
        <v>2728770</v>
      </c>
      <c r="R268" s="33">
        <v>2141425</v>
      </c>
      <c r="S268" s="33">
        <v>1988443</v>
      </c>
      <c r="T268" s="38">
        <f t="shared" si="70"/>
        <v>0.92856065470422733</v>
      </c>
      <c r="U268" s="38">
        <f t="shared" si="71"/>
        <v>-0.12868501710173685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4785852</v>
      </c>
      <c r="E269" s="33">
        <v>4785852</v>
      </c>
      <c r="F269" s="33">
        <v>511646</v>
      </c>
      <c r="G269" s="38">
        <f t="shared" si="64"/>
        <v>0.10690802807943078</v>
      </c>
      <c r="H269" s="33">
        <v>904742</v>
      </c>
      <c r="I269" s="38">
        <f t="shared" si="65"/>
        <v>0.18904512717902686</v>
      </c>
      <c r="J269" s="33">
        <v>769650</v>
      </c>
      <c r="K269" s="38">
        <f t="shared" si="66"/>
        <v>0.16081776034862758</v>
      </c>
      <c r="L269" s="33">
        <v>882121</v>
      </c>
      <c r="M269" s="38">
        <f t="shared" si="67"/>
        <v>0.18431848707398391</v>
      </c>
      <c r="N269" s="33">
        <f t="shared" si="68"/>
        <v>3068159</v>
      </c>
      <c r="O269" s="38">
        <f t="shared" si="69"/>
        <v>0.64108940268106906</v>
      </c>
      <c r="P269" s="33">
        <v>593082</v>
      </c>
      <c r="Q269" s="33">
        <v>4456504</v>
      </c>
      <c r="R269" s="33">
        <v>4489702</v>
      </c>
      <c r="S269" s="33">
        <v>2122492</v>
      </c>
      <c r="T269" s="38">
        <f t="shared" si="70"/>
        <v>0.47274674354779</v>
      </c>
      <c r="U269" s="38">
        <f t="shared" si="71"/>
        <v>0.48735082164017784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818810</v>
      </c>
      <c r="E271" s="33">
        <v>1449569</v>
      </c>
      <c r="F271" s="33">
        <v>87440</v>
      </c>
      <c r="G271" s="38">
        <f t="shared" si="64"/>
        <v>0.10678912079725456</v>
      </c>
      <c r="H271" s="33">
        <v>110545</v>
      </c>
      <c r="I271" s="38">
        <f t="shared" si="65"/>
        <v>0.13500690025769105</v>
      </c>
      <c r="J271" s="33">
        <v>70024</v>
      </c>
      <c r="K271" s="38">
        <f t="shared" si="66"/>
        <v>4.8306772564810641E-2</v>
      </c>
      <c r="L271" s="33">
        <v>64647</v>
      </c>
      <c r="M271" s="38">
        <f t="shared" si="67"/>
        <v>4.4597394121976948E-2</v>
      </c>
      <c r="N271" s="33">
        <f t="shared" si="68"/>
        <v>332656</v>
      </c>
      <c r="O271" s="38">
        <f t="shared" si="69"/>
        <v>0.22948614381240218</v>
      </c>
      <c r="P271" s="33">
        <v>44128</v>
      </c>
      <c r="Q271" s="33">
        <v>1357955</v>
      </c>
      <c r="R271" s="33">
        <v>800863</v>
      </c>
      <c r="S271" s="33">
        <v>307673</v>
      </c>
      <c r="T271" s="38">
        <f t="shared" si="70"/>
        <v>0.38417681925622732</v>
      </c>
      <c r="U271" s="38">
        <f t="shared" si="71"/>
        <v>0.46498821609862229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827601</v>
      </c>
      <c r="E272" s="33">
        <v>885916</v>
      </c>
      <c r="F272" s="33">
        <v>164212</v>
      </c>
      <c r="G272" s="38">
        <f t="shared" si="64"/>
        <v>0.19841928658858557</v>
      </c>
      <c r="H272" s="33">
        <v>220214</v>
      </c>
      <c r="I272" s="38">
        <f t="shared" si="65"/>
        <v>0.26608716035867525</v>
      </c>
      <c r="J272" s="33">
        <v>153400</v>
      </c>
      <c r="K272" s="38">
        <f t="shared" si="66"/>
        <v>0.17315411393405244</v>
      </c>
      <c r="L272" s="33">
        <v>180737</v>
      </c>
      <c r="M272" s="38">
        <f t="shared" si="67"/>
        <v>0.20401144126531184</v>
      </c>
      <c r="N272" s="33">
        <f t="shared" si="68"/>
        <v>718563</v>
      </c>
      <c r="O272" s="38">
        <f t="shared" si="69"/>
        <v>0.81109608585915594</v>
      </c>
      <c r="P272" s="33">
        <v>257428</v>
      </c>
      <c r="Q272" s="33">
        <v>878904</v>
      </c>
      <c r="R272" s="33">
        <v>737505</v>
      </c>
      <c r="S272" s="33">
        <v>1393635</v>
      </c>
      <c r="T272" s="38">
        <f t="shared" si="70"/>
        <v>1.889661765004983</v>
      </c>
      <c r="U272" s="38">
        <f t="shared" si="71"/>
        <v>-0.2979124259987258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823601</v>
      </c>
      <c r="E273" s="33">
        <v>828687</v>
      </c>
      <c r="F273" s="33">
        <v>68925</v>
      </c>
      <c r="G273" s="38">
        <f t="shared" si="64"/>
        <v>8.3687368033793064E-2</v>
      </c>
      <c r="H273" s="33">
        <v>71850</v>
      </c>
      <c r="I273" s="38">
        <f t="shared" si="65"/>
        <v>8.7238845023257627E-2</v>
      </c>
      <c r="J273" s="33">
        <v>61697</v>
      </c>
      <c r="K273" s="38">
        <f t="shared" si="66"/>
        <v>7.4451511849467897E-2</v>
      </c>
      <c r="L273" s="33">
        <v>59373</v>
      </c>
      <c r="M273" s="38">
        <f t="shared" si="67"/>
        <v>7.1647075433788635E-2</v>
      </c>
      <c r="N273" s="33">
        <f t="shared" si="68"/>
        <v>261845</v>
      </c>
      <c r="O273" s="38">
        <f t="shared" si="69"/>
        <v>0.31597575441632364</v>
      </c>
      <c r="P273" s="33">
        <v>57512</v>
      </c>
      <c r="Q273" s="33">
        <v>785759</v>
      </c>
      <c r="R273" s="33">
        <v>785759</v>
      </c>
      <c r="S273" s="33">
        <v>244575</v>
      </c>
      <c r="T273" s="38">
        <f t="shared" si="70"/>
        <v>0.31125955922872028</v>
      </c>
      <c r="U273" s="38">
        <f t="shared" si="71"/>
        <v>3.2358464320489722E-2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9503820</v>
      </c>
      <c r="E275" s="34">
        <f>SUM(E268:E274)</f>
        <v>10729774</v>
      </c>
      <c r="F275" s="34">
        <f>SUM(F268:F274)</f>
        <v>1167146</v>
      </c>
      <c r="G275" s="39">
        <f t="shared" si="64"/>
        <v>0.12280809190409751</v>
      </c>
      <c r="H275" s="34">
        <f>SUM(H268:H274)</f>
        <v>1908052</v>
      </c>
      <c r="I275" s="39">
        <f t="shared" si="65"/>
        <v>0.20076684954050056</v>
      </c>
      <c r="J275" s="34">
        <f>SUM(J268:J274)</f>
        <v>1742638</v>
      </c>
      <c r="K275" s="39">
        <f t="shared" si="66"/>
        <v>0.16241143569286734</v>
      </c>
      <c r="L275" s="34">
        <f>SUM(L268:L274)</f>
        <v>1775338</v>
      </c>
      <c r="M275" s="39">
        <f t="shared" si="67"/>
        <v>0.16545903017155814</v>
      </c>
      <c r="N275" s="34">
        <f t="shared" si="68"/>
        <v>6593174</v>
      </c>
      <c r="O275" s="39">
        <f t="shared" si="69"/>
        <v>0.61447463851521944</v>
      </c>
      <c r="P275" s="34">
        <f>SUM(P268:P274)</f>
        <v>1627520</v>
      </c>
      <c r="Q275" s="34">
        <f>SUM(Q268:Q274)</f>
        <v>10207892</v>
      </c>
      <c r="R275" s="34">
        <f>SUM(R268:R274)</f>
        <v>8955254</v>
      </c>
      <c r="S275" s="34">
        <f>SUM(S268:S274)</f>
        <v>6056818</v>
      </c>
      <c r="T275" s="39">
        <f t="shared" si="70"/>
        <v>0.67634240190172157</v>
      </c>
      <c r="U275" s="39">
        <f t="shared" si="71"/>
        <v>9.082407589461261E-2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2103690</v>
      </c>
      <c r="E276" s="33">
        <v>2103690</v>
      </c>
      <c r="F276" s="33">
        <v>39096</v>
      </c>
      <c r="G276" s="38">
        <f t="shared" si="64"/>
        <v>1.8584487258103619E-2</v>
      </c>
      <c r="H276" s="33">
        <v>22443</v>
      </c>
      <c r="I276" s="38">
        <f t="shared" si="65"/>
        <v>1.0668396959628082E-2</v>
      </c>
      <c r="J276" s="33">
        <v>31068</v>
      </c>
      <c r="K276" s="38">
        <f t="shared" si="66"/>
        <v>1.4768335638806097E-2</v>
      </c>
      <c r="L276" s="33">
        <v>31632</v>
      </c>
      <c r="M276" s="38">
        <f t="shared" si="67"/>
        <v>1.5036435976783651E-2</v>
      </c>
      <c r="N276" s="33">
        <f t="shared" si="68"/>
        <v>124239</v>
      </c>
      <c r="O276" s="38">
        <f t="shared" si="69"/>
        <v>5.9057655833321447E-2</v>
      </c>
      <c r="P276" s="33">
        <v>28088</v>
      </c>
      <c r="Q276" s="33">
        <v>2026108</v>
      </c>
      <c r="R276" s="33">
        <v>2003528</v>
      </c>
      <c r="S276" s="33">
        <v>125884</v>
      </c>
      <c r="T276" s="38">
        <f t="shared" si="70"/>
        <v>6.283116582348737E-2</v>
      </c>
      <c r="U276" s="38">
        <f t="shared" si="71"/>
        <v>0.12617487895186552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4121428</v>
      </c>
      <c r="E277" s="33">
        <v>4425100</v>
      </c>
      <c r="F277" s="33">
        <v>971200</v>
      </c>
      <c r="G277" s="38">
        <f t="shared" si="64"/>
        <v>0.23564647981233688</v>
      </c>
      <c r="H277" s="33">
        <v>1212385</v>
      </c>
      <c r="I277" s="38">
        <f t="shared" si="65"/>
        <v>0.29416624529168045</v>
      </c>
      <c r="J277" s="33">
        <v>562131</v>
      </c>
      <c r="K277" s="38">
        <f t="shared" si="66"/>
        <v>0.12703238344896162</v>
      </c>
      <c r="L277" s="33">
        <v>1061272</v>
      </c>
      <c r="M277" s="38">
        <f t="shared" si="67"/>
        <v>0.2398300603376195</v>
      </c>
      <c r="N277" s="33">
        <f t="shared" si="68"/>
        <v>3806988</v>
      </c>
      <c r="O277" s="38">
        <f t="shared" si="69"/>
        <v>0.86031682899821471</v>
      </c>
      <c r="P277" s="33">
        <v>937773</v>
      </c>
      <c r="Q277" s="33">
        <v>0</v>
      </c>
      <c r="R277" s="33">
        <v>4125799</v>
      </c>
      <c r="S277" s="33">
        <v>3836404</v>
      </c>
      <c r="T277" s="38">
        <f t="shared" si="70"/>
        <v>0.92985722280702476</v>
      </c>
      <c r="U277" s="38">
        <f t="shared" si="71"/>
        <v>0.13169391739792036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5330445</v>
      </c>
      <c r="E278" s="33">
        <v>5330445</v>
      </c>
      <c r="F278" s="33">
        <v>2033301</v>
      </c>
      <c r="G278" s="38">
        <f t="shared" si="64"/>
        <v>0.38145051679550207</v>
      </c>
      <c r="H278" s="33">
        <v>2624693</v>
      </c>
      <c r="I278" s="38">
        <f t="shared" si="65"/>
        <v>0.49239660103424759</v>
      </c>
      <c r="J278" s="33">
        <v>1214874</v>
      </c>
      <c r="K278" s="38">
        <f t="shared" si="66"/>
        <v>0.22791230375700341</v>
      </c>
      <c r="L278" s="33">
        <v>698128</v>
      </c>
      <c r="M278" s="38">
        <f t="shared" si="67"/>
        <v>0.13096992840185012</v>
      </c>
      <c r="N278" s="33">
        <f t="shared" si="68"/>
        <v>6570996</v>
      </c>
      <c r="O278" s="38">
        <f t="shared" si="69"/>
        <v>1.2327293499886032</v>
      </c>
      <c r="P278" s="33">
        <v>10568178</v>
      </c>
      <c r="Q278" s="33">
        <v>5021381</v>
      </c>
      <c r="R278" s="33">
        <v>5021381</v>
      </c>
      <c r="S278" s="33">
        <v>14665964</v>
      </c>
      <c r="T278" s="38">
        <f t="shared" si="70"/>
        <v>2.9207032885973003</v>
      </c>
      <c r="U278" s="38">
        <f t="shared" si="71"/>
        <v>-0.93394055247744689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446190</v>
      </c>
      <c r="E279" s="33">
        <v>319700</v>
      </c>
      <c r="F279" s="33">
        <v>63926</v>
      </c>
      <c r="G279" s="38">
        <f t="shared" si="64"/>
        <v>0.14327080391761357</v>
      </c>
      <c r="H279" s="33">
        <v>56476</v>
      </c>
      <c r="I279" s="38">
        <f t="shared" si="65"/>
        <v>0.12657388108205025</v>
      </c>
      <c r="J279" s="33">
        <v>66614</v>
      </c>
      <c r="K279" s="38">
        <f t="shared" si="66"/>
        <v>0.20836409133562714</v>
      </c>
      <c r="L279" s="33">
        <v>58055</v>
      </c>
      <c r="M279" s="38">
        <f t="shared" si="67"/>
        <v>0.18159211761025962</v>
      </c>
      <c r="N279" s="33">
        <f t="shared" si="68"/>
        <v>245071</v>
      </c>
      <c r="O279" s="38">
        <f t="shared" si="69"/>
        <v>0.76656553018454798</v>
      </c>
      <c r="P279" s="33">
        <v>124872</v>
      </c>
      <c r="Q279" s="33">
        <v>432477</v>
      </c>
      <c r="R279" s="33">
        <v>432477</v>
      </c>
      <c r="S279" s="33">
        <v>295865</v>
      </c>
      <c r="T279" s="38">
        <f t="shared" si="70"/>
        <v>0.68411730566018536</v>
      </c>
      <c r="U279" s="38">
        <f t="shared" si="71"/>
        <v>-0.53508392594016274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2755425</v>
      </c>
      <c r="E280" s="33">
        <v>2755425</v>
      </c>
      <c r="F280" s="33">
        <v>958649</v>
      </c>
      <c r="G280" s="38">
        <f t="shared" si="64"/>
        <v>0.34791329831151274</v>
      </c>
      <c r="H280" s="33">
        <v>1049655</v>
      </c>
      <c r="I280" s="38">
        <f t="shared" si="65"/>
        <v>0.38094123411089031</v>
      </c>
      <c r="J280" s="33">
        <v>1049655</v>
      </c>
      <c r="K280" s="38">
        <f t="shared" si="66"/>
        <v>0.38094123411089031</v>
      </c>
      <c r="L280" s="33">
        <v>1049655</v>
      </c>
      <c r="M280" s="38">
        <f t="shared" si="67"/>
        <v>0.38094123411089031</v>
      </c>
      <c r="N280" s="33">
        <f t="shared" si="68"/>
        <v>4107614</v>
      </c>
      <c r="O280" s="38">
        <f t="shared" si="69"/>
        <v>1.4907370006441838</v>
      </c>
      <c r="P280" s="33">
        <v>925511</v>
      </c>
      <c r="Q280" s="33">
        <v>2299445</v>
      </c>
      <c r="R280" s="33">
        <v>3313961</v>
      </c>
      <c r="S280" s="33">
        <v>3775657</v>
      </c>
      <c r="T280" s="38">
        <f t="shared" si="70"/>
        <v>1.1393184771939078</v>
      </c>
      <c r="U280" s="38">
        <f t="shared" si="71"/>
        <v>0.13413562885800379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5819025</v>
      </c>
      <c r="E282" s="33">
        <v>3870008</v>
      </c>
      <c r="F282" s="33">
        <v>-850277</v>
      </c>
      <c r="G282" s="38">
        <f t="shared" si="64"/>
        <v>-0.14612018336405153</v>
      </c>
      <c r="H282" s="33">
        <v>1426147</v>
      </c>
      <c r="I282" s="38">
        <f t="shared" si="65"/>
        <v>0.24508349766498683</v>
      </c>
      <c r="J282" s="33">
        <v>2428775</v>
      </c>
      <c r="K282" s="38">
        <f t="shared" si="66"/>
        <v>0.62758914193459037</v>
      </c>
      <c r="L282" s="33">
        <v>1645203</v>
      </c>
      <c r="M282" s="38">
        <f t="shared" si="67"/>
        <v>0.42511617547043828</v>
      </c>
      <c r="N282" s="33">
        <f t="shared" si="68"/>
        <v>4649848</v>
      </c>
      <c r="O282" s="38">
        <f t="shared" si="69"/>
        <v>1.2015086273723465</v>
      </c>
      <c r="P282" s="33">
        <v>10819117</v>
      </c>
      <c r="Q282" s="33">
        <v>2755700</v>
      </c>
      <c r="R282" s="33">
        <v>2755700</v>
      </c>
      <c r="S282" s="33">
        <v>17036339</v>
      </c>
      <c r="T282" s="38">
        <f t="shared" si="70"/>
        <v>6.182218311136916</v>
      </c>
      <c r="U282" s="38">
        <f t="shared" si="71"/>
        <v>-0.84793555703298151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643619</v>
      </c>
      <c r="E283" s="33">
        <v>313887</v>
      </c>
      <c r="F283" s="33">
        <v>69083</v>
      </c>
      <c r="G283" s="38">
        <f t="shared" si="64"/>
        <v>0.1073352402586002</v>
      </c>
      <c r="H283" s="33">
        <v>83610</v>
      </c>
      <c r="I283" s="38">
        <f t="shared" si="65"/>
        <v>0.12990604690041779</v>
      </c>
      <c r="J283" s="33">
        <v>26230</v>
      </c>
      <c r="K283" s="38">
        <f t="shared" si="66"/>
        <v>8.3565104639567747E-2</v>
      </c>
      <c r="L283" s="33">
        <v>0</v>
      </c>
      <c r="M283" s="38">
        <f t="shared" si="67"/>
        <v>0</v>
      </c>
      <c r="N283" s="33">
        <f t="shared" si="68"/>
        <v>178923</v>
      </c>
      <c r="O283" s="38">
        <f t="shared" si="69"/>
        <v>0.5700236072217072</v>
      </c>
      <c r="P283" s="33">
        <v>75480</v>
      </c>
      <c r="Q283" s="33">
        <v>817161</v>
      </c>
      <c r="R283" s="33">
        <v>817161</v>
      </c>
      <c r="S283" s="33">
        <v>208702</v>
      </c>
      <c r="T283" s="38">
        <f t="shared" si="70"/>
        <v>0.25539887488512053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21219822</v>
      </c>
      <c r="E285" s="34">
        <f>SUM(E276:E284)</f>
        <v>19118255</v>
      </c>
      <c r="F285" s="34">
        <f>SUM(F276:F284)</f>
        <v>3284978</v>
      </c>
      <c r="G285" s="39">
        <f t="shared" si="64"/>
        <v>0.15480704786307822</v>
      </c>
      <c r="H285" s="34">
        <f>SUM(H276:H284)</f>
        <v>6475409</v>
      </c>
      <c r="I285" s="39">
        <f t="shared" si="65"/>
        <v>0.30515849755949886</v>
      </c>
      <c r="J285" s="34">
        <f>SUM(J276:J284)</f>
        <v>5379347</v>
      </c>
      <c r="K285" s="39">
        <f t="shared" si="66"/>
        <v>0.28137228005380199</v>
      </c>
      <c r="L285" s="34">
        <f>SUM(L276:L284)</f>
        <v>4543945</v>
      </c>
      <c r="M285" s="39">
        <f t="shared" si="67"/>
        <v>0.23767571883521796</v>
      </c>
      <c r="N285" s="34">
        <f t="shared" si="68"/>
        <v>19683679</v>
      </c>
      <c r="O285" s="39">
        <f t="shared" si="69"/>
        <v>1.0295750841277094</v>
      </c>
      <c r="P285" s="34">
        <f>SUM(P276:P284)</f>
        <v>23479019</v>
      </c>
      <c r="Q285" s="34">
        <f>SUM(Q276:Q284)</f>
        <v>13352272</v>
      </c>
      <c r="R285" s="34">
        <f>SUM(R276:R284)</f>
        <v>18470007</v>
      </c>
      <c r="S285" s="34">
        <f>SUM(S276:S284)</f>
        <v>39944815</v>
      </c>
      <c r="T285" s="39">
        <f t="shared" si="70"/>
        <v>2.1626854283271251</v>
      </c>
      <c r="U285" s="39">
        <f t="shared" si="71"/>
        <v>-0.80646785114829544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54219</v>
      </c>
      <c r="E287" s="33">
        <v>54219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2919</v>
      </c>
      <c r="K287" s="38">
        <f t="shared" si="66"/>
        <v>5.3837215736181041E-2</v>
      </c>
      <c r="L287" s="33">
        <v>-394</v>
      </c>
      <c r="M287" s="38">
        <f t="shared" si="67"/>
        <v>-7.2668252826499939E-3</v>
      </c>
      <c r="N287" s="33">
        <f t="shared" si="68"/>
        <v>2525</v>
      </c>
      <c r="O287" s="38">
        <f t="shared" si="69"/>
        <v>4.6570390453531049E-2</v>
      </c>
      <c r="P287" s="33">
        <v>41105</v>
      </c>
      <c r="Q287" s="33">
        <v>52184</v>
      </c>
      <c r="R287" s="33">
        <v>52184</v>
      </c>
      <c r="S287" s="33">
        <v>42043</v>
      </c>
      <c r="T287" s="38">
        <f t="shared" si="70"/>
        <v>0.80566840410853902</v>
      </c>
      <c r="U287" s="38">
        <f t="shared" si="71"/>
        <v>-1.0095852086120909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7869117</v>
      </c>
      <c r="E288" s="33">
        <v>7869117</v>
      </c>
      <c r="F288" s="33">
        <v>2374459</v>
      </c>
      <c r="G288" s="38">
        <f t="shared" si="64"/>
        <v>0.30174402032654996</v>
      </c>
      <c r="H288" s="33">
        <v>554670</v>
      </c>
      <c r="I288" s="38">
        <f t="shared" si="65"/>
        <v>7.0486942817091169E-2</v>
      </c>
      <c r="J288" s="33">
        <v>2071945</v>
      </c>
      <c r="K288" s="38">
        <f t="shared" si="66"/>
        <v>0.26330082523871484</v>
      </c>
      <c r="L288" s="33">
        <v>1192038</v>
      </c>
      <c r="M288" s="38">
        <f t="shared" si="67"/>
        <v>0.1514830698285462</v>
      </c>
      <c r="N288" s="33">
        <f t="shared" si="68"/>
        <v>6193112</v>
      </c>
      <c r="O288" s="38">
        <f t="shared" si="69"/>
        <v>0.78701485821090222</v>
      </c>
      <c r="P288" s="33">
        <v>2102731</v>
      </c>
      <c r="Q288" s="33">
        <v>9647111</v>
      </c>
      <c r="R288" s="33">
        <v>6038375</v>
      </c>
      <c r="S288" s="33">
        <v>8259389</v>
      </c>
      <c r="T288" s="38">
        <f t="shared" si="70"/>
        <v>1.3678165069244623</v>
      </c>
      <c r="U288" s="38">
        <f t="shared" si="71"/>
        <v>-0.4331000969691321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1108718</v>
      </c>
      <c r="E289" s="33">
        <v>1223460</v>
      </c>
      <c r="F289" s="33">
        <v>299400</v>
      </c>
      <c r="G289" s="38">
        <f t="shared" si="64"/>
        <v>0.27004161563174767</v>
      </c>
      <c r="H289" s="33">
        <v>8832</v>
      </c>
      <c r="I289" s="38">
        <f t="shared" si="65"/>
        <v>7.9659570783553613E-3</v>
      </c>
      <c r="J289" s="33">
        <v>132786</v>
      </c>
      <c r="K289" s="38">
        <f t="shared" si="66"/>
        <v>0.10853317640135354</v>
      </c>
      <c r="L289" s="33">
        <v>31120</v>
      </c>
      <c r="M289" s="38">
        <f t="shared" si="67"/>
        <v>2.5436058391774149E-2</v>
      </c>
      <c r="N289" s="33">
        <f t="shared" si="68"/>
        <v>472138</v>
      </c>
      <c r="O289" s="38">
        <f t="shared" si="69"/>
        <v>0.385903911856538</v>
      </c>
      <c r="P289" s="33">
        <v>256730</v>
      </c>
      <c r="Q289" s="33">
        <v>1781654</v>
      </c>
      <c r="R289" s="33">
        <v>1527794</v>
      </c>
      <c r="S289" s="33">
        <v>1106339</v>
      </c>
      <c r="T289" s="38">
        <f t="shared" si="70"/>
        <v>0.72414147457052458</v>
      </c>
      <c r="U289" s="38">
        <f t="shared" si="71"/>
        <v>-0.87878315740271884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43487268</v>
      </c>
      <c r="E290" s="33">
        <v>43487268</v>
      </c>
      <c r="F290" s="33">
        <v>7278284</v>
      </c>
      <c r="G290" s="38">
        <f t="shared" si="64"/>
        <v>0.16736585981901644</v>
      </c>
      <c r="H290" s="33">
        <v>7736148</v>
      </c>
      <c r="I290" s="38">
        <f t="shared" si="65"/>
        <v>0.17789455065330845</v>
      </c>
      <c r="J290" s="33">
        <v>7171847</v>
      </c>
      <c r="K290" s="38">
        <f t="shared" si="66"/>
        <v>0.16491831586201275</v>
      </c>
      <c r="L290" s="33">
        <v>6961502</v>
      </c>
      <c r="M290" s="38">
        <f t="shared" si="67"/>
        <v>0.16008138290039281</v>
      </c>
      <c r="N290" s="33">
        <f t="shared" si="68"/>
        <v>29147781</v>
      </c>
      <c r="O290" s="38">
        <f t="shared" si="69"/>
        <v>0.67026010923473045</v>
      </c>
      <c r="P290" s="33">
        <v>7583296</v>
      </c>
      <c r="Q290" s="33">
        <v>39637678</v>
      </c>
      <c r="R290" s="33">
        <v>42622921</v>
      </c>
      <c r="S290" s="33">
        <v>34825847</v>
      </c>
      <c r="T290" s="38">
        <f t="shared" si="70"/>
        <v>0.817068520479861</v>
      </c>
      <c r="U290" s="38">
        <f t="shared" si="71"/>
        <v>-8.1995216855573094E-2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52519322</v>
      </c>
      <c r="E292" s="34">
        <f>SUM(E286:E291)</f>
        <v>52634064</v>
      </c>
      <c r="F292" s="34">
        <f>SUM(F286:F291)</f>
        <v>9952143</v>
      </c>
      <c r="G292" s="39">
        <f t="shared" si="64"/>
        <v>0.18949488723407359</v>
      </c>
      <c r="H292" s="34">
        <f>SUM(H286:H291)</f>
        <v>8299650</v>
      </c>
      <c r="I292" s="39">
        <f t="shared" si="65"/>
        <v>0.15803041021740533</v>
      </c>
      <c r="J292" s="34">
        <f>SUM(J286:J291)</f>
        <v>9379497</v>
      </c>
      <c r="K292" s="39">
        <f t="shared" si="66"/>
        <v>0.17820202901299811</v>
      </c>
      <c r="L292" s="34">
        <f>SUM(L286:L291)</f>
        <v>8184266</v>
      </c>
      <c r="M292" s="39">
        <f t="shared" si="67"/>
        <v>0.15549371220888433</v>
      </c>
      <c r="N292" s="34">
        <f t="shared" si="68"/>
        <v>35815556</v>
      </c>
      <c r="O292" s="39">
        <f t="shared" si="69"/>
        <v>0.68046343523844177</v>
      </c>
      <c r="P292" s="34">
        <f>SUM(P286:P291)</f>
        <v>9983862</v>
      </c>
      <c r="Q292" s="34">
        <f>SUM(Q286:Q291)</f>
        <v>51118627</v>
      </c>
      <c r="R292" s="34">
        <f>SUM(R286:R291)</f>
        <v>50241274</v>
      </c>
      <c r="S292" s="34">
        <f>SUM(S286:S291)</f>
        <v>44233618</v>
      </c>
      <c r="T292" s="39">
        <f t="shared" si="70"/>
        <v>0.88042389211706695</v>
      </c>
      <c r="U292" s="39">
        <f t="shared" si="71"/>
        <v>-0.18025048823791834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55822486</v>
      </c>
      <c r="E293" s="33">
        <v>55732486</v>
      </c>
      <c r="F293" s="33">
        <v>11850483</v>
      </c>
      <c r="G293" s="38">
        <f t="shared" si="64"/>
        <v>0.21228870029185012</v>
      </c>
      <c r="H293" s="33">
        <v>12508458</v>
      </c>
      <c r="I293" s="38">
        <f t="shared" si="65"/>
        <v>0.22407561712676144</v>
      </c>
      <c r="J293" s="33">
        <v>14953860</v>
      </c>
      <c r="K293" s="38">
        <f t="shared" si="66"/>
        <v>0.26831496445358638</v>
      </c>
      <c r="L293" s="33">
        <v>12720174</v>
      </c>
      <c r="M293" s="38">
        <f t="shared" si="67"/>
        <v>0.22823625703687433</v>
      </c>
      <c r="N293" s="33">
        <f t="shared" si="68"/>
        <v>52032975</v>
      </c>
      <c r="O293" s="38">
        <f t="shared" si="69"/>
        <v>0.93362020491962261</v>
      </c>
      <c r="P293" s="33">
        <v>12286864</v>
      </c>
      <c r="Q293" s="33">
        <v>56172450</v>
      </c>
      <c r="R293" s="33">
        <v>55572450</v>
      </c>
      <c r="S293" s="33">
        <v>47062338</v>
      </c>
      <c r="T293" s="38">
        <f t="shared" si="70"/>
        <v>0.84686455248958792</v>
      </c>
      <c r="U293" s="38">
        <f t="shared" si="71"/>
        <v>3.5266118352087261E-2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3164766</v>
      </c>
      <c r="E295" s="33">
        <v>3778005</v>
      </c>
      <c r="F295" s="33">
        <v>797765</v>
      </c>
      <c r="G295" s="38">
        <f t="shared" si="64"/>
        <v>0.25207708879582252</v>
      </c>
      <c r="H295" s="33">
        <v>932339</v>
      </c>
      <c r="I295" s="38">
        <f t="shared" si="65"/>
        <v>0.2945996639245998</v>
      </c>
      <c r="J295" s="33">
        <v>713566</v>
      </c>
      <c r="K295" s="38">
        <f t="shared" si="66"/>
        <v>0.1888737574460595</v>
      </c>
      <c r="L295" s="33">
        <v>683296</v>
      </c>
      <c r="M295" s="38">
        <f t="shared" si="67"/>
        <v>0.18086159229540458</v>
      </c>
      <c r="N295" s="33">
        <f t="shared" si="68"/>
        <v>3126966</v>
      </c>
      <c r="O295" s="38">
        <f t="shared" si="69"/>
        <v>0.82767651180980439</v>
      </c>
      <c r="P295" s="33">
        <v>800297</v>
      </c>
      <c r="Q295" s="33">
        <v>3955349</v>
      </c>
      <c r="R295" s="33">
        <v>3635554</v>
      </c>
      <c r="S295" s="33">
        <v>3258233</v>
      </c>
      <c r="T295" s="38">
        <f t="shared" si="70"/>
        <v>0.89621361696181656</v>
      </c>
      <c r="U295" s="38">
        <f t="shared" si="71"/>
        <v>-0.14619697437326395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58987252</v>
      </c>
      <c r="E298" s="34">
        <f>SUM(E293:E297)</f>
        <v>59510491</v>
      </c>
      <c r="F298" s="34">
        <f>SUM(F293:F297)</f>
        <v>12648248</v>
      </c>
      <c r="G298" s="39">
        <f t="shared" si="64"/>
        <v>0.21442341474052731</v>
      </c>
      <c r="H298" s="34">
        <f>SUM(H293:H297)</f>
        <v>13440797</v>
      </c>
      <c r="I298" s="39">
        <f t="shared" si="65"/>
        <v>0.22785935171212926</v>
      </c>
      <c r="J298" s="34">
        <f>SUM(J293:J297)</f>
        <v>15667426</v>
      </c>
      <c r="K298" s="39">
        <f t="shared" si="66"/>
        <v>0.26327166415077974</v>
      </c>
      <c r="L298" s="34">
        <f>SUM(L293:L297)</f>
        <v>13403470</v>
      </c>
      <c r="M298" s="39">
        <f t="shared" si="67"/>
        <v>0.22522869118992817</v>
      </c>
      <c r="N298" s="34">
        <f t="shared" si="68"/>
        <v>55159941</v>
      </c>
      <c r="O298" s="39">
        <f t="shared" si="69"/>
        <v>0.92689440253484046</v>
      </c>
      <c r="P298" s="34">
        <f>SUM(P293:P297)</f>
        <v>13087161</v>
      </c>
      <c r="Q298" s="34">
        <f>SUM(Q293:Q297)</f>
        <v>60127799</v>
      </c>
      <c r="R298" s="34">
        <f>SUM(R293:R297)</f>
        <v>59208004</v>
      </c>
      <c r="S298" s="34">
        <f>SUM(S293:S297)</f>
        <v>50320571</v>
      </c>
      <c r="T298" s="39">
        <f t="shared" si="70"/>
        <v>0.84989473720478736</v>
      </c>
      <c r="U298" s="39">
        <f t="shared" si="71"/>
        <v>2.4169413060632472E-2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180063351</v>
      </c>
      <c r="E299" s="34">
        <f>SUM(E263:E266,E268:E274,E276:E284,E286:E291,E293:E297)</f>
        <v>181597436</v>
      </c>
      <c r="F299" s="34">
        <f>SUM(F263:F266,F268:F274,F276:F284,F286:F291,F293:F297)</f>
        <v>35721881</v>
      </c>
      <c r="G299" s="39">
        <f t="shared" si="64"/>
        <v>0.19838507281806614</v>
      </c>
      <c r="H299" s="34">
        <f>SUM(H263:H266,H268:H274,H276:H284,H286:H291,H293:H297)</f>
        <v>41539268</v>
      </c>
      <c r="I299" s="39">
        <f t="shared" si="65"/>
        <v>0.23069251887909162</v>
      </c>
      <c r="J299" s="34">
        <f>SUM(J263:J266,J268:J274,J276:J284,J286:J291,J293:J297)</f>
        <v>41508625</v>
      </c>
      <c r="K299" s="39">
        <f t="shared" si="66"/>
        <v>0.22857495080492216</v>
      </c>
      <c r="L299" s="34">
        <f>SUM(L263:L266,L268:L274,L276:L284,L286:L291,L293:L297)</f>
        <v>37045216</v>
      </c>
      <c r="M299" s="39">
        <f t="shared" si="67"/>
        <v>0.20399636038914118</v>
      </c>
      <c r="N299" s="34">
        <f t="shared" si="68"/>
        <v>155814990</v>
      </c>
      <c r="O299" s="39">
        <f t="shared" si="69"/>
        <v>0.85802417386553853</v>
      </c>
      <c r="P299" s="34">
        <f>SUM(P263:P266,P268:P274,P276:P284,P286:P291,P293:P297)</f>
        <v>58648439</v>
      </c>
      <c r="Q299" s="34">
        <f>SUM(Q263:Q266,Q268:Q274,Q276:Q284,Q286:Q291,Q293:Q297)</f>
        <v>162498599</v>
      </c>
      <c r="R299" s="34">
        <f>SUM(R263:R266,R268:R274,R276:R284,R286:R291,R293:R297)</f>
        <v>172972744</v>
      </c>
      <c r="S299" s="34">
        <f>SUM(S263:S266,S268:S274,S276:S284,S286:S291,S293:S297)</f>
        <v>174540814</v>
      </c>
      <c r="T299" s="39">
        <f t="shared" si="70"/>
        <v>1.0090654166878454</v>
      </c>
      <c r="U299" s="39">
        <f t="shared" si="71"/>
        <v>-0.36835120198169302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1171777887</v>
      </c>
      <c r="E302" s="33">
        <v>1239916580</v>
      </c>
      <c r="F302" s="33">
        <v>248995257</v>
      </c>
      <c r="G302" s="38">
        <f t="shared" ref="G302:G339" si="72">IF(($D302     =0),0,($F302     /$D302     ))</f>
        <v>0.21249356193047872</v>
      </c>
      <c r="H302" s="33">
        <v>340549141</v>
      </c>
      <c r="I302" s="38">
        <f t="shared" ref="I302:I339" si="73">IF(($D302     =0),0,($H302     /$D302     ))</f>
        <v>0.29062601776167502</v>
      </c>
      <c r="J302" s="33">
        <v>305746949</v>
      </c>
      <c r="K302" s="38">
        <f t="shared" ref="K302:K339" si="74">IF(($E302     =0),0,($J302     /$E302     ))</f>
        <v>0.24658670908328365</v>
      </c>
      <c r="L302" s="33">
        <v>324283477</v>
      </c>
      <c r="M302" s="38">
        <f t="shared" ref="M302:M339" si="75">IF(($E302     =0),0,($L302     /$E302     ))</f>
        <v>0.26153652772350217</v>
      </c>
      <c r="N302" s="33">
        <f t="shared" ref="N302:N339" si="76">$F302     +$H302     +$J302     +$L302</f>
        <v>1219574824</v>
      </c>
      <c r="O302" s="38">
        <f t="shared" ref="O302:O339" si="77">IF(($E302     =0),0,($N302     /$E302     ))</f>
        <v>0.98359425438121006</v>
      </c>
      <c r="P302" s="33">
        <v>338489707</v>
      </c>
      <c r="Q302" s="33">
        <v>1161071786</v>
      </c>
      <c r="R302" s="33">
        <v>1180000561</v>
      </c>
      <c r="S302" s="33">
        <v>1248460881</v>
      </c>
      <c r="T302" s="38">
        <f t="shared" ref="T302:T339" si="78">IF(($R302     =0),0,($S302     /$R302     ))</f>
        <v>1.058017192756233</v>
      </c>
      <c r="U302" s="38">
        <f t="shared" ref="U302:U339" si="79">IF(($P302     =0),0,(($L302     /$P302     )-1))</f>
        <v>-4.1969459354933902E-2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1171777887</v>
      </c>
      <c r="E303" s="34">
        <f>E302</f>
        <v>1239916580</v>
      </c>
      <c r="F303" s="34">
        <f>F302</f>
        <v>248995257</v>
      </c>
      <c r="G303" s="39">
        <f t="shared" si="72"/>
        <v>0.21249356193047872</v>
      </c>
      <c r="H303" s="34">
        <f>H302</f>
        <v>340549141</v>
      </c>
      <c r="I303" s="39">
        <f t="shared" si="73"/>
        <v>0.29062601776167502</v>
      </c>
      <c r="J303" s="34">
        <f>J302</f>
        <v>305746949</v>
      </c>
      <c r="K303" s="39">
        <f t="shared" si="74"/>
        <v>0.24658670908328365</v>
      </c>
      <c r="L303" s="34">
        <f>L302</f>
        <v>324283477</v>
      </c>
      <c r="M303" s="39">
        <f t="shared" si="75"/>
        <v>0.26153652772350217</v>
      </c>
      <c r="N303" s="34">
        <f t="shared" si="76"/>
        <v>1219574824</v>
      </c>
      <c r="O303" s="39">
        <f t="shared" si="77"/>
        <v>0.98359425438121006</v>
      </c>
      <c r="P303" s="34">
        <f>P302</f>
        <v>338489707</v>
      </c>
      <c r="Q303" s="34">
        <f>Q302</f>
        <v>1161071786</v>
      </c>
      <c r="R303" s="34">
        <f>R302</f>
        <v>1180000561</v>
      </c>
      <c r="S303" s="34">
        <f>S302</f>
        <v>1248460881</v>
      </c>
      <c r="T303" s="39">
        <f t="shared" si="78"/>
        <v>1.058017192756233</v>
      </c>
      <c r="U303" s="39">
        <f t="shared" si="79"/>
        <v>-4.1969459354933902E-2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9885294</v>
      </c>
      <c r="E304" s="33">
        <v>8820816</v>
      </c>
      <c r="F304" s="33">
        <v>1475183</v>
      </c>
      <c r="G304" s="38">
        <f t="shared" si="72"/>
        <v>0.14923005830681413</v>
      </c>
      <c r="H304" s="33">
        <v>2038891</v>
      </c>
      <c r="I304" s="38">
        <f t="shared" si="73"/>
        <v>0.20625496823867859</v>
      </c>
      <c r="J304" s="33">
        <v>3327595</v>
      </c>
      <c r="K304" s="38">
        <f t="shared" si="74"/>
        <v>0.3772434432369976</v>
      </c>
      <c r="L304" s="33">
        <v>1689838</v>
      </c>
      <c r="M304" s="38">
        <f t="shared" si="75"/>
        <v>0.19157388613479751</v>
      </c>
      <c r="N304" s="33">
        <f t="shared" si="76"/>
        <v>8531507</v>
      </c>
      <c r="O304" s="38">
        <f t="shared" si="77"/>
        <v>0.96720156049054873</v>
      </c>
      <c r="P304" s="33">
        <v>1348004</v>
      </c>
      <c r="Q304" s="33">
        <v>9695546</v>
      </c>
      <c r="R304" s="33">
        <v>10428352</v>
      </c>
      <c r="S304" s="33">
        <v>6731026</v>
      </c>
      <c r="T304" s="38">
        <f t="shared" si="78"/>
        <v>0.64545443038363104</v>
      </c>
      <c r="U304" s="38">
        <f t="shared" si="79"/>
        <v>0.25358530093382514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12956516</v>
      </c>
      <c r="E305" s="33">
        <v>14174727</v>
      </c>
      <c r="F305" s="33">
        <v>2962168</v>
      </c>
      <c r="G305" s="38">
        <f t="shared" si="72"/>
        <v>0.22862380596759191</v>
      </c>
      <c r="H305" s="33">
        <v>4018145</v>
      </c>
      <c r="I305" s="38">
        <f t="shared" si="73"/>
        <v>0.31012542260589188</v>
      </c>
      <c r="J305" s="33">
        <v>3221560</v>
      </c>
      <c r="K305" s="38">
        <f t="shared" si="74"/>
        <v>0.22727492388389561</v>
      </c>
      <c r="L305" s="33">
        <v>2992194</v>
      </c>
      <c r="M305" s="38">
        <f t="shared" si="75"/>
        <v>0.21109358931568842</v>
      </c>
      <c r="N305" s="33">
        <f t="shared" si="76"/>
        <v>13194067</v>
      </c>
      <c r="O305" s="38">
        <f t="shared" si="77"/>
        <v>0.93081630425757056</v>
      </c>
      <c r="P305" s="33">
        <v>3073711</v>
      </c>
      <c r="Q305" s="33">
        <v>12990387</v>
      </c>
      <c r="R305" s="33">
        <v>13955955</v>
      </c>
      <c r="S305" s="33">
        <v>13000078</v>
      </c>
      <c r="T305" s="38">
        <f t="shared" si="78"/>
        <v>0.9315075894125483</v>
      </c>
      <c r="U305" s="38">
        <f t="shared" si="79"/>
        <v>-2.6520710632847444E-2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18997500</v>
      </c>
      <c r="E306" s="33">
        <v>21586054</v>
      </c>
      <c r="F306" s="33">
        <v>3736523</v>
      </c>
      <c r="G306" s="38">
        <f t="shared" si="72"/>
        <v>0.1966849848664298</v>
      </c>
      <c r="H306" s="33">
        <v>4871973</v>
      </c>
      <c r="I306" s="38">
        <f t="shared" si="73"/>
        <v>0.25645337544413738</v>
      </c>
      <c r="J306" s="33">
        <v>5205090</v>
      </c>
      <c r="K306" s="38">
        <f t="shared" si="74"/>
        <v>0.24113207536680858</v>
      </c>
      <c r="L306" s="33">
        <v>4992911</v>
      </c>
      <c r="M306" s="38">
        <f t="shared" si="75"/>
        <v>0.23130262714991817</v>
      </c>
      <c r="N306" s="33">
        <f t="shared" si="76"/>
        <v>18806497</v>
      </c>
      <c r="O306" s="38">
        <f t="shared" si="77"/>
        <v>0.87123366781163436</v>
      </c>
      <c r="P306" s="33">
        <v>1594048</v>
      </c>
      <c r="Q306" s="33">
        <v>15908535</v>
      </c>
      <c r="R306" s="33">
        <v>17448335</v>
      </c>
      <c r="S306" s="33">
        <v>13204509</v>
      </c>
      <c r="T306" s="38">
        <f t="shared" si="78"/>
        <v>0.75677759511151066</v>
      </c>
      <c r="U306" s="38">
        <f t="shared" si="79"/>
        <v>2.1322212380053802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49725273</v>
      </c>
      <c r="E307" s="33">
        <v>50179132</v>
      </c>
      <c r="F307" s="33">
        <v>10371861</v>
      </c>
      <c r="G307" s="38">
        <f t="shared" si="72"/>
        <v>0.20858328922598374</v>
      </c>
      <c r="H307" s="33">
        <v>13483632</v>
      </c>
      <c r="I307" s="38">
        <f t="shared" si="73"/>
        <v>0.27116255349668972</v>
      </c>
      <c r="J307" s="33">
        <v>11637075</v>
      </c>
      <c r="K307" s="38">
        <f t="shared" si="74"/>
        <v>0.23191064763734853</v>
      </c>
      <c r="L307" s="33">
        <v>11706339</v>
      </c>
      <c r="M307" s="38">
        <f t="shared" si="75"/>
        <v>0.23329098239483298</v>
      </c>
      <c r="N307" s="33">
        <f t="shared" si="76"/>
        <v>47198907</v>
      </c>
      <c r="O307" s="38">
        <f t="shared" si="77"/>
        <v>0.94060827915476897</v>
      </c>
      <c r="P307" s="33">
        <v>18064959</v>
      </c>
      <c r="Q307" s="33">
        <v>54415871</v>
      </c>
      <c r="R307" s="33">
        <v>46533638</v>
      </c>
      <c r="S307" s="33">
        <v>43382521</v>
      </c>
      <c r="T307" s="38">
        <f t="shared" si="78"/>
        <v>0.93228302932171347</v>
      </c>
      <c r="U307" s="38">
        <f t="shared" si="79"/>
        <v>-0.35198640639040479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27273321</v>
      </c>
      <c r="E308" s="33">
        <v>30162783</v>
      </c>
      <c r="F308" s="33">
        <v>5137729</v>
      </c>
      <c r="G308" s="38">
        <f t="shared" si="72"/>
        <v>0.18837929564940037</v>
      </c>
      <c r="H308" s="33">
        <v>8848259</v>
      </c>
      <c r="I308" s="38">
        <f t="shared" si="73"/>
        <v>0.32442910051181517</v>
      </c>
      <c r="J308" s="33">
        <v>7553124</v>
      </c>
      <c r="K308" s="38">
        <f t="shared" si="74"/>
        <v>0.25041203923391286</v>
      </c>
      <c r="L308" s="33">
        <v>6817974</v>
      </c>
      <c r="M308" s="38">
        <f t="shared" si="75"/>
        <v>0.22603928821819924</v>
      </c>
      <c r="N308" s="33">
        <f t="shared" si="76"/>
        <v>28357086</v>
      </c>
      <c r="O308" s="38">
        <f t="shared" si="77"/>
        <v>0.94013493383551516</v>
      </c>
      <c r="P308" s="33">
        <v>7899254</v>
      </c>
      <c r="Q308" s="33">
        <v>24964106</v>
      </c>
      <c r="R308" s="33">
        <v>25824085</v>
      </c>
      <c r="S308" s="33">
        <v>24289049</v>
      </c>
      <c r="T308" s="38">
        <f t="shared" si="78"/>
        <v>0.94055797136665253</v>
      </c>
      <c r="U308" s="38">
        <f t="shared" si="79"/>
        <v>-0.13688381206630396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6928547</v>
      </c>
      <c r="E309" s="33">
        <v>6928547</v>
      </c>
      <c r="F309" s="33">
        <v>1213161</v>
      </c>
      <c r="G309" s="38">
        <f t="shared" si="72"/>
        <v>0.17509601941070763</v>
      </c>
      <c r="H309" s="33">
        <v>1897104</v>
      </c>
      <c r="I309" s="38">
        <f t="shared" si="73"/>
        <v>0.27380979013348689</v>
      </c>
      <c r="J309" s="33">
        <v>1638863</v>
      </c>
      <c r="K309" s="38">
        <f t="shared" si="74"/>
        <v>0.23653776181355196</v>
      </c>
      <c r="L309" s="33">
        <v>1714731</v>
      </c>
      <c r="M309" s="38">
        <f t="shared" si="75"/>
        <v>0.24748782103953398</v>
      </c>
      <c r="N309" s="33">
        <f t="shared" si="76"/>
        <v>6463859</v>
      </c>
      <c r="O309" s="38">
        <f t="shared" si="77"/>
        <v>0.9329313923972804</v>
      </c>
      <c r="P309" s="33">
        <v>1500940</v>
      </c>
      <c r="Q309" s="33">
        <v>7062788</v>
      </c>
      <c r="R309" s="33">
        <v>6806115</v>
      </c>
      <c r="S309" s="33">
        <v>5421615</v>
      </c>
      <c r="T309" s="38">
        <f t="shared" si="78"/>
        <v>0.79657998726145529</v>
      </c>
      <c r="U309" s="38">
        <f t="shared" si="79"/>
        <v>0.14243807214145798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125766451</v>
      </c>
      <c r="E310" s="34">
        <f>SUM(E304:E309)</f>
        <v>131852059</v>
      </c>
      <c r="F310" s="34">
        <f>SUM(F304:F309)</f>
        <v>24896625</v>
      </c>
      <c r="G310" s="39">
        <f t="shared" si="72"/>
        <v>0.1979591918356669</v>
      </c>
      <c r="H310" s="34">
        <f>SUM(H304:H309)</f>
        <v>35158004</v>
      </c>
      <c r="I310" s="39">
        <f t="shared" si="73"/>
        <v>0.27954994134326011</v>
      </c>
      <c r="J310" s="34">
        <f>SUM(J304:J309)</f>
        <v>32583307</v>
      </c>
      <c r="K310" s="39">
        <f t="shared" si="74"/>
        <v>0.2471201985552611</v>
      </c>
      <c r="L310" s="34">
        <f>SUM(L304:L309)</f>
        <v>29913987</v>
      </c>
      <c r="M310" s="39">
        <f t="shared" si="75"/>
        <v>0.22687538766459461</v>
      </c>
      <c r="N310" s="34">
        <f t="shared" si="76"/>
        <v>122551923</v>
      </c>
      <c r="O310" s="39">
        <f t="shared" si="77"/>
        <v>0.92946537148881381</v>
      </c>
      <c r="P310" s="34">
        <f>SUM(P304:P309)</f>
        <v>33480916</v>
      </c>
      <c r="Q310" s="34">
        <f>SUM(Q304:Q309)</f>
        <v>125037233</v>
      </c>
      <c r="R310" s="34">
        <f>SUM(R304:R309)</f>
        <v>120996480</v>
      </c>
      <c r="S310" s="34">
        <f>SUM(S304:S309)</f>
        <v>106028798</v>
      </c>
      <c r="T310" s="39">
        <f t="shared" si="78"/>
        <v>0.87629655011451568</v>
      </c>
      <c r="U310" s="39">
        <f t="shared" si="79"/>
        <v>-0.1065361831796956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32356310</v>
      </c>
      <c r="E311" s="33">
        <v>30091547</v>
      </c>
      <c r="F311" s="33">
        <v>5402778</v>
      </c>
      <c r="G311" s="38">
        <f t="shared" si="72"/>
        <v>0.16697756944472344</v>
      </c>
      <c r="H311" s="33">
        <v>7909502</v>
      </c>
      <c r="I311" s="38">
        <f t="shared" si="73"/>
        <v>0.24445006244531592</v>
      </c>
      <c r="J311" s="33">
        <v>9364810</v>
      </c>
      <c r="K311" s="38">
        <f t="shared" si="74"/>
        <v>0.31121065327748021</v>
      </c>
      <c r="L311" s="33">
        <v>6925226</v>
      </c>
      <c r="M311" s="38">
        <f t="shared" si="75"/>
        <v>0.23013858343673724</v>
      </c>
      <c r="N311" s="33">
        <f t="shared" si="76"/>
        <v>29602316</v>
      </c>
      <c r="O311" s="38">
        <f t="shared" si="77"/>
        <v>0.98374191263745925</v>
      </c>
      <c r="P311" s="33">
        <v>6789199</v>
      </c>
      <c r="Q311" s="33">
        <v>30456942</v>
      </c>
      <c r="R311" s="33">
        <v>31984810</v>
      </c>
      <c r="S311" s="33">
        <v>24233185</v>
      </c>
      <c r="T311" s="38">
        <f t="shared" si="78"/>
        <v>0.7576466766568255</v>
      </c>
      <c r="U311" s="38">
        <f t="shared" si="79"/>
        <v>2.0035795091585928E-2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72372584</v>
      </c>
      <c r="E312" s="33">
        <v>68223215</v>
      </c>
      <c r="F312" s="33">
        <v>10575385</v>
      </c>
      <c r="G312" s="38">
        <f t="shared" si="72"/>
        <v>0.14612418702640215</v>
      </c>
      <c r="H312" s="33">
        <v>22898419</v>
      </c>
      <c r="I312" s="38">
        <f t="shared" si="73"/>
        <v>0.31639631659414014</v>
      </c>
      <c r="J312" s="33">
        <v>14719214</v>
      </c>
      <c r="K312" s="38">
        <f t="shared" si="74"/>
        <v>0.21575081150895631</v>
      </c>
      <c r="L312" s="33">
        <v>12612507</v>
      </c>
      <c r="M312" s="38">
        <f t="shared" si="75"/>
        <v>0.18487119084024403</v>
      </c>
      <c r="N312" s="33">
        <f t="shared" si="76"/>
        <v>60805525</v>
      </c>
      <c r="O312" s="38">
        <f t="shared" si="77"/>
        <v>0.89127322715588819</v>
      </c>
      <c r="P312" s="33">
        <v>11832663</v>
      </c>
      <c r="Q312" s="33">
        <v>81302290</v>
      </c>
      <c r="R312" s="33">
        <v>67878585</v>
      </c>
      <c r="S312" s="33">
        <v>58219757</v>
      </c>
      <c r="T312" s="38">
        <f t="shared" si="78"/>
        <v>0.85770434077257207</v>
      </c>
      <c r="U312" s="38">
        <f t="shared" si="79"/>
        <v>6.5906043297269568E-2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53696445</v>
      </c>
      <c r="E313" s="33">
        <v>68090296</v>
      </c>
      <c r="F313" s="33">
        <v>7176684</v>
      </c>
      <c r="G313" s="38">
        <f t="shared" si="72"/>
        <v>0.13365287031571643</v>
      </c>
      <c r="H313" s="33">
        <v>13229303</v>
      </c>
      <c r="I313" s="38">
        <f t="shared" si="73"/>
        <v>0.24637204567266976</v>
      </c>
      <c r="J313" s="33">
        <v>15268394</v>
      </c>
      <c r="K313" s="38">
        <f t="shared" si="74"/>
        <v>0.22423744493635334</v>
      </c>
      <c r="L313" s="33">
        <v>11757056</v>
      </c>
      <c r="M313" s="38">
        <f t="shared" si="75"/>
        <v>0.17266859876773041</v>
      </c>
      <c r="N313" s="33">
        <f t="shared" si="76"/>
        <v>47431437</v>
      </c>
      <c r="O313" s="38">
        <f t="shared" si="77"/>
        <v>0.69659613463862746</v>
      </c>
      <c r="P313" s="33">
        <v>10501121</v>
      </c>
      <c r="Q313" s="33">
        <v>49048798</v>
      </c>
      <c r="R313" s="33">
        <v>49680986</v>
      </c>
      <c r="S313" s="33">
        <v>41159894</v>
      </c>
      <c r="T313" s="38">
        <f t="shared" si="78"/>
        <v>0.82848383886744925</v>
      </c>
      <c r="U313" s="38">
        <f t="shared" si="79"/>
        <v>0.1196000884096089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27026000</v>
      </c>
      <c r="E314" s="33">
        <v>28177190</v>
      </c>
      <c r="F314" s="33">
        <v>4819597</v>
      </c>
      <c r="G314" s="38">
        <f t="shared" si="72"/>
        <v>0.1783318656108932</v>
      </c>
      <c r="H314" s="33">
        <v>6194772</v>
      </c>
      <c r="I314" s="38">
        <f t="shared" si="73"/>
        <v>0.22921527418041884</v>
      </c>
      <c r="J314" s="33">
        <v>9716606</v>
      </c>
      <c r="K314" s="38">
        <f t="shared" si="74"/>
        <v>0.34483942508106735</v>
      </c>
      <c r="L314" s="33">
        <v>7032433</v>
      </c>
      <c r="M314" s="38">
        <f t="shared" si="75"/>
        <v>0.24957893246274734</v>
      </c>
      <c r="N314" s="33">
        <f t="shared" si="76"/>
        <v>27763408</v>
      </c>
      <c r="O314" s="38">
        <f t="shared" si="77"/>
        <v>0.98531500124746296</v>
      </c>
      <c r="P314" s="33">
        <v>6622888</v>
      </c>
      <c r="Q314" s="33">
        <v>24824062</v>
      </c>
      <c r="R314" s="33">
        <v>25908872</v>
      </c>
      <c r="S314" s="33">
        <v>21390429</v>
      </c>
      <c r="T314" s="38">
        <f t="shared" si="78"/>
        <v>0.82560248087990862</v>
      </c>
      <c r="U314" s="38">
        <f t="shared" si="79"/>
        <v>6.1837826639979498E-2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29870893</v>
      </c>
      <c r="E315" s="33">
        <v>31836773</v>
      </c>
      <c r="F315" s="33">
        <v>5301509</v>
      </c>
      <c r="G315" s="38">
        <f t="shared" si="72"/>
        <v>0.1774807669794137</v>
      </c>
      <c r="H315" s="33">
        <v>7903167</v>
      </c>
      <c r="I315" s="38">
        <f t="shared" si="73"/>
        <v>0.26457752702605847</v>
      </c>
      <c r="J315" s="33">
        <v>5231832</v>
      </c>
      <c r="K315" s="38">
        <f t="shared" si="74"/>
        <v>0.16433298688909206</v>
      </c>
      <c r="L315" s="33">
        <v>6505571</v>
      </c>
      <c r="M315" s="38">
        <f t="shared" si="75"/>
        <v>0.20434140734049899</v>
      </c>
      <c r="N315" s="33">
        <f t="shared" si="76"/>
        <v>24942079</v>
      </c>
      <c r="O315" s="38">
        <f t="shared" si="77"/>
        <v>0.78343615416047352</v>
      </c>
      <c r="P315" s="33">
        <v>5499391</v>
      </c>
      <c r="Q315" s="33">
        <v>28968700</v>
      </c>
      <c r="R315" s="33">
        <v>28855385</v>
      </c>
      <c r="S315" s="33">
        <v>23558261</v>
      </c>
      <c r="T315" s="38">
        <f t="shared" si="78"/>
        <v>0.81642511441105359</v>
      </c>
      <c r="U315" s="38">
        <f t="shared" si="79"/>
        <v>0.18296207707362511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215322232</v>
      </c>
      <c r="E317" s="34">
        <f>SUM(E311:E316)</f>
        <v>226419021</v>
      </c>
      <c r="F317" s="34">
        <f>SUM(F311:F316)</f>
        <v>33275953</v>
      </c>
      <c r="G317" s="39">
        <f t="shared" si="72"/>
        <v>0.15454025666982682</v>
      </c>
      <c r="H317" s="34">
        <f>SUM(H311:H316)</f>
        <v>58135163</v>
      </c>
      <c r="I317" s="39">
        <f t="shared" si="73"/>
        <v>0.26999145633972438</v>
      </c>
      <c r="J317" s="34">
        <f>SUM(J311:J316)</f>
        <v>54300856</v>
      </c>
      <c r="K317" s="39">
        <f t="shared" si="74"/>
        <v>0.23982462144821304</v>
      </c>
      <c r="L317" s="34">
        <f>SUM(L311:L316)</f>
        <v>44832793</v>
      </c>
      <c r="M317" s="39">
        <f t="shared" si="75"/>
        <v>0.1980080684122382</v>
      </c>
      <c r="N317" s="34">
        <f t="shared" si="76"/>
        <v>190544765</v>
      </c>
      <c r="O317" s="39">
        <f t="shared" si="77"/>
        <v>0.84155811715129714</v>
      </c>
      <c r="P317" s="34">
        <f>SUM(P311:P316)</f>
        <v>41245262</v>
      </c>
      <c r="Q317" s="34">
        <f>SUM(Q311:Q316)</f>
        <v>214600792</v>
      </c>
      <c r="R317" s="34">
        <f>SUM(R311:R316)</f>
        <v>204308638</v>
      </c>
      <c r="S317" s="34">
        <f>SUM(S311:S316)</f>
        <v>168561526</v>
      </c>
      <c r="T317" s="39">
        <f t="shared" si="78"/>
        <v>0.82503377072094231</v>
      </c>
      <c r="U317" s="39">
        <f t="shared" si="79"/>
        <v>8.6980439110800223E-2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11815840</v>
      </c>
      <c r="E318" s="33">
        <v>10049512</v>
      </c>
      <c r="F318" s="33">
        <v>1973583</v>
      </c>
      <c r="G318" s="38">
        <f t="shared" si="72"/>
        <v>0.16702858197131987</v>
      </c>
      <c r="H318" s="33">
        <v>2593908</v>
      </c>
      <c r="I318" s="38">
        <f t="shared" si="73"/>
        <v>0.21952802339909816</v>
      </c>
      <c r="J318" s="33">
        <v>2360662</v>
      </c>
      <c r="K318" s="38">
        <f t="shared" si="74"/>
        <v>0.23490314753592015</v>
      </c>
      <c r="L318" s="33">
        <v>2809891</v>
      </c>
      <c r="M318" s="38">
        <f t="shared" si="75"/>
        <v>0.27960472110486562</v>
      </c>
      <c r="N318" s="33">
        <f t="shared" si="76"/>
        <v>9738044</v>
      </c>
      <c r="O318" s="38">
        <f t="shared" si="77"/>
        <v>0.96900665425346022</v>
      </c>
      <c r="P318" s="33">
        <v>2999750</v>
      </c>
      <c r="Q318" s="33">
        <v>10658574</v>
      </c>
      <c r="R318" s="33">
        <v>11213930</v>
      </c>
      <c r="S318" s="33">
        <v>9691551</v>
      </c>
      <c r="T318" s="38">
        <f t="shared" si="78"/>
        <v>0.86424215239438806</v>
      </c>
      <c r="U318" s="38">
        <f t="shared" si="79"/>
        <v>-6.329160763396946E-2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59599855</v>
      </c>
      <c r="E319" s="33">
        <v>57259459</v>
      </c>
      <c r="F319" s="33">
        <v>8464464</v>
      </c>
      <c r="G319" s="38">
        <f t="shared" si="72"/>
        <v>0.14202155357592733</v>
      </c>
      <c r="H319" s="33">
        <v>14225265</v>
      </c>
      <c r="I319" s="38">
        <f t="shared" si="73"/>
        <v>0.23867952363306924</v>
      </c>
      <c r="J319" s="33">
        <v>14756346</v>
      </c>
      <c r="K319" s="38">
        <f t="shared" si="74"/>
        <v>0.25771018898379744</v>
      </c>
      <c r="L319" s="33">
        <v>15512137</v>
      </c>
      <c r="M319" s="38">
        <f t="shared" si="75"/>
        <v>0.27090959766140998</v>
      </c>
      <c r="N319" s="33">
        <f t="shared" si="76"/>
        <v>52958212</v>
      </c>
      <c r="O319" s="38">
        <f t="shared" si="77"/>
        <v>0.92488145932360277</v>
      </c>
      <c r="P319" s="33">
        <v>13757958</v>
      </c>
      <c r="Q319" s="33">
        <v>56585715</v>
      </c>
      <c r="R319" s="33">
        <v>56135397</v>
      </c>
      <c r="S319" s="33">
        <v>51530572</v>
      </c>
      <c r="T319" s="38">
        <f t="shared" si="78"/>
        <v>0.91796931622305977</v>
      </c>
      <c r="U319" s="38">
        <f t="shared" si="79"/>
        <v>0.1275028605262496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14301930</v>
      </c>
      <c r="E320" s="33">
        <v>14280250</v>
      </c>
      <c r="F320" s="33">
        <v>2462429</v>
      </c>
      <c r="G320" s="38">
        <f t="shared" si="72"/>
        <v>0.1721745946176495</v>
      </c>
      <c r="H320" s="33">
        <v>3897167</v>
      </c>
      <c r="I320" s="38">
        <f t="shared" si="73"/>
        <v>0.27249238389504071</v>
      </c>
      <c r="J320" s="33">
        <v>4154083</v>
      </c>
      <c r="K320" s="38">
        <f t="shared" si="74"/>
        <v>0.29089707813238563</v>
      </c>
      <c r="L320" s="33">
        <v>3223500</v>
      </c>
      <c r="M320" s="38">
        <f t="shared" si="75"/>
        <v>0.22573134223840619</v>
      </c>
      <c r="N320" s="33">
        <f t="shared" si="76"/>
        <v>13737179</v>
      </c>
      <c r="O320" s="38">
        <f t="shared" si="77"/>
        <v>0.96197048371001903</v>
      </c>
      <c r="P320" s="33">
        <v>2681064</v>
      </c>
      <c r="Q320" s="33">
        <v>13492700</v>
      </c>
      <c r="R320" s="33">
        <v>13387500</v>
      </c>
      <c r="S320" s="33">
        <v>11803391</v>
      </c>
      <c r="T320" s="38">
        <f t="shared" si="78"/>
        <v>0.88167253034547155</v>
      </c>
      <c r="U320" s="38">
        <f t="shared" si="79"/>
        <v>0.20232116801389299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12235315</v>
      </c>
      <c r="E321" s="33">
        <v>11560633</v>
      </c>
      <c r="F321" s="33">
        <v>2286632</v>
      </c>
      <c r="G321" s="38">
        <f t="shared" si="72"/>
        <v>0.18688787334040849</v>
      </c>
      <c r="H321" s="33">
        <v>3019599</v>
      </c>
      <c r="I321" s="38">
        <f t="shared" si="73"/>
        <v>0.24679372782801259</v>
      </c>
      <c r="J321" s="33">
        <v>2881231</v>
      </c>
      <c r="K321" s="38">
        <f t="shared" si="74"/>
        <v>0.24922778882436628</v>
      </c>
      <c r="L321" s="33">
        <v>2638310</v>
      </c>
      <c r="M321" s="38">
        <f t="shared" si="75"/>
        <v>0.22821501210184597</v>
      </c>
      <c r="N321" s="33">
        <f t="shared" si="76"/>
        <v>10825772</v>
      </c>
      <c r="O321" s="38">
        <f t="shared" si="77"/>
        <v>0.93643419006554396</v>
      </c>
      <c r="P321" s="33">
        <v>2440747</v>
      </c>
      <c r="Q321" s="33">
        <v>11944478</v>
      </c>
      <c r="R321" s="33">
        <v>11398399</v>
      </c>
      <c r="S321" s="33">
        <v>10159257</v>
      </c>
      <c r="T321" s="38">
        <f t="shared" si="78"/>
        <v>0.89128806598189803</v>
      </c>
      <c r="U321" s="38">
        <f t="shared" si="79"/>
        <v>8.0943661919895771E-2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16474550</v>
      </c>
      <c r="E322" s="33">
        <v>17131148</v>
      </c>
      <c r="F322" s="33">
        <v>3171179</v>
      </c>
      <c r="G322" s="38">
        <f t="shared" si="72"/>
        <v>0.19248956724159386</v>
      </c>
      <c r="H322" s="33">
        <v>4456402</v>
      </c>
      <c r="I322" s="38">
        <f t="shared" si="73"/>
        <v>0.270502198846099</v>
      </c>
      <c r="J322" s="33">
        <v>4012155</v>
      </c>
      <c r="K322" s="38">
        <f t="shared" si="74"/>
        <v>0.23420234300701856</v>
      </c>
      <c r="L322" s="33">
        <v>3853766</v>
      </c>
      <c r="M322" s="38">
        <f t="shared" si="75"/>
        <v>0.224956669570539</v>
      </c>
      <c r="N322" s="33">
        <f t="shared" si="76"/>
        <v>15493502</v>
      </c>
      <c r="O322" s="38">
        <f t="shared" si="77"/>
        <v>0.90440535567143543</v>
      </c>
      <c r="P322" s="33">
        <v>3000059</v>
      </c>
      <c r="Q322" s="33">
        <v>16810353</v>
      </c>
      <c r="R322" s="33">
        <v>17251605</v>
      </c>
      <c r="S322" s="33">
        <v>14979997</v>
      </c>
      <c r="T322" s="38">
        <f t="shared" si="78"/>
        <v>0.86832483122584825</v>
      </c>
      <c r="U322" s="38">
        <f t="shared" si="79"/>
        <v>0.2845634035863962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114427490</v>
      </c>
      <c r="E323" s="34">
        <f>SUM(E318:E322)</f>
        <v>110281002</v>
      </c>
      <c r="F323" s="34">
        <f>SUM(F318:F322)</f>
        <v>18358287</v>
      </c>
      <c r="G323" s="39">
        <f t="shared" si="72"/>
        <v>0.16043598439500859</v>
      </c>
      <c r="H323" s="34">
        <f>SUM(H318:H322)</f>
        <v>28192341</v>
      </c>
      <c r="I323" s="39">
        <f t="shared" si="73"/>
        <v>0.24637734341634165</v>
      </c>
      <c r="J323" s="34">
        <f>SUM(J318:J322)</f>
        <v>28164477</v>
      </c>
      <c r="K323" s="39">
        <f t="shared" si="74"/>
        <v>0.2553882943501003</v>
      </c>
      <c r="L323" s="34">
        <f>SUM(L318:L322)</f>
        <v>28037604</v>
      </c>
      <c r="M323" s="39">
        <f t="shared" si="75"/>
        <v>0.25423784234386987</v>
      </c>
      <c r="N323" s="34">
        <f t="shared" si="76"/>
        <v>102752709</v>
      </c>
      <c r="O323" s="39">
        <f t="shared" si="77"/>
        <v>0.93173535909657401</v>
      </c>
      <c r="P323" s="34">
        <f>SUM(P318:P322)</f>
        <v>24879578</v>
      </c>
      <c r="Q323" s="34">
        <f>SUM(Q318:Q322)</f>
        <v>109491820</v>
      </c>
      <c r="R323" s="34">
        <f>SUM(R318:R322)</f>
        <v>109386831</v>
      </c>
      <c r="S323" s="34">
        <f>SUM(S318:S322)</f>
        <v>98164768</v>
      </c>
      <c r="T323" s="39">
        <f t="shared" si="78"/>
        <v>0.89740937828247347</v>
      </c>
      <c r="U323" s="39">
        <f t="shared" si="79"/>
        <v>0.12693245842031575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549227</v>
      </c>
      <c r="E324" s="33">
        <v>379407</v>
      </c>
      <c r="F324" s="33">
        <v>55730</v>
      </c>
      <c r="G324" s="38">
        <f t="shared" si="72"/>
        <v>0.1014698840370193</v>
      </c>
      <c r="H324" s="33">
        <v>35113</v>
      </c>
      <c r="I324" s="38">
        <f t="shared" si="73"/>
        <v>6.393167123976061E-2</v>
      </c>
      <c r="J324" s="33">
        <v>108316</v>
      </c>
      <c r="K324" s="38">
        <f t="shared" si="74"/>
        <v>0.28548761620107166</v>
      </c>
      <c r="L324" s="33">
        <v>199158</v>
      </c>
      <c r="M324" s="38">
        <f t="shared" si="75"/>
        <v>0.52491915014746693</v>
      </c>
      <c r="N324" s="33">
        <f t="shared" si="76"/>
        <v>398317</v>
      </c>
      <c r="O324" s="38">
        <f t="shared" si="77"/>
        <v>1.0498409359869481</v>
      </c>
      <c r="P324" s="33">
        <v>112020</v>
      </c>
      <c r="Q324" s="33">
        <v>812110</v>
      </c>
      <c r="R324" s="33">
        <v>604634</v>
      </c>
      <c r="S324" s="33">
        <v>410045</v>
      </c>
      <c r="T324" s="38">
        <f t="shared" si="78"/>
        <v>0.67817059576537209</v>
      </c>
      <c r="U324" s="38">
        <f t="shared" si="79"/>
        <v>0.77787895018746656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26775758</v>
      </c>
      <c r="E325" s="33">
        <v>26470240</v>
      </c>
      <c r="F325" s="33">
        <v>3683027</v>
      </c>
      <c r="G325" s="38">
        <f t="shared" si="72"/>
        <v>0.1375508024833508</v>
      </c>
      <c r="H325" s="33">
        <v>7855685</v>
      </c>
      <c r="I325" s="38">
        <f t="shared" si="73"/>
        <v>0.29338795936234557</v>
      </c>
      <c r="J325" s="33">
        <v>6033425</v>
      </c>
      <c r="K325" s="38">
        <f t="shared" si="74"/>
        <v>0.22793238746607511</v>
      </c>
      <c r="L325" s="33">
        <v>5530536</v>
      </c>
      <c r="M325" s="38">
        <f t="shared" si="75"/>
        <v>0.20893410864427372</v>
      </c>
      <c r="N325" s="33">
        <f t="shared" si="76"/>
        <v>23102673</v>
      </c>
      <c r="O325" s="38">
        <f t="shared" si="77"/>
        <v>0.87277912856098017</v>
      </c>
      <c r="P325" s="33">
        <v>4635261</v>
      </c>
      <c r="Q325" s="33">
        <v>25960645</v>
      </c>
      <c r="R325" s="33">
        <v>25796911</v>
      </c>
      <c r="S325" s="33">
        <v>21782305</v>
      </c>
      <c r="T325" s="38">
        <f t="shared" si="78"/>
        <v>0.84437648368054607</v>
      </c>
      <c r="U325" s="38">
        <f t="shared" si="79"/>
        <v>0.19314446370981053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53009056</v>
      </c>
      <c r="E326" s="33">
        <v>53921654</v>
      </c>
      <c r="F326" s="33">
        <v>9345852</v>
      </c>
      <c r="G326" s="38">
        <f t="shared" si="72"/>
        <v>0.17630670502791071</v>
      </c>
      <c r="H326" s="33">
        <v>10971680</v>
      </c>
      <c r="I326" s="38">
        <f t="shared" si="73"/>
        <v>0.20697746437891668</v>
      </c>
      <c r="J326" s="33">
        <v>14875738</v>
      </c>
      <c r="K326" s="38">
        <f t="shared" si="74"/>
        <v>0.27587688612074102</v>
      </c>
      <c r="L326" s="33">
        <v>11937270</v>
      </c>
      <c r="M326" s="38">
        <f t="shared" si="75"/>
        <v>0.22138174767413477</v>
      </c>
      <c r="N326" s="33">
        <f t="shared" si="76"/>
        <v>47130540</v>
      </c>
      <c r="O326" s="38">
        <f t="shared" si="77"/>
        <v>0.87405590340385331</v>
      </c>
      <c r="P326" s="33">
        <v>11681319</v>
      </c>
      <c r="Q326" s="33">
        <v>53571807</v>
      </c>
      <c r="R326" s="33">
        <v>52352333</v>
      </c>
      <c r="S326" s="33">
        <v>45461370</v>
      </c>
      <c r="T326" s="38">
        <f t="shared" si="78"/>
        <v>0.86837333495720237</v>
      </c>
      <c r="U326" s="38">
        <f t="shared" si="79"/>
        <v>2.1911138630834381E-2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35208220</v>
      </c>
      <c r="E327" s="33">
        <v>35092973</v>
      </c>
      <c r="F327" s="33">
        <v>5237944</v>
      </c>
      <c r="G327" s="38">
        <f t="shared" si="72"/>
        <v>0.1487704859831028</v>
      </c>
      <c r="H327" s="33">
        <v>8718391</v>
      </c>
      <c r="I327" s="38">
        <f t="shared" si="73"/>
        <v>0.24762373672966143</v>
      </c>
      <c r="J327" s="33">
        <v>7902649</v>
      </c>
      <c r="K327" s="38">
        <f t="shared" si="74"/>
        <v>0.22519177842242091</v>
      </c>
      <c r="L327" s="33">
        <v>9881957</v>
      </c>
      <c r="M327" s="38">
        <f t="shared" si="75"/>
        <v>0.28159361134777611</v>
      </c>
      <c r="N327" s="33">
        <f t="shared" si="76"/>
        <v>31740941</v>
      </c>
      <c r="O327" s="38">
        <f t="shared" si="77"/>
        <v>0.90448139004922723</v>
      </c>
      <c r="P327" s="33">
        <v>8184999</v>
      </c>
      <c r="Q327" s="33">
        <v>36393142</v>
      </c>
      <c r="R327" s="33">
        <v>34579107</v>
      </c>
      <c r="S327" s="33">
        <v>31364447</v>
      </c>
      <c r="T327" s="38">
        <f t="shared" si="78"/>
        <v>0.9070346148615116</v>
      </c>
      <c r="U327" s="38">
        <f t="shared" si="79"/>
        <v>0.20732537658220851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40490500</v>
      </c>
      <c r="E328" s="33">
        <v>37854100</v>
      </c>
      <c r="F328" s="33">
        <v>7014140</v>
      </c>
      <c r="G328" s="38">
        <f t="shared" si="72"/>
        <v>0.17322927600301305</v>
      </c>
      <c r="H328" s="33">
        <v>9465761</v>
      </c>
      <c r="I328" s="38">
        <f t="shared" si="73"/>
        <v>0.23377733048492857</v>
      </c>
      <c r="J328" s="33">
        <v>11637639</v>
      </c>
      <c r="K328" s="38">
        <f t="shared" si="74"/>
        <v>0.30743404281174297</v>
      </c>
      <c r="L328" s="33">
        <v>10504245</v>
      </c>
      <c r="M328" s="38">
        <f t="shared" si="75"/>
        <v>0.27749292678996462</v>
      </c>
      <c r="N328" s="33">
        <f t="shared" si="76"/>
        <v>38621785</v>
      </c>
      <c r="O328" s="38">
        <f t="shared" si="77"/>
        <v>1.0202801017591225</v>
      </c>
      <c r="P328" s="33">
        <v>7876156</v>
      </c>
      <c r="Q328" s="33">
        <v>39645696</v>
      </c>
      <c r="R328" s="33">
        <v>38610785</v>
      </c>
      <c r="S328" s="33">
        <v>33114320</v>
      </c>
      <c r="T328" s="38">
        <f t="shared" si="78"/>
        <v>0.85764430844905126</v>
      </c>
      <c r="U328" s="38">
        <f t="shared" si="79"/>
        <v>0.3336766056944529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23646049</v>
      </c>
      <c r="E329" s="33">
        <v>22158432</v>
      </c>
      <c r="F329" s="33">
        <v>5409792</v>
      </c>
      <c r="G329" s="38">
        <f t="shared" si="72"/>
        <v>0.22878206841235929</v>
      </c>
      <c r="H329" s="33">
        <v>6185692</v>
      </c>
      <c r="I329" s="38">
        <f t="shared" si="73"/>
        <v>0.26159516120430942</v>
      </c>
      <c r="J329" s="33">
        <v>6979892</v>
      </c>
      <c r="K329" s="38">
        <f t="shared" si="74"/>
        <v>0.31499936457597721</v>
      </c>
      <c r="L329" s="33">
        <v>4209563</v>
      </c>
      <c r="M329" s="38">
        <f t="shared" si="75"/>
        <v>0.18997567156376408</v>
      </c>
      <c r="N329" s="33">
        <f t="shared" si="76"/>
        <v>22784939</v>
      </c>
      <c r="O329" s="38">
        <f t="shared" si="77"/>
        <v>1.0282739771478415</v>
      </c>
      <c r="P329" s="33">
        <v>5404612</v>
      </c>
      <c r="Q329" s="33">
        <v>29643924</v>
      </c>
      <c r="R329" s="33">
        <v>29699112</v>
      </c>
      <c r="S329" s="33">
        <v>22858113</v>
      </c>
      <c r="T329" s="38">
        <f t="shared" si="78"/>
        <v>0.76965644629374774</v>
      </c>
      <c r="U329" s="38">
        <f t="shared" si="79"/>
        <v>-0.22111652048287644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23968881</v>
      </c>
      <c r="E330" s="33">
        <v>22403591</v>
      </c>
      <c r="F330" s="33">
        <v>5277000</v>
      </c>
      <c r="G330" s="38">
        <f t="shared" si="72"/>
        <v>0.22016046556366148</v>
      </c>
      <c r="H330" s="33">
        <v>7222679</v>
      </c>
      <c r="I330" s="38">
        <f t="shared" si="73"/>
        <v>0.30133567770643943</v>
      </c>
      <c r="J330" s="33">
        <v>3760452</v>
      </c>
      <c r="K330" s="38">
        <f t="shared" si="74"/>
        <v>0.1678504129092519</v>
      </c>
      <c r="L330" s="33">
        <v>4628671</v>
      </c>
      <c r="M330" s="38">
        <f t="shared" si="75"/>
        <v>0.20660397701422062</v>
      </c>
      <c r="N330" s="33">
        <f t="shared" si="76"/>
        <v>20888802</v>
      </c>
      <c r="O330" s="38">
        <f t="shared" si="77"/>
        <v>0.93238633038783825</v>
      </c>
      <c r="P330" s="33">
        <v>6384946</v>
      </c>
      <c r="Q330" s="33">
        <v>26197160</v>
      </c>
      <c r="R330" s="33">
        <v>22010454</v>
      </c>
      <c r="S330" s="33">
        <v>20515912</v>
      </c>
      <c r="T330" s="38">
        <f t="shared" si="78"/>
        <v>0.93209853826731603</v>
      </c>
      <c r="U330" s="38">
        <f t="shared" si="79"/>
        <v>-0.27506497314151135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12511609</v>
      </c>
      <c r="E331" s="33">
        <v>13420546</v>
      </c>
      <c r="F331" s="33">
        <v>2389784</v>
      </c>
      <c r="G331" s="38">
        <f t="shared" si="72"/>
        <v>0.19100532953035856</v>
      </c>
      <c r="H331" s="33">
        <v>3201969</v>
      </c>
      <c r="I331" s="38">
        <f t="shared" si="73"/>
        <v>0.25591984212422242</v>
      </c>
      <c r="J331" s="33">
        <v>2677018</v>
      </c>
      <c r="K331" s="38">
        <f t="shared" si="74"/>
        <v>0.1994716161324584</v>
      </c>
      <c r="L331" s="33">
        <v>3302438</v>
      </c>
      <c r="M331" s="38">
        <f t="shared" si="75"/>
        <v>0.24607329686884571</v>
      </c>
      <c r="N331" s="33">
        <f t="shared" si="76"/>
        <v>11571209</v>
      </c>
      <c r="O331" s="38">
        <f t="shared" si="77"/>
        <v>0.86220106097024662</v>
      </c>
      <c r="P331" s="33">
        <v>3823116</v>
      </c>
      <c r="Q331" s="33">
        <v>13494390</v>
      </c>
      <c r="R331" s="33">
        <v>12667075</v>
      </c>
      <c r="S331" s="33">
        <v>11610089</v>
      </c>
      <c r="T331" s="38">
        <f t="shared" si="78"/>
        <v>0.91655642679939919</v>
      </c>
      <c r="U331" s="38">
        <f t="shared" si="79"/>
        <v>-0.13619204858026801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216159300</v>
      </c>
      <c r="E332" s="34">
        <f>SUM(E324:E331)</f>
        <v>211700943</v>
      </c>
      <c r="F332" s="34">
        <f>SUM(F324:F331)</f>
        <v>38413269</v>
      </c>
      <c r="G332" s="39">
        <f t="shared" si="72"/>
        <v>0.17770814857376019</v>
      </c>
      <c r="H332" s="34">
        <f>SUM(H324:H331)</f>
        <v>53656970</v>
      </c>
      <c r="I332" s="39">
        <f t="shared" si="73"/>
        <v>0.24822882938647561</v>
      </c>
      <c r="J332" s="34">
        <f>SUM(J324:J331)</f>
        <v>53975129</v>
      </c>
      <c r="K332" s="39">
        <f t="shared" si="74"/>
        <v>0.25495932250051434</v>
      </c>
      <c r="L332" s="34">
        <f>SUM(L324:L331)</f>
        <v>50193838</v>
      </c>
      <c r="M332" s="39">
        <f t="shared" si="75"/>
        <v>0.23709784797699271</v>
      </c>
      <c r="N332" s="34">
        <f t="shared" si="76"/>
        <v>196239206</v>
      </c>
      <c r="O332" s="39">
        <f t="shared" si="77"/>
        <v>0.92696425069774013</v>
      </c>
      <c r="P332" s="34">
        <f>SUM(P324:P331)</f>
        <v>48102429</v>
      </c>
      <c r="Q332" s="34">
        <f>SUM(Q324:Q331)</f>
        <v>225718874</v>
      </c>
      <c r="R332" s="34">
        <f>SUM(R324:R331)</f>
        <v>216320411</v>
      </c>
      <c r="S332" s="34">
        <f>SUM(S324:S331)</f>
        <v>187116601</v>
      </c>
      <c r="T332" s="39">
        <f t="shared" si="78"/>
        <v>0.86499743660342809</v>
      </c>
      <c r="U332" s="39">
        <f t="shared" si="79"/>
        <v>4.3478240984462513E-2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256430</v>
      </c>
      <c r="E333" s="33">
        <v>252216</v>
      </c>
      <c r="F333" s="33">
        <v>53904</v>
      </c>
      <c r="G333" s="38">
        <f t="shared" si="72"/>
        <v>0.21020941387513162</v>
      </c>
      <c r="H333" s="33">
        <v>66043</v>
      </c>
      <c r="I333" s="38">
        <f t="shared" si="73"/>
        <v>0.2575478688141013</v>
      </c>
      <c r="J333" s="33">
        <v>45234</v>
      </c>
      <c r="K333" s="38">
        <f t="shared" si="74"/>
        <v>0.17934627462175279</v>
      </c>
      <c r="L333" s="33">
        <v>61046</v>
      </c>
      <c r="M333" s="38">
        <f t="shared" si="75"/>
        <v>0.24203857011450503</v>
      </c>
      <c r="N333" s="33">
        <f t="shared" si="76"/>
        <v>226227</v>
      </c>
      <c r="O333" s="38">
        <f t="shared" si="77"/>
        <v>0.89695736987344177</v>
      </c>
      <c r="P333" s="33">
        <v>56832</v>
      </c>
      <c r="Q333" s="33">
        <v>255828</v>
      </c>
      <c r="R333" s="33">
        <v>271736</v>
      </c>
      <c r="S333" s="33">
        <v>250855</v>
      </c>
      <c r="T333" s="38">
        <f t="shared" si="78"/>
        <v>0.92315703476904054</v>
      </c>
      <c r="U333" s="38">
        <f t="shared" si="79"/>
        <v>7.4148367117117031E-2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1512976</v>
      </c>
      <c r="E334" s="33">
        <v>1684976</v>
      </c>
      <c r="F334" s="33">
        <v>240458</v>
      </c>
      <c r="G334" s="38">
        <f t="shared" si="72"/>
        <v>0.15893047873859201</v>
      </c>
      <c r="H334" s="33">
        <v>329557</v>
      </c>
      <c r="I334" s="38">
        <f t="shared" si="73"/>
        <v>0.217820375207538</v>
      </c>
      <c r="J334" s="33">
        <v>363820</v>
      </c>
      <c r="K334" s="38">
        <f t="shared" si="74"/>
        <v>0.21591998936483367</v>
      </c>
      <c r="L334" s="33">
        <v>432755</v>
      </c>
      <c r="M334" s="38">
        <f t="shared" si="75"/>
        <v>0.25683155130992963</v>
      </c>
      <c r="N334" s="33">
        <f t="shared" si="76"/>
        <v>1366590</v>
      </c>
      <c r="O334" s="38">
        <f t="shared" si="77"/>
        <v>0.81104419291432039</v>
      </c>
      <c r="P334" s="33">
        <v>232868</v>
      </c>
      <c r="Q334" s="33">
        <v>1269184</v>
      </c>
      <c r="R334" s="33">
        <v>1122998</v>
      </c>
      <c r="S334" s="33">
        <v>1025544</v>
      </c>
      <c r="T334" s="38">
        <f t="shared" si="78"/>
        <v>0.9132197920210009</v>
      </c>
      <c r="U334" s="38">
        <f t="shared" si="79"/>
        <v>0.85837040726935432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8997937</v>
      </c>
      <c r="E335" s="33">
        <v>8728572</v>
      </c>
      <c r="F335" s="33">
        <v>1793673</v>
      </c>
      <c r="G335" s="38">
        <f t="shared" si="72"/>
        <v>0.19934269377525093</v>
      </c>
      <c r="H335" s="33">
        <v>2293060</v>
      </c>
      <c r="I335" s="38">
        <f t="shared" si="73"/>
        <v>0.25484286009115198</v>
      </c>
      <c r="J335" s="33">
        <v>2156067</v>
      </c>
      <c r="K335" s="38">
        <f t="shared" si="74"/>
        <v>0.24701256975367791</v>
      </c>
      <c r="L335" s="33">
        <v>1994141</v>
      </c>
      <c r="M335" s="38">
        <f t="shared" si="75"/>
        <v>0.22846131073903039</v>
      </c>
      <c r="N335" s="33">
        <f t="shared" si="76"/>
        <v>8236941</v>
      </c>
      <c r="O335" s="38">
        <f t="shared" si="77"/>
        <v>0.94367566653514456</v>
      </c>
      <c r="P335" s="33">
        <v>1799531</v>
      </c>
      <c r="Q335" s="33">
        <v>3000097</v>
      </c>
      <c r="R335" s="33">
        <v>11538161</v>
      </c>
      <c r="S335" s="33">
        <v>6843653</v>
      </c>
      <c r="T335" s="38">
        <f t="shared" si="78"/>
        <v>0.59313204244593221</v>
      </c>
      <c r="U335" s="38">
        <f t="shared" si="79"/>
        <v>0.10814484440668148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10767343</v>
      </c>
      <c r="E337" s="34">
        <f>SUM(E333:E336)</f>
        <v>10665764</v>
      </c>
      <c r="F337" s="34">
        <f>SUM(F333:F336)</f>
        <v>2088035</v>
      </c>
      <c r="G337" s="39">
        <f t="shared" si="72"/>
        <v>0.19392295759501671</v>
      </c>
      <c r="H337" s="34">
        <f>SUM(H333:H336)</f>
        <v>2688660</v>
      </c>
      <c r="I337" s="39">
        <f t="shared" si="73"/>
        <v>0.24970505722721009</v>
      </c>
      <c r="J337" s="34">
        <f>SUM(J333:J336)</f>
        <v>2565121</v>
      </c>
      <c r="K337" s="39">
        <f t="shared" si="74"/>
        <v>0.24050044610025123</v>
      </c>
      <c r="L337" s="34">
        <f>SUM(L333:L336)</f>
        <v>2487942</v>
      </c>
      <c r="M337" s="39">
        <f t="shared" si="75"/>
        <v>0.23326430249159835</v>
      </c>
      <c r="N337" s="34">
        <f t="shared" si="76"/>
        <v>9829758</v>
      </c>
      <c r="O337" s="39">
        <f t="shared" si="77"/>
        <v>0.92161780440669794</v>
      </c>
      <c r="P337" s="34">
        <f>SUM(P333:P336)</f>
        <v>2089231</v>
      </c>
      <c r="Q337" s="34">
        <f>SUM(Q333:Q336)</f>
        <v>4525109</v>
      </c>
      <c r="R337" s="34">
        <f>SUM(R333:R336)</f>
        <v>12932895</v>
      </c>
      <c r="S337" s="34">
        <f>SUM(S333:S336)</f>
        <v>8120052</v>
      </c>
      <c r="T337" s="39">
        <f t="shared" si="78"/>
        <v>0.62786035145263297</v>
      </c>
      <c r="U337" s="39">
        <f t="shared" si="79"/>
        <v>0.19084103193950308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1854220703</v>
      </c>
      <c r="E338" s="34">
        <f>SUM(E302,E304:E309,E311:E316,E318:E322,E324:E331,E333:E336)</f>
        <v>1930835369</v>
      </c>
      <c r="F338" s="34">
        <f>SUM(F302,F304:F309,F311:F316,F318:F322,F324:F331,F333:F336)</f>
        <v>366027426</v>
      </c>
      <c r="G338" s="39">
        <f t="shared" si="72"/>
        <v>0.19740229704467926</v>
      </c>
      <c r="H338" s="34">
        <f>SUM(H302,H304:H309,H311:H316,H318:H322,H324:H331,H333:H336)</f>
        <v>518380279</v>
      </c>
      <c r="I338" s="39">
        <f t="shared" si="73"/>
        <v>0.27956773331313622</v>
      </c>
      <c r="J338" s="34">
        <f>SUM(J302,J304:J309,J311:J316,J318:J322,J324:J331,J333:J336)</f>
        <v>477335839</v>
      </c>
      <c r="K338" s="39">
        <f t="shared" si="74"/>
        <v>0.24721726495367508</v>
      </c>
      <c r="L338" s="34">
        <f>SUM(L302,L304:L309,L311:L316,L318:L322,L324:L331,L333:L336)</f>
        <v>479749641</v>
      </c>
      <c r="M338" s="39">
        <f t="shared" si="75"/>
        <v>0.24846739846518731</v>
      </c>
      <c r="N338" s="34">
        <f t="shared" si="76"/>
        <v>1841493185</v>
      </c>
      <c r="O338" s="39">
        <f t="shared" si="77"/>
        <v>0.95372874071274583</v>
      </c>
      <c r="P338" s="34">
        <f>SUM(P302,P304:P309,P311:P316,P318:P322,P324:P331,P333:P336)</f>
        <v>488287123</v>
      </c>
      <c r="Q338" s="34">
        <f>SUM(Q302,Q304:Q309,Q311:Q316,Q318:Q322,Q324:Q331,Q333:Q336)</f>
        <v>1840445614</v>
      </c>
      <c r="R338" s="34">
        <f>SUM(R302,R304:R309,R311:R316,R318:R322,R324:R331,R333:R336)</f>
        <v>1843945816</v>
      </c>
      <c r="S338" s="34">
        <f>SUM(S302,S304:S309,S311:S316,S318:S322,S324:S331,S333:S336)</f>
        <v>1816452626</v>
      </c>
      <c r="T338" s="39">
        <f t="shared" si="78"/>
        <v>0.98509002284045422</v>
      </c>
      <c r="U338" s="39">
        <f t="shared" si="79"/>
        <v>-1.7484552833477052E-2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9914217573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9736007682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1801296742</v>
      </c>
      <c r="G339" s="41">
        <f t="shared" si="72"/>
        <v>0.18168824001861553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2434401028</v>
      </c>
      <c r="I339" s="41">
        <f t="shared" si="73"/>
        <v>0.24554645992738292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2217947217</v>
      </c>
      <c r="K339" s="41">
        <f t="shared" si="74"/>
        <v>0.2278086962791285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2292650128</v>
      </c>
      <c r="M339" s="41">
        <f t="shared" si="75"/>
        <v>0.23548154468270066</v>
      </c>
      <c r="N339" s="36">
        <f t="shared" si="76"/>
        <v>8746295115</v>
      </c>
      <c r="O339" s="41">
        <f t="shared" si="77"/>
        <v>0.89834513289982432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2153975273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8939547368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8648736339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8139541723</v>
      </c>
      <c r="T339" s="41">
        <f t="shared" si="78"/>
        <v>0.9411249694705256</v>
      </c>
      <c r="U339" s="41">
        <f t="shared" si="79"/>
        <v>6.4380894589777471E-2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461917751</v>
      </c>
      <c r="E8" s="33">
        <v>457823311</v>
      </c>
      <c r="F8" s="33">
        <v>105354139</v>
      </c>
      <c r="G8" s="38">
        <f>IF(($D8       =0),0,($F8       /$D8       ))</f>
        <v>0.22807986653883755</v>
      </c>
      <c r="H8" s="33">
        <v>114123546</v>
      </c>
      <c r="I8" s="38">
        <f>IF(($D8       =0),0,($H8       /$D8       ))</f>
        <v>0.24706464679682769</v>
      </c>
      <c r="J8" s="33">
        <v>105445496</v>
      </c>
      <c r="K8" s="38">
        <f>IF(($E8       =0),0,($J8       /$E8       ))</f>
        <v>0.23031919403509796</v>
      </c>
      <c r="L8" s="33">
        <v>108136168</v>
      </c>
      <c r="M8" s="38">
        <f>IF(($E8       =0),0,($L8       /$E8       ))</f>
        <v>0.23619629101847983</v>
      </c>
      <c r="N8" s="33">
        <f>$F8       +$H8       +$J8       +$L8</f>
        <v>433059349</v>
      </c>
      <c r="O8" s="38">
        <f>IF(($E8       =0),0,($N8       /$E8       ))</f>
        <v>0.94590934667369964</v>
      </c>
      <c r="P8" s="33">
        <v>104864630</v>
      </c>
      <c r="Q8" s="33">
        <v>436527525</v>
      </c>
      <c r="R8" s="33">
        <v>449564520</v>
      </c>
      <c r="S8" s="33">
        <v>419099413</v>
      </c>
      <c r="T8" s="38">
        <f>IF(($R8       =0),0,($S8       /$R8       ))</f>
        <v>0.93223418298223359</v>
      </c>
      <c r="U8" s="38">
        <f>IF(($P8       =0),0,(($L8       /$P8       )-1))</f>
        <v>3.1197726058824538E-2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716588030</v>
      </c>
      <c r="E9" s="33">
        <v>614879650</v>
      </c>
      <c r="F9" s="33">
        <v>72688213</v>
      </c>
      <c r="G9" s="38">
        <f>IF(($D9       =0),0,($F9       /$D9       ))</f>
        <v>0.10143654367210125</v>
      </c>
      <c r="H9" s="33">
        <v>138294864</v>
      </c>
      <c r="I9" s="38">
        <f>IF(($D9       =0),0,($H9       /$D9       ))</f>
        <v>0.19299075369707194</v>
      </c>
      <c r="J9" s="33">
        <v>118888137</v>
      </c>
      <c r="K9" s="38">
        <f>IF(($E9       =0),0,($J9       /$E9       ))</f>
        <v>0.19335188113641424</v>
      </c>
      <c r="L9" s="33">
        <v>111981140</v>
      </c>
      <c r="M9" s="38">
        <f>IF(($E9       =0),0,($L9       /$E9       ))</f>
        <v>0.18211879349072618</v>
      </c>
      <c r="N9" s="33">
        <f>$F9       +$H9       +$J9       +$L9</f>
        <v>441852354</v>
      </c>
      <c r="O9" s="38">
        <f>IF(($E9       =0),0,($N9       /$E9       ))</f>
        <v>0.71859973573690394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1178505781</v>
      </c>
      <c r="E10" s="34">
        <f>SUM(E8:E9)</f>
        <v>1072702961</v>
      </c>
      <c r="F10" s="34">
        <f>SUM(F8:F9)</f>
        <v>178042352</v>
      </c>
      <c r="G10" s="39">
        <f t="shared" ref="G10:G54" si="0">IF(($D10      =0),0,($F10      /$D10      ))</f>
        <v>0.15107465306527842</v>
      </c>
      <c r="H10" s="34">
        <f>SUM(H8:H9)</f>
        <v>252418410</v>
      </c>
      <c r="I10" s="39">
        <f t="shared" ref="I10:I54" si="1">IF(($D10      =0),0,($H10      /$D10      ))</f>
        <v>0.21418512668288728</v>
      </c>
      <c r="J10" s="34">
        <f>SUM(J8:J9)</f>
        <v>224333633</v>
      </c>
      <c r="K10" s="39">
        <f t="shared" ref="K10:K54" si="2">IF(($E10      =0),0,($J10      /$E10      ))</f>
        <v>0.2091293127324555</v>
      </c>
      <c r="L10" s="34">
        <f>SUM(L8:L9)</f>
        <v>220117308</v>
      </c>
      <c r="M10" s="39">
        <f t="shared" ref="M10:M54" si="3">IF(($E10      =0),0,($L10      /$E10      ))</f>
        <v>0.20519875119464689</v>
      </c>
      <c r="N10" s="34">
        <f t="shared" ref="N10:N54" si="4">$F10      +$H10      +$J10      +$L10</f>
        <v>874911703</v>
      </c>
      <c r="O10" s="39">
        <f t="shared" ref="O10:O54" si="5">IF(($E10      =0),0,($N10      /$E10      ))</f>
        <v>0.81561413998930876</v>
      </c>
      <c r="P10" s="34">
        <f>SUM(P8:P9)</f>
        <v>104864630</v>
      </c>
      <c r="Q10" s="34">
        <f>SUM(Q8:Q9)</f>
        <v>436527525</v>
      </c>
      <c r="R10" s="34">
        <f>SUM(R8:R9)</f>
        <v>449564520</v>
      </c>
      <c r="S10" s="34">
        <f>SUM(S8:S9)</f>
        <v>419099413</v>
      </c>
      <c r="T10" s="39">
        <f t="shared" ref="T10:T54" si="6">IF(($R10      =0),0,($S10      /$R10      ))</f>
        <v>0.93223418298223359</v>
      </c>
      <c r="U10" s="39">
        <f t="shared" ref="U10:U54" si="7">IF(($P10      =0),0,(($L10      /$P10      )-1))</f>
        <v>1.0990615043413587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7413189</v>
      </c>
      <c r="E11" s="33">
        <v>8487880</v>
      </c>
      <c r="F11" s="33">
        <v>1820293</v>
      </c>
      <c r="G11" s="38">
        <f t="shared" si="0"/>
        <v>0.24554790117991057</v>
      </c>
      <c r="H11" s="33">
        <v>2329503</v>
      </c>
      <c r="I11" s="38">
        <f t="shared" si="1"/>
        <v>0.31423763781012465</v>
      </c>
      <c r="J11" s="33">
        <v>1844293</v>
      </c>
      <c r="K11" s="38">
        <f t="shared" si="2"/>
        <v>0.21728547057686962</v>
      </c>
      <c r="L11" s="33">
        <v>2098574</v>
      </c>
      <c r="M11" s="38">
        <f t="shared" si="3"/>
        <v>0.24724359910837571</v>
      </c>
      <c r="N11" s="33">
        <f t="shared" si="4"/>
        <v>8092663</v>
      </c>
      <c r="O11" s="38">
        <f t="shared" si="5"/>
        <v>0.95343748969118314</v>
      </c>
      <c r="P11" s="33">
        <v>1947248</v>
      </c>
      <c r="Q11" s="33">
        <v>7159449</v>
      </c>
      <c r="R11" s="33">
        <v>7416789</v>
      </c>
      <c r="S11" s="33">
        <v>7155443</v>
      </c>
      <c r="T11" s="38">
        <f t="shared" si="6"/>
        <v>0.96476291829253868</v>
      </c>
      <c r="U11" s="38">
        <f t="shared" si="7"/>
        <v>7.7712751534473323E-2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3261267</v>
      </c>
      <c r="E12" s="33">
        <v>3327267</v>
      </c>
      <c r="F12" s="33">
        <v>733392</v>
      </c>
      <c r="G12" s="38">
        <f t="shared" si="0"/>
        <v>0.22487947168999042</v>
      </c>
      <c r="H12" s="33">
        <v>906694</v>
      </c>
      <c r="I12" s="38">
        <f t="shared" si="1"/>
        <v>0.27801894171805008</v>
      </c>
      <c r="J12" s="33">
        <v>611730</v>
      </c>
      <c r="K12" s="38">
        <f t="shared" si="2"/>
        <v>0.18385359515782773</v>
      </c>
      <c r="L12" s="33">
        <v>640685</v>
      </c>
      <c r="M12" s="38">
        <f t="shared" si="3"/>
        <v>0.19255593254163253</v>
      </c>
      <c r="N12" s="33">
        <f t="shared" si="4"/>
        <v>2892501</v>
      </c>
      <c r="O12" s="38">
        <f t="shared" si="5"/>
        <v>0.8693323980311769</v>
      </c>
      <c r="P12" s="33">
        <v>728213</v>
      </c>
      <c r="Q12" s="33">
        <v>3154004</v>
      </c>
      <c r="R12" s="33">
        <v>3653539</v>
      </c>
      <c r="S12" s="33">
        <v>3191947</v>
      </c>
      <c r="T12" s="38">
        <f t="shared" si="6"/>
        <v>0.87365893726603161</v>
      </c>
      <c r="U12" s="38">
        <f t="shared" si="7"/>
        <v>-0.12019560211092084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25189224</v>
      </c>
      <c r="E13" s="33">
        <v>25039224</v>
      </c>
      <c r="F13" s="33">
        <v>3740696</v>
      </c>
      <c r="G13" s="38">
        <f t="shared" si="0"/>
        <v>0.14850382052261712</v>
      </c>
      <c r="H13" s="33">
        <v>27514</v>
      </c>
      <c r="I13" s="38">
        <f t="shared" si="1"/>
        <v>1.0922924818962268E-3</v>
      </c>
      <c r="J13" s="33">
        <v>2068587</v>
      </c>
      <c r="K13" s="38">
        <f t="shared" si="2"/>
        <v>8.2613862154833559E-2</v>
      </c>
      <c r="L13" s="33">
        <v>18934802</v>
      </c>
      <c r="M13" s="38">
        <f t="shared" si="3"/>
        <v>0.75620562362475774</v>
      </c>
      <c r="N13" s="33">
        <f t="shared" si="4"/>
        <v>24771599</v>
      </c>
      <c r="O13" s="38">
        <f t="shared" si="5"/>
        <v>0.9893117694062723</v>
      </c>
      <c r="P13" s="33">
        <v>5776636</v>
      </c>
      <c r="Q13" s="33">
        <v>23623404</v>
      </c>
      <c r="R13" s="33">
        <v>23563404</v>
      </c>
      <c r="S13" s="33">
        <v>24961790</v>
      </c>
      <c r="T13" s="38">
        <f t="shared" si="6"/>
        <v>1.0593456700907899</v>
      </c>
      <c r="U13" s="38">
        <f t="shared" si="7"/>
        <v>2.27782501788238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9893992</v>
      </c>
      <c r="E14" s="33">
        <v>9204674</v>
      </c>
      <c r="F14" s="33">
        <v>1688654</v>
      </c>
      <c r="G14" s="38">
        <f t="shared" si="0"/>
        <v>0.17067468823504203</v>
      </c>
      <c r="H14" s="33">
        <v>2553192</v>
      </c>
      <c r="I14" s="38">
        <f t="shared" si="1"/>
        <v>0.25805478718802277</v>
      </c>
      <c r="J14" s="33">
        <v>1987613</v>
      </c>
      <c r="K14" s="38">
        <f t="shared" si="2"/>
        <v>0.21593518684094623</v>
      </c>
      <c r="L14" s="33">
        <v>1982276</v>
      </c>
      <c r="M14" s="38">
        <f t="shared" si="3"/>
        <v>0.2153553727160788</v>
      </c>
      <c r="N14" s="33">
        <f t="shared" si="4"/>
        <v>8211735</v>
      </c>
      <c r="O14" s="38">
        <f t="shared" si="5"/>
        <v>0.89212665217692666</v>
      </c>
      <c r="P14" s="33">
        <v>1742320</v>
      </c>
      <c r="Q14" s="33">
        <v>9268475</v>
      </c>
      <c r="R14" s="33">
        <v>7199770</v>
      </c>
      <c r="S14" s="33">
        <v>7727360</v>
      </c>
      <c r="T14" s="38">
        <f t="shared" si="6"/>
        <v>1.0732787297372</v>
      </c>
      <c r="U14" s="38">
        <f t="shared" si="7"/>
        <v>0.13772211763625508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17603566</v>
      </c>
      <c r="E15" s="33">
        <v>16009823</v>
      </c>
      <c r="F15" s="33">
        <v>3268065</v>
      </c>
      <c r="G15" s="38">
        <f t="shared" si="0"/>
        <v>0.18564789656822941</v>
      </c>
      <c r="H15" s="33">
        <v>2859732</v>
      </c>
      <c r="I15" s="38">
        <f t="shared" si="1"/>
        <v>0.16245185776563681</v>
      </c>
      <c r="J15" s="33">
        <v>3122747</v>
      </c>
      <c r="K15" s="38">
        <f t="shared" si="2"/>
        <v>0.19505193780093633</v>
      </c>
      <c r="L15" s="33">
        <v>2249577</v>
      </c>
      <c r="M15" s="38">
        <f t="shared" si="3"/>
        <v>0.14051229673182519</v>
      </c>
      <c r="N15" s="33">
        <f t="shared" si="4"/>
        <v>11500121</v>
      </c>
      <c r="O15" s="38">
        <f t="shared" si="5"/>
        <v>0.71831656102631491</v>
      </c>
      <c r="P15" s="33">
        <v>2908243</v>
      </c>
      <c r="Q15" s="33">
        <v>17432077</v>
      </c>
      <c r="R15" s="33">
        <v>16913405</v>
      </c>
      <c r="S15" s="33">
        <v>9782588</v>
      </c>
      <c r="T15" s="38">
        <f t="shared" si="6"/>
        <v>0.57839258268811045</v>
      </c>
      <c r="U15" s="38">
        <f t="shared" si="7"/>
        <v>-0.22648245005661494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29328257</v>
      </c>
      <c r="E16" s="33">
        <v>27336109</v>
      </c>
      <c r="F16" s="33">
        <v>5889617</v>
      </c>
      <c r="G16" s="38">
        <f t="shared" si="0"/>
        <v>0.20081715050437535</v>
      </c>
      <c r="H16" s="33">
        <v>6959922</v>
      </c>
      <c r="I16" s="38">
        <f t="shared" si="1"/>
        <v>0.2373111364920186</v>
      </c>
      <c r="J16" s="33">
        <v>5912259</v>
      </c>
      <c r="K16" s="38">
        <f t="shared" si="2"/>
        <v>0.21628019554648395</v>
      </c>
      <c r="L16" s="33">
        <v>6279917</v>
      </c>
      <c r="M16" s="38">
        <f t="shared" si="3"/>
        <v>0.22972973220146289</v>
      </c>
      <c r="N16" s="33">
        <f t="shared" si="4"/>
        <v>25041715</v>
      </c>
      <c r="O16" s="38">
        <f t="shared" si="5"/>
        <v>0.91606727936298471</v>
      </c>
      <c r="P16" s="33">
        <v>6988425</v>
      </c>
      <c r="Q16" s="33">
        <v>25504830</v>
      </c>
      <c r="R16" s="33">
        <v>25389198</v>
      </c>
      <c r="S16" s="33">
        <v>25294145</v>
      </c>
      <c r="T16" s="38">
        <f t="shared" si="6"/>
        <v>0.99625616374333681</v>
      </c>
      <c r="U16" s="38">
        <f t="shared" si="7"/>
        <v>-0.10138307272382552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14688716</v>
      </c>
      <c r="E17" s="33">
        <v>14549989</v>
      </c>
      <c r="F17" s="33">
        <v>2520638</v>
      </c>
      <c r="G17" s="38">
        <f t="shared" si="0"/>
        <v>0.17160369905715381</v>
      </c>
      <c r="H17" s="33">
        <v>2410728</v>
      </c>
      <c r="I17" s="38">
        <f t="shared" si="1"/>
        <v>0.16412108451140317</v>
      </c>
      <c r="J17" s="33">
        <v>2698520</v>
      </c>
      <c r="K17" s="38">
        <f t="shared" si="2"/>
        <v>0.18546543231063611</v>
      </c>
      <c r="L17" s="33">
        <v>2674981</v>
      </c>
      <c r="M17" s="38">
        <f t="shared" si="3"/>
        <v>0.18384763040027041</v>
      </c>
      <c r="N17" s="33">
        <f t="shared" si="4"/>
        <v>10304867</v>
      </c>
      <c r="O17" s="38">
        <f t="shared" si="5"/>
        <v>0.70823881722522264</v>
      </c>
      <c r="P17" s="33">
        <v>2394861</v>
      </c>
      <c r="Q17" s="33">
        <v>26161637</v>
      </c>
      <c r="R17" s="33">
        <v>10481808</v>
      </c>
      <c r="S17" s="33">
        <v>9180986</v>
      </c>
      <c r="T17" s="38">
        <f t="shared" si="6"/>
        <v>0.87589717346473051</v>
      </c>
      <c r="U17" s="38">
        <f t="shared" si="7"/>
        <v>0.11696712251775776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14605973</v>
      </c>
      <c r="E18" s="33">
        <v>25720973</v>
      </c>
      <c r="F18" s="33">
        <v>996283</v>
      </c>
      <c r="G18" s="38">
        <f t="shared" si="0"/>
        <v>6.8210656010386977E-2</v>
      </c>
      <c r="H18" s="33">
        <v>1475685</v>
      </c>
      <c r="I18" s="38">
        <f t="shared" si="1"/>
        <v>0.10103298150694924</v>
      </c>
      <c r="J18" s="33">
        <v>3504739</v>
      </c>
      <c r="K18" s="38">
        <f t="shared" si="2"/>
        <v>0.13625996963645193</v>
      </c>
      <c r="L18" s="33">
        <v>3959468</v>
      </c>
      <c r="M18" s="38">
        <f t="shared" si="3"/>
        <v>0.15393927749156303</v>
      </c>
      <c r="N18" s="33">
        <f t="shared" si="4"/>
        <v>9936175</v>
      </c>
      <c r="O18" s="38">
        <f t="shared" si="5"/>
        <v>0.386306342298948</v>
      </c>
      <c r="P18" s="33">
        <v>2336394</v>
      </c>
      <c r="Q18" s="33">
        <v>29761600</v>
      </c>
      <c r="R18" s="33">
        <v>30821400</v>
      </c>
      <c r="S18" s="33">
        <v>8030301</v>
      </c>
      <c r="T18" s="38">
        <f t="shared" si="6"/>
        <v>0.26054303178960075</v>
      </c>
      <c r="U18" s="38">
        <f t="shared" si="7"/>
        <v>0.69469190556044924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121984184</v>
      </c>
      <c r="E19" s="34">
        <f>SUM(E11:E18)</f>
        <v>129675939</v>
      </c>
      <c r="F19" s="34">
        <f>SUM(F11:F18)</f>
        <v>20657638</v>
      </c>
      <c r="G19" s="39">
        <f t="shared" si="0"/>
        <v>0.1693468556546642</v>
      </c>
      <c r="H19" s="34">
        <f>SUM(H11:H18)</f>
        <v>19522970</v>
      </c>
      <c r="I19" s="39">
        <f t="shared" si="1"/>
        <v>0.16004509240312662</v>
      </c>
      <c r="J19" s="34">
        <f>SUM(J11:J18)</f>
        <v>21750488</v>
      </c>
      <c r="K19" s="39">
        <f t="shared" si="2"/>
        <v>0.1677295585266593</v>
      </c>
      <c r="L19" s="34">
        <f>SUM(L11:L18)</f>
        <v>38820280</v>
      </c>
      <c r="M19" s="39">
        <f t="shared" si="3"/>
        <v>0.29936378559788179</v>
      </c>
      <c r="N19" s="34">
        <f t="shared" si="4"/>
        <v>100751376</v>
      </c>
      <c r="O19" s="39">
        <f t="shared" si="5"/>
        <v>0.77694734101751906</v>
      </c>
      <c r="P19" s="34">
        <f>SUM(P11:P18)</f>
        <v>24822340</v>
      </c>
      <c r="Q19" s="34">
        <f>SUM(Q11:Q18)</f>
        <v>142065476</v>
      </c>
      <c r="R19" s="34">
        <f>SUM(R11:R18)</f>
        <v>125439313</v>
      </c>
      <c r="S19" s="34">
        <f>SUM(S11:S18)</f>
        <v>95324560</v>
      </c>
      <c r="T19" s="39">
        <f t="shared" si="6"/>
        <v>0.75992571802430076</v>
      </c>
      <c r="U19" s="39">
        <f t="shared" si="7"/>
        <v>0.56392507716838947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1380000</v>
      </c>
      <c r="E20" s="33">
        <v>1998923</v>
      </c>
      <c r="F20" s="33">
        <v>346751</v>
      </c>
      <c r="G20" s="38">
        <f t="shared" si="0"/>
        <v>0.25126884057971016</v>
      </c>
      <c r="H20" s="33">
        <v>552931</v>
      </c>
      <c r="I20" s="38">
        <f t="shared" si="1"/>
        <v>0.40067463768115941</v>
      </c>
      <c r="J20" s="33">
        <v>441128</v>
      </c>
      <c r="K20" s="38">
        <f t="shared" si="2"/>
        <v>0.22068283770810582</v>
      </c>
      <c r="L20" s="33">
        <v>121166</v>
      </c>
      <c r="M20" s="38">
        <f t="shared" si="3"/>
        <v>6.0615641522960111E-2</v>
      </c>
      <c r="N20" s="33">
        <f t="shared" si="4"/>
        <v>1461976</v>
      </c>
      <c r="O20" s="38">
        <f t="shared" si="5"/>
        <v>0.73138184912575421</v>
      </c>
      <c r="P20" s="33">
        <v>319221</v>
      </c>
      <c r="Q20" s="33">
        <v>1380000</v>
      </c>
      <c r="R20" s="33">
        <v>1480000</v>
      </c>
      <c r="S20" s="33">
        <v>394132</v>
      </c>
      <c r="T20" s="38">
        <f t="shared" si="6"/>
        <v>0.26630540540540543</v>
      </c>
      <c r="U20" s="38">
        <f t="shared" si="7"/>
        <v>-0.62043223973360151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40900640</v>
      </c>
      <c r="E21" s="33">
        <v>41158756</v>
      </c>
      <c r="F21" s="33">
        <v>7175319</v>
      </c>
      <c r="G21" s="38">
        <f t="shared" si="0"/>
        <v>0.17543292721091894</v>
      </c>
      <c r="H21" s="33">
        <v>7750494</v>
      </c>
      <c r="I21" s="38">
        <f t="shared" si="1"/>
        <v>0.18949566559349681</v>
      </c>
      <c r="J21" s="33">
        <v>7402646</v>
      </c>
      <c r="K21" s="38">
        <f t="shared" si="2"/>
        <v>0.17985592178733487</v>
      </c>
      <c r="L21" s="33">
        <v>8055717</v>
      </c>
      <c r="M21" s="38">
        <f t="shared" si="3"/>
        <v>0.19572304371881405</v>
      </c>
      <c r="N21" s="33">
        <f t="shared" si="4"/>
        <v>30384176</v>
      </c>
      <c r="O21" s="38">
        <f t="shared" si="5"/>
        <v>0.73821900739662782</v>
      </c>
      <c r="P21" s="33">
        <v>7699089</v>
      </c>
      <c r="Q21" s="33">
        <v>33590607</v>
      </c>
      <c r="R21" s="33">
        <v>34592648</v>
      </c>
      <c r="S21" s="33">
        <v>29418395</v>
      </c>
      <c r="T21" s="38">
        <f t="shared" si="6"/>
        <v>0.85042333272665338</v>
      </c>
      <c r="U21" s="38">
        <f t="shared" si="7"/>
        <v>4.6320804967964424E-2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1867212</v>
      </c>
      <c r="E22" s="33">
        <v>1902212</v>
      </c>
      <c r="F22" s="33">
        <v>147574</v>
      </c>
      <c r="G22" s="38">
        <f t="shared" si="0"/>
        <v>7.9034410661456764E-2</v>
      </c>
      <c r="H22" s="33">
        <v>104712</v>
      </c>
      <c r="I22" s="38">
        <f t="shared" si="1"/>
        <v>5.607933110969724E-2</v>
      </c>
      <c r="J22" s="33">
        <v>84667</v>
      </c>
      <c r="K22" s="38">
        <f t="shared" si="2"/>
        <v>4.4509760216001164E-2</v>
      </c>
      <c r="L22" s="33">
        <v>771524</v>
      </c>
      <c r="M22" s="38">
        <f t="shared" si="3"/>
        <v>0.40559306743938112</v>
      </c>
      <c r="N22" s="33">
        <f t="shared" si="4"/>
        <v>1108477</v>
      </c>
      <c r="O22" s="38">
        <f t="shared" si="5"/>
        <v>0.58273052635563227</v>
      </c>
      <c r="P22" s="33">
        <v>710523</v>
      </c>
      <c r="Q22" s="33">
        <v>2789901</v>
      </c>
      <c r="R22" s="33">
        <v>2819901</v>
      </c>
      <c r="S22" s="33">
        <v>1834591</v>
      </c>
      <c r="T22" s="38">
        <f t="shared" si="6"/>
        <v>0.65058702415439407</v>
      </c>
      <c r="U22" s="38">
        <f t="shared" si="7"/>
        <v>8.5853659909672198E-2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1114633</v>
      </c>
      <c r="E23" s="33">
        <v>3149107</v>
      </c>
      <c r="F23" s="33">
        <v>768347</v>
      </c>
      <c r="G23" s="38">
        <f t="shared" si="0"/>
        <v>0.6893273391331497</v>
      </c>
      <c r="H23" s="33">
        <v>808994</v>
      </c>
      <c r="I23" s="38">
        <f t="shared" si="1"/>
        <v>0.7257940505978201</v>
      </c>
      <c r="J23" s="33">
        <v>429589</v>
      </c>
      <c r="K23" s="38">
        <f t="shared" si="2"/>
        <v>0.13641613320855722</v>
      </c>
      <c r="L23" s="33">
        <v>651001</v>
      </c>
      <c r="M23" s="38">
        <f t="shared" si="3"/>
        <v>0.20672558919084044</v>
      </c>
      <c r="N23" s="33">
        <f t="shared" si="4"/>
        <v>2657931</v>
      </c>
      <c r="O23" s="38">
        <f t="shared" si="5"/>
        <v>0.84402689397343433</v>
      </c>
      <c r="P23" s="33">
        <v>575734</v>
      </c>
      <c r="Q23" s="33">
        <v>2288000</v>
      </c>
      <c r="R23" s="33">
        <v>2438000</v>
      </c>
      <c r="S23" s="33">
        <v>2532108</v>
      </c>
      <c r="T23" s="38">
        <f t="shared" si="6"/>
        <v>1.0386004922067269</v>
      </c>
      <c r="U23" s="38">
        <f t="shared" si="7"/>
        <v>0.13073224787836057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10676255</v>
      </c>
      <c r="E24" s="33">
        <v>8966627</v>
      </c>
      <c r="F24" s="33">
        <v>2020088</v>
      </c>
      <c r="G24" s="38">
        <f t="shared" si="0"/>
        <v>0.18921316510330635</v>
      </c>
      <c r="H24" s="33">
        <v>2358199</v>
      </c>
      <c r="I24" s="38">
        <f t="shared" si="1"/>
        <v>0.2208826034972001</v>
      </c>
      <c r="J24" s="33">
        <v>2139685</v>
      </c>
      <c r="K24" s="38">
        <f t="shared" si="2"/>
        <v>0.23862763556463318</v>
      </c>
      <c r="L24" s="33">
        <v>2353815</v>
      </c>
      <c r="M24" s="38">
        <f t="shared" si="3"/>
        <v>0.26250841035319078</v>
      </c>
      <c r="N24" s="33">
        <f t="shared" si="4"/>
        <v>8871787</v>
      </c>
      <c r="O24" s="38">
        <f t="shared" si="5"/>
        <v>0.98942300153669827</v>
      </c>
      <c r="P24" s="33">
        <v>2100612</v>
      </c>
      <c r="Q24" s="33">
        <v>10306374</v>
      </c>
      <c r="R24" s="33">
        <v>10293873</v>
      </c>
      <c r="S24" s="33">
        <v>8210303</v>
      </c>
      <c r="T24" s="38">
        <f t="shared" si="6"/>
        <v>0.79759124675425863</v>
      </c>
      <c r="U24" s="38">
        <f t="shared" si="7"/>
        <v>0.12053772900469006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27785664</v>
      </c>
      <c r="E25" s="33">
        <v>27785664</v>
      </c>
      <c r="F25" s="33">
        <v>7524570</v>
      </c>
      <c r="G25" s="38">
        <f t="shared" si="0"/>
        <v>0.27080763662873053</v>
      </c>
      <c r="H25" s="33">
        <v>11663095</v>
      </c>
      <c r="I25" s="38">
        <f t="shared" si="1"/>
        <v>0.41975225065702948</v>
      </c>
      <c r="J25" s="33">
        <v>11857745</v>
      </c>
      <c r="K25" s="38">
        <f t="shared" si="2"/>
        <v>0.4267576617927864</v>
      </c>
      <c r="L25" s="33">
        <v>14754201</v>
      </c>
      <c r="M25" s="38">
        <f t="shared" si="3"/>
        <v>0.5310004828389201</v>
      </c>
      <c r="N25" s="33">
        <f t="shared" si="4"/>
        <v>45799611</v>
      </c>
      <c r="O25" s="38">
        <f t="shared" si="5"/>
        <v>1.6483180319174664</v>
      </c>
      <c r="P25" s="33">
        <v>8961309</v>
      </c>
      <c r="Q25" s="33">
        <v>25914682</v>
      </c>
      <c r="R25" s="33">
        <v>25914682</v>
      </c>
      <c r="S25" s="33">
        <v>17948862</v>
      </c>
      <c r="T25" s="38">
        <f t="shared" si="6"/>
        <v>0.69261363114546415</v>
      </c>
      <c r="U25" s="38">
        <f t="shared" si="7"/>
        <v>0.6464336850788206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60345000</v>
      </c>
      <c r="E26" s="33">
        <v>64754659</v>
      </c>
      <c r="F26" s="33">
        <v>16827288</v>
      </c>
      <c r="G26" s="38">
        <f t="shared" si="0"/>
        <v>0.2788514044245588</v>
      </c>
      <c r="H26" s="33">
        <v>15642488</v>
      </c>
      <c r="I26" s="38">
        <f t="shared" si="1"/>
        <v>0.259217631949623</v>
      </c>
      <c r="J26" s="33">
        <v>15153414</v>
      </c>
      <c r="K26" s="38">
        <f t="shared" si="2"/>
        <v>0.23401272177188054</v>
      </c>
      <c r="L26" s="33">
        <v>15199319</v>
      </c>
      <c r="M26" s="38">
        <f t="shared" si="3"/>
        <v>0.23472162829241366</v>
      </c>
      <c r="N26" s="33">
        <f t="shared" si="4"/>
        <v>62822509</v>
      </c>
      <c r="O26" s="38">
        <f t="shared" si="5"/>
        <v>0.97016199251392865</v>
      </c>
      <c r="P26" s="33">
        <v>18611782</v>
      </c>
      <c r="Q26" s="33">
        <v>65255268</v>
      </c>
      <c r="R26" s="33">
        <v>0</v>
      </c>
      <c r="S26" s="33">
        <v>65402139</v>
      </c>
      <c r="T26" s="38">
        <f t="shared" si="6"/>
        <v>0</v>
      </c>
      <c r="U26" s="38">
        <f t="shared" si="7"/>
        <v>-0.18334961155251017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144069404</v>
      </c>
      <c r="E27" s="34">
        <f>SUM(E20:E26)</f>
        <v>149715948</v>
      </c>
      <c r="F27" s="34">
        <f>SUM(F20:F26)</f>
        <v>34809937</v>
      </c>
      <c r="G27" s="39">
        <f t="shared" si="0"/>
        <v>0.24161921985878418</v>
      </c>
      <c r="H27" s="34">
        <f>SUM(H20:H26)</f>
        <v>38880913</v>
      </c>
      <c r="I27" s="39">
        <f t="shared" si="1"/>
        <v>0.2698762674134475</v>
      </c>
      <c r="J27" s="34">
        <f>SUM(J20:J26)</f>
        <v>37508874</v>
      </c>
      <c r="K27" s="39">
        <f t="shared" si="2"/>
        <v>0.25053359044956253</v>
      </c>
      <c r="L27" s="34">
        <f>SUM(L20:L26)</f>
        <v>41906743</v>
      </c>
      <c r="M27" s="39">
        <f t="shared" si="3"/>
        <v>0.27990834349858307</v>
      </c>
      <c r="N27" s="34">
        <f t="shared" si="4"/>
        <v>153106467</v>
      </c>
      <c r="O27" s="39">
        <f t="shared" si="5"/>
        <v>1.0226463449304679</v>
      </c>
      <c r="P27" s="34">
        <f>SUM(P20:P26)</f>
        <v>38978270</v>
      </c>
      <c r="Q27" s="34">
        <f>SUM(Q20:Q26)</f>
        <v>141524832</v>
      </c>
      <c r="R27" s="34">
        <f>SUM(R20:R26)</f>
        <v>77539104</v>
      </c>
      <c r="S27" s="34">
        <f>SUM(S20:S26)</f>
        <v>125740530</v>
      </c>
      <c r="T27" s="39">
        <f t="shared" si="6"/>
        <v>1.6216402242667132</v>
      </c>
      <c r="U27" s="39">
        <f t="shared" si="7"/>
        <v>7.5130912685452689E-2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3416255</v>
      </c>
      <c r="E28" s="33">
        <v>3676255</v>
      </c>
      <c r="F28" s="33">
        <v>1421598</v>
      </c>
      <c r="G28" s="38">
        <f t="shared" si="0"/>
        <v>0.41612760171591406</v>
      </c>
      <c r="H28" s="33">
        <v>1792741</v>
      </c>
      <c r="I28" s="38">
        <f t="shared" si="1"/>
        <v>0.52476791106050336</v>
      </c>
      <c r="J28" s="33">
        <v>1419598</v>
      </c>
      <c r="K28" s="38">
        <f t="shared" si="2"/>
        <v>0.38615330002951376</v>
      </c>
      <c r="L28" s="33">
        <v>987477</v>
      </c>
      <c r="M28" s="38">
        <f t="shared" si="3"/>
        <v>0.26860949526080208</v>
      </c>
      <c r="N28" s="33">
        <f t="shared" si="4"/>
        <v>5621414</v>
      </c>
      <c r="O28" s="38">
        <f t="shared" si="5"/>
        <v>1.5291142752611013</v>
      </c>
      <c r="P28" s="33">
        <v>1291067</v>
      </c>
      <c r="Q28" s="33">
        <v>3519277</v>
      </c>
      <c r="R28" s="33">
        <v>3236642</v>
      </c>
      <c r="S28" s="33">
        <v>3387822</v>
      </c>
      <c r="T28" s="38">
        <f t="shared" si="6"/>
        <v>1.0467089038577637</v>
      </c>
      <c r="U28" s="38">
        <f t="shared" si="7"/>
        <v>-0.23514658805468658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20027736</v>
      </c>
      <c r="E29" s="33">
        <v>19547736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51786</v>
      </c>
      <c r="M29" s="38">
        <f t="shared" si="3"/>
        <v>2.6492070488367552E-3</v>
      </c>
      <c r="N29" s="33">
        <f t="shared" si="4"/>
        <v>51786</v>
      </c>
      <c r="O29" s="38">
        <f t="shared" si="5"/>
        <v>2.6492070488367552E-3</v>
      </c>
      <c r="P29" s="33">
        <v>0</v>
      </c>
      <c r="Q29" s="33">
        <v>17276023</v>
      </c>
      <c r="R29" s="33">
        <v>19527736</v>
      </c>
      <c r="S29" s="33">
        <v>38023</v>
      </c>
      <c r="T29" s="38">
        <f t="shared" si="6"/>
        <v>1.9471279210247414E-3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2473657</v>
      </c>
      <c r="E30" s="33">
        <v>2483657</v>
      </c>
      <c r="F30" s="33">
        <v>558720</v>
      </c>
      <c r="G30" s="38">
        <f t="shared" si="0"/>
        <v>0.22586801646307472</v>
      </c>
      <c r="H30" s="33">
        <v>828396</v>
      </c>
      <c r="I30" s="38">
        <f t="shared" si="1"/>
        <v>0.33488717312060645</v>
      </c>
      <c r="J30" s="33">
        <v>473055</v>
      </c>
      <c r="K30" s="38">
        <f t="shared" si="2"/>
        <v>0.19046712166776653</v>
      </c>
      <c r="L30" s="33">
        <v>461837</v>
      </c>
      <c r="M30" s="38">
        <f t="shared" si="3"/>
        <v>0.18595039492168203</v>
      </c>
      <c r="N30" s="33">
        <f t="shared" si="4"/>
        <v>2322008</v>
      </c>
      <c r="O30" s="38">
        <f t="shared" si="5"/>
        <v>0.93491492585328817</v>
      </c>
      <c r="P30" s="33">
        <v>783564</v>
      </c>
      <c r="Q30" s="33">
        <v>1724175</v>
      </c>
      <c r="R30" s="33">
        <v>1973778</v>
      </c>
      <c r="S30" s="33">
        <v>2455104</v>
      </c>
      <c r="T30" s="38">
        <f t="shared" si="6"/>
        <v>1.2438602517608364</v>
      </c>
      <c r="U30" s="38">
        <f t="shared" si="7"/>
        <v>-0.4105944121986207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5222844</v>
      </c>
      <c r="E31" s="33">
        <v>3927170</v>
      </c>
      <c r="F31" s="33">
        <v>1218882</v>
      </c>
      <c r="G31" s="38">
        <f t="shared" si="0"/>
        <v>0.23337514963112052</v>
      </c>
      <c r="H31" s="33">
        <v>1464571</v>
      </c>
      <c r="I31" s="38">
        <f t="shared" si="1"/>
        <v>0.28041637850948642</v>
      </c>
      <c r="J31" s="33">
        <v>1346652</v>
      </c>
      <c r="K31" s="38">
        <f t="shared" si="2"/>
        <v>0.34290646954422649</v>
      </c>
      <c r="L31" s="33">
        <v>1583348</v>
      </c>
      <c r="M31" s="38">
        <f t="shared" si="3"/>
        <v>0.40317786090238006</v>
      </c>
      <c r="N31" s="33">
        <f t="shared" si="4"/>
        <v>5613453</v>
      </c>
      <c r="O31" s="38">
        <f t="shared" si="5"/>
        <v>1.4293888474397594</v>
      </c>
      <c r="P31" s="33">
        <v>1361340</v>
      </c>
      <c r="Q31" s="33">
        <v>9070815</v>
      </c>
      <c r="R31" s="33">
        <v>7999880</v>
      </c>
      <c r="S31" s="33">
        <v>4895681</v>
      </c>
      <c r="T31" s="38">
        <f t="shared" si="6"/>
        <v>0.6119693045395681</v>
      </c>
      <c r="U31" s="38">
        <f t="shared" si="7"/>
        <v>0.16308049421893145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4243587</v>
      </c>
      <c r="E32" s="33">
        <v>3817728</v>
      </c>
      <c r="F32" s="33">
        <v>1742218</v>
      </c>
      <c r="G32" s="38">
        <f t="shared" si="0"/>
        <v>0.41055314760837941</v>
      </c>
      <c r="H32" s="33">
        <v>845789</v>
      </c>
      <c r="I32" s="38">
        <f t="shared" si="1"/>
        <v>0.19930992342091725</v>
      </c>
      <c r="J32" s="33">
        <v>109499</v>
      </c>
      <c r="K32" s="38">
        <f t="shared" si="2"/>
        <v>2.8681718550928721E-2</v>
      </c>
      <c r="L32" s="33">
        <v>366456</v>
      </c>
      <c r="M32" s="38">
        <f t="shared" si="3"/>
        <v>9.5987980285656804E-2</v>
      </c>
      <c r="N32" s="33">
        <f t="shared" si="4"/>
        <v>3063962</v>
      </c>
      <c r="O32" s="38">
        <f t="shared" si="5"/>
        <v>0.8025616282773419</v>
      </c>
      <c r="P32" s="33">
        <v>1494896</v>
      </c>
      <c r="Q32" s="33">
        <v>3742649</v>
      </c>
      <c r="R32" s="33">
        <v>5341947</v>
      </c>
      <c r="S32" s="33">
        <v>5285006</v>
      </c>
      <c r="T32" s="38">
        <f t="shared" si="6"/>
        <v>0.98934077781003815</v>
      </c>
      <c r="U32" s="38">
        <f t="shared" si="7"/>
        <v>-0.75486187667904658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35379672</v>
      </c>
      <c r="E33" s="33">
        <v>35379672</v>
      </c>
      <c r="F33" s="33">
        <v>8349210</v>
      </c>
      <c r="G33" s="38">
        <f t="shared" si="0"/>
        <v>0.23598890345846055</v>
      </c>
      <c r="H33" s="33">
        <v>8722166</v>
      </c>
      <c r="I33" s="38">
        <f t="shared" si="1"/>
        <v>0.24653043702609792</v>
      </c>
      <c r="J33" s="33">
        <v>8265002</v>
      </c>
      <c r="K33" s="38">
        <f t="shared" si="2"/>
        <v>0.233608779640467</v>
      </c>
      <c r="L33" s="33">
        <v>8422758</v>
      </c>
      <c r="M33" s="38">
        <f t="shared" si="3"/>
        <v>0.23806772431355497</v>
      </c>
      <c r="N33" s="33">
        <f t="shared" si="4"/>
        <v>33759136</v>
      </c>
      <c r="O33" s="38">
        <f t="shared" si="5"/>
        <v>0.95419584443858041</v>
      </c>
      <c r="P33" s="33">
        <v>8935345</v>
      </c>
      <c r="Q33" s="33">
        <v>33504621</v>
      </c>
      <c r="R33" s="33">
        <v>34448781</v>
      </c>
      <c r="S33" s="33">
        <v>34481731</v>
      </c>
      <c r="T33" s="38">
        <f t="shared" si="6"/>
        <v>1.0009564924808225</v>
      </c>
      <c r="U33" s="38">
        <f t="shared" si="7"/>
        <v>-5.7366223688061324E-2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5892663</v>
      </c>
      <c r="E34" s="33">
        <v>5905943</v>
      </c>
      <c r="F34" s="33">
        <v>1365495</v>
      </c>
      <c r="G34" s="38">
        <f t="shared" si="0"/>
        <v>0.23172799802058933</v>
      </c>
      <c r="H34" s="33">
        <v>1752882</v>
      </c>
      <c r="I34" s="38">
        <f t="shared" si="1"/>
        <v>0.29746856387341342</v>
      </c>
      <c r="J34" s="33">
        <v>1436388</v>
      </c>
      <c r="K34" s="38">
        <f t="shared" si="2"/>
        <v>0.2432106100583768</v>
      </c>
      <c r="L34" s="33">
        <v>1259199</v>
      </c>
      <c r="M34" s="38">
        <f t="shared" si="3"/>
        <v>0.2132087966307836</v>
      </c>
      <c r="N34" s="33">
        <f t="shared" si="4"/>
        <v>5813964</v>
      </c>
      <c r="O34" s="38">
        <f t="shared" si="5"/>
        <v>0.98442602646181987</v>
      </c>
      <c r="P34" s="33">
        <v>1343647</v>
      </c>
      <c r="Q34" s="33">
        <v>7626962</v>
      </c>
      <c r="R34" s="33">
        <v>3799888</v>
      </c>
      <c r="S34" s="33">
        <v>5532217</v>
      </c>
      <c r="T34" s="38">
        <f t="shared" si="6"/>
        <v>1.4558894893744236</v>
      </c>
      <c r="U34" s="38">
        <f t="shared" si="7"/>
        <v>-6.2849840769190091E-2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76656414</v>
      </c>
      <c r="E35" s="34">
        <f>SUM(E28:E34)</f>
        <v>74738161</v>
      </c>
      <c r="F35" s="34">
        <f>SUM(F28:F34)</f>
        <v>14656123</v>
      </c>
      <c r="G35" s="39">
        <f t="shared" si="0"/>
        <v>0.19119238998056967</v>
      </c>
      <c r="H35" s="34">
        <f>SUM(H28:H34)</f>
        <v>15406545</v>
      </c>
      <c r="I35" s="39">
        <f t="shared" si="1"/>
        <v>0.20098181216773328</v>
      </c>
      <c r="J35" s="34">
        <f>SUM(J28:J34)</f>
        <v>13050194</v>
      </c>
      <c r="K35" s="39">
        <f t="shared" si="2"/>
        <v>0.17461219041769035</v>
      </c>
      <c r="L35" s="34">
        <f>SUM(L28:L34)</f>
        <v>13132861</v>
      </c>
      <c r="M35" s="39">
        <f t="shared" si="3"/>
        <v>0.17571827864482778</v>
      </c>
      <c r="N35" s="34">
        <f t="shared" si="4"/>
        <v>56245723</v>
      </c>
      <c r="O35" s="39">
        <f t="shared" si="5"/>
        <v>0.75257033685910468</v>
      </c>
      <c r="P35" s="34">
        <f>SUM(P28:P34)</f>
        <v>15209859</v>
      </c>
      <c r="Q35" s="34">
        <f>SUM(Q28:Q34)</f>
        <v>76464522</v>
      </c>
      <c r="R35" s="34">
        <f>SUM(R28:R34)</f>
        <v>76328652</v>
      </c>
      <c r="S35" s="34">
        <f>SUM(S28:S34)</f>
        <v>56075584</v>
      </c>
      <c r="T35" s="39">
        <f t="shared" si="6"/>
        <v>0.73465969240489137</v>
      </c>
      <c r="U35" s="39">
        <f t="shared" si="7"/>
        <v>-0.13655603250496928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14991679</v>
      </c>
      <c r="E36" s="33">
        <v>14998879</v>
      </c>
      <c r="F36" s="33">
        <v>87849</v>
      </c>
      <c r="G36" s="38">
        <f t="shared" si="0"/>
        <v>5.8598506544863989E-3</v>
      </c>
      <c r="H36" s="33">
        <v>5723655</v>
      </c>
      <c r="I36" s="38">
        <f t="shared" si="1"/>
        <v>0.38178879096864332</v>
      </c>
      <c r="J36" s="33">
        <v>3087073</v>
      </c>
      <c r="K36" s="38">
        <f t="shared" si="2"/>
        <v>0.20582024829988962</v>
      </c>
      <c r="L36" s="33">
        <v>2912425</v>
      </c>
      <c r="M36" s="38">
        <f t="shared" si="3"/>
        <v>0.19417617809971</v>
      </c>
      <c r="N36" s="33">
        <f t="shared" si="4"/>
        <v>11811002</v>
      </c>
      <c r="O36" s="38">
        <f t="shared" si="5"/>
        <v>0.78745898276797888</v>
      </c>
      <c r="P36" s="33">
        <v>3523795</v>
      </c>
      <c r="Q36" s="33">
        <v>12367274</v>
      </c>
      <c r="R36" s="33">
        <v>12398315</v>
      </c>
      <c r="S36" s="33">
        <v>9545554</v>
      </c>
      <c r="T36" s="38">
        <f t="shared" si="6"/>
        <v>0.76990736241174706</v>
      </c>
      <c r="U36" s="38">
        <f t="shared" si="7"/>
        <v>-0.17349760698338013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4913572</v>
      </c>
      <c r="E37" s="33">
        <v>6880109</v>
      </c>
      <c r="F37" s="33">
        <v>480243</v>
      </c>
      <c r="G37" s="38">
        <f t="shared" si="0"/>
        <v>9.7738061027700412E-2</v>
      </c>
      <c r="H37" s="33">
        <v>1789435</v>
      </c>
      <c r="I37" s="38">
        <f t="shared" si="1"/>
        <v>0.36418210621519337</v>
      </c>
      <c r="J37" s="33">
        <v>1288348</v>
      </c>
      <c r="K37" s="38">
        <f t="shared" si="2"/>
        <v>0.1872569170052393</v>
      </c>
      <c r="L37" s="33">
        <v>1441397</v>
      </c>
      <c r="M37" s="38">
        <f t="shared" si="3"/>
        <v>0.20950205876098765</v>
      </c>
      <c r="N37" s="33">
        <f t="shared" si="4"/>
        <v>4999423</v>
      </c>
      <c r="O37" s="38">
        <f t="shared" si="5"/>
        <v>0.72664880745348659</v>
      </c>
      <c r="P37" s="33">
        <v>59888</v>
      </c>
      <c r="Q37" s="33">
        <v>4577620</v>
      </c>
      <c r="R37" s="33">
        <v>4452369</v>
      </c>
      <c r="S37" s="33">
        <v>1210330</v>
      </c>
      <c r="T37" s="38">
        <f t="shared" si="6"/>
        <v>0.27183955328051201</v>
      </c>
      <c r="U37" s="38">
        <f t="shared" si="7"/>
        <v>23.068210659898476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8198519</v>
      </c>
      <c r="E38" s="33">
        <v>316235</v>
      </c>
      <c r="F38" s="33">
        <v>44454</v>
      </c>
      <c r="G38" s="38">
        <f t="shared" si="0"/>
        <v>5.4221988142004671E-3</v>
      </c>
      <c r="H38" s="33">
        <v>1500</v>
      </c>
      <c r="I38" s="38">
        <f t="shared" si="1"/>
        <v>1.8295987360644037E-4</v>
      </c>
      <c r="J38" s="33">
        <v>3671</v>
      </c>
      <c r="K38" s="38">
        <f t="shared" si="2"/>
        <v>1.1608455737031006E-2</v>
      </c>
      <c r="L38" s="33">
        <v>29000</v>
      </c>
      <c r="M38" s="38">
        <f t="shared" si="3"/>
        <v>9.1703954337755147E-2</v>
      </c>
      <c r="N38" s="33">
        <f t="shared" si="4"/>
        <v>78625</v>
      </c>
      <c r="O38" s="38">
        <f t="shared" si="5"/>
        <v>0.24862839344158616</v>
      </c>
      <c r="P38" s="33">
        <v>25600</v>
      </c>
      <c r="Q38" s="33">
        <v>7335899</v>
      </c>
      <c r="R38" s="33">
        <v>7077503</v>
      </c>
      <c r="S38" s="33">
        <v>2401736</v>
      </c>
      <c r="T38" s="38">
        <f t="shared" si="6"/>
        <v>0.33934793104291161</v>
      </c>
      <c r="U38" s="38">
        <f t="shared" si="7"/>
        <v>0.1328125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16141347</v>
      </c>
      <c r="E39" s="33">
        <v>16091347</v>
      </c>
      <c r="F39" s="33">
        <v>3849074</v>
      </c>
      <c r="G39" s="38">
        <f t="shared" si="0"/>
        <v>0.23846052005449112</v>
      </c>
      <c r="H39" s="33">
        <v>4594174</v>
      </c>
      <c r="I39" s="38">
        <f t="shared" si="1"/>
        <v>0.28462147551874079</v>
      </c>
      <c r="J39" s="33">
        <v>3932385</v>
      </c>
      <c r="K39" s="38">
        <f t="shared" si="2"/>
        <v>0.24437885777989873</v>
      </c>
      <c r="L39" s="33">
        <v>2577169</v>
      </c>
      <c r="M39" s="38">
        <f t="shared" si="3"/>
        <v>0.16015868652885307</v>
      </c>
      <c r="N39" s="33">
        <f t="shared" si="4"/>
        <v>14952802</v>
      </c>
      <c r="O39" s="38">
        <f t="shared" si="5"/>
        <v>0.92924489167998181</v>
      </c>
      <c r="P39" s="33">
        <v>3601173</v>
      </c>
      <c r="Q39" s="33">
        <v>19293013</v>
      </c>
      <c r="R39" s="33">
        <v>15640842</v>
      </c>
      <c r="S39" s="33">
        <v>8659393</v>
      </c>
      <c r="T39" s="38">
        <f t="shared" si="6"/>
        <v>0.55363982322690808</v>
      </c>
      <c r="U39" s="38">
        <f t="shared" si="7"/>
        <v>-0.28435290390103451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44245117</v>
      </c>
      <c r="E40" s="34">
        <f>SUM(E36:E39)</f>
        <v>38286570</v>
      </c>
      <c r="F40" s="34">
        <f>SUM(F36:F39)</f>
        <v>4461620</v>
      </c>
      <c r="G40" s="39">
        <f t="shared" si="0"/>
        <v>0.10083869820030084</v>
      </c>
      <c r="H40" s="34">
        <f>SUM(H36:H39)</f>
        <v>12108764</v>
      </c>
      <c r="I40" s="39">
        <f t="shared" si="1"/>
        <v>0.27367458424847196</v>
      </c>
      <c r="J40" s="34">
        <f>SUM(J36:J39)</f>
        <v>8311477</v>
      </c>
      <c r="K40" s="39">
        <f t="shared" si="2"/>
        <v>0.21708596513085399</v>
      </c>
      <c r="L40" s="34">
        <f>SUM(L36:L39)</f>
        <v>6959991</v>
      </c>
      <c r="M40" s="39">
        <f t="shared" si="3"/>
        <v>0.18178674663204356</v>
      </c>
      <c r="N40" s="34">
        <f t="shared" si="4"/>
        <v>31841852</v>
      </c>
      <c r="O40" s="39">
        <f t="shared" si="5"/>
        <v>0.83167157569873718</v>
      </c>
      <c r="P40" s="34">
        <f>SUM(P36:P39)</f>
        <v>7210456</v>
      </c>
      <c r="Q40" s="34">
        <f>SUM(Q36:Q39)</f>
        <v>43573806</v>
      </c>
      <c r="R40" s="34">
        <f>SUM(R36:R39)</f>
        <v>39569029</v>
      </c>
      <c r="S40" s="34">
        <f>SUM(S36:S39)</f>
        <v>21817013</v>
      </c>
      <c r="T40" s="39">
        <f t="shared" si="6"/>
        <v>0.55136589275415371</v>
      </c>
      <c r="U40" s="39">
        <f t="shared" si="7"/>
        <v>-3.4736360640713948E-2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22756837</v>
      </c>
      <c r="E43" s="33">
        <v>28288532</v>
      </c>
      <c r="F43" s="33">
        <v>7289335</v>
      </c>
      <c r="G43" s="38">
        <f t="shared" si="0"/>
        <v>0.32031406649351135</v>
      </c>
      <c r="H43" s="33">
        <v>6999449</v>
      </c>
      <c r="I43" s="38">
        <f t="shared" si="1"/>
        <v>0.30757565297848732</v>
      </c>
      <c r="J43" s="33">
        <v>6874132</v>
      </c>
      <c r="K43" s="38">
        <f t="shared" si="2"/>
        <v>0.24300066189366065</v>
      </c>
      <c r="L43" s="33">
        <v>6937561</v>
      </c>
      <c r="M43" s="38">
        <f t="shared" si="3"/>
        <v>0.24524287792664531</v>
      </c>
      <c r="N43" s="33">
        <f t="shared" si="4"/>
        <v>28100477</v>
      </c>
      <c r="O43" s="38">
        <f t="shared" si="5"/>
        <v>0.99335225313211728</v>
      </c>
      <c r="P43" s="33">
        <v>6519686</v>
      </c>
      <c r="Q43" s="33">
        <v>17908927</v>
      </c>
      <c r="R43" s="33">
        <v>28088917</v>
      </c>
      <c r="S43" s="33">
        <v>25720164</v>
      </c>
      <c r="T43" s="38">
        <f t="shared" si="6"/>
        <v>0.91566947917571906</v>
      </c>
      <c r="U43" s="38">
        <f t="shared" si="7"/>
        <v>6.4094344420881688E-2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25623900</v>
      </c>
      <c r="E44" s="33">
        <v>29005331</v>
      </c>
      <c r="F44" s="33">
        <v>6434193</v>
      </c>
      <c r="G44" s="38">
        <f t="shared" si="0"/>
        <v>0.25110123751653729</v>
      </c>
      <c r="H44" s="33">
        <v>6181306</v>
      </c>
      <c r="I44" s="38">
        <f t="shared" si="1"/>
        <v>0.24123205288812397</v>
      </c>
      <c r="J44" s="33">
        <v>6412934</v>
      </c>
      <c r="K44" s="38">
        <f t="shared" si="2"/>
        <v>0.22109501181007035</v>
      </c>
      <c r="L44" s="33">
        <v>6706971</v>
      </c>
      <c r="M44" s="38">
        <f t="shared" si="3"/>
        <v>0.23123235518325924</v>
      </c>
      <c r="N44" s="33">
        <f t="shared" si="4"/>
        <v>25735404</v>
      </c>
      <c r="O44" s="38">
        <f t="shared" si="5"/>
        <v>0.88726462042443166</v>
      </c>
      <c r="P44" s="33">
        <v>6708865</v>
      </c>
      <c r="Q44" s="33">
        <v>26461204</v>
      </c>
      <c r="R44" s="33">
        <v>30100753</v>
      </c>
      <c r="S44" s="33">
        <v>24594280</v>
      </c>
      <c r="T44" s="38">
        <f t="shared" si="6"/>
        <v>0.81706527408134944</v>
      </c>
      <c r="U44" s="38">
        <f t="shared" si="7"/>
        <v>-2.8231302910397549E-4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112442561</v>
      </c>
      <c r="E45" s="33">
        <v>132961898</v>
      </c>
      <c r="F45" s="33">
        <v>30450345</v>
      </c>
      <c r="G45" s="38">
        <f t="shared" si="0"/>
        <v>0.27080799947272632</v>
      </c>
      <c r="H45" s="33">
        <v>36188306</v>
      </c>
      <c r="I45" s="38">
        <f t="shared" si="1"/>
        <v>0.32183815165860552</v>
      </c>
      <c r="J45" s="33">
        <v>36348872</v>
      </c>
      <c r="K45" s="38">
        <f t="shared" si="2"/>
        <v>0.27337810716270011</v>
      </c>
      <c r="L45" s="33">
        <v>39227323</v>
      </c>
      <c r="M45" s="38">
        <f t="shared" si="3"/>
        <v>0.29502679782744978</v>
      </c>
      <c r="N45" s="33">
        <f t="shared" si="4"/>
        <v>142214846</v>
      </c>
      <c r="O45" s="38">
        <f t="shared" si="5"/>
        <v>1.0695909740999636</v>
      </c>
      <c r="P45" s="33">
        <v>32305547</v>
      </c>
      <c r="Q45" s="33">
        <v>102475800</v>
      </c>
      <c r="R45" s="33">
        <v>129446592</v>
      </c>
      <c r="S45" s="33">
        <v>127330967</v>
      </c>
      <c r="T45" s="38">
        <f t="shared" si="6"/>
        <v>0.98365638702948621</v>
      </c>
      <c r="U45" s="38">
        <f t="shared" si="7"/>
        <v>0.21425967497160792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30297239</v>
      </c>
      <c r="E46" s="33">
        <v>28474153</v>
      </c>
      <c r="F46" s="33">
        <v>6006432</v>
      </c>
      <c r="G46" s="38">
        <f t="shared" si="0"/>
        <v>0.19825014417980463</v>
      </c>
      <c r="H46" s="33">
        <v>5922782</v>
      </c>
      <c r="I46" s="38">
        <f t="shared" si="1"/>
        <v>0.19548916652108134</v>
      </c>
      <c r="J46" s="33">
        <v>10645349</v>
      </c>
      <c r="K46" s="38">
        <f t="shared" si="2"/>
        <v>0.37386007583790115</v>
      </c>
      <c r="L46" s="33">
        <v>5622750</v>
      </c>
      <c r="M46" s="38">
        <f t="shared" si="3"/>
        <v>0.1974685603466414</v>
      </c>
      <c r="N46" s="33">
        <f t="shared" si="4"/>
        <v>28197313</v>
      </c>
      <c r="O46" s="38">
        <f t="shared" si="5"/>
        <v>0.99027749833331302</v>
      </c>
      <c r="P46" s="33">
        <v>9401896</v>
      </c>
      <c r="Q46" s="33">
        <v>32642610</v>
      </c>
      <c r="R46" s="33">
        <v>33989034</v>
      </c>
      <c r="S46" s="33">
        <v>26917991</v>
      </c>
      <c r="T46" s="38">
        <f t="shared" si="6"/>
        <v>0.79196104837813275</v>
      </c>
      <c r="U46" s="38">
        <f t="shared" si="7"/>
        <v>-0.40195573318403011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191120537</v>
      </c>
      <c r="E47" s="34">
        <f>SUM(E41:E46)</f>
        <v>218729914</v>
      </c>
      <c r="F47" s="34">
        <f>SUM(F41:F46)</f>
        <v>50180305</v>
      </c>
      <c r="G47" s="39">
        <f t="shared" si="0"/>
        <v>0.26255841359424392</v>
      </c>
      <c r="H47" s="34">
        <f>SUM(H41:H46)</f>
        <v>55291843</v>
      </c>
      <c r="I47" s="39">
        <f t="shared" si="1"/>
        <v>0.28930351425289269</v>
      </c>
      <c r="J47" s="34">
        <f>SUM(J41:J46)</f>
        <v>60281287</v>
      </c>
      <c r="K47" s="39">
        <f t="shared" si="2"/>
        <v>0.2755969034944164</v>
      </c>
      <c r="L47" s="34">
        <f>SUM(L41:L46)</f>
        <v>58494605</v>
      </c>
      <c r="M47" s="39">
        <f t="shared" si="3"/>
        <v>0.26742846431147044</v>
      </c>
      <c r="N47" s="34">
        <f t="shared" si="4"/>
        <v>224248040</v>
      </c>
      <c r="O47" s="39">
        <f t="shared" si="5"/>
        <v>1.0252280353385956</v>
      </c>
      <c r="P47" s="34">
        <f>SUM(P41:P46)</f>
        <v>54935994</v>
      </c>
      <c r="Q47" s="34">
        <f>SUM(Q41:Q46)</f>
        <v>179488541</v>
      </c>
      <c r="R47" s="34">
        <f>SUM(R41:R46)</f>
        <v>221625296</v>
      </c>
      <c r="S47" s="34">
        <f>SUM(S41:S46)</f>
        <v>204563402</v>
      </c>
      <c r="T47" s="39">
        <f t="shared" si="6"/>
        <v>0.9230146815009781</v>
      </c>
      <c r="U47" s="39">
        <f t="shared" si="7"/>
        <v>6.4777402589639044E-2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22255092</v>
      </c>
      <c r="E48" s="33">
        <v>22360092</v>
      </c>
      <c r="F48" s="33">
        <v>4349719</v>
      </c>
      <c r="G48" s="38">
        <f t="shared" si="0"/>
        <v>0.19544825966120472</v>
      </c>
      <c r="H48" s="33">
        <v>5197593</v>
      </c>
      <c r="I48" s="38">
        <f t="shared" si="1"/>
        <v>0.23354623741838498</v>
      </c>
      <c r="J48" s="33">
        <v>4764356</v>
      </c>
      <c r="K48" s="38">
        <f t="shared" si="2"/>
        <v>0.21307407858608096</v>
      </c>
      <c r="L48" s="33">
        <v>4502162</v>
      </c>
      <c r="M48" s="38">
        <f t="shared" si="3"/>
        <v>0.2013480982099716</v>
      </c>
      <c r="N48" s="33">
        <f t="shared" si="4"/>
        <v>18813830</v>
      </c>
      <c r="O48" s="38">
        <f t="shared" si="5"/>
        <v>0.841402173121649</v>
      </c>
      <c r="P48" s="33">
        <v>5231533</v>
      </c>
      <c r="Q48" s="33">
        <v>20872548</v>
      </c>
      <c r="R48" s="33">
        <v>20872548</v>
      </c>
      <c r="S48" s="33">
        <v>18425201</v>
      </c>
      <c r="T48" s="38">
        <f t="shared" si="6"/>
        <v>0.88274804781859884</v>
      </c>
      <c r="U48" s="38">
        <f t="shared" si="7"/>
        <v>-0.13941821641954666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34192297</v>
      </c>
      <c r="E49" s="33">
        <v>34192297</v>
      </c>
      <c r="F49" s="33">
        <v>6906235</v>
      </c>
      <c r="G49" s="38">
        <f t="shared" si="0"/>
        <v>0.20198218914628638</v>
      </c>
      <c r="H49" s="33">
        <v>9316790</v>
      </c>
      <c r="I49" s="38">
        <f t="shared" si="1"/>
        <v>0.27248213245223041</v>
      </c>
      <c r="J49" s="33">
        <v>9560508</v>
      </c>
      <c r="K49" s="38">
        <f t="shared" si="2"/>
        <v>0.27960999519862617</v>
      </c>
      <c r="L49" s="33">
        <v>13329749</v>
      </c>
      <c r="M49" s="38">
        <f t="shared" si="3"/>
        <v>0.38984654935583885</v>
      </c>
      <c r="N49" s="33">
        <f t="shared" si="4"/>
        <v>39113282</v>
      </c>
      <c r="O49" s="38">
        <f t="shared" si="5"/>
        <v>1.1439208661529818</v>
      </c>
      <c r="P49" s="33">
        <v>11287232</v>
      </c>
      <c r="Q49" s="33">
        <v>30918548</v>
      </c>
      <c r="R49" s="33">
        <v>32267548</v>
      </c>
      <c r="S49" s="33">
        <v>31497687</v>
      </c>
      <c r="T49" s="38">
        <f t="shared" si="6"/>
        <v>0.97614132316468549</v>
      </c>
      <c r="U49" s="38">
        <f t="shared" si="7"/>
        <v>0.18095818354756954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15768707</v>
      </c>
      <c r="E50" s="33">
        <v>15282076</v>
      </c>
      <c r="F50" s="33">
        <v>3366578</v>
      </c>
      <c r="G50" s="38">
        <f t="shared" si="0"/>
        <v>0.21349740343326817</v>
      </c>
      <c r="H50" s="33">
        <v>4372093</v>
      </c>
      <c r="I50" s="38">
        <f t="shared" si="1"/>
        <v>0.27726388726735807</v>
      </c>
      <c r="J50" s="33">
        <v>1528330</v>
      </c>
      <c r="K50" s="38">
        <f t="shared" si="2"/>
        <v>0.10000800938301838</v>
      </c>
      <c r="L50" s="33">
        <v>3195649</v>
      </c>
      <c r="M50" s="38">
        <f t="shared" si="3"/>
        <v>0.20911092184072375</v>
      </c>
      <c r="N50" s="33">
        <f t="shared" si="4"/>
        <v>12462650</v>
      </c>
      <c r="O50" s="38">
        <f t="shared" si="5"/>
        <v>0.81550765746748022</v>
      </c>
      <c r="P50" s="33">
        <v>4371801</v>
      </c>
      <c r="Q50" s="33">
        <v>15013500</v>
      </c>
      <c r="R50" s="33">
        <v>15222417</v>
      </c>
      <c r="S50" s="33">
        <v>12473444</v>
      </c>
      <c r="T50" s="38">
        <f t="shared" si="6"/>
        <v>0.81941284357142496</v>
      </c>
      <c r="U50" s="38">
        <f t="shared" si="7"/>
        <v>-0.26903145865971489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4499340</v>
      </c>
      <c r="E51" s="33">
        <v>11370171</v>
      </c>
      <c r="F51" s="33">
        <v>1395977</v>
      </c>
      <c r="G51" s="38">
        <f t="shared" si="0"/>
        <v>0.31026261629483437</v>
      </c>
      <c r="H51" s="33">
        <v>1822832</v>
      </c>
      <c r="I51" s="38">
        <f t="shared" si="1"/>
        <v>0.40513319731338376</v>
      </c>
      <c r="J51" s="33">
        <v>2852981</v>
      </c>
      <c r="K51" s="38">
        <f t="shared" si="2"/>
        <v>0.25091803808403584</v>
      </c>
      <c r="L51" s="33">
        <v>3012277</v>
      </c>
      <c r="M51" s="38">
        <f t="shared" si="3"/>
        <v>0.26492802966639639</v>
      </c>
      <c r="N51" s="33">
        <f t="shared" si="4"/>
        <v>9084067</v>
      </c>
      <c r="O51" s="38">
        <f t="shared" si="5"/>
        <v>0.79893846803183521</v>
      </c>
      <c r="P51" s="33">
        <v>1255130</v>
      </c>
      <c r="Q51" s="33">
        <v>4377400</v>
      </c>
      <c r="R51" s="33">
        <v>5255000</v>
      </c>
      <c r="S51" s="33">
        <v>3090819</v>
      </c>
      <c r="T51" s="38">
        <f t="shared" si="6"/>
        <v>0.5881672692673644</v>
      </c>
      <c r="U51" s="38">
        <f t="shared" si="7"/>
        <v>1.3999721144423285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32013611</v>
      </c>
      <c r="E52" s="33">
        <v>29666303</v>
      </c>
      <c r="F52" s="33">
        <v>5509149</v>
      </c>
      <c r="G52" s="38">
        <f t="shared" si="0"/>
        <v>0.17208770981817703</v>
      </c>
      <c r="H52" s="33">
        <v>5979847</v>
      </c>
      <c r="I52" s="38">
        <f t="shared" si="1"/>
        <v>0.18679076846407611</v>
      </c>
      <c r="J52" s="33">
        <v>5709402</v>
      </c>
      <c r="K52" s="38">
        <f t="shared" si="2"/>
        <v>0.19245411199366499</v>
      </c>
      <c r="L52" s="33">
        <v>5473052</v>
      </c>
      <c r="M52" s="38">
        <f t="shared" si="3"/>
        <v>0.18448716039878646</v>
      </c>
      <c r="N52" s="33">
        <f t="shared" si="4"/>
        <v>22671450</v>
      </c>
      <c r="O52" s="38">
        <f t="shared" si="5"/>
        <v>0.76421554785576085</v>
      </c>
      <c r="P52" s="33">
        <v>6601480</v>
      </c>
      <c r="Q52" s="33">
        <v>603780</v>
      </c>
      <c r="R52" s="33">
        <v>29421204</v>
      </c>
      <c r="S52" s="33">
        <v>22373389</v>
      </c>
      <c r="T52" s="38">
        <f t="shared" si="6"/>
        <v>0.76045116984335515</v>
      </c>
      <c r="U52" s="38">
        <f t="shared" si="7"/>
        <v>-0.17093560837872723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108729047</v>
      </c>
      <c r="E53" s="34">
        <f>SUM(E48:E52)</f>
        <v>112870939</v>
      </c>
      <c r="F53" s="34">
        <f>SUM(F48:F52)</f>
        <v>21527658</v>
      </c>
      <c r="G53" s="39">
        <f t="shared" si="0"/>
        <v>0.19799362354385391</v>
      </c>
      <c r="H53" s="34">
        <f>SUM(H48:H52)</f>
        <v>26689155</v>
      </c>
      <c r="I53" s="39">
        <f t="shared" si="1"/>
        <v>0.24546481125692199</v>
      </c>
      <c r="J53" s="34">
        <f>SUM(J48:J52)</f>
        <v>24415577</v>
      </c>
      <c r="K53" s="39">
        <f t="shared" si="2"/>
        <v>0.21631411252811497</v>
      </c>
      <c r="L53" s="34">
        <f>SUM(L48:L52)</f>
        <v>29512889</v>
      </c>
      <c r="M53" s="39">
        <f t="shared" si="3"/>
        <v>0.26147464760614775</v>
      </c>
      <c r="N53" s="34">
        <f t="shared" si="4"/>
        <v>102145279</v>
      </c>
      <c r="O53" s="39">
        <f t="shared" si="5"/>
        <v>0.90497412270132704</v>
      </c>
      <c r="P53" s="34">
        <f>SUM(P48:P52)</f>
        <v>28747176</v>
      </c>
      <c r="Q53" s="34">
        <f>SUM(Q48:Q52)</f>
        <v>71785776</v>
      </c>
      <c r="R53" s="34">
        <f>SUM(R48:R52)</f>
        <v>103038717</v>
      </c>
      <c r="S53" s="34">
        <f>SUM(S48:S52)</f>
        <v>87860540</v>
      </c>
      <c r="T53" s="39">
        <f t="shared" si="6"/>
        <v>0.85269442941530416</v>
      </c>
      <c r="U53" s="39">
        <f t="shared" si="7"/>
        <v>2.6636112013228797E-2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1865310484</v>
      </c>
      <c r="E54" s="34">
        <f>SUM(E8:E9,E11:E18,E20:E26,E28:E34,E36:E39,E41:E46,E48:E52)</f>
        <v>1796720432</v>
      </c>
      <c r="F54" s="34">
        <f>SUM(F8:F9,F11:F18,F20:F26,F28:F34,F36:F39,F41:F46,F48:F52)</f>
        <v>324335633</v>
      </c>
      <c r="G54" s="39">
        <f t="shared" si="0"/>
        <v>0.17387755860594842</v>
      </c>
      <c r="H54" s="34">
        <f>SUM(H8:H9,H11:H18,H20:H26,H28:H34,H36:H39,H41:H46,H48:H52)</f>
        <v>420318600</v>
      </c>
      <c r="I54" s="39">
        <f t="shared" si="1"/>
        <v>0.22533438996100125</v>
      </c>
      <c r="J54" s="34">
        <f>SUM(J8:J9,J11:J18,J20:J26,J28:J34,J36:J39,J41:J46,J48:J52)</f>
        <v>389651530</v>
      </c>
      <c r="K54" s="39">
        <f t="shared" si="2"/>
        <v>0.21686820223125286</v>
      </c>
      <c r="L54" s="34">
        <f>SUM(L8:L9,L11:L18,L20:L26,L28:L34,L36:L39,L41:L46,L48:L52)</f>
        <v>408944677</v>
      </c>
      <c r="M54" s="39">
        <f t="shared" si="3"/>
        <v>0.22760618163883606</v>
      </c>
      <c r="N54" s="34">
        <f t="shared" si="4"/>
        <v>1543250440</v>
      </c>
      <c r="O54" s="39">
        <f t="shared" si="5"/>
        <v>0.85892630401166381</v>
      </c>
      <c r="P54" s="34">
        <f>SUM(P8:P9,P11:P18,P20:P26,P28:P34,P36:P39,P41:P46,P48:P52)</f>
        <v>274768725</v>
      </c>
      <c r="Q54" s="34">
        <f>SUM(Q8:Q9,Q11:Q18,Q20:Q26,Q28:Q34,Q36:Q39,Q41:Q46,Q48:Q52)</f>
        <v>1091430478</v>
      </c>
      <c r="R54" s="34">
        <f>SUM(R8:R9,R11:R18,R20:R26,R28:R34,R36:R39,R41:R46,R48:R52)</f>
        <v>1093104631</v>
      </c>
      <c r="S54" s="34">
        <f>SUM(S8:S9,S11:S18,S20:S26,S28:S34,S36:S39,S41:S46,S48:S52)</f>
        <v>1010481042</v>
      </c>
      <c r="T54" s="39">
        <f t="shared" si="6"/>
        <v>0.92441383317129133</v>
      </c>
      <c r="U54" s="39">
        <f t="shared" si="7"/>
        <v>0.48832323256586063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262357835</v>
      </c>
      <c r="E57" s="33">
        <v>300902348</v>
      </c>
      <c r="F57" s="33">
        <v>83462534</v>
      </c>
      <c r="G57" s="38">
        <f t="shared" ref="G57:G85" si="8">IF(($D57      =0),0,($F57      /$D57      ))</f>
        <v>0.31812480080878852</v>
      </c>
      <c r="H57" s="33">
        <v>81361675</v>
      </c>
      <c r="I57" s="38">
        <f t="shared" ref="I57:I85" si="9">IF(($D57      =0),0,($H57      /$D57      ))</f>
        <v>0.31011719165924662</v>
      </c>
      <c r="J57" s="33">
        <v>56127870</v>
      </c>
      <c r="K57" s="38">
        <f t="shared" ref="K57:K85" si="10">IF(($E57      =0),0,($J57      /$E57      ))</f>
        <v>0.18653184454379865</v>
      </c>
      <c r="L57" s="33">
        <v>90243354</v>
      </c>
      <c r="M57" s="38">
        <f t="shared" ref="M57:M85" si="11">IF(($E57      =0),0,($L57      /$E57      ))</f>
        <v>0.29990910539521615</v>
      </c>
      <c r="N57" s="33">
        <f t="shared" ref="N57:N85" si="12">$F57      +$H57      +$J57      +$L57</f>
        <v>311195433</v>
      </c>
      <c r="O57" s="38">
        <f t="shared" ref="O57:O85" si="13">IF(($E57      =0),0,($N57      /$E57      ))</f>
        <v>1.0342073934231979</v>
      </c>
      <c r="P57" s="33">
        <v>86444965</v>
      </c>
      <c r="Q57" s="33">
        <v>259969681</v>
      </c>
      <c r="R57" s="33">
        <v>329784671</v>
      </c>
      <c r="S57" s="33">
        <v>284419589</v>
      </c>
      <c r="T57" s="38">
        <f t="shared" ref="T57:T85" si="14">IF(($R57      =0),0,($S57      /$R57      ))</f>
        <v>0.86244029517066301</v>
      </c>
      <c r="U57" s="38">
        <f t="shared" ref="U57:U85" si="15">IF(($P57      =0),0,(($L57      /$P57      )-1))</f>
        <v>4.3939968047878697E-2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262357835</v>
      </c>
      <c r="E58" s="34">
        <f>E57</f>
        <v>300902348</v>
      </c>
      <c r="F58" s="34">
        <f>F57</f>
        <v>83462534</v>
      </c>
      <c r="G58" s="39">
        <f t="shared" si="8"/>
        <v>0.31812480080878852</v>
      </c>
      <c r="H58" s="34">
        <f>H57</f>
        <v>81361675</v>
      </c>
      <c r="I58" s="39">
        <f t="shared" si="9"/>
        <v>0.31011719165924662</v>
      </c>
      <c r="J58" s="34">
        <f>J57</f>
        <v>56127870</v>
      </c>
      <c r="K58" s="39">
        <f t="shared" si="10"/>
        <v>0.18653184454379865</v>
      </c>
      <c r="L58" s="34">
        <f>L57</f>
        <v>90243354</v>
      </c>
      <c r="M58" s="39">
        <f t="shared" si="11"/>
        <v>0.29990910539521615</v>
      </c>
      <c r="N58" s="34">
        <f t="shared" si="12"/>
        <v>311195433</v>
      </c>
      <c r="O58" s="39">
        <f t="shared" si="13"/>
        <v>1.0342073934231979</v>
      </c>
      <c r="P58" s="34">
        <f>P57</f>
        <v>86444965</v>
      </c>
      <c r="Q58" s="34">
        <f>Q57</f>
        <v>259969681</v>
      </c>
      <c r="R58" s="34">
        <f>R57</f>
        <v>329784671</v>
      </c>
      <c r="S58" s="34">
        <f>S57</f>
        <v>284419589</v>
      </c>
      <c r="T58" s="39">
        <f t="shared" si="14"/>
        <v>0.86244029517066301</v>
      </c>
      <c r="U58" s="39">
        <f t="shared" si="15"/>
        <v>4.3939968047878697E-2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3710289</v>
      </c>
      <c r="E61" s="33">
        <v>3682484</v>
      </c>
      <c r="F61" s="33">
        <v>520618</v>
      </c>
      <c r="G61" s="38">
        <f t="shared" si="8"/>
        <v>0.14031737150394485</v>
      </c>
      <c r="H61" s="33">
        <v>862342</v>
      </c>
      <c r="I61" s="38">
        <f t="shared" si="9"/>
        <v>0.23241909188206095</v>
      </c>
      <c r="J61" s="33">
        <v>251526</v>
      </c>
      <c r="K61" s="38">
        <f t="shared" si="10"/>
        <v>6.8303351759301606E-2</v>
      </c>
      <c r="L61" s="33">
        <v>885222</v>
      </c>
      <c r="M61" s="38">
        <f t="shared" si="11"/>
        <v>0.24038719516500276</v>
      </c>
      <c r="N61" s="33">
        <f t="shared" si="12"/>
        <v>2519708</v>
      </c>
      <c r="O61" s="38">
        <f t="shared" si="13"/>
        <v>0.68424139792596517</v>
      </c>
      <c r="P61" s="33">
        <v>714086</v>
      </c>
      <c r="Q61" s="33">
        <v>3131040</v>
      </c>
      <c r="R61" s="33">
        <v>3366149</v>
      </c>
      <c r="S61" s="33">
        <v>2622679</v>
      </c>
      <c r="T61" s="38">
        <f t="shared" si="14"/>
        <v>0.77913336575416003</v>
      </c>
      <c r="U61" s="38">
        <f t="shared" si="15"/>
        <v>0.23965740821133585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3710289</v>
      </c>
      <c r="E63" s="34">
        <f>SUM(E59:E62)</f>
        <v>3682484</v>
      </c>
      <c r="F63" s="34">
        <f>SUM(F59:F62)</f>
        <v>520618</v>
      </c>
      <c r="G63" s="39">
        <f t="shared" si="8"/>
        <v>0.14031737150394485</v>
      </c>
      <c r="H63" s="34">
        <f>SUM(H59:H62)</f>
        <v>862342</v>
      </c>
      <c r="I63" s="39">
        <f t="shared" si="9"/>
        <v>0.23241909188206095</v>
      </c>
      <c r="J63" s="34">
        <f>SUM(J59:J62)</f>
        <v>251526</v>
      </c>
      <c r="K63" s="39">
        <f t="shared" si="10"/>
        <v>6.8303351759301606E-2</v>
      </c>
      <c r="L63" s="34">
        <f>SUM(L59:L62)</f>
        <v>885222</v>
      </c>
      <c r="M63" s="39">
        <f t="shared" si="11"/>
        <v>0.24038719516500276</v>
      </c>
      <c r="N63" s="34">
        <f t="shared" si="12"/>
        <v>2519708</v>
      </c>
      <c r="O63" s="39">
        <f t="shared" si="13"/>
        <v>0.68424139792596517</v>
      </c>
      <c r="P63" s="34">
        <f>SUM(P59:P62)</f>
        <v>714086</v>
      </c>
      <c r="Q63" s="34">
        <f>SUM(Q59:Q62)</f>
        <v>3131040</v>
      </c>
      <c r="R63" s="34">
        <f>SUM(R59:R62)</f>
        <v>3366149</v>
      </c>
      <c r="S63" s="34">
        <f>SUM(S59:S62)</f>
        <v>2622679</v>
      </c>
      <c r="T63" s="39">
        <f t="shared" si="14"/>
        <v>0.77913336575416003</v>
      </c>
      <c r="U63" s="39">
        <f t="shared" si="15"/>
        <v>0.23965740821133585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3327945</v>
      </c>
      <c r="E64" s="33">
        <v>3327945</v>
      </c>
      <c r="F64" s="33">
        <v>0</v>
      </c>
      <c r="G64" s="38">
        <f t="shared" si="8"/>
        <v>0</v>
      </c>
      <c r="H64" s="33">
        <v>183</v>
      </c>
      <c r="I64" s="38">
        <f t="shared" si="9"/>
        <v>5.4988889539941316E-5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183</v>
      </c>
      <c r="O64" s="38">
        <f t="shared" si="13"/>
        <v>5.4988889539941316E-5</v>
      </c>
      <c r="P64" s="33">
        <v>0</v>
      </c>
      <c r="Q64" s="33">
        <v>1278116</v>
      </c>
      <c r="R64" s="33">
        <v>1278116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1376677</v>
      </c>
      <c r="E65" s="33">
        <v>1426677</v>
      </c>
      <c r="F65" s="33">
        <v>491619</v>
      </c>
      <c r="G65" s="38">
        <f t="shared" si="8"/>
        <v>0.35710555199222477</v>
      </c>
      <c r="H65" s="33">
        <v>183433</v>
      </c>
      <c r="I65" s="38">
        <f t="shared" si="9"/>
        <v>0.13324330979597973</v>
      </c>
      <c r="J65" s="33">
        <v>268373</v>
      </c>
      <c r="K65" s="38">
        <f t="shared" si="10"/>
        <v>0.18811055340487021</v>
      </c>
      <c r="L65" s="33">
        <v>192614</v>
      </c>
      <c r="M65" s="38">
        <f t="shared" si="11"/>
        <v>0.13500883521638044</v>
      </c>
      <c r="N65" s="33">
        <f t="shared" si="12"/>
        <v>1136039</v>
      </c>
      <c r="O65" s="38">
        <f t="shared" si="13"/>
        <v>0.7962832512194421</v>
      </c>
      <c r="P65" s="33">
        <v>261750</v>
      </c>
      <c r="Q65" s="33">
        <v>1093616</v>
      </c>
      <c r="R65" s="33">
        <v>1359178</v>
      </c>
      <c r="S65" s="33">
        <v>1754519</v>
      </c>
      <c r="T65" s="38">
        <f t="shared" si="14"/>
        <v>1.2908677156340083</v>
      </c>
      <c r="U65" s="38">
        <f t="shared" si="15"/>
        <v>-0.26412989493791783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99893144</v>
      </c>
      <c r="E67" s="33">
        <v>103777137</v>
      </c>
      <c r="F67" s="33">
        <v>23452311</v>
      </c>
      <c r="G67" s="38">
        <f t="shared" si="8"/>
        <v>0.23477398008415873</v>
      </c>
      <c r="H67" s="33">
        <v>28300210</v>
      </c>
      <c r="I67" s="38">
        <f t="shared" si="9"/>
        <v>0.28330482820722913</v>
      </c>
      <c r="J67" s="33">
        <v>24630494</v>
      </c>
      <c r="K67" s="38">
        <f t="shared" si="10"/>
        <v>0.23734027274234787</v>
      </c>
      <c r="L67" s="33">
        <v>22959843</v>
      </c>
      <c r="M67" s="38">
        <f t="shared" si="11"/>
        <v>0.22124182323511199</v>
      </c>
      <c r="N67" s="33">
        <f t="shared" si="12"/>
        <v>99342858</v>
      </c>
      <c r="O67" s="38">
        <f t="shared" si="13"/>
        <v>0.95727113766879113</v>
      </c>
      <c r="P67" s="33">
        <v>24672051</v>
      </c>
      <c r="Q67" s="33">
        <v>97967229</v>
      </c>
      <c r="R67" s="33">
        <v>97967209</v>
      </c>
      <c r="S67" s="33">
        <v>97229707</v>
      </c>
      <c r="T67" s="38">
        <f t="shared" si="14"/>
        <v>0.99247195048702475</v>
      </c>
      <c r="U67" s="38">
        <f t="shared" si="15"/>
        <v>-6.9398689229363208E-2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2418959</v>
      </c>
      <c r="E68" s="33">
        <v>2374206</v>
      </c>
      <c r="F68" s="33">
        <v>253945</v>
      </c>
      <c r="G68" s="38">
        <f t="shared" si="8"/>
        <v>0.10498110964261899</v>
      </c>
      <c r="H68" s="33">
        <v>569459</v>
      </c>
      <c r="I68" s="38">
        <f t="shared" si="9"/>
        <v>0.23541490368377471</v>
      </c>
      <c r="J68" s="33">
        <v>375366</v>
      </c>
      <c r="K68" s="38">
        <f t="shared" si="10"/>
        <v>0.15810169799924689</v>
      </c>
      <c r="L68" s="33">
        <v>328982</v>
      </c>
      <c r="M68" s="38">
        <f t="shared" si="11"/>
        <v>0.13856506132997726</v>
      </c>
      <c r="N68" s="33">
        <f t="shared" si="12"/>
        <v>1527752</v>
      </c>
      <c r="O68" s="38">
        <f t="shared" si="13"/>
        <v>0.64347912523176165</v>
      </c>
      <c r="P68" s="33">
        <v>372734</v>
      </c>
      <c r="Q68" s="33">
        <v>2032948</v>
      </c>
      <c r="R68" s="33">
        <v>2623928</v>
      </c>
      <c r="S68" s="33">
        <v>2084266</v>
      </c>
      <c r="T68" s="38">
        <f t="shared" si="14"/>
        <v>0.79433048467793321</v>
      </c>
      <c r="U68" s="38">
        <f t="shared" si="15"/>
        <v>-0.11738129604490066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107016725</v>
      </c>
      <c r="E70" s="34">
        <f>SUM(E64:E69)</f>
        <v>110905965</v>
      </c>
      <c r="F70" s="34">
        <f>SUM(F64:F69)</f>
        <v>24197875</v>
      </c>
      <c r="G70" s="39">
        <f t="shared" si="8"/>
        <v>0.2261130211188952</v>
      </c>
      <c r="H70" s="34">
        <f>SUM(H64:H69)</f>
        <v>29053285</v>
      </c>
      <c r="I70" s="39">
        <f t="shared" si="9"/>
        <v>0.27148359286831103</v>
      </c>
      <c r="J70" s="34">
        <f>SUM(J64:J69)</f>
        <v>25274233</v>
      </c>
      <c r="K70" s="39">
        <f t="shared" si="10"/>
        <v>0.22788885160505118</v>
      </c>
      <c r="L70" s="34">
        <f>SUM(L64:L69)</f>
        <v>23481439</v>
      </c>
      <c r="M70" s="39">
        <f t="shared" si="11"/>
        <v>0.21172385993846229</v>
      </c>
      <c r="N70" s="34">
        <f t="shared" si="12"/>
        <v>102006832</v>
      </c>
      <c r="O70" s="39">
        <f t="shared" si="13"/>
        <v>0.91975965404565929</v>
      </c>
      <c r="P70" s="34">
        <f>SUM(P64:P69)</f>
        <v>25306535</v>
      </c>
      <c r="Q70" s="34">
        <f>SUM(Q64:Q69)</f>
        <v>102371909</v>
      </c>
      <c r="R70" s="34">
        <f>SUM(R64:R69)</f>
        <v>103228431</v>
      </c>
      <c r="S70" s="34">
        <f>SUM(S64:S69)</f>
        <v>101068492</v>
      </c>
      <c r="T70" s="39">
        <f t="shared" si="14"/>
        <v>0.97907612293361312</v>
      </c>
      <c r="U70" s="39">
        <f t="shared" si="15"/>
        <v>-7.2119553309056283E-2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11173704</v>
      </c>
      <c r="E71" s="33">
        <v>9059876</v>
      </c>
      <c r="F71" s="33">
        <v>1979430</v>
      </c>
      <c r="G71" s="38">
        <f t="shared" si="8"/>
        <v>0.17715074607310163</v>
      </c>
      <c r="H71" s="33">
        <v>2344402</v>
      </c>
      <c r="I71" s="38">
        <f t="shared" si="9"/>
        <v>0.20981422096021157</v>
      </c>
      <c r="J71" s="33">
        <v>2285592</v>
      </c>
      <c r="K71" s="38">
        <f t="shared" si="10"/>
        <v>0.25227630047033756</v>
      </c>
      <c r="L71" s="33">
        <v>2321825</v>
      </c>
      <c r="M71" s="38">
        <f t="shared" si="11"/>
        <v>0.25627558257971744</v>
      </c>
      <c r="N71" s="33">
        <f t="shared" si="12"/>
        <v>8931249</v>
      </c>
      <c r="O71" s="38">
        <f t="shared" si="13"/>
        <v>0.98580256506821951</v>
      </c>
      <c r="P71" s="33">
        <v>2158827</v>
      </c>
      <c r="Q71" s="33">
        <v>11911872</v>
      </c>
      <c r="R71" s="33">
        <v>9293034</v>
      </c>
      <c r="S71" s="33">
        <v>8787380</v>
      </c>
      <c r="T71" s="38">
        <f t="shared" si="14"/>
        <v>0.94558784569172993</v>
      </c>
      <c r="U71" s="38">
        <f t="shared" si="15"/>
        <v>7.5503039382034842E-2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16539593</v>
      </c>
      <c r="E72" s="33">
        <v>26184599</v>
      </c>
      <c r="F72" s="33">
        <v>6462194</v>
      </c>
      <c r="G72" s="38">
        <f t="shared" si="8"/>
        <v>0.39071058157235189</v>
      </c>
      <c r="H72" s="33">
        <v>7108103</v>
      </c>
      <c r="I72" s="38">
        <f t="shared" si="9"/>
        <v>0.42976287264142471</v>
      </c>
      <c r="J72" s="33">
        <v>6675287</v>
      </c>
      <c r="K72" s="38">
        <f t="shared" si="10"/>
        <v>0.25493180170526958</v>
      </c>
      <c r="L72" s="33">
        <v>6876313</v>
      </c>
      <c r="M72" s="38">
        <f t="shared" si="11"/>
        <v>0.26260906267840878</v>
      </c>
      <c r="N72" s="33">
        <f t="shared" si="12"/>
        <v>27121897</v>
      </c>
      <c r="O72" s="38">
        <f t="shared" si="13"/>
        <v>1.0357957744550528</v>
      </c>
      <c r="P72" s="33">
        <v>5908416</v>
      </c>
      <c r="Q72" s="33">
        <v>15492590</v>
      </c>
      <c r="R72" s="33">
        <v>15292590</v>
      </c>
      <c r="S72" s="33">
        <v>22808883</v>
      </c>
      <c r="T72" s="38">
        <f t="shared" si="14"/>
        <v>1.4914990201136629</v>
      </c>
      <c r="U72" s="38">
        <f t="shared" si="15"/>
        <v>0.16381666422946517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356844</v>
      </c>
      <c r="E73" s="33">
        <v>8176276</v>
      </c>
      <c r="F73" s="33">
        <v>1692348</v>
      </c>
      <c r="G73" s="38">
        <f t="shared" si="8"/>
        <v>4.7425429599488851</v>
      </c>
      <c r="H73" s="33">
        <v>1172730</v>
      </c>
      <c r="I73" s="38">
        <f t="shared" si="9"/>
        <v>3.2863940545448433</v>
      </c>
      <c r="J73" s="33">
        <v>1476446</v>
      </c>
      <c r="K73" s="38">
        <f t="shared" si="10"/>
        <v>0.18057682984282819</v>
      </c>
      <c r="L73" s="33">
        <v>5520375</v>
      </c>
      <c r="M73" s="38">
        <f t="shared" si="11"/>
        <v>0.67516984504926203</v>
      </c>
      <c r="N73" s="33">
        <f t="shared" si="12"/>
        <v>9861899</v>
      </c>
      <c r="O73" s="38">
        <f t="shared" si="13"/>
        <v>1.2061602372522651</v>
      </c>
      <c r="P73" s="33">
        <v>7058763</v>
      </c>
      <c r="Q73" s="33">
        <v>7554216</v>
      </c>
      <c r="R73" s="33">
        <v>7554216</v>
      </c>
      <c r="S73" s="33">
        <v>10559281</v>
      </c>
      <c r="T73" s="38">
        <f t="shared" si="14"/>
        <v>1.3977997187266025</v>
      </c>
      <c r="U73" s="38">
        <f t="shared" si="15"/>
        <v>-0.21794016883694778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59549815</v>
      </c>
      <c r="E74" s="33">
        <v>73876989</v>
      </c>
      <c r="F74" s="33">
        <v>14480354</v>
      </c>
      <c r="G74" s="38">
        <f t="shared" si="8"/>
        <v>0.24316371092000874</v>
      </c>
      <c r="H74" s="33">
        <v>15561571</v>
      </c>
      <c r="I74" s="38">
        <f t="shared" si="9"/>
        <v>0.26132022408465921</v>
      </c>
      <c r="J74" s="33">
        <v>18893664</v>
      </c>
      <c r="K74" s="38">
        <f t="shared" si="10"/>
        <v>0.25574491131467203</v>
      </c>
      <c r="L74" s="33">
        <v>17486256</v>
      </c>
      <c r="M74" s="38">
        <f t="shared" si="11"/>
        <v>0.23669421611105454</v>
      </c>
      <c r="N74" s="33">
        <f t="shared" si="12"/>
        <v>66421845</v>
      </c>
      <c r="O74" s="38">
        <f t="shared" si="13"/>
        <v>0.89908706214326084</v>
      </c>
      <c r="P74" s="33">
        <v>15245082</v>
      </c>
      <c r="Q74" s="33">
        <v>65041287</v>
      </c>
      <c r="R74" s="33">
        <v>62523100</v>
      </c>
      <c r="S74" s="33">
        <v>49812232</v>
      </c>
      <c r="T74" s="38">
        <f t="shared" si="14"/>
        <v>0.79670125121754998</v>
      </c>
      <c r="U74" s="38">
        <f t="shared" si="15"/>
        <v>0.14700963891174879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9021852</v>
      </c>
      <c r="E76" s="33">
        <v>8946386</v>
      </c>
      <c r="F76" s="33">
        <v>2366450</v>
      </c>
      <c r="G76" s="38">
        <f t="shared" si="8"/>
        <v>0.26230201958533567</v>
      </c>
      <c r="H76" s="33">
        <v>1698097</v>
      </c>
      <c r="I76" s="38">
        <f t="shared" si="9"/>
        <v>0.18822044520349038</v>
      </c>
      <c r="J76" s="33">
        <v>1188745</v>
      </c>
      <c r="K76" s="38">
        <f t="shared" si="10"/>
        <v>0.13287432489499112</v>
      </c>
      <c r="L76" s="33">
        <v>1234705</v>
      </c>
      <c r="M76" s="38">
        <f t="shared" si="11"/>
        <v>0.13801159484958508</v>
      </c>
      <c r="N76" s="33">
        <f t="shared" si="12"/>
        <v>6487997</v>
      </c>
      <c r="O76" s="38">
        <f t="shared" si="13"/>
        <v>0.72520870438632989</v>
      </c>
      <c r="P76" s="33">
        <v>4321835</v>
      </c>
      <c r="Q76" s="33">
        <v>6815307</v>
      </c>
      <c r="R76" s="33">
        <v>12754328</v>
      </c>
      <c r="S76" s="33">
        <v>6993896</v>
      </c>
      <c r="T76" s="38">
        <f t="shared" si="14"/>
        <v>0.5483547231967062</v>
      </c>
      <c r="U76" s="38">
        <f t="shared" si="15"/>
        <v>-0.71431000952141854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96641808</v>
      </c>
      <c r="E78" s="34">
        <f>SUM(E71:E77)</f>
        <v>126244126</v>
      </c>
      <c r="F78" s="34">
        <f>SUM(F71:F77)</f>
        <v>26980776</v>
      </c>
      <c r="G78" s="39">
        <f t="shared" si="8"/>
        <v>0.27918327024676526</v>
      </c>
      <c r="H78" s="34">
        <f>SUM(H71:H77)</f>
        <v>27884903</v>
      </c>
      <c r="I78" s="39">
        <f t="shared" si="9"/>
        <v>0.28853871401081405</v>
      </c>
      <c r="J78" s="34">
        <f>SUM(J71:J77)</f>
        <v>30519734</v>
      </c>
      <c r="K78" s="39">
        <f t="shared" si="10"/>
        <v>0.24175171524416114</v>
      </c>
      <c r="L78" s="34">
        <f>SUM(L71:L77)</f>
        <v>33439474</v>
      </c>
      <c r="M78" s="39">
        <f t="shared" si="11"/>
        <v>0.26487944476719655</v>
      </c>
      <c r="N78" s="34">
        <f t="shared" si="12"/>
        <v>118824887</v>
      </c>
      <c r="O78" s="39">
        <f t="shared" si="13"/>
        <v>0.94123101616624916</v>
      </c>
      <c r="P78" s="34">
        <f>SUM(P71:P77)</f>
        <v>34692923</v>
      </c>
      <c r="Q78" s="34">
        <f>SUM(Q71:Q77)</f>
        <v>106815272</v>
      </c>
      <c r="R78" s="34">
        <f>SUM(R71:R77)</f>
        <v>107417268</v>
      </c>
      <c r="S78" s="34">
        <f>SUM(S71:S77)</f>
        <v>98961672</v>
      </c>
      <c r="T78" s="39">
        <f t="shared" si="14"/>
        <v>0.92128271219856384</v>
      </c>
      <c r="U78" s="39">
        <f t="shared" si="15"/>
        <v>-3.6129818176462103E-2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36541396</v>
      </c>
      <c r="E79" s="33">
        <v>38832957</v>
      </c>
      <c r="F79" s="33">
        <v>7716067</v>
      </c>
      <c r="G79" s="38">
        <f t="shared" si="8"/>
        <v>0.211159611964469</v>
      </c>
      <c r="H79" s="33">
        <v>9868987</v>
      </c>
      <c r="I79" s="38">
        <f t="shared" si="9"/>
        <v>0.27007690127656864</v>
      </c>
      <c r="J79" s="33">
        <v>9407228</v>
      </c>
      <c r="K79" s="38">
        <f t="shared" si="10"/>
        <v>0.24224856221997207</v>
      </c>
      <c r="L79" s="33">
        <v>8970035</v>
      </c>
      <c r="M79" s="38">
        <f t="shared" si="11"/>
        <v>0.23099026427474992</v>
      </c>
      <c r="N79" s="33">
        <f t="shared" si="12"/>
        <v>35962317</v>
      </c>
      <c r="O79" s="38">
        <f t="shared" si="13"/>
        <v>0.92607722352948807</v>
      </c>
      <c r="P79" s="33">
        <v>7771494</v>
      </c>
      <c r="Q79" s="33">
        <v>35097371</v>
      </c>
      <c r="R79" s="33">
        <v>37378839</v>
      </c>
      <c r="S79" s="33">
        <v>32413889</v>
      </c>
      <c r="T79" s="38">
        <f t="shared" si="14"/>
        <v>0.86717217193396512</v>
      </c>
      <c r="U79" s="38">
        <f t="shared" si="15"/>
        <v>0.15422272731600906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7777761</v>
      </c>
      <c r="E80" s="33">
        <v>8527761</v>
      </c>
      <c r="F80" s="33">
        <v>529093</v>
      </c>
      <c r="G80" s="38">
        <f t="shared" si="8"/>
        <v>6.8026389599783285E-2</v>
      </c>
      <c r="H80" s="33">
        <v>88977</v>
      </c>
      <c r="I80" s="38">
        <f t="shared" si="9"/>
        <v>1.1439924677551805E-2</v>
      </c>
      <c r="J80" s="33">
        <v>187945</v>
      </c>
      <c r="K80" s="38">
        <f t="shared" si="10"/>
        <v>2.2039196454966315E-2</v>
      </c>
      <c r="L80" s="33">
        <v>-34422</v>
      </c>
      <c r="M80" s="38">
        <f t="shared" si="11"/>
        <v>-4.036463967505656E-3</v>
      </c>
      <c r="N80" s="33">
        <f t="shared" si="12"/>
        <v>771593</v>
      </c>
      <c r="O80" s="38">
        <f t="shared" si="13"/>
        <v>9.048013892509417E-2</v>
      </c>
      <c r="P80" s="33">
        <v>-222790</v>
      </c>
      <c r="Q80" s="33">
        <v>10657482</v>
      </c>
      <c r="R80" s="33">
        <v>9657482</v>
      </c>
      <c r="S80" s="33">
        <v>2225274</v>
      </c>
      <c r="T80" s="38">
        <f t="shared" si="14"/>
        <v>0.23041968910736774</v>
      </c>
      <c r="U80" s="38">
        <f t="shared" si="15"/>
        <v>-0.84549575833744783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56457780</v>
      </c>
      <c r="E81" s="33">
        <v>54787890</v>
      </c>
      <c r="F81" s="33">
        <v>9593939</v>
      </c>
      <c r="G81" s="38">
        <f t="shared" si="8"/>
        <v>0.1699312123147598</v>
      </c>
      <c r="H81" s="33">
        <v>11675359</v>
      </c>
      <c r="I81" s="38">
        <f t="shared" si="9"/>
        <v>0.20679805334180693</v>
      </c>
      <c r="J81" s="33">
        <v>12022356</v>
      </c>
      <c r="K81" s="38">
        <f t="shared" si="10"/>
        <v>0.21943455022633651</v>
      </c>
      <c r="L81" s="33">
        <v>10750735</v>
      </c>
      <c r="M81" s="38">
        <f t="shared" si="11"/>
        <v>0.196224658405352</v>
      </c>
      <c r="N81" s="33">
        <f t="shared" si="12"/>
        <v>44042389</v>
      </c>
      <c r="O81" s="38">
        <f t="shared" si="13"/>
        <v>0.80387087365474375</v>
      </c>
      <c r="P81" s="33">
        <v>11431934</v>
      </c>
      <c r="Q81" s="33">
        <v>49979370</v>
      </c>
      <c r="R81" s="33">
        <v>48486870</v>
      </c>
      <c r="S81" s="33">
        <v>43031508</v>
      </c>
      <c r="T81" s="38">
        <f t="shared" si="14"/>
        <v>0.88748784980346229</v>
      </c>
      <c r="U81" s="38">
        <f t="shared" si="15"/>
        <v>-5.9587380403000934E-2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12661000</v>
      </c>
      <c r="E83" s="33">
        <v>12426000</v>
      </c>
      <c r="F83" s="33">
        <v>2930219</v>
      </c>
      <c r="G83" s="38">
        <f t="shared" si="8"/>
        <v>0.23143661638101257</v>
      </c>
      <c r="H83" s="33">
        <v>2838259</v>
      </c>
      <c r="I83" s="38">
        <f t="shared" si="9"/>
        <v>0.22417336703261986</v>
      </c>
      <c r="J83" s="33">
        <v>2820655</v>
      </c>
      <c r="K83" s="38">
        <f t="shared" si="10"/>
        <v>0.22699621760824079</v>
      </c>
      <c r="L83" s="33">
        <v>2858606</v>
      </c>
      <c r="M83" s="38">
        <f t="shared" si="11"/>
        <v>0.23005037823917593</v>
      </c>
      <c r="N83" s="33">
        <f t="shared" si="12"/>
        <v>11447739</v>
      </c>
      <c r="O83" s="38">
        <f t="shared" si="13"/>
        <v>0.92127305649444713</v>
      </c>
      <c r="P83" s="33">
        <v>2762999</v>
      </c>
      <c r="Q83" s="33">
        <v>12585000</v>
      </c>
      <c r="R83" s="33">
        <v>11918000</v>
      </c>
      <c r="S83" s="33">
        <v>10621481</v>
      </c>
      <c r="T83" s="38">
        <f t="shared" si="14"/>
        <v>0.89121337472730322</v>
      </c>
      <c r="U83" s="38">
        <f t="shared" si="15"/>
        <v>3.4602618386760264E-2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113437937</v>
      </c>
      <c r="E84" s="34">
        <f>SUM(E79:E83)</f>
        <v>114574608</v>
      </c>
      <c r="F84" s="34">
        <f>SUM(F79:F83)</f>
        <v>20769318</v>
      </c>
      <c r="G84" s="39">
        <f t="shared" si="8"/>
        <v>0.18308970128749785</v>
      </c>
      <c r="H84" s="34">
        <f>SUM(H79:H83)</f>
        <v>24471582</v>
      </c>
      <c r="I84" s="39">
        <f t="shared" si="9"/>
        <v>0.21572661357549194</v>
      </c>
      <c r="J84" s="34">
        <f>SUM(J79:J83)</f>
        <v>24438184</v>
      </c>
      <c r="K84" s="39">
        <f t="shared" si="10"/>
        <v>0.21329493878783334</v>
      </c>
      <c r="L84" s="34">
        <f>SUM(L79:L83)</f>
        <v>22544954</v>
      </c>
      <c r="M84" s="39">
        <f t="shared" si="11"/>
        <v>0.19677094596736477</v>
      </c>
      <c r="N84" s="34">
        <f t="shared" si="12"/>
        <v>92224038</v>
      </c>
      <c r="O84" s="39">
        <f t="shared" si="13"/>
        <v>0.80492562540558721</v>
      </c>
      <c r="P84" s="34">
        <f>SUM(P79:P83)</f>
        <v>21743637</v>
      </c>
      <c r="Q84" s="34">
        <f>SUM(Q79:Q83)</f>
        <v>108319223</v>
      </c>
      <c r="R84" s="34">
        <f>SUM(R79:R83)</f>
        <v>107441191</v>
      </c>
      <c r="S84" s="34">
        <f>SUM(S79:S83)</f>
        <v>88292152</v>
      </c>
      <c r="T84" s="39">
        <f t="shared" si="14"/>
        <v>0.8217719031055789</v>
      </c>
      <c r="U84" s="39">
        <f t="shared" si="15"/>
        <v>3.6852942311353054E-2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583164594</v>
      </c>
      <c r="E85" s="34">
        <f>SUM(E57,E59:E62,E64:E69,E71:E77,E79:E83)</f>
        <v>656309531</v>
      </c>
      <c r="F85" s="34">
        <f>SUM(F57,F59:F62,F64:F69,F71:F77,F79:F83)</f>
        <v>155931121</v>
      </c>
      <c r="G85" s="39">
        <f t="shared" si="8"/>
        <v>0.26738783973568875</v>
      </c>
      <c r="H85" s="34">
        <f>SUM(H57,H59:H62,H64:H69,H71:H77,H79:H83)</f>
        <v>163633787</v>
      </c>
      <c r="I85" s="39">
        <f t="shared" si="9"/>
        <v>0.28059623077871565</v>
      </c>
      <c r="J85" s="34">
        <f>SUM(J57,J59:J62,J64:J69,J71:J77,J79:J83)</f>
        <v>136611547</v>
      </c>
      <c r="K85" s="39">
        <f t="shared" si="10"/>
        <v>0.20815109418241864</v>
      </c>
      <c r="L85" s="34">
        <f>SUM(L57,L59:L62,L64:L69,L71:L77,L79:L83)</f>
        <v>170594443</v>
      </c>
      <c r="M85" s="39">
        <f t="shared" si="11"/>
        <v>0.2599298577000248</v>
      </c>
      <c r="N85" s="34">
        <f t="shared" si="12"/>
        <v>626770898</v>
      </c>
      <c r="O85" s="39">
        <f t="shared" si="13"/>
        <v>0.95499283249019284</v>
      </c>
      <c r="P85" s="34">
        <f>SUM(P57,P59:P62,P64:P69,P71:P77,P79:P83)</f>
        <v>168902146</v>
      </c>
      <c r="Q85" s="34">
        <f>SUM(Q57,Q59:Q62,Q64:Q69,Q71:Q77,Q79:Q83)</f>
        <v>580607125</v>
      </c>
      <c r="R85" s="34">
        <f>SUM(R57,R59:R62,R64:R69,R71:R77,R79:R83)</f>
        <v>651237710</v>
      </c>
      <c r="S85" s="34">
        <f>SUM(S57,S59:S62,S64:S69,S71:S77,S79:S83)</f>
        <v>575364584</v>
      </c>
      <c r="T85" s="39">
        <f t="shared" si="14"/>
        <v>0.88349396106070088</v>
      </c>
      <c r="U85" s="39">
        <f t="shared" si="15"/>
        <v>1.0019393122453257E-2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2712525974</v>
      </c>
      <c r="E88" s="33">
        <v>3069126212</v>
      </c>
      <c r="F88" s="33">
        <v>673888874</v>
      </c>
      <c r="G88" s="38">
        <f t="shared" ref="G88:G99" si="16">IF(($D88      =0),0,($F88      /$D88      ))</f>
        <v>0.24843591562231432</v>
      </c>
      <c r="H88" s="33">
        <v>759526953</v>
      </c>
      <c r="I88" s="38">
        <f t="shared" ref="I88:I99" si="17">IF(($D88      =0),0,($H88      /$D88      ))</f>
        <v>0.28000725533329029</v>
      </c>
      <c r="J88" s="33">
        <v>804693001</v>
      </c>
      <c r="K88" s="38">
        <f t="shared" ref="K88:K99" si="18">IF(($E88      =0),0,($J88      /$E88      ))</f>
        <v>0.26218960883841291</v>
      </c>
      <c r="L88" s="33">
        <v>867471937</v>
      </c>
      <c r="M88" s="38">
        <f t="shared" ref="M88:M99" si="19">IF(($E88      =0),0,($L88      /$E88      ))</f>
        <v>0.28264459558823773</v>
      </c>
      <c r="N88" s="33">
        <f t="shared" ref="N88:N99" si="20">$F88      +$H88      +$J88      +$L88</f>
        <v>3105580765</v>
      </c>
      <c r="O88" s="38">
        <f t="shared" ref="O88:O99" si="21">IF(($E88      =0),0,($N88      /$E88      ))</f>
        <v>1.0118778279164493</v>
      </c>
      <c r="P88" s="33">
        <v>652846643</v>
      </c>
      <c r="Q88" s="33">
        <v>2393560336</v>
      </c>
      <c r="R88" s="33">
        <v>2454939063</v>
      </c>
      <c r="S88" s="33">
        <v>2705150982</v>
      </c>
      <c r="T88" s="38">
        <f t="shared" ref="T88:T99" si="22">IF(($R88      =0),0,($S88      /$R88      ))</f>
        <v>1.1019218451370578</v>
      </c>
      <c r="U88" s="38">
        <f t="shared" ref="U88:U99" si="23">IF(($P88      =0),0,(($L88      /$P88      )-1))</f>
        <v>0.32875300241070549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3234160000</v>
      </c>
      <c r="E89" s="33">
        <v>3170044000</v>
      </c>
      <c r="F89" s="33">
        <v>737793558</v>
      </c>
      <c r="G89" s="38">
        <f t="shared" si="16"/>
        <v>0.22812524983303237</v>
      </c>
      <c r="H89" s="33">
        <v>781618521</v>
      </c>
      <c r="I89" s="38">
        <f t="shared" si="17"/>
        <v>0.24167589760556063</v>
      </c>
      <c r="J89" s="33">
        <v>537124226</v>
      </c>
      <c r="K89" s="38">
        <f t="shared" si="18"/>
        <v>0.16943746711402113</v>
      </c>
      <c r="L89" s="33">
        <v>685479230</v>
      </c>
      <c r="M89" s="38">
        <f t="shared" si="19"/>
        <v>0.21623650334190944</v>
      </c>
      <c r="N89" s="33">
        <f t="shared" si="20"/>
        <v>2742015535</v>
      </c>
      <c r="O89" s="38">
        <f t="shared" si="21"/>
        <v>0.86497712176865682</v>
      </c>
      <c r="P89" s="33">
        <v>1040471320</v>
      </c>
      <c r="Q89" s="33">
        <v>3184389000</v>
      </c>
      <c r="R89" s="33">
        <v>3128607000</v>
      </c>
      <c r="S89" s="33">
        <v>3598658441</v>
      </c>
      <c r="T89" s="38">
        <f t="shared" si="22"/>
        <v>1.1502430445882146</v>
      </c>
      <c r="U89" s="38">
        <f t="shared" si="23"/>
        <v>-0.34118392614608539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3739258251</v>
      </c>
      <c r="E90" s="33">
        <v>3792297774</v>
      </c>
      <c r="F90" s="33">
        <v>858630224</v>
      </c>
      <c r="G90" s="38">
        <f t="shared" si="16"/>
        <v>0.22962581516544736</v>
      </c>
      <c r="H90" s="33">
        <v>879764841</v>
      </c>
      <c r="I90" s="38">
        <f t="shared" si="17"/>
        <v>0.23527790324851783</v>
      </c>
      <c r="J90" s="33">
        <v>915722712</v>
      </c>
      <c r="K90" s="38">
        <f t="shared" si="18"/>
        <v>0.24146909514284359</v>
      </c>
      <c r="L90" s="33">
        <v>854898897</v>
      </c>
      <c r="M90" s="38">
        <f t="shared" si="19"/>
        <v>0.22543031901692645</v>
      </c>
      <c r="N90" s="33">
        <f t="shared" si="20"/>
        <v>3509016674</v>
      </c>
      <c r="O90" s="38">
        <f t="shared" si="21"/>
        <v>0.92530093445135675</v>
      </c>
      <c r="P90" s="33">
        <v>685456869</v>
      </c>
      <c r="Q90" s="33">
        <v>3579766104</v>
      </c>
      <c r="R90" s="33">
        <v>3557972139</v>
      </c>
      <c r="S90" s="33">
        <v>3985620404</v>
      </c>
      <c r="T90" s="38">
        <f t="shared" si="22"/>
        <v>1.1201943827250413</v>
      </c>
      <c r="U90" s="38">
        <f t="shared" si="23"/>
        <v>0.24719575463179133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9685944225</v>
      </c>
      <c r="E91" s="34">
        <f>SUM(E88:E90)</f>
        <v>10031467986</v>
      </c>
      <c r="F91" s="34">
        <f>SUM(F88:F90)</f>
        <v>2270312656</v>
      </c>
      <c r="G91" s="39">
        <f t="shared" si="16"/>
        <v>0.23439249734065035</v>
      </c>
      <c r="H91" s="34">
        <f>SUM(H88:H90)</f>
        <v>2420910315</v>
      </c>
      <c r="I91" s="39">
        <f t="shared" si="17"/>
        <v>0.24994055909918272</v>
      </c>
      <c r="J91" s="34">
        <f>SUM(J88:J90)</f>
        <v>2257539939</v>
      </c>
      <c r="K91" s="39">
        <f t="shared" si="18"/>
        <v>0.22504582002859816</v>
      </c>
      <c r="L91" s="34">
        <f>SUM(L88:L90)</f>
        <v>2407850064</v>
      </c>
      <c r="M91" s="39">
        <f t="shared" si="19"/>
        <v>0.24002968133481714</v>
      </c>
      <c r="N91" s="34">
        <f t="shared" si="20"/>
        <v>9356612974</v>
      </c>
      <c r="O91" s="39">
        <f t="shared" si="21"/>
        <v>0.93272619591251915</v>
      </c>
      <c r="P91" s="34">
        <f>SUM(P88:P90)</f>
        <v>2378774832</v>
      </c>
      <c r="Q91" s="34">
        <f>SUM(Q88:Q90)</f>
        <v>9157715440</v>
      </c>
      <c r="R91" s="34">
        <f>SUM(R88:R90)</f>
        <v>9141518202</v>
      </c>
      <c r="S91" s="34">
        <f>SUM(S88:S90)</f>
        <v>10289429827</v>
      </c>
      <c r="T91" s="39">
        <f t="shared" si="22"/>
        <v>1.1255712234701734</v>
      </c>
      <c r="U91" s="39">
        <f t="shared" si="23"/>
        <v>1.2222776031119542E-2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187021326</v>
      </c>
      <c r="E92" s="33">
        <v>181149636</v>
      </c>
      <c r="F92" s="33">
        <v>38855859</v>
      </c>
      <c r="G92" s="38">
        <f t="shared" si="16"/>
        <v>0.20776164852985804</v>
      </c>
      <c r="H92" s="33">
        <v>34153876</v>
      </c>
      <c r="I92" s="38">
        <f t="shared" si="17"/>
        <v>0.18262022161044886</v>
      </c>
      <c r="J92" s="33">
        <v>45264051</v>
      </c>
      <c r="K92" s="38">
        <f t="shared" si="18"/>
        <v>0.24987105687587471</v>
      </c>
      <c r="L92" s="33">
        <v>40750078</v>
      </c>
      <c r="M92" s="38">
        <f t="shared" si="19"/>
        <v>0.22495258008688462</v>
      </c>
      <c r="N92" s="33">
        <f t="shared" si="20"/>
        <v>159023864</v>
      </c>
      <c r="O92" s="38">
        <f t="shared" si="21"/>
        <v>0.87785914182019109</v>
      </c>
      <c r="P92" s="33">
        <v>39165002</v>
      </c>
      <c r="Q92" s="33">
        <v>154423029</v>
      </c>
      <c r="R92" s="33">
        <v>180190837</v>
      </c>
      <c r="S92" s="33">
        <v>154193971</v>
      </c>
      <c r="T92" s="38">
        <f t="shared" si="22"/>
        <v>0.85572592684055293</v>
      </c>
      <c r="U92" s="38">
        <f t="shared" si="23"/>
        <v>4.0471745667215897E-2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128363800</v>
      </c>
      <c r="E93" s="33">
        <v>137730119</v>
      </c>
      <c r="F93" s="33">
        <v>18948754</v>
      </c>
      <c r="G93" s="38">
        <f t="shared" si="16"/>
        <v>0.14761758377361842</v>
      </c>
      <c r="H93" s="33">
        <v>38426110</v>
      </c>
      <c r="I93" s="38">
        <f t="shared" si="17"/>
        <v>0.29935316654695482</v>
      </c>
      <c r="J93" s="33">
        <v>32560064</v>
      </c>
      <c r="K93" s="38">
        <f t="shared" si="18"/>
        <v>0.23640482006698912</v>
      </c>
      <c r="L93" s="33">
        <v>34926213</v>
      </c>
      <c r="M93" s="38">
        <f t="shared" si="19"/>
        <v>0.25358442476913856</v>
      </c>
      <c r="N93" s="33">
        <f t="shared" si="20"/>
        <v>124861141</v>
      </c>
      <c r="O93" s="38">
        <f t="shared" si="21"/>
        <v>0.90656380686057492</v>
      </c>
      <c r="P93" s="33">
        <v>49589001</v>
      </c>
      <c r="Q93" s="33">
        <v>114782136</v>
      </c>
      <c r="R93" s="33">
        <v>109261265</v>
      </c>
      <c r="S93" s="33">
        <v>124104746</v>
      </c>
      <c r="T93" s="38">
        <f t="shared" si="22"/>
        <v>1.1358530948731007</v>
      </c>
      <c r="U93" s="38">
        <f t="shared" si="23"/>
        <v>-0.29568629543474767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62431460</v>
      </c>
      <c r="E94" s="33">
        <v>35820204</v>
      </c>
      <c r="F94" s="33">
        <v>7408586</v>
      </c>
      <c r="G94" s="38">
        <f t="shared" si="16"/>
        <v>0.11866751153985507</v>
      </c>
      <c r="H94" s="33">
        <v>7818771</v>
      </c>
      <c r="I94" s="38">
        <f t="shared" si="17"/>
        <v>0.12523767664571675</v>
      </c>
      <c r="J94" s="33">
        <v>7786268</v>
      </c>
      <c r="K94" s="38">
        <f t="shared" si="18"/>
        <v>0.21737084467748982</v>
      </c>
      <c r="L94" s="33">
        <v>7942622</v>
      </c>
      <c r="M94" s="38">
        <f t="shared" si="19"/>
        <v>0.22173581144317325</v>
      </c>
      <c r="N94" s="33">
        <f t="shared" si="20"/>
        <v>30956247</v>
      </c>
      <c r="O94" s="38">
        <f t="shared" si="21"/>
        <v>0.86421191236096817</v>
      </c>
      <c r="P94" s="33">
        <v>6968354</v>
      </c>
      <c r="Q94" s="33">
        <v>63261910</v>
      </c>
      <c r="R94" s="33">
        <v>36565963</v>
      </c>
      <c r="S94" s="33">
        <v>30022884</v>
      </c>
      <c r="T94" s="38">
        <f t="shared" si="22"/>
        <v>0.82106094129122209</v>
      </c>
      <c r="U94" s="38">
        <f t="shared" si="23"/>
        <v>0.13981321844441319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4527692</v>
      </c>
      <c r="E95" s="33">
        <v>5000615</v>
      </c>
      <c r="F95" s="33">
        <v>1047641</v>
      </c>
      <c r="G95" s="38">
        <f t="shared" si="16"/>
        <v>0.23138521789909738</v>
      </c>
      <c r="H95" s="33">
        <v>1178973</v>
      </c>
      <c r="I95" s="38">
        <f t="shared" si="17"/>
        <v>0.26039160790972532</v>
      </c>
      <c r="J95" s="33">
        <v>1870792</v>
      </c>
      <c r="K95" s="38">
        <f t="shared" si="18"/>
        <v>0.37411238417674625</v>
      </c>
      <c r="L95" s="33">
        <v>1143318</v>
      </c>
      <c r="M95" s="38">
        <f t="shared" si="19"/>
        <v>0.22863547783622615</v>
      </c>
      <c r="N95" s="33">
        <f t="shared" si="20"/>
        <v>5240724</v>
      </c>
      <c r="O95" s="38">
        <f t="shared" si="21"/>
        <v>1.0480158940450324</v>
      </c>
      <c r="P95" s="33">
        <v>2000218</v>
      </c>
      <c r="Q95" s="33">
        <v>4766511</v>
      </c>
      <c r="R95" s="33">
        <v>5044750</v>
      </c>
      <c r="S95" s="33">
        <v>5529793</v>
      </c>
      <c r="T95" s="38">
        <f t="shared" si="22"/>
        <v>1.0961480747311561</v>
      </c>
      <c r="U95" s="38">
        <f t="shared" si="23"/>
        <v>-0.4284033040398596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382344278</v>
      </c>
      <c r="E96" s="34">
        <f>SUM(E92:E95)</f>
        <v>359700574</v>
      </c>
      <c r="F96" s="34">
        <f>SUM(F92:F95)</f>
        <v>66260840</v>
      </c>
      <c r="G96" s="39">
        <f t="shared" si="16"/>
        <v>0.17330150812404729</v>
      </c>
      <c r="H96" s="34">
        <f>SUM(H92:H95)</f>
        <v>81577730</v>
      </c>
      <c r="I96" s="39">
        <f t="shared" si="17"/>
        <v>0.21336197425713796</v>
      </c>
      <c r="J96" s="34">
        <f>SUM(J92:J95)</f>
        <v>87481175</v>
      </c>
      <c r="K96" s="39">
        <f t="shared" si="18"/>
        <v>0.24320554740065553</v>
      </c>
      <c r="L96" s="34">
        <f>SUM(L92:L95)</f>
        <v>84762231</v>
      </c>
      <c r="M96" s="39">
        <f t="shared" si="19"/>
        <v>0.23564663813964334</v>
      </c>
      <c r="N96" s="34">
        <f t="shared" si="20"/>
        <v>320081976</v>
      </c>
      <c r="O96" s="39">
        <f t="shared" si="21"/>
        <v>0.88985672844658847</v>
      </c>
      <c r="P96" s="34">
        <f>SUM(P92:P95)</f>
        <v>97722575</v>
      </c>
      <c r="Q96" s="34">
        <f>SUM(Q92:Q95)</f>
        <v>337233586</v>
      </c>
      <c r="R96" s="34">
        <f>SUM(R92:R95)</f>
        <v>331062815</v>
      </c>
      <c r="S96" s="34">
        <f>SUM(S92:S95)</f>
        <v>313851394</v>
      </c>
      <c r="T96" s="39">
        <f t="shared" si="22"/>
        <v>0.94801161525796851</v>
      </c>
      <c r="U96" s="39">
        <f t="shared" si="23"/>
        <v>-0.13262384868593569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115324775</v>
      </c>
      <c r="E97" s="33">
        <v>120984844</v>
      </c>
      <c r="F97" s="33">
        <v>24850935</v>
      </c>
      <c r="G97" s="38">
        <f t="shared" si="16"/>
        <v>0.2154865249032569</v>
      </c>
      <c r="H97" s="33">
        <v>26517692</v>
      </c>
      <c r="I97" s="38">
        <f t="shared" si="17"/>
        <v>0.22993924765949034</v>
      </c>
      <c r="J97" s="33">
        <v>19938256</v>
      </c>
      <c r="K97" s="38">
        <f t="shared" si="18"/>
        <v>0.16479961738017368</v>
      </c>
      <c r="L97" s="33">
        <v>20860153</v>
      </c>
      <c r="M97" s="38">
        <f t="shared" si="19"/>
        <v>0.17241955529570299</v>
      </c>
      <c r="N97" s="33">
        <f t="shared" si="20"/>
        <v>92167036</v>
      </c>
      <c r="O97" s="38">
        <f t="shared" si="21"/>
        <v>0.76180646230365845</v>
      </c>
      <c r="P97" s="33">
        <v>44798314</v>
      </c>
      <c r="Q97" s="33">
        <v>116272111</v>
      </c>
      <c r="R97" s="33">
        <v>106748862</v>
      </c>
      <c r="S97" s="33">
        <v>119593438</v>
      </c>
      <c r="T97" s="38">
        <f t="shared" si="22"/>
        <v>1.1203251796726414</v>
      </c>
      <c r="U97" s="38">
        <f t="shared" si="23"/>
        <v>-0.5343540607354107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50939925</v>
      </c>
      <c r="E99" s="33">
        <v>50904925</v>
      </c>
      <c r="F99" s="33">
        <v>97967</v>
      </c>
      <c r="G99" s="38">
        <f t="shared" si="16"/>
        <v>1.9231869697491702E-3</v>
      </c>
      <c r="H99" s="33">
        <v>26845964</v>
      </c>
      <c r="I99" s="38">
        <f t="shared" si="17"/>
        <v>0.52701224039886196</v>
      </c>
      <c r="J99" s="33">
        <v>21131847</v>
      </c>
      <c r="K99" s="38">
        <f t="shared" si="18"/>
        <v>0.41512382151628746</v>
      </c>
      <c r="L99" s="33">
        <v>16561449</v>
      </c>
      <c r="M99" s="38">
        <f t="shared" si="19"/>
        <v>0.32534079953953376</v>
      </c>
      <c r="N99" s="33">
        <f t="shared" si="20"/>
        <v>64637227</v>
      </c>
      <c r="O99" s="38">
        <f t="shared" si="21"/>
        <v>1.2697637212902289</v>
      </c>
      <c r="P99" s="33">
        <v>50693126</v>
      </c>
      <c r="Q99" s="33">
        <v>54339224</v>
      </c>
      <c r="R99" s="33">
        <v>49364320</v>
      </c>
      <c r="S99" s="33">
        <v>55766537</v>
      </c>
      <c r="T99" s="38">
        <f t="shared" si="22"/>
        <v>1.1296932075636816</v>
      </c>
      <c r="U99" s="38">
        <f t="shared" si="23"/>
        <v>-0.67329990657904981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104360199</v>
      </c>
      <c r="E100" s="33">
        <v>96065048</v>
      </c>
      <c r="F100" s="33">
        <v>24733531</v>
      </c>
      <c r="G100" s="38">
        <f>IF(($D100     =0),0,($F100     /$D100     ))</f>
        <v>0.23700156991843221</v>
      </c>
      <c r="H100" s="33">
        <v>23798472</v>
      </c>
      <c r="I100" s="38">
        <f>IF(($D100     =0),0,($H100     /$D100     ))</f>
        <v>0.2280416502463741</v>
      </c>
      <c r="J100" s="33">
        <v>23549138</v>
      </c>
      <c r="K100" s="38">
        <f>IF(($E100     =0),0,($J100     /$E100     ))</f>
        <v>0.24513741980329828</v>
      </c>
      <c r="L100" s="33">
        <v>26072703</v>
      </c>
      <c r="M100" s="38">
        <f>IF(($E100     =0),0,($L100     /$E100     ))</f>
        <v>0.27140675555588128</v>
      </c>
      <c r="N100" s="33">
        <f>$F100     +$H100     +$J100     +$L100</f>
        <v>98153844</v>
      </c>
      <c r="O100" s="38">
        <f>IF(($E100     =0),0,($N100     /$E100     ))</f>
        <v>1.0217435585937562</v>
      </c>
      <c r="P100" s="33">
        <v>24188211</v>
      </c>
      <c r="Q100" s="33">
        <v>94722666</v>
      </c>
      <c r="R100" s="33">
        <v>94389666</v>
      </c>
      <c r="S100" s="33">
        <v>94971690</v>
      </c>
      <c r="T100" s="38">
        <f>IF(($R100     =0),0,($S100     /$R100     ))</f>
        <v>1.006166183488773</v>
      </c>
      <c r="U100" s="38">
        <f>IF(($P100     =0),0,(($L100     /$P100     )-1))</f>
        <v>7.7909523775859135E-2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270624899</v>
      </c>
      <c r="E101" s="34">
        <f>SUM(E97:E100)</f>
        <v>267954817</v>
      </c>
      <c r="F101" s="34">
        <f>SUM(F97:F100)</f>
        <v>49682433</v>
      </c>
      <c r="G101" s="39">
        <f>IF(($D101     =0),0,($F101     /$D101     ))</f>
        <v>0.18358411655240933</v>
      </c>
      <c r="H101" s="34">
        <f>SUM(H97:H100)</f>
        <v>77162128</v>
      </c>
      <c r="I101" s="39">
        <f>IF(($D101     =0),0,($H101     /$D101     ))</f>
        <v>0.28512575260120465</v>
      </c>
      <c r="J101" s="34">
        <f>SUM(J97:J100)</f>
        <v>64619241</v>
      </c>
      <c r="K101" s="39">
        <f>IF(($E101     =0),0,($J101     /$E101     ))</f>
        <v>0.24115722838451528</v>
      </c>
      <c r="L101" s="34">
        <f>SUM(L97:L100)</f>
        <v>63494305</v>
      </c>
      <c r="M101" s="39">
        <f>IF(($E101     =0),0,($L101     /$E101     ))</f>
        <v>0.23695899820304406</v>
      </c>
      <c r="N101" s="34">
        <f>$F101     +$H101     +$J101     +$L101</f>
        <v>254958107</v>
      </c>
      <c r="O101" s="39">
        <f>IF(($E101     =0),0,($N101     /$E101     ))</f>
        <v>0.95149663609144974</v>
      </c>
      <c r="P101" s="34">
        <f>SUM(P97:P100)</f>
        <v>119679651</v>
      </c>
      <c r="Q101" s="34">
        <f>SUM(Q97:Q100)</f>
        <v>265334001</v>
      </c>
      <c r="R101" s="34">
        <f>SUM(R97:R100)</f>
        <v>250502848</v>
      </c>
      <c r="S101" s="34">
        <f>SUM(S97:S100)</f>
        <v>270331665</v>
      </c>
      <c r="T101" s="39">
        <f>IF(($R101     =0),0,($S101     /$R101     ))</f>
        <v>1.0791560541459393</v>
      </c>
      <c r="U101" s="39">
        <f>IF(($P101     =0),0,(($L101     /$P101     )-1))</f>
        <v>-0.46946448732541846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10338913402</v>
      </c>
      <c r="E102" s="34">
        <f>SUM(E88:E90,E92:E95,E97:E100)</f>
        <v>10659123377</v>
      </c>
      <c r="F102" s="34">
        <f>SUM(F88:F90,F92:F95,F97:F100)</f>
        <v>2386255929</v>
      </c>
      <c r="G102" s="39">
        <f>IF(($D102     =0),0,($F102     /$D102     ))</f>
        <v>0.2308033577821044</v>
      </c>
      <c r="H102" s="34">
        <f>SUM(H88:H90,H92:H95,H97:H100)</f>
        <v>2579650173</v>
      </c>
      <c r="I102" s="39">
        <f>IF(($D102     =0),0,($H102     /$D102     ))</f>
        <v>0.24950882870350596</v>
      </c>
      <c r="J102" s="34">
        <f>SUM(J88:J90,J92:J95,J97:J100)</f>
        <v>2409640355</v>
      </c>
      <c r="K102" s="39">
        <f>IF(($E102     =0),0,($J102     /$E102     ))</f>
        <v>0.22606365174452001</v>
      </c>
      <c r="L102" s="34">
        <f>SUM(L88:L90,L92:L95,L97:L100)</f>
        <v>2556106600</v>
      </c>
      <c r="M102" s="39">
        <f>IF(($E102     =0),0,($L102     /$E102     ))</f>
        <v>0.23980457956941426</v>
      </c>
      <c r="N102" s="34">
        <f>$F102     +$H102     +$J102     +$L102</f>
        <v>9931653057</v>
      </c>
      <c r="O102" s="39">
        <f>IF(($E102     =0),0,($N102     /$E102     ))</f>
        <v>0.93175139321778389</v>
      </c>
      <c r="P102" s="34">
        <f>SUM(P88:P90,P92:P95,P97:P100)</f>
        <v>2596177058</v>
      </c>
      <c r="Q102" s="34">
        <f>SUM(Q88:Q90,Q92:Q95,Q97:Q100)</f>
        <v>9760283027</v>
      </c>
      <c r="R102" s="34">
        <f>SUM(R88:R90,R92:R95,R97:R100)</f>
        <v>9723083865</v>
      </c>
      <c r="S102" s="34">
        <f>SUM(S88:S90,S92:S95,S97:S100)</f>
        <v>10873612886</v>
      </c>
      <c r="T102" s="39">
        <f>IF(($R102     =0),0,($S102     /$R102     ))</f>
        <v>1.1183296407780188</v>
      </c>
      <c r="U102" s="39">
        <f>IF(($P102     =0),0,(($L102     /$P102     )-1))</f>
        <v>-1.5434408788308485E-2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1990179300</v>
      </c>
      <c r="E105" s="33">
        <v>1945735707</v>
      </c>
      <c r="F105" s="33">
        <v>444099067</v>
      </c>
      <c r="G105" s="38">
        <f t="shared" ref="G105:G136" si="24">IF(($D105     =0),0,($F105     /$D105     ))</f>
        <v>0.2231452548019166</v>
      </c>
      <c r="H105" s="33">
        <v>551926343</v>
      </c>
      <c r="I105" s="38">
        <f t="shared" ref="I105:I136" si="25">IF(($D105     =0),0,($H105     /$D105     ))</f>
        <v>0.27732493398961588</v>
      </c>
      <c r="J105" s="33">
        <v>453789292</v>
      </c>
      <c r="K105" s="38">
        <f t="shared" ref="K105:K136" si="26">IF(($E105     =0),0,($J105     /$E105     ))</f>
        <v>0.2332224722851324</v>
      </c>
      <c r="L105" s="33">
        <v>360151092</v>
      </c>
      <c r="M105" s="38">
        <f t="shared" ref="M105:M136" si="27">IF(($E105     =0),0,($L105     /$E105     ))</f>
        <v>0.18509764234901815</v>
      </c>
      <c r="N105" s="33">
        <f t="shared" ref="N105:N136" si="28">$F105     +$H105     +$J105     +$L105</f>
        <v>1809965794</v>
      </c>
      <c r="O105" s="38">
        <f t="shared" ref="O105:O136" si="29">IF(($E105     =0),0,($N105     /$E105     ))</f>
        <v>0.9302218114661962</v>
      </c>
      <c r="P105" s="33">
        <v>605658927</v>
      </c>
      <c r="Q105" s="33">
        <v>1708743150</v>
      </c>
      <c r="R105" s="33">
        <v>2066840546</v>
      </c>
      <c r="S105" s="33">
        <v>1825937294</v>
      </c>
      <c r="T105" s="38">
        <f t="shared" ref="T105:T136" si="30">IF(($R105     =0),0,($S105     /$R105     ))</f>
        <v>0.8834437168042667</v>
      </c>
      <c r="U105" s="38">
        <f t="shared" ref="U105:U136" si="31">IF(($P105     =0),0,(($L105     /$P105     )-1))</f>
        <v>-0.40535658611699121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1990179300</v>
      </c>
      <c r="E106" s="34">
        <f>E105</f>
        <v>1945735707</v>
      </c>
      <c r="F106" s="34">
        <f>F105</f>
        <v>444099067</v>
      </c>
      <c r="G106" s="39">
        <f t="shared" si="24"/>
        <v>0.2231452548019166</v>
      </c>
      <c r="H106" s="34">
        <f>H105</f>
        <v>551926343</v>
      </c>
      <c r="I106" s="39">
        <f t="shared" si="25"/>
        <v>0.27732493398961588</v>
      </c>
      <c r="J106" s="34">
        <f>J105</f>
        <v>453789292</v>
      </c>
      <c r="K106" s="39">
        <f t="shared" si="26"/>
        <v>0.2332224722851324</v>
      </c>
      <c r="L106" s="34">
        <f>L105</f>
        <v>360151092</v>
      </c>
      <c r="M106" s="39">
        <f t="shared" si="27"/>
        <v>0.18509764234901815</v>
      </c>
      <c r="N106" s="34">
        <f t="shared" si="28"/>
        <v>1809965794</v>
      </c>
      <c r="O106" s="39">
        <f t="shared" si="29"/>
        <v>0.9302218114661962</v>
      </c>
      <c r="P106" s="34">
        <f>P105</f>
        <v>605658927</v>
      </c>
      <c r="Q106" s="34">
        <f>Q105</f>
        <v>1708743150</v>
      </c>
      <c r="R106" s="34">
        <f>R105</f>
        <v>2066840546</v>
      </c>
      <c r="S106" s="34">
        <f>S105</f>
        <v>1825937294</v>
      </c>
      <c r="T106" s="39">
        <f t="shared" si="30"/>
        <v>0.8834437168042667</v>
      </c>
      <c r="U106" s="39">
        <f t="shared" si="31"/>
        <v>-0.40535658611699121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5885315</v>
      </c>
      <c r="E107" s="33">
        <v>6694633</v>
      </c>
      <c r="F107" s="33">
        <v>1374957</v>
      </c>
      <c r="G107" s="38">
        <f t="shared" si="24"/>
        <v>0.2336250481070257</v>
      </c>
      <c r="H107" s="33">
        <v>1790144</v>
      </c>
      <c r="I107" s="38">
        <f t="shared" si="25"/>
        <v>0.30417131453456614</v>
      </c>
      <c r="J107" s="33">
        <v>1443645</v>
      </c>
      <c r="K107" s="38">
        <f t="shared" si="26"/>
        <v>0.21564214199643206</v>
      </c>
      <c r="L107" s="33">
        <v>2118609</v>
      </c>
      <c r="M107" s="38">
        <f t="shared" si="27"/>
        <v>0.31646380018142889</v>
      </c>
      <c r="N107" s="33">
        <f t="shared" si="28"/>
        <v>6727355</v>
      </c>
      <c r="O107" s="38">
        <f t="shared" si="29"/>
        <v>1.0048877959404197</v>
      </c>
      <c r="P107" s="33">
        <v>1870924</v>
      </c>
      <c r="Q107" s="33">
        <v>5710934</v>
      </c>
      <c r="R107" s="33">
        <v>7681919</v>
      </c>
      <c r="S107" s="33">
        <v>6980459</v>
      </c>
      <c r="T107" s="38">
        <f t="shared" si="30"/>
        <v>0.908686878890548</v>
      </c>
      <c r="U107" s="38">
        <f t="shared" si="31"/>
        <v>0.13238645717303332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10999164</v>
      </c>
      <c r="E108" s="33">
        <v>11049164</v>
      </c>
      <c r="F108" s="33">
        <v>1672170</v>
      </c>
      <c r="G108" s="38">
        <f t="shared" si="24"/>
        <v>0.152027008598108</v>
      </c>
      <c r="H108" s="33">
        <v>2336287</v>
      </c>
      <c r="I108" s="38">
        <f t="shared" si="25"/>
        <v>0.21240587011885631</v>
      </c>
      <c r="J108" s="33">
        <v>1796472</v>
      </c>
      <c r="K108" s="38">
        <f t="shared" si="26"/>
        <v>0.16258895243115226</v>
      </c>
      <c r="L108" s="33">
        <v>1884231</v>
      </c>
      <c r="M108" s="38">
        <f t="shared" si="27"/>
        <v>0.17053154428697048</v>
      </c>
      <c r="N108" s="33">
        <f t="shared" si="28"/>
        <v>7689160</v>
      </c>
      <c r="O108" s="38">
        <f t="shared" si="29"/>
        <v>0.69590423311664118</v>
      </c>
      <c r="P108" s="33">
        <v>1778329</v>
      </c>
      <c r="Q108" s="33">
        <v>10165350</v>
      </c>
      <c r="R108" s="33">
        <v>10210350</v>
      </c>
      <c r="S108" s="33">
        <v>7003779</v>
      </c>
      <c r="T108" s="38">
        <f t="shared" si="30"/>
        <v>0.68594896355169022</v>
      </c>
      <c r="U108" s="38">
        <f t="shared" si="31"/>
        <v>5.9551410340831223E-2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47417546</v>
      </c>
      <c r="E110" s="33">
        <v>45375545</v>
      </c>
      <c r="F110" s="33">
        <v>10897773</v>
      </c>
      <c r="G110" s="38">
        <f t="shared" si="24"/>
        <v>0.22982574846872084</v>
      </c>
      <c r="H110" s="33">
        <v>13474688</v>
      </c>
      <c r="I110" s="38">
        <f t="shared" si="25"/>
        <v>0.28417092693915452</v>
      </c>
      <c r="J110" s="33">
        <v>8564453</v>
      </c>
      <c r="K110" s="38">
        <f t="shared" si="26"/>
        <v>0.18874600845014644</v>
      </c>
      <c r="L110" s="33">
        <v>16875019</v>
      </c>
      <c r="M110" s="38">
        <f t="shared" si="27"/>
        <v>0.37189677831968743</v>
      </c>
      <c r="N110" s="33">
        <f t="shared" si="28"/>
        <v>49811933</v>
      </c>
      <c r="O110" s="38">
        <f t="shared" si="29"/>
        <v>1.0977704620407314</v>
      </c>
      <c r="P110" s="33">
        <v>12150729</v>
      </c>
      <c r="Q110" s="33">
        <v>46308000</v>
      </c>
      <c r="R110" s="33">
        <v>45864037</v>
      </c>
      <c r="S110" s="33">
        <v>35845697</v>
      </c>
      <c r="T110" s="38">
        <f t="shared" si="30"/>
        <v>0.78156436599769885</v>
      </c>
      <c r="U110" s="38">
        <f t="shared" si="31"/>
        <v>0.38880712424744224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1250000</v>
      </c>
      <c r="R111" s="33">
        <v>0</v>
      </c>
      <c r="S111" s="33">
        <v>17248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64302025</v>
      </c>
      <c r="E112" s="34">
        <f>SUM(E107:E111)</f>
        <v>63119342</v>
      </c>
      <c r="F112" s="34">
        <f>SUM(F107:F111)</f>
        <v>13944900</v>
      </c>
      <c r="G112" s="39">
        <f t="shared" si="24"/>
        <v>0.21686564303379249</v>
      </c>
      <c r="H112" s="34">
        <f>SUM(H107:H111)</f>
        <v>17601119</v>
      </c>
      <c r="I112" s="39">
        <f t="shared" si="25"/>
        <v>0.2737257341428983</v>
      </c>
      <c r="J112" s="34">
        <f>SUM(J107:J111)</f>
        <v>11804570</v>
      </c>
      <c r="K112" s="39">
        <f t="shared" si="26"/>
        <v>0.1870198520130327</v>
      </c>
      <c r="L112" s="34">
        <f>SUM(L107:L111)</f>
        <v>20877859</v>
      </c>
      <c r="M112" s="39">
        <f t="shared" si="27"/>
        <v>0.33076800768930703</v>
      </c>
      <c r="N112" s="34">
        <f t="shared" si="28"/>
        <v>64228448</v>
      </c>
      <c r="O112" s="39">
        <f t="shared" si="29"/>
        <v>1.0175715710090893</v>
      </c>
      <c r="P112" s="34">
        <f>SUM(P107:P111)</f>
        <v>15799982</v>
      </c>
      <c r="Q112" s="34">
        <f>SUM(Q107:Q111)</f>
        <v>63434284</v>
      </c>
      <c r="R112" s="34">
        <f>SUM(R107:R111)</f>
        <v>63756306</v>
      </c>
      <c r="S112" s="34">
        <f>SUM(S107:S111)</f>
        <v>49847183</v>
      </c>
      <c r="T112" s="39">
        <f t="shared" si="30"/>
        <v>0.78183925837861434</v>
      </c>
      <c r="U112" s="39">
        <f t="shared" si="31"/>
        <v>0.3213849863879592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980000</v>
      </c>
      <c r="E113" s="33">
        <v>1580000</v>
      </c>
      <c r="F113" s="33">
        <v>205569</v>
      </c>
      <c r="G113" s="38">
        <f t="shared" si="24"/>
        <v>0.20976428571428571</v>
      </c>
      <c r="H113" s="33">
        <v>254974</v>
      </c>
      <c r="I113" s="38">
        <f t="shared" si="25"/>
        <v>0.26017755102040818</v>
      </c>
      <c r="J113" s="33">
        <v>322558</v>
      </c>
      <c r="K113" s="38">
        <f t="shared" si="26"/>
        <v>0.2041506329113924</v>
      </c>
      <c r="L113" s="33">
        <v>382323</v>
      </c>
      <c r="M113" s="38">
        <f t="shared" si="27"/>
        <v>0.24197658227848101</v>
      </c>
      <c r="N113" s="33">
        <f t="shared" si="28"/>
        <v>1165424</v>
      </c>
      <c r="O113" s="38">
        <f t="shared" si="29"/>
        <v>0.73761012658227854</v>
      </c>
      <c r="P113" s="33">
        <v>604537</v>
      </c>
      <c r="Q113" s="33">
        <v>650000</v>
      </c>
      <c r="R113" s="33">
        <v>3470000</v>
      </c>
      <c r="S113" s="33">
        <v>2154671</v>
      </c>
      <c r="T113" s="38">
        <f t="shared" si="30"/>
        <v>0.62094265129683002</v>
      </c>
      <c r="U113" s="38">
        <f t="shared" si="31"/>
        <v>-0.36757717062810047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12397965</v>
      </c>
      <c r="E114" s="33">
        <v>13718604</v>
      </c>
      <c r="F114" s="33">
        <v>2803646</v>
      </c>
      <c r="G114" s="38">
        <f t="shared" si="24"/>
        <v>0.2261375959683706</v>
      </c>
      <c r="H114" s="33">
        <v>2912378</v>
      </c>
      <c r="I114" s="38">
        <f t="shared" si="25"/>
        <v>0.23490774494039948</v>
      </c>
      <c r="J114" s="33">
        <v>3126405</v>
      </c>
      <c r="K114" s="38">
        <f t="shared" si="26"/>
        <v>0.22789527272600041</v>
      </c>
      <c r="L114" s="33">
        <v>4325400</v>
      </c>
      <c r="M114" s="38">
        <f t="shared" si="27"/>
        <v>0.31529447165323821</v>
      </c>
      <c r="N114" s="33">
        <f t="shared" si="28"/>
        <v>13167829</v>
      </c>
      <c r="O114" s="38">
        <f t="shared" si="29"/>
        <v>0.95985196452933552</v>
      </c>
      <c r="P114" s="33">
        <v>2984726</v>
      </c>
      <c r="Q114" s="33">
        <v>12564706</v>
      </c>
      <c r="R114" s="33">
        <v>12403540</v>
      </c>
      <c r="S114" s="33">
        <v>10951908</v>
      </c>
      <c r="T114" s="38">
        <f t="shared" si="30"/>
        <v>0.88296631445538931</v>
      </c>
      <c r="U114" s="38">
        <f t="shared" si="31"/>
        <v>0.44917824952776231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25000</v>
      </c>
      <c r="F116" s="33">
        <v>0</v>
      </c>
      <c r="G116" s="38">
        <f t="shared" si="24"/>
        <v>0</v>
      </c>
      <c r="H116" s="33">
        <v>5660</v>
      </c>
      <c r="I116" s="38">
        <f t="shared" si="25"/>
        <v>0.1132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5660</v>
      </c>
      <c r="O116" s="38">
        <f t="shared" si="29"/>
        <v>0.22639999999999999</v>
      </c>
      <c r="P116" s="33">
        <v>27345</v>
      </c>
      <c r="Q116" s="33">
        <v>35500</v>
      </c>
      <c r="R116" s="33">
        <v>35500</v>
      </c>
      <c r="S116" s="33">
        <v>38895</v>
      </c>
      <c r="T116" s="38">
        <f t="shared" si="30"/>
        <v>1.0956338028169015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207747168</v>
      </c>
      <c r="E117" s="33">
        <v>78985091</v>
      </c>
      <c r="F117" s="33">
        <v>45427179</v>
      </c>
      <c r="G117" s="38">
        <f t="shared" si="24"/>
        <v>0.21866569560168445</v>
      </c>
      <c r="H117" s="33">
        <v>134743854</v>
      </c>
      <c r="I117" s="38">
        <f t="shared" si="25"/>
        <v>0.64859538301865083</v>
      </c>
      <c r="J117" s="33">
        <v>-619713826</v>
      </c>
      <c r="K117" s="38">
        <f t="shared" si="26"/>
        <v>-7.8459595115235103</v>
      </c>
      <c r="L117" s="33">
        <v>105577265</v>
      </c>
      <c r="M117" s="38">
        <f t="shared" si="27"/>
        <v>1.3366733349715327</v>
      </c>
      <c r="N117" s="33">
        <f t="shared" si="28"/>
        <v>-333965528</v>
      </c>
      <c r="O117" s="38">
        <f t="shared" si="29"/>
        <v>-4.228209700992811</v>
      </c>
      <c r="P117" s="33">
        <v>28611638</v>
      </c>
      <c r="Q117" s="33">
        <v>186412961</v>
      </c>
      <c r="R117" s="33">
        <v>196835536</v>
      </c>
      <c r="S117" s="33">
        <v>550389234</v>
      </c>
      <c r="T117" s="38">
        <f t="shared" si="30"/>
        <v>2.7961883569641612</v>
      </c>
      <c r="U117" s="38">
        <f t="shared" si="31"/>
        <v>2.6900112115216892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15000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30082</v>
      </c>
      <c r="G119" s="38">
        <f t="shared" si="24"/>
        <v>0</v>
      </c>
      <c r="H119" s="33">
        <v>30518</v>
      </c>
      <c r="I119" s="38">
        <f t="shared" si="25"/>
        <v>0</v>
      </c>
      <c r="J119" s="33">
        <v>11610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72210</v>
      </c>
      <c r="O119" s="38">
        <f t="shared" si="29"/>
        <v>0</v>
      </c>
      <c r="P119" s="33">
        <v>23079</v>
      </c>
      <c r="Q119" s="33">
        <v>2412</v>
      </c>
      <c r="R119" s="33">
        <v>1782</v>
      </c>
      <c r="S119" s="33">
        <v>132417</v>
      </c>
      <c r="T119" s="38">
        <f t="shared" si="30"/>
        <v>74.308080808080803</v>
      </c>
      <c r="U119" s="38">
        <f t="shared" si="31"/>
        <v>-1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82720324</v>
      </c>
      <c r="E120" s="33">
        <v>5601872</v>
      </c>
      <c r="F120" s="33">
        <v>1490163</v>
      </c>
      <c r="G120" s="38">
        <f t="shared" si="24"/>
        <v>1.8014472477162927E-2</v>
      </c>
      <c r="H120" s="33">
        <v>1173837</v>
      </c>
      <c r="I120" s="38">
        <f t="shared" si="25"/>
        <v>1.419043039531615E-2</v>
      </c>
      <c r="J120" s="33">
        <v>1332186</v>
      </c>
      <c r="K120" s="38">
        <f t="shared" si="26"/>
        <v>0.23781086036953361</v>
      </c>
      <c r="L120" s="33">
        <v>1449834</v>
      </c>
      <c r="M120" s="38">
        <f t="shared" si="27"/>
        <v>0.25881241127965793</v>
      </c>
      <c r="N120" s="33">
        <f t="shared" si="28"/>
        <v>5446020</v>
      </c>
      <c r="O120" s="38">
        <f t="shared" si="29"/>
        <v>0.97217858601553198</v>
      </c>
      <c r="P120" s="33">
        <v>1337250</v>
      </c>
      <c r="Q120" s="33">
        <v>90826478</v>
      </c>
      <c r="R120" s="33">
        <v>80364509</v>
      </c>
      <c r="S120" s="33">
        <v>2809250</v>
      </c>
      <c r="T120" s="38">
        <f t="shared" si="30"/>
        <v>3.4956351192290618E-2</v>
      </c>
      <c r="U120" s="38">
        <f t="shared" si="31"/>
        <v>8.4190689848569811E-2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303895457</v>
      </c>
      <c r="E121" s="34">
        <f>SUM(E113:E120)</f>
        <v>99910567</v>
      </c>
      <c r="F121" s="34">
        <f>SUM(F113:F120)</f>
        <v>49956639</v>
      </c>
      <c r="G121" s="39">
        <f t="shared" si="24"/>
        <v>0.16438758082520463</v>
      </c>
      <c r="H121" s="34">
        <f>SUM(H113:H120)</f>
        <v>139121221</v>
      </c>
      <c r="I121" s="39">
        <f t="shared" si="25"/>
        <v>0.45779302650121551</v>
      </c>
      <c r="J121" s="34">
        <f>SUM(J113:J120)</f>
        <v>-614921067</v>
      </c>
      <c r="K121" s="39">
        <f t="shared" si="26"/>
        <v>-6.1547150162805098</v>
      </c>
      <c r="L121" s="34">
        <f>SUM(L113:L120)</f>
        <v>111734822</v>
      </c>
      <c r="M121" s="39">
        <f t="shared" si="27"/>
        <v>1.1183483925178805</v>
      </c>
      <c r="N121" s="34">
        <f t="shared" si="28"/>
        <v>-314108385</v>
      </c>
      <c r="O121" s="39">
        <f t="shared" si="29"/>
        <v>-3.1438955300894249</v>
      </c>
      <c r="P121" s="34">
        <f>SUM(P113:P120)</f>
        <v>33588575</v>
      </c>
      <c r="Q121" s="34">
        <f>SUM(Q113:Q120)</f>
        <v>290507057</v>
      </c>
      <c r="R121" s="34">
        <f>SUM(R113:R120)</f>
        <v>293110867</v>
      </c>
      <c r="S121" s="34">
        <f>SUM(S113:S120)</f>
        <v>566476375</v>
      </c>
      <c r="T121" s="39">
        <f t="shared" si="30"/>
        <v>1.9326351861256648</v>
      </c>
      <c r="U121" s="39">
        <f t="shared" si="31"/>
        <v>2.3265722645274471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6382642</v>
      </c>
      <c r="E122" s="33">
        <v>9131696</v>
      </c>
      <c r="F122" s="33">
        <v>1749428</v>
      </c>
      <c r="G122" s="38">
        <f t="shared" si="24"/>
        <v>0.27409151257426001</v>
      </c>
      <c r="H122" s="33">
        <v>2208335</v>
      </c>
      <c r="I122" s="38">
        <f t="shared" si="25"/>
        <v>0.3459907354979333</v>
      </c>
      <c r="J122" s="33">
        <v>2697775</v>
      </c>
      <c r="K122" s="38">
        <f t="shared" si="26"/>
        <v>0.29542978653691493</v>
      </c>
      <c r="L122" s="33">
        <v>2220658</v>
      </c>
      <c r="M122" s="38">
        <f t="shared" si="27"/>
        <v>0.24318133236148029</v>
      </c>
      <c r="N122" s="33">
        <f t="shared" si="28"/>
        <v>8876196</v>
      </c>
      <c r="O122" s="38">
        <f t="shared" si="29"/>
        <v>0.97202053156390666</v>
      </c>
      <c r="P122" s="33">
        <v>1989648</v>
      </c>
      <c r="Q122" s="33">
        <v>5874207</v>
      </c>
      <c r="R122" s="33">
        <v>6339906</v>
      </c>
      <c r="S122" s="33">
        <v>6510904</v>
      </c>
      <c r="T122" s="38">
        <f t="shared" si="30"/>
        <v>1.0269716932711621</v>
      </c>
      <c r="U122" s="38">
        <f t="shared" si="31"/>
        <v>0.11610596447210764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11449215</v>
      </c>
      <c r="E123" s="33">
        <v>11249215</v>
      </c>
      <c r="F123" s="33">
        <v>816222</v>
      </c>
      <c r="G123" s="38">
        <f t="shared" si="24"/>
        <v>7.1290651804512356E-2</v>
      </c>
      <c r="H123" s="33">
        <v>849960</v>
      </c>
      <c r="I123" s="38">
        <f t="shared" si="25"/>
        <v>7.4237404049098565E-2</v>
      </c>
      <c r="J123" s="33">
        <v>686027</v>
      </c>
      <c r="K123" s="38">
        <f t="shared" si="26"/>
        <v>6.0984433136001048E-2</v>
      </c>
      <c r="L123" s="33">
        <v>999520</v>
      </c>
      <c r="M123" s="38">
        <f t="shared" si="27"/>
        <v>8.8852422146789803E-2</v>
      </c>
      <c r="N123" s="33">
        <f t="shared" si="28"/>
        <v>3351729</v>
      </c>
      <c r="O123" s="38">
        <f t="shared" si="29"/>
        <v>0.2979522571130519</v>
      </c>
      <c r="P123" s="33">
        <v>501465</v>
      </c>
      <c r="Q123" s="33">
        <v>10258084</v>
      </c>
      <c r="R123" s="33">
        <v>10258084</v>
      </c>
      <c r="S123" s="33">
        <v>2028473</v>
      </c>
      <c r="T123" s="38">
        <f t="shared" si="30"/>
        <v>0.19774384768149686</v>
      </c>
      <c r="U123" s="38">
        <f t="shared" si="31"/>
        <v>0.99319992422202952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50146992</v>
      </c>
      <c r="E124" s="33">
        <v>53127943</v>
      </c>
      <c r="F124" s="33">
        <v>11506880</v>
      </c>
      <c r="G124" s="38">
        <f t="shared" si="24"/>
        <v>0.2294630154486634</v>
      </c>
      <c r="H124" s="33">
        <v>12374999</v>
      </c>
      <c r="I124" s="38">
        <f t="shared" si="25"/>
        <v>0.24677450244672702</v>
      </c>
      <c r="J124" s="33">
        <v>11858508</v>
      </c>
      <c r="K124" s="38">
        <f t="shared" si="26"/>
        <v>0.22320660899670067</v>
      </c>
      <c r="L124" s="33">
        <v>13720009</v>
      </c>
      <c r="M124" s="38">
        <f t="shared" si="27"/>
        <v>0.2582446867931627</v>
      </c>
      <c r="N124" s="33">
        <f t="shared" si="28"/>
        <v>49460396</v>
      </c>
      <c r="O124" s="38">
        <f t="shared" si="29"/>
        <v>0.93096764540648602</v>
      </c>
      <c r="P124" s="33">
        <v>10903776</v>
      </c>
      <c r="Q124" s="33">
        <v>51432276</v>
      </c>
      <c r="R124" s="33">
        <v>52268602</v>
      </c>
      <c r="S124" s="33">
        <v>48791549</v>
      </c>
      <c r="T124" s="38">
        <f t="shared" si="30"/>
        <v>0.93347721448528509</v>
      </c>
      <c r="U124" s="38">
        <f t="shared" si="31"/>
        <v>0.25828052593890405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12471</v>
      </c>
      <c r="R125" s="33">
        <v>12471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67978849</v>
      </c>
      <c r="E126" s="34">
        <f>SUM(E122:E125)</f>
        <v>73508854</v>
      </c>
      <c r="F126" s="34">
        <f>SUM(F122:F125)</f>
        <v>14072530</v>
      </c>
      <c r="G126" s="39">
        <f t="shared" si="24"/>
        <v>0.20701336087641026</v>
      </c>
      <c r="H126" s="34">
        <f>SUM(H122:H125)</f>
        <v>15433294</v>
      </c>
      <c r="I126" s="39">
        <f t="shared" si="25"/>
        <v>0.22703082248421122</v>
      </c>
      <c r="J126" s="34">
        <f>SUM(J122:J125)</f>
        <v>15242310</v>
      </c>
      <c r="K126" s="39">
        <f t="shared" si="26"/>
        <v>0.20735338902168166</v>
      </c>
      <c r="L126" s="34">
        <f>SUM(L122:L125)</f>
        <v>16940187</v>
      </c>
      <c r="M126" s="39">
        <f t="shared" si="27"/>
        <v>0.23045097397382905</v>
      </c>
      <c r="N126" s="34">
        <f t="shared" si="28"/>
        <v>61688321</v>
      </c>
      <c r="O126" s="39">
        <f t="shared" si="29"/>
        <v>0.83919579265920807</v>
      </c>
      <c r="P126" s="34">
        <f>SUM(P122:P125)</f>
        <v>13394889</v>
      </c>
      <c r="Q126" s="34">
        <f>SUM(Q122:Q125)</f>
        <v>67577038</v>
      </c>
      <c r="R126" s="34">
        <f>SUM(R122:R125)</f>
        <v>68879063</v>
      </c>
      <c r="S126" s="34">
        <f>SUM(S122:S125)</f>
        <v>57330926</v>
      </c>
      <c r="T126" s="39">
        <f t="shared" si="30"/>
        <v>0.83234183949337404</v>
      </c>
      <c r="U126" s="39">
        <f t="shared" si="31"/>
        <v>0.26467542956123036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3178760</v>
      </c>
      <c r="E127" s="33">
        <v>3470362</v>
      </c>
      <c r="F127" s="33">
        <v>14359</v>
      </c>
      <c r="G127" s="38">
        <f t="shared" si="24"/>
        <v>4.5171702173174445E-3</v>
      </c>
      <c r="H127" s="33">
        <v>83271</v>
      </c>
      <c r="I127" s="38">
        <f t="shared" si="25"/>
        <v>2.6196063873963431E-2</v>
      </c>
      <c r="J127" s="33">
        <v>927796</v>
      </c>
      <c r="K127" s="38">
        <f t="shared" si="26"/>
        <v>0.26734847834318148</v>
      </c>
      <c r="L127" s="33">
        <v>2500699</v>
      </c>
      <c r="M127" s="38">
        <f t="shared" si="27"/>
        <v>0.72058736235585796</v>
      </c>
      <c r="N127" s="33">
        <f t="shared" si="28"/>
        <v>3526125</v>
      </c>
      <c r="O127" s="38">
        <f t="shared" si="29"/>
        <v>1.0160683525234544</v>
      </c>
      <c r="P127" s="33">
        <v>853282</v>
      </c>
      <c r="Q127" s="33">
        <v>3027362</v>
      </c>
      <c r="R127" s="33">
        <v>3151360</v>
      </c>
      <c r="S127" s="33">
        <v>1451858</v>
      </c>
      <c r="T127" s="38">
        <f t="shared" si="30"/>
        <v>0.46070839256701868</v>
      </c>
      <c r="U127" s="38">
        <f t="shared" si="31"/>
        <v>1.9306829395205805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16331579</v>
      </c>
      <c r="E128" s="33">
        <v>16007667</v>
      </c>
      <c r="F128" s="33">
        <v>1279225</v>
      </c>
      <c r="G128" s="38">
        <f t="shared" si="24"/>
        <v>7.8328311059206221E-2</v>
      </c>
      <c r="H128" s="33">
        <v>611065</v>
      </c>
      <c r="I128" s="38">
        <f t="shared" si="25"/>
        <v>3.7416161658343015E-2</v>
      </c>
      <c r="J128" s="33">
        <v>353841</v>
      </c>
      <c r="K128" s="38">
        <f t="shared" si="26"/>
        <v>2.2104470314131347E-2</v>
      </c>
      <c r="L128" s="33">
        <v>1391904</v>
      </c>
      <c r="M128" s="38">
        <f t="shared" si="27"/>
        <v>8.6952333528677234E-2</v>
      </c>
      <c r="N128" s="33">
        <f t="shared" si="28"/>
        <v>3636035</v>
      </c>
      <c r="O128" s="38">
        <f t="shared" si="29"/>
        <v>0.22714334324920676</v>
      </c>
      <c r="P128" s="33">
        <v>7329959</v>
      </c>
      <c r="Q128" s="33">
        <v>18149185</v>
      </c>
      <c r="R128" s="33">
        <v>22274885</v>
      </c>
      <c r="S128" s="33">
        <v>10863945</v>
      </c>
      <c r="T128" s="38">
        <f t="shared" si="30"/>
        <v>0.48772170989883901</v>
      </c>
      <c r="U128" s="38">
        <f t="shared" si="31"/>
        <v>-0.81010753266150604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9651106</v>
      </c>
      <c r="E129" s="33">
        <v>10468260</v>
      </c>
      <c r="F129" s="33">
        <v>844272</v>
      </c>
      <c r="G129" s="38">
        <f t="shared" si="24"/>
        <v>8.7479300299882726E-2</v>
      </c>
      <c r="H129" s="33">
        <v>3422543</v>
      </c>
      <c r="I129" s="38">
        <f t="shared" si="25"/>
        <v>0.35462702409444058</v>
      </c>
      <c r="J129" s="33">
        <v>1918109</v>
      </c>
      <c r="K129" s="38">
        <f t="shared" si="26"/>
        <v>0.18323092854017764</v>
      </c>
      <c r="L129" s="33">
        <v>2579574</v>
      </c>
      <c r="M129" s="38">
        <f t="shared" si="27"/>
        <v>0.24641860251847011</v>
      </c>
      <c r="N129" s="33">
        <f t="shared" si="28"/>
        <v>8764498</v>
      </c>
      <c r="O129" s="38">
        <f t="shared" si="29"/>
        <v>0.83724496716741847</v>
      </c>
      <c r="P129" s="33">
        <v>2915466</v>
      </c>
      <c r="Q129" s="33">
        <v>12244980</v>
      </c>
      <c r="R129" s="33">
        <v>14100666</v>
      </c>
      <c r="S129" s="33">
        <v>13958235</v>
      </c>
      <c r="T129" s="38">
        <f t="shared" si="30"/>
        <v>0.98989898774994034</v>
      </c>
      <c r="U129" s="38">
        <f t="shared" si="31"/>
        <v>-0.11521039861209148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42928083</v>
      </c>
      <c r="E130" s="33">
        <v>48654430</v>
      </c>
      <c r="F130" s="33">
        <v>10786092</v>
      </c>
      <c r="G130" s="38">
        <f t="shared" si="24"/>
        <v>0.25125957755905381</v>
      </c>
      <c r="H130" s="33">
        <v>13977299</v>
      </c>
      <c r="I130" s="38">
        <f t="shared" si="25"/>
        <v>0.32559802402543808</v>
      </c>
      <c r="J130" s="33">
        <v>10596537</v>
      </c>
      <c r="K130" s="38">
        <f t="shared" si="26"/>
        <v>0.21779182286176202</v>
      </c>
      <c r="L130" s="33">
        <v>13650249</v>
      </c>
      <c r="M130" s="38">
        <f t="shared" si="27"/>
        <v>0.28055511080902601</v>
      </c>
      <c r="N130" s="33">
        <f t="shared" si="28"/>
        <v>49010177</v>
      </c>
      <c r="O130" s="38">
        <f t="shared" si="29"/>
        <v>1.0073117083069312</v>
      </c>
      <c r="P130" s="33">
        <v>11301450</v>
      </c>
      <c r="Q130" s="33">
        <v>36109926</v>
      </c>
      <c r="R130" s="33">
        <v>41358874</v>
      </c>
      <c r="S130" s="33">
        <v>43103279</v>
      </c>
      <c r="T130" s="38">
        <f t="shared" si="30"/>
        <v>1.0421772846136963</v>
      </c>
      <c r="U130" s="38">
        <f t="shared" si="31"/>
        <v>0.20783164992102776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72089528</v>
      </c>
      <c r="E132" s="34">
        <f>SUM(E127:E131)</f>
        <v>78600719</v>
      </c>
      <c r="F132" s="34">
        <f>SUM(F127:F131)</f>
        <v>12923948</v>
      </c>
      <c r="G132" s="39">
        <f t="shared" si="24"/>
        <v>0.1792763575869161</v>
      </c>
      <c r="H132" s="34">
        <f>SUM(H127:H131)</f>
        <v>18094178</v>
      </c>
      <c r="I132" s="39">
        <f t="shared" si="25"/>
        <v>0.25099592828517342</v>
      </c>
      <c r="J132" s="34">
        <f>SUM(J127:J131)</f>
        <v>13796283</v>
      </c>
      <c r="K132" s="39">
        <f t="shared" si="26"/>
        <v>0.17552362339077332</v>
      </c>
      <c r="L132" s="34">
        <f>SUM(L127:L131)</f>
        <v>20122426</v>
      </c>
      <c r="M132" s="39">
        <f t="shared" si="27"/>
        <v>0.25600816704997315</v>
      </c>
      <c r="N132" s="34">
        <f t="shared" si="28"/>
        <v>64936835</v>
      </c>
      <c r="O132" s="39">
        <f t="shared" si="29"/>
        <v>0.82616082684943382</v>
      </c>
      <c r="P132" s="34">
        <f>SUM(P127:P131)</f>
        <v>22400157</v>
      </c>
      <c r="Q132" s="34">
        <f>SUM(Q127:Q131)</f>
        <v>69531453</v>
      </c>
      <c r="R132" s="34">
        <f>SUM(R127:R131)</f>
        <v>80885785</v>
      </c>
      <c r="S132" s="34">
        <f>SUM(S127:S131)</f>
        <v>69377317</v>
      </c>
      <c r="T132" s="39">
        <f t="shared" si="30"/>
        <v>0.85771952389409334</v>
      </c>
      <c r="U132" s="39">
        <f t="shared" si="31"/>
        <v>-0.10168370694901829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60864422</v>
      </c>
      <c r="E133" s="33">
        <v>67610715</v>
      </c>
      <c r="F133" s="33">
        <v>13690446</v>
      </c>
      <c r="G133" s="38">
        <f t="shared" si="24"/>
        <v>0.22493347591471419</v>
      </c>
      <c r="H133" s="33">
        <v>15828708</v>
      </c>
      <c r="I133" s="38">
        <f t="shared" si="25"/>
        <v>0.26006503438084072</v>
      </c>
      <c r="J133" s="33">
        <v>15653639</v>
      </c>
      <c r="K133" s="38">
        <f t="shared" si="26"/>
        <v>0.23152600885821131</v>
      </c>
      <c r="L133" s="33">
        <v>20832135</v>
      </c>
      <c r="M133" s="38">
        <f t="shared" si="27"/>
        <v>0.30811883885564589</v>
      </c>
      <c r="N133" s="33">
        <f t="shared" si="28"/>
        <v>66004928</v>
      </c>
      <c r="O133" s="38">
        <f t="shared" si="29"/>
        <v>0.97624951902963897</v>
      </c>
      <c r="P133" s="33">
        <v>14154511</v>
      </c>
      <c r="Q133" s="33">
        <v>70262188</v>
      </c>
      <c r="R133" s="33">
        <v>54430331</v>
      </c>
      <c r="S133" s="33">
        <v>53358813</v>
      </c>
      <c r="T133" s="38">
        <f t="shared" si="30"/>
        <v>0.98031395399745047</v>
      </c>
      <c r="U133" s="38">
        <f t="shared" si="31"/>
        <v>0.47176649196853204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9818032</v>
      </c>
      <c r="E134" s="33">
        <v>10315546</v>
      </c>
      <c r="F134" s="33">
        <v>1034676</v>
      </c>
      <c r="G134" s="38">
        <f t="shared" si="24"/>
        <v>0.10538527476789646</v>
      </c>
      <c r="H134" s="33">
        <v>2462664</v>
      </c>
      <c r="I134" s="38">
        <f t="shared" si="25"/>
        <v>0.2508307163798203</v>
      </c>
      <c r="J134" s="33">
        <v>2647924</v>
      </c>
      <c r="K134" s="38">
        <f t="shared" si="26"/>
        <v>0.25669256867256468</v>
      </c>
      <c r="L134" s="33">
        <v>2572794</v>
      </c>
      <c r="M134" s="38">
        <f t="shared" si="27"/>
        <v>0.24940938657052181</v>
      </c>
      <c r="N134" s="33">
        <f t="shared" si="28"/>
        <v>8718058</v>
      </c>
      <c r="O134" s="38">
        <f t="shared" si="29"/>
        <v>0.84513781432412782</v>
      </c>
      <c r="P134" s="33">
        <v>1789877</v>
      </c>
      <c r="Q134" s="33">
        <v>9234647</v>
      </c>
      <c r="R134" s="33">
        <v>10878647</v>
      </c>
      <c r="S134" s="33">
        <v>7929266</v>
      </c>
      <c r="T134" s="38">
        <f t="shared" si="30"/>
        <v>0.72888347236563522</v>
      </c>
      <c r="U134" s="38">
        <f t="shared" si="31"/>
        <v>0.43741385581243852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7937050</v>
      </c>
      <c r="E136" s="33">
        <v>7002349</v>
      </c>
      <c r="F136" s="33">
        <v>1935788</v>
      </c>
      <c r="G136" s="38">
        <f t="shared" si="24"/>
        <v>0.2438926301333619</v>
      </c>
      <c r="H136" s="33">
        <v>2188333</v>
      </c>
      <c r="I136" s="38">
        <f t="shared" si="25"/>
        <v>0.27571112693003069</v>
      </c>
      <c r="J136" s="33">
        <v>2060896</v>
      </c>
      <c r="K136" s="38">
        <f t="shared" si="26"/>
        <v>0.2943149505972924</v>
      </c>
      <c r="L136" s="33">
        <v>2249440</v>
      </c>
      <c r="M136" s="38">
        <f t="shared" si="27"/>
        <v>0.32124077220372765</v>
      </c>
      <c r="N136" s="33">
        <f t="shared" si="28"/>
        <v>8434457</v>
      </c>
      <c r="O136" s="38">
        <f t="shared" si="29"/>
        <v>1.2045182266693648</v>
      </c>
      <c r="P136" s="33">
        <v>600927</v>
      </c>
      <c r="Q136" s="33">
        <v>64485</v>
      </c>
      <c r="R136" s="33">
        <v>7398188</v>
      </c>
      <c r="S136" s="33">
        <v>600927</v>
      </c>
      <c r="T136" s="38">
        <f t="shared" si="30"/>
        <v>8.1226240803829258E-2</v>
      </c>
      <c r="U136" s="38">
        <f t="shared" si="31"/>
        <v>2.7432832939774716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78619504</v>
      </c>
      <c r="E137" s="34">
        <f>SUM(E133:E136)</f>
        <v>84928610</v>
      </c>
      <c r="F137" s="34">
        <f>SUM(F133:F136)</f>
        <v>16660910</v>
      </c>
      <c r="G137" s="39">
        <f t="shared" ref="G137:G170" si="32">IF(($D137     =0),0,($F137     /$D137     ))</f>
        <v>0.21191827920969838</v>
      </c>
      <c r="H137" s="34">
        <f>SUM(H133:H136)</f>
        <v>20479705</v>
      </c>
      <c r="I137" s="39">
        <f t="shared" ref="I137:I170" si="33">IF(($D137     =0),0,($H137     /$D137     ))</f>
        <v>0.26049140427037037</v>
      </c>
      <c r="J137" s="34">
        <f>SUM(J133:J136)</f>
        <v>20362459</v>
      </c>
      <c r="K137" s="39">
        <f t="shared" ref="K137:K170" si="34">IF(($E137     =0),0,($J137     /$E137     ))</f>
        <v>0.23975971112679226</v>
      </c>
      <c r="L137" s="34">
        <f>SUM(L133:L136)</f>
        <v>25654369</v>
      </c>
      <c r="M137" s="39">
        <f t="shared" ref="M137:M170" si="35">IF(($E137     =0),0,($L137     /$E137     ))</f>
        <v>0.30206980898427516</v>
      </c>
      <c r="N137" s="34">
        <f t="shared" ref="N137:N170" si="36">$F137     +$H137     +$J137     +$L137</f>
        <v>83157443</v>
      </c>
      <c r="O137" s="39">
        <f t="shared" ref="O137:O170" si="37">IF(($E137     =0),0,($N137     /$E137     ))</f>
        <v>0.9791452256194938</v>
      </c>
      <c r="P137" s="34">
        <f>SUM(P133:P136)</f>
        <v>16545315</v>
      </c>
      <c r="Q137" s="34">
        <f>SUM(Q133:Q136)</f>
        <v>79561320</v>
      </c>
      <c r="R137" s="34">
        <f>SUM(R133:R136)</f>
        <v>72707166</v>
      </c>
      <c r="S137" s="34">
        <f>SUM(S133:S136)</f>
        <v>61889006</v>
      </c>
      <c r="T137" s="39">
        <f t="shared" ref="T137:T170" si="38">IF(($R137     =0),0,($S137     /$R137     ))</f>
        <v>0.85120916416959502</v>
      </c>
      <c r="U137" s="39">
        <f t="shared" ref="U137:U170" si="39">IF(($P137     =0),0,(($L137     /$P137     )-1))</f>
        <v>0.55055186317093385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767002</v>
      </c>
      <c r="E138" s="33">
        <v>767002</v>
      </c>
      <c r="F138" s="33">
        <v>0</v>
      </c>
      <c r="G138" s="38">
        <f t="shared" si="32"/>
        <v>0</v>
      </c>
      <c r="H138" s="33">
        <v>3916</v>
      </c>
      <c r="I138" s="38">
        <f t="shared" si="33"/>
        <v>5.1055929449988395E-3</v>
      </c>
      <c r="J138" s="33">
        <v>427601</v>
      </c>
      <c r="K138" s="38">
        <f t="shared" si="34"/>
        <v>0.55749659062166723</v>
      </c>
      <c r="L138" s="33">
        <v>29800</v>
      </c>
      <c r="M138" s="38">
        <f t="shared" si="35"/>
        <v>3.885257144049168E-2</v>
      </c>
      <c r="N138" s="33">
        <f t="shared" si="36"/>
        <v>461317</v>
      </c>
      <c r="O138" s="38">
        <f t="shared" si="37"/>
        <v>0.60145475500715773</v>
      </c>
      <c r="P138" s="33">
        <v>185900</v>
      </c>
      <c r="Q138" s="33">
        <v>667650</v>
      </c>
      <c r="R138" s="33">
        <v>734994</v>
      </c>
      <c r="S138" s="33">
        <v>334450</v>
      </c>
      <c r="T138" s="38">
        <f t="shared" si="38"/>
        <v>0.45503772819914179</v>
      </c>
      <c r="U138" s="38">
        <f t="shared" si="39"/>
        <v>-0.83969876277568589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21576658</v>
      </c>
      <c r="E139" s="33">
        <v>30408330</v>
      </c>
      <c r="F139" s="33">
        <v>4126936</v>
      </c>
      <c r="G139" s="38">
        <f t="shared" si="32"/>
        <v>0.19126854585172551</v>
      </c>
      <c r="H139" s="33">
        <v>6816541</v>
      </c>
      <c r="I139" s="38">
        <f t="shared" si="33"/>
        <v>0.31592200237868162</v>
      </c>
      <c r="J139" s="33">
        <v>10354895</v>
      </c>
      <c r="K139" s="38">
        <f t="shared" si="34"/>
        <v>0.34052823683510408</v>
      </c>
      <c r="L139" s="33">
        <v>12918194</v>
      </c>
      <c r="M139" s="38">
        <f t="shared" si="35"/>
        <v>0.42482418468886651</v>
      </c>
      <c r="N139" s="33">
        <f t="shared" si="36"/>
        <v>34216566</v>
      </c>
      <c r="O139" s="38">
        <f t="shared" si="37"/>
        <v>1.1252366045751279</v>
      </c>
      <c r="P139" s="33">
        <v>2171201</v>
      </c>
      <c r="Q139" s="33">
        <v>26344367</v>
      </c>
      <c r="R139" s="33">
        <v>21563254</v>
      </c>
      <c r="S139" s="33">
        <v>15224319</v>
      </c>
      <c r="T139" s="38">
        <f t="shared" si="38"/>
        <v>0.70603068535017954</v>
      </c>
      <c r="U139" s="38">
        <f t="shared" si="39"/>
        <v>4.9497918433162109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37177227</v>
      </c>
      <c r="E140" s="33">
        <v>30539300</v>
      </c>
      <c r="F140" s="33">
        <v>3954992</v>
      </c>
      <c r="G140" s="38">
        <f t="shared" si="32"/>
        <v>0.10638211397531075</v>
      </c>
      <c r="H140" s="33">
        <v>8713339</v>
      </c>
      <c r="I140" s="38">
        <f t="shared" si="33"/>
        <v>0.23437302088184253</v>
      </c>
      <c r="J140" s="33">
        <v>4860508</v>
      </c>
      <c r="K140" s="38">
        <f t="shared" si="34"/>
        <v>0.15915584181693751</v>
      </c>
      <c r="L140" s="33">
        <v>9231957</v>
      </c>
      <c r="M140" s="38">
        <f t="shared" si="35"/>
        <v>0.30229759686698776</v>
      </c>
      <c r="N140" s="33">
        <f t="shared" si="36"/>
        <v>26760796</v>
      </c>
      <c r="O140" s="38">
        <f t="shared" si="37"/>
        <v>0.87627404688385135</v>
      </c>
      <c r="P140" s="33">
        <v>2791434</v>
      </c>
      <c r="Q140" s="33">
        <v>35390983</v>
      </c>
      <c r="R140" s="33">
        <v>36270983</v>
      </c>
      <c r="S140" s="33">
        <v>13618733</v>
      </c>
      <c r="T140" s="38">
        <f t="shared" si="38"/>
        <v>0.37547184756475999</v>
      </c>
      <c r="U140" s="38">
        <f t="shared" si="39"/>
        <v>2.3072453083253985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11499660</v>
      </c>
      <c r="E141" s="33">
        <v>12649661</v>
      </c>
      <c r="F141" s="33">
        <v>4772133</v>
      </c>
      <c r="G141" s="38">
        <f t="shared" si="32"/>
        <v>0.41498035594095828</v>
      </c>
      <c r="H141" s="33">
        <v>3728355</v>
      </c>
      <c r="I141" s="38">
        <f t="shared" si="33"/>
        <v>0.32421436807696924</v>
      </c>
      <c r="J141" s="33">
        <v>2749283</v>
      </c>
      <c r="K141" s="38">
        <f t="shared" si="34"/>
        <v>0.21734044888633774</v>
      </c>
      <c r="L141" s="33">
        <v>3947420</v>
      </c>
      <c r="M141" s="38">
        <f t="shared" si="35"/>
        <v>0.3120573745019728</v>
      </c>
      <c r="N141" s="33">
        <f t="shared" si="36"/>
        <v>15197191</v>
      </c>
      <c r="O141" s="38">
        <f t="shared" si="37"/>
        <v>1.201391167715878</v>
      </c>
      <c r="P141" s="33">
        <v>3891421</v>
      </c>
      <c r="Q141" s="33">
        <v>10258542</v>
      </c>
      <c r="R141" s="33">
        <v>16829799</v>
      </c>
      <c r="S141" s="33">
        <v>24571510</v>
      </c>
      <c r="T141" s="38">
        <f t="shared" si="38"/>
        <v>1.4600002055877197</v>
      </c>
      <c r="U141" s="38">
        <f t="shared" si="39"/>
        <v>1.4390373079653962E-2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48493797</v>
      </c>
      <c r="E142" s="33">
        <v>34103097</v>
      </c>
      <c r="F142" s="33">
        <v>10091707</v>
      </c>
      <c r="G142" s="38">
        <f t="shared" si="32"/>
        <v>0.2081030487260051</v>
      </c>
      <c r="H142" s="33">
        <v>13599511</v>
      </c>
      <c r="I142" s="38">
        <f t="shared" si="33"/>
        <v>0.2804381558325903</v>
      </c>
      <c r="J142" s="33">
        <v>12379275</v>
      </c>
      <c r="K142" s="38">
        <f t="shared" si="34"/>
        <v>0.36299562470821933</v>
      </c>
      <c r="L142" s="33">
        <v>10115384</v>
      </c>
      <c r="M142" s="38">
        <f t="shared" si="35"/>
        <v>0.29661188835723629</v>
      </c>
      <c r="N142" s="33">
        <f t="shared" si="36"/>
        <v>46185877</v>
      </c>
      <c r="O142" s="38">
        <f t="shared" si="37"/>
        <v>1.3543015462789201</v>
      </c>
      <c r="P142" s="33">
        <v>9798363</v>
      </c>
      <c r="Q142" s="33">
        <v>48037577</v>
      </c>
      <c r="R142" s="33">
        <v>44399577</v>
      </c>
      <c r="S142" s="33">
        <v>40481405</v>
      </c>
      <c r="T142" s="38">
        <f t="shared" si="38"/>
        <v>0.91175204214220329</v>
      </c>
      <c r="U142" s="38">
        <f t="shared" si="39"/>
        <v>3.2354486152431861E-2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119514344</v>
      </c>
      <c r="E144" s="34">
        <f>SUM(E138:E143)</f>
        <v>108467390</v>
      </c>
      <c r="F144" s="34">
        <f>SUM(F138:F143)</f>
        <v>22945768</v>
      </c>
      <c r="G144" s="39">
        <f t="shared" si="32"/>
        <v>0.19199174954263232</v>
      </c>
      <c r="H144" s="34">
        <f>SUM(H138:H143)</f>
        <v>32861662</v>
      </c>
      <c r="I144" s="39">
        <f t="shared" si="33"/>
        <v>0.27495998304605179</v>
      </c>
      <c r="J144" s="34">
        <f>SUM(J138:J143)</f>
        <v>30771562</v>
      </c>
      <c r="K144" s="39">
        <f t="shared" si="34"/>
        <v>0.28369413148043848</v>
      </c>
      <c r="L144" s="34">
        <f>SUM(L138:L143)</f>
        <v>36242755</v>
      </c>
      <c r="M144" s="39">
        <f t="shared" si="35"/>
        <v>0.33413503358013869</v>
      </c>
      <c r="N144" s="34">
        <f t="shared" si="36"/>
        <v>122821747</v>
      </c>
      <c r="O144" s="39">
        <f t="shared" si="37"/>
        <v>1.1323379957791924</v>
      </c>
      <c r="P144" s="34">
        <f>SUM(P138:P143)</f>
        <v>18838319</v>
      </c>
      <c r="Q144" s="34">
        <f>SUM(Q138:Q143)</f>
        <v>120699119</v>
      </c>
      <c r="R144" s="34">
        <f>SUM(R138:R143)</f>
        <v>119798607</v>
      </c>
      <c r="S144" s="34">
        <f>SUM(S138:S143)</f>
        <v>94230417</v>
      </c>
      <c r="T144" s="39">
        <f t="shared" si="38"/>
        <v>0.78657356174433646</v>
      </c>
      <c r="U144" s="39">
        <f t="shared" si="39"/>
        <v>0.92388476912403905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1998695</v>
      </c>
      <c r="E145" s="33">
        <v>1261413</v>
      </c>
      <c r="F145" s="33">
        <v>293830</v>
      </c>
      <c r="G145" s="38">
        <f t="shared" si="32"/>
        <v>0.14701092462831997</v>
      </c>
      <c r="H145" s="33">
        <v>762528</v>
      </c>
      <c r="I145" s="38">
        <f t="shared" si="33"/>
        <v>0.38151293719151746</v>
      </c>
      <c r="J145" s="33">
        <v>149288</v>
      </c>
      <c r="K145" s="38">
        <f t="shared" si="34"/>
        <v>0.11834981881429793</v>
      </c>
      <c r="L145" s="33">
        <v>272433</v>
      </c>
      <c r="M145" s="38">
        <f t="shared" si="35"/>
        <v>0.21597446672897774</v>
      </c>
      <c r="N145" s="33">
        <f t="shared" si="36"/>
        <v>1478079</v>
      </c>
      <c r="O145" s="38">
        <f t="shared" si="37"/>
        <v>1.1717645212154941</v>
      </c>
      <c r="P145" s="33">
        <v>1265140</v>
      </c>
      <c r="Q145" s="33">
        <v>4488301</v>
      </c>
      <c r="R145" s="33">
        <v>4096476</v>
      </c>
      <c r="S145" s="33">
        <v>3184449</v>
      </c>
      <c r="T145" s="38">
        <f t="shared" si="38"/>
        <v>0.77736303105400839</v>
      </c>
      <c r="U145" s="38">
        <f t="shared" si="39"/>
        <v>-0.78466177656227765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4169552</v>
      </c>
      <c r="E146" s="33">
        <v>4556866</v>
      </c>
      <c r="F146" s="33">
        <v>4591333</v>
      </c>
      <c r="G146" s="38">
        <f t="shared" si="32"/>
        <v>1.1011573905302057</v>
      </c>
      <c r="H146" s="33">
        <v>5320373</v>
      </c>
      <c r="I146" s="38">
        <f t="shared" si="33"/>
        <v>1.2760059114264555</v>
      </c>
      <c r="J146" s="33">
        <v>5671911</v>
      </c>
      <c r="K146" s="38">
        <f t="shared" si="34"/>
        <v>1.2446955868353382</v>
      </c>
      <c r="L146" s="33">
        <v>5554780</v>
      </c>
      <c r="M146" s="38">
        <f t="shared" si="35"/>
        <v>1.2189912979666289</v>
      </c>
      <c r="N146" s="33">
        <f t="shared" si="36"/>
        <v>21138397</v>
      </c>
      <c r="O146" s="38">
        <f t="shared" si="37"/>
        <v>4.6388015359679216</v>
      </c>
      <c r="P146" s="33">
        <v>5320778</v>
      </c>
      <c r="Q146" s="33">
        <v>18757763</v>
      </c>
      <c r="R146" s="33">
        <v>18007296</v>
      </c>
      <c r="S146" s="33">
        <v>20897325</v>
      </c>
      <c r="T146" s="38">
        <f t="shared" si="38"/>
        <v>1.1604921138631807</v>
      </c>
      <c r="U146" s="38">
        <f t="shared" si="39"/>
        <v>4.397890684407435E-2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22448276</v>
      </c>
      <c r="E147" s="33">
        <v>20784151</v>
      </c>
      <c r="F147" s="33">
        <v>4869583</v>
      </c>
      <c r="G147" s="38">
        <f t="shared" si="32"/>
        <v>0.21692458699278289</v>
      </c>
      <c r="H147" s="33">
        <v>6170851</v>
      </c>
      <c r="I147" s="38">
        <f t="shared" si="33"/>
        <v>0.27489197834167756</v>
      </c>
      <c r="J147" s="33">
        <v>5117061</v>
      </c>
      <c r="K147" s="38">
        <f t="shared" si="34"/>
        <v>0.24620014548585603</v>
      </c>
      <c r="L147" s="33">
        <v>5179453</v>
      </c>
      <c r="M147" s="38">
        <f t="shared" si="35"/>
        <v>0.24920204823377198</v>
      </c>
      <c r="N147" s="33">
        <f t="shared" si="36"/>
        <v>21336948</v>
      </c>
      <c r="O147" s="38">
        <f t="shared" si="37"/>
        <v>1.0265970450272421</v>
      </c>
      <c r="P147" s="33">
        <v>4678342</v>
      </c>
      <c r="Q147" s="33">
        <v>18952339</v>
      </c>
      <c r="R147" s="33">
        <v>21551122</v>
      </c>
      <c r="S147" s="33">
        <v>23173757</v>
      </c>
      <c r="T147" s="38">
        <f t="shared" si="38"/>
        <v>1.0752923676085171</v>
      </c>
      <c r="U147" s="38">
        <f t="shared" si="39"/>
        <v>0.10711294727918563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14464661</v>
      </c>
      <c r="E148" s="33">
        <v>14464661</v>
      </c>
      <c r="F148" s="33">
        <v>3489047</v>
      </c>
      <c r="G148" s="38">
        <f t="shared" si="32"/>
        <v>0.24121180579344376</v>
      </c>
      <c r="H148" s="33">
        <v>3682208</v>
      </c>
      <c r="I148" s="38">
        <f t="shared" si="33"/>
        <v>0.25456580005573581</v>
      </c>
      <c r="J148" s="33">
        <v>3638989</v>
      </c>
      <c r="K148" s="38">
        <f t="shared" si="34"/>
        <v>0.25157789733198727</v>
      </c>
      <c r="L148" s="33">
        <v>3453720</v>
      </c>
      <c r="M148" s="38">
        <f t="shared" si="35"/>
        <v>0.2387695086666739</v>
      </c>
      <c r="N148" s="33">
        <f t="shared" si="36"/>
        <v>14263964</v>
      </c>
      <c r="O148" s="38">
        <f t="shared" si="37"/>
        <v>0.98612501184784074</v>
      </c>
      <c r="P148" s="33">
        <v>3889006</v>
      </c>
      <c r="Q148" s="33">
        <v>294468</v>
      </c>
      <c r="R148" s="33">
        <v>16326881</v>
      </c>
      <c r="S148" s="33">
        <v>15738621</v>
      </c>
      <c r="T148" s="38">
        <f t="shared" si="38"/>
        <v>0.9639698482520942</v>
      </c>
      <c r="U148" s="38">
        <f t="shared" si="39"/>
        <v>-0.11192731510313947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43081184</v>
      </c>
      <c r="E150" s="34">
        <f>SUM(E145:E149)</f>
        <v>41067091</v>
      </c>
      <c r="F150" s="34">
        <f>SUM(F145:F149)</f>
        <v>13243793</v>
      </c>
      <c r="G150" s="39">
        <f t="shared" si="32"/>
        <v>0.3074147869287901</v>
      </c>
      <c r="H150" s="34">
        <f>SUM(H145:H149)</f>
        <v>15935960</v>
      </c>
      <c r="I150" s="39">
        <f t="shared" si="33"/>
        <v>0.36990533964897532</v>
      </c>
      <c r="J150" s="34">
        <f>SUM(J145:J149)</f>
        <v>14577249</v>
      </c>
      <c r="K150" s="39">
        <f t="shared" si="34"/>
        <v>0.35496181114946757</v>
      </c>
      <c r="L150" s="34">
        <f>SUM(L145:L149)</f>
        <v>14460386</v>
      </c>
      <c r="M150" s="39">
        <f t="shared" si="35"/>
        <v>0.35211615061802159</v>
      </c>
      <c r="N150" s="34">
        <f t="shared" si="36"/>
        <v>58217388</v>
      </c>
      <c r="O150" s="39">
        <f t="shared" si="37"/>
        <v>1.4176165533614251</v>
      </c>
      <c r="P150" s="34">
        <f>SUM(P145:P149)</f>
        <v>15153266</v>
      </c>
      <c r="Q150" s="34">
        <f>SUM(Q145:Q149)</f>
        <v>42492871</v>
      </c>
      <c r="R150" s="34">
        <f>SUM(R145:R149)</f>
        <v>59981775</v>
      </c>
      <c r="S150" s="34">
        <f>SUM(S145:S149)</f>
        <v>62994152</v>
      </c>
      <c r="T150" s="39">
        <f t="shared" si="38"/>
        <v>1.0502215381255389</v>
      </c>
      <c r="U150" s="39">
        <f t="shared" si="39"/>
        <v>-4.5724796225447339E-2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20639690</v>
      </c>
      <c r="E151" s="33">
        <v>19973702</v>
      </c>
      <c r="F151" s="33">
        <v>4119826</v>
      </c>
      <c r="G151" s="38">
        <f t="shared" si="32"/>
        <v>0.19960697084113183</v>
      </c>
      <c r="H151" s="33">
        <v>5684962</v>
      </c>
      <c r="I151" s="38">
        <f t="shared" si="33"/>
        <v>0.27543834233944403</v>
      </c>
      <c r="J151" s="33">
        <v>5501859</v>
      </c>
      <c r="K151" s="38">
        <f t="shared" si="34"/>
        <v>0.27545514597143783</v>
      </c>
      <c r="L151" s="33">
        <v>5564003</v>
      </c>
      <c r="M151" s="38">
        <f t="shared" si="35"/>
        <v>0.27856643700802186</v>
      </c>
      <c r="N151" s="33">
        <f t="shared" si="36"/>
        <v>20870650</v>
      </c>
      <c r="O151" s="38">
        <f t="shared" si="37"/>
        <v>1.0449064474878018</v>
      </c>
      <c r="P151" s="33">
        <v>4883462</v>
      </c>
      <c r="Q151" s="33">
        <v>17816764</v>
      </c>
      <c r="R151" s="33">
        <v>19374860</v>
      </c>
      <c r="S151" s="33">
        <v>19261670</v>
      </c>
      <c r="T151" s="38">
        <f t="shared" si="38"/>
        <v>0.99415789326993842</v>
      </c>
      <c r="U151" s="38">
        <f t="shared" si="39"/>
        <v>0.13935625996475443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156103200</v>
      </c>
      <c r="E152" s="33">
        <v>159686795</v>
      </c>
      <c r="F152" s="33">
        <v>25889656</v>
      </c>
      <c r="G152" s="38">
        <f t="shared" si="32"/>
        <v>0.16584961743257026</v>
      </c>
      <c r="H152" s="33">
        <v>28044414</v>
      </c>
      <c r="I152" s="38">
        <f t="shared" si="33"/>
        <v>0.17965303722153037</v>
      </c>
      <c r="J152" s="33">
        <v>28448395</v>
      </c>
      <c r="K152" s="38">
        <f t="shared" si="34"/>
        <v>0.17815120530160306</v>
      </c>
      <c r="L152" s="33">
        <v>31880673</v>
      </c>
      <c r="M152" s="38">
        <f t="shared" si="35"/>
        <v>0.1996450176108801</v>
      </c>
      <c r="N152" s="33">
        <f t="shared" si="36"/>
        <v>114263138</v>
      </c>
      <c r="O152" s="38">
        <f t="shared" si="37"/>
        <v>0.71554531481454053</v>
      </c>
      <c r="P152" s="33">
        <v>26880017</v>
      </c>
      <c r="Q152" s="33">
        <v>107238700</v>
      </c>
      <c r="R152" s="33">
        <v>104899700</v>
      </c>
      <c r="S152" s="33">
        <v>100366092</v>
      </c>
      <c r="T152" s="38">
        <f t="shared" si="38"/>
        <v>0.95678149699188841</v>
      </c>
      <c r="U152" s="38">
        <f t="shared" si="39"/>
        <v>0.18603619186699172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77259680</v>
      </c>
      <c r="E153" s="33">
        <v>43333880</v>
      </c>
      <c r="F153" s="33">
        <v>17537512</v>
      </c>
      <c r="G153" s="38">
        <f t="shared" si="32"/>
        <v>0.22699436497795486</v>
      </c>
      <c r="H153" s="33">
        <v>17789892</v>
      </c>
      <c r="I153" s="38">
        <f t="shared" si="33"/>
        <v>0.23026101065911742</v>
      </c>
      <c r="J153" s="33">
        <v>-3913977</v>
      </c>
      <c r="K153" s="38">
        <f t="shared" si="34"/>
        <v>-9.0321406714561445E-2</v>
      </c>
      <c r="L153" s="33">
        <v>9623970</v>
      </c>
      <c r="M153" s="38">
        <f t="shared" si="35"/>
        <v>0.22208881364881244</v>
      </c>
      <c r="N153" s="33">
        <f t="shared" si="36"/>
        <v>41037397</v>
      </c>
      <c r="O153" s="38">
        <f t="shared" si="37"/>
        <v>0.94700490701501916</v>
      </c>
      <c r="P153" s="33">
        <v>12008610</v>
      </c>
      <c r="Q153" s="33">
        <v>68511550</v>
      </c>
      <c r="R153" s="33">
        <v>47377190</v>
      </c>
      <c r="S153" s="33">
        <v>42368716</v>
      </c>
      <c r="T153" s="38">
        <f t="shared" si="38"/>
        <v>0.89428511906257002</v>
      </c>
      <c r="U153" s="38">
        <f t="shared" si="39"/>
        <v>-0.19857752062894873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15280966</v>
      </c>
      <c r="E154" s="33">
        <v>13726210</v>
      </c>
      <c r="F154" s="33">
        <v>2647033</v>
      </c>
      <c r="G154" s="38">
        <f t="shared" si="32"/>
        <v>0.17322419276372972</v>
      </c>
      <c r="H154" s="33">
        <v>5205197</v>
      </c>
      <c r="I154" s="38">
        <f t="shared" si="33"/>
        <v>0.34063271916186449</v>
      </c>
      <c r="J154" s="33">
        <v>4058371</v>
      </c>
      <c r="K154" s="38">
        <f t="shared" si="34"/>
        <v>0.29566581015444177</v>
      </c>
      <c r="L154" s="33">
        <v>3853823</v>
      </c>
      <c r="M154" s="38">
        <f t="shared" si="35"/>
        <v>0.28076380880082702</v>
      </c>
      <c r="N154" s="33">
        <f t="shared" si="36"/>
        <v>15764424</v>
      </c>
      <c r="O154" s="38">
        <f t="shared" si="37"/>
        <v>1.148490661296891</v>
      </c>
      <c r="P154" s="33">
        <v>2566280</v>
      </c>
      <c r="Q154" s="33">
        <v>15083182</v>
      </c>
      <c r="R154" s="33">
        <v>15543790</v>
      </c>
      <c r="S154" s="33">
        <v>14509081</v>
      </c>
      <c r="T154" s="38">
        <f t="shared" si="38"/>
        <v>0.93343264416207372</v>
      </c>
      <c r="U154" s="38">
        <f t="shared" si="39"/>
        <v>0.50171571301650641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200000</v>
      </c>
      <c r="E155" s="33">
        <v>200000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322940</v>
      </c>
      <c r="R155" s="33">
        <v>572940</v>
      </c>
      <c r="S155" s="33">
        <v>356975</v>
      </c>
      <c r="T155" s="38">
        <f t="shared" si="38"/>
        <v>0.62305826089991967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269483536</v>
      </c>
      <c r="E157" s="34">
        <f>SUM(E151:E156)</f>
        <v>236920587</v>
      </c>
      <c r="F157" s="34">
        <f>SUM(F151:F156)</f>
        <v>50194027</v>
      </c>
      <c r="G157" s="39">
        <f t="shared" si="32"/>
        <v>0.18626008751792539</v>
      </c>
      <c r="H157" s="34">
        <f>SUM(H151:H156)</f>
        <v>56724465</v>
      </c>
      <c r="I157" s="39">
        <f t="shared" si="33"/>
        <v>0.21049324883431839</v>
      </c>
      <c r="J157" s="34">
        <f>SUM(J151:J156)</f>
        <v>34094648</v>
      </c>
      <c r="K157" s="39">
        <f t="shared" si="34"/>
        <v>0.14390749420184409</v>
      </c>
      <c r="L157" s="34">
        <f>SUM(L151:L156)</f>
        <v>50922469</v>
      </c>
      <c r="M157" s="39">
        <f t="shared" si="35"/>
        <v>0.21493475786466795</v>
      </c>
      <c r="N157" s="34">
        <f t="shared" si="36"/>
        <v>191935609</v>
      </c>
      <c r="O157" s="39">
        <f t="shared" si="37"/>
        <v>0.81012634414923179</v>
      </c>
      <c r="P157" s="34">
        <f>SUM(P151:P156)</f>
        <v>46338369</v>
      </c>
      <c r="Q157" s="34">
        <f>SUM(Q151:Q156)</f>
        <v>208973136</v>
      </c>
      <c r="R157" s="34">
        <f>SUM(R151:R156)</f>
        <v>187768480</v>
      </c>
      <c r="S157" s="34">
        <f>SUM(S151:S156)</f>
        <v>176862534</v>
      </c>
      <c r="T157" s="39">
        <f t="shared" si="38"/>
        <v>0.9419181217209619</v>
      </c>
      <c r="U157" s="39">
        <f t="shared" si="39"/>
        <v>9.8926658381092381E-2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880000</v>
      </c>
      <c r="E158" s="33">
        <v>740000</v>
      </c>
      <c r="F158" s="33">
        <v>0</v>
      </c>
      <c r="G158" s="38">
        <f t="shared" si="32"/>
        <v>0</v>
      </c>
      <c r="H158" s="33">
        <v>172631</v>
      </c>
      <c r="I158" s="38">
        <f t="shared" si="33"/>
        <v>0.19617159090909092</v>
      </c>
      <c r="J158" s="33">
        <v>226424</v>
      </c>
      <c r="K158" s="38">
        <f t="shared" si="34"/>
        <v>0.30597837837837838</v>
      </c>
      <c r="L158" s="33">
        <v>0</v>
      </c>
      <c r="M158" s="38">
        <f t="shared" si="35"/>
        <v>0</v>
      </c>
      <c r="N158" s="33">
        <f t="shared" si="36"/>
        <v>399055</v>
      </c>
      <c r="O158" s="38">
        <f t="shared" si="37"/>
        <v>0.53926351351351354</v>
      </c>
      <c r="P158" s="33">
        <v>-47998</v>
      </c>
      <c r="Q158" s="33">
        <v>422200</v>
      </c>
      <c r="R158" s="33">
        <v>1042200</v>
      </c>
      <c r="S158" s="33">
        <v>164864</v>
      </c>
      <c r="T158" s="38">
        <f t="shared" si="38"/>
        <v>0.15818844751487238</v>
      </c>
      <c r="U158" s="38">
        <f t="shared" si="39"/>
        <v>-1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138482437</v>
      </c>
      <c r="E159" s="33">
        <v>126238561</v>
      </c>
      <c r="F159" s="33">
        <v>26725276</v>
      </c>
      <c r="G159" s="38">
        <f t="shared" si="32"/>
        <v>0.19298675398093984</v>
      </c>
      <c r="H159" s="33">
        <v>31009556</v>
      </c>
      <c r="I159" s="38">
        <f t="shared" si="33"/>
        <v>0.22392410670820301</v>
      </c>
      <c r="J159" s="33">
        <v>28592252</v>
      </c>
      <c r="K159" s="38">
        <f t="shared" si="34"/>
        <v>0.22649380485254422</v>
      </c>
      <c r="L159" s="33">
        <v>29040334</v>
      </c>
      <c r="M159" s="38">
        <f t="shared" si="35"/>
        <v>0.23004329081349398</v>
      </c>
      <c r="N159" s="33">
        <f t="shared" si="36"/>
        <v>115367418</v>
      </c>
      <c r="O159" s="38">
        <f t="shared" si="37"/>
        <v>0.91388413402462665</v>
      </c>
      <c r="P159" s="33">
        <v>26364408</v>
      </c>
      <c r="Q159" s="33">
        <v>130099860</v>
      </c>
      <c r="R159" s="33">
        <v>120657710</v>
      </c>
      <c r="S159" s="33">
        <v>105642250</v>
      </c>
      <c r="T159" s="38">
        <f t="shared" si="38"/>
        <v>0.87555324893867126</v>
      </c>
      <c r="U159" s="38">
        <f t="shared" si="39"/>
        <v>0.10149767064748816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459750</v>
      </c>
      <c r="Q160" s="33">
        <v>0</v>
      </c>
      <c r="R160" s="33">
        <v>1000000</v>
      </c>
      <c r="S160" s="33">
        <v>726737</v>
      </c>
      <c r="T160" s="38">
        <f t="shared" si="38"/>
        <v>0.72673699999999997</v>
      </c>
      <c r="U160" s="38">
        <f t="shared" si="39"/>
        <v>-1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139362437</v>
      </c>
      <c r="E163" s="34">
        <f>SUM(E158:E162)</f>
        <v>126978561</v>
      </c>
      <c r="F163" s="34">
        <f>SUM(F158:F162)</f>
        <v>26725276</v>
      </c>
      <c r="G163" s="39">
        <f t="shared" si="32"/>
        <v>0.19176814481222082</v>
      </c>
      <c r="H163" s="34">
        <f>SUM(H158:H162)</f>
        <v>31182187</v>
      </c>
      <c r="I163" s="39">
        <f t="shared" si="33"/>
        <v>0.22374886426534002</v>
      </c>
      <c r="J163" s="34">
        <f>SUM(J158:J162)</f>
        <v>28818676</v>
      </c>
      <c r="K163" s="39">
        <f t="shared" si="34"/>
        <v>0.22695702150853639</v>
      </c>
      <c r="L163" s="34">
        <f>SUM(L158:L162)</f>
        <v>29040334</v>
      </c>
      <c r="M163" s="39">
        <f t="shared" si="35"/>
        <v>0.22870265477335186</v>
      </c>
      <c r="N163" s="34">
        <f t="shared" si="36"/>
        <v>115766473</v>
      </c>
      <c r="O163" s="39">
        <f t="shared" si="37"/>
        <v>0.91170093666441854</v>
      </c>
      <c r="P163" s="34">
        <f>SUM(P158:P162)</f>
        <v>26776160</v>
      </c>
      <c r="Q163" s="34">
        <f>SUM(Q158:Q162)</f>
        <v>130522060</v>
      </c>
      <c r="R163" s="34">
        <f>SUM(R158:R162)</f>
        <v>122699910</v>
      </c>
      <c r="S163" s="34">
        <f>SUM(S158:S162)</f>
        <v>106533851</v>
      </c>
      <c r="T163" s="39">
        <f t="shared" si="38"/>
        <v>0.86824718127340106</v>
      </c>
      <c r="U163" s="39">
        <f t="shared" si="39"/>
        <v>8.4559324413956194E-2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38309759</v>
      </c>
      <c r="E164" s="33">
        <v>38552852</v>
      </c>
      <c r="F164" s="33">
        <v>9275950</v>
      </c>
      <c r="G164" s="38">
        <f t="shared" si="32"/>
        <v>0.24213021021614883</v>
      </c>
      <c r="H164" s="33">
        <v>10032606</v>
      </c>
      <c r="I164" s="38">
        <f t="shared" si="33"/>
        <v>0.26188120891076344</v>
      </c>
      <c r="J164" s="33">
        <v>7676113</v>
      </c>
      <c r="K164" s="38">
        <f t="shared" si="34"/>
        <v>0.19910622954690874</v>
      </c>
      <c r="L164" s="33">
        <v>9304193</v>
      </c>
      <c r="M164" s="38">
        <f t="shared" si="35"/>
        <v>0.24133604953532362</v>
      </c>
      <c r="N164" s="33">
        <f t="shared" si="36"/>
        <v>36288862</v>
      </c>
      <c r="O164" s="38">
        <f t="shared" si="37"/>
        <v>0.94127568046068288</v>
      </c>
      <c r="P164" s="33">
        <v>8392873</v>
      </c>
      <c r="Q164" s="33">
        <v>41239675</v>
      </c>
      <c r="R164" s="33">
        <v>38660452</v>
      </c>
      <c r="S164" s="33">
        <v>34733612</v>
      </c>
      <c r="T164" s="38">
        <f t="shared" si="38"/>
        <v>0.89842746794579642</v>
      </c>
      <c r="U164" s="38">
        <f t="shared" si="39"/>
        <v>0.10858260335882597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18471896</v>
      </c>
      <c r="E165" s="33">
        <v>18517396</v>
      </c>
      <c r="F165" s="33">
        <v>3764351</v>
      </c>
      <c r="G165" s="38">
        <f t="shared" si="32"/>
        <v>0.20378801396456542</v>
      </c>
      <c r="H165" s="33">
        <v>5208705</v>
      </c>
      <c r="I165" s="38">
        <f t="shared" si="33"/>
        <v>0.28197998732777618</v>
      </c>
      <c r="J165" s="33">
        <v>4104901</v>
      </c>
      <c r="K165" s="38">
        <f t="shared" si="34"/>
        <v>0.22167809123917856</v>
      </c>
      <c r="L165" s="33">
        <v>4222730</v>
      </c>
      <c r="M165" s="38">
        <f t="shared" si="35"/>
        <v>0.22804124294798253</v>
      </c>
      <c r="N165" s="33">
        <f t="shared" si="36"/>
        <v>17300687</v>
      </c>
      <c r="O165" s="38">
        <f t="shared" si="37"/>
        <v>0.93429373114880732</v>
      </c>
      <c r="P165" s="33">
        <v>4251362</v>
      </c>
      <c r="Q165" s="33">
        <v>18030668</v>
      </c>
      <c r="R165" s="33">
        <v>17937044</v>
      </c>
      <c r="S165" s="33">
        <v>17797753</v>
      </c>
      <c r="T165" s="38">
        <f t="shared" si="38"/>
        <v>0.9922344506709132</v>
      </c>
      <c r="U165" s="38">
        <f t="shared" si="39"/>
        <v>-6.7347828766404216E-3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15640548</v>
      </c>
      <c r="E167" s="33">
        <v>15651548</v>
      </c>
      <c r="F167" s="33">
        <v>2866926</v>
      </c>
      <c r="G167" s="38">
        <f t="shared" si="32"/>
        <v>0.18330086644022958</v>
      </c>
      <c r="H167" s="33">
        <v>3605736</v>
      </c>
      <c r="I167" s="38">
        <f t="shared" si="33"/>
        <v>0.23053770238740995</v>
      </c>
      <c r="J167" s="33">
        <v>3082331</v>
      </c>
      <c r="K167" s="38">
        <f t="shared" si="34"/>
        <v>0.1969345779727347</v>
      </c>
      <c r="L167" s="33">
        <v>3666253</v>
      </c>
      <c r="M167" s="38">
        <f t="shared" si="35"/>
        <v>0.23424219764077009</v>
      </c>
      <c r="N167" s="33">
        <f t="shared" si="36"/>
        <v>13221246</v>
      </c>
      <c r="O167" s="38">
        <f t="shared" si="37"/>
        <v>0.84472449626068935</v>
      </c>
      <c r="P167" s="33">
        <v>2495552</v>
      </c>
      <c r="Q167" s="33">
        <v>10169369</v>
      </c>
      <c r="R167" s="33">
        <v>9961014</v>
      </c>
      <c r="S167" s="33">
        <v>9850971</v>
      </c>
      <c r="T167" s="38">
        <f t="shared" si="38"/>
        <v>0.98895263072614892</v>
      </c>
      <c r="U167" s="38">
        <f t="shared" si="39"/>
        <v>0.46911504949606342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72422203</v>
      </c>
      <c r="E169" s="34">
        <f>SUM(E164:E168)</f>
        <v>72721796</v>
      </c>
      <c r="F169" s="34">
        <f>SUM(F164:F168)</f>
        <v>15907227</v>
      </c>
      <c r="G169" s="39">
        <f t="shared" si="32"/>
        <v>0.2196457210781064</v>
      </c>
      <c r="H169" s="34">
        <f>SUM(H164:H168)</f>
        <v>18847047</v>
      </c>
      <c r="I169" s="39">
        <f t="shared" si="33"/>
        <v>0.2602385210513411</v>
      </c>
      <c r="J169" s="34">
        <f>SUM(J164:J168)</f>
        <v>14863345</v>
      </c>
      <c r="K169" s="39">
        <f t="shared" si="34"/>
        <v>0.20438638506672746</v>
      </c>
      <c r="L169" s="34">
        <f>SUM(L164:L168)</f>
        <v>17193176</v>
      </c>
      <c r="M169" s="39">
        <f t="shared" si="35"/>
        <v>0.23642397390735509</v>
      </c>
      <c r="N169" s="34">
        <f t="shared" si="36"/>
        <v>66810795</v>
      </c>
      <c r="O169" s="39">
        <f t="shared" si="37"/>
        <v>0.91871761528001861</v>
      </c>
      <c r="P169" s="34">
        <f>SUM(P164:P168)</f>
        <v>15139787</v>
      </c>
      <c r="Q169" s="34">
        <f>SUM(Q164:Q168)</f>
        <v>69439712</v>
      </c>
      <c r="R169" s="34">
        <f>SUM(R164:R168)</f>
        <v>66558510</v>
      </c>
      <c r="S169" s="34">
        <f>SUM(S164:S168)</f>
        <v>62382336</v>
      </c>
      <c r="T169" s="39">
        <f t="shared" si="38"/>
        <v>0.93725559661717184</v>
      </c>
      <c r="U169" s="39">
        <f t="shared" si="39"/>
        <v>0.13562865844810101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3220928367</v>
      </c>
      <c r="E170" s="34">
        <f>SUM(E105,E107:E111,E113:E120,E122:E125,E127:E131,E133:E136,E138:E143,E145:E149,E151:E156,E158:E162,E164:E168)</f>
        <v>2931959224</v>
      </c>
      <c r="F170" s="34">
        <f>SUM(F105,F107:F111,F113:F120,F122:F125,F127:F131,F133:F136,F138:F143,F145:F149,F151:F156,F158:F162,F164:F168)</f>
        <v>680674085</v>
      </c>
      <c r="G170" s="39">
        <f t="shared" si="32"/>
        <v>0.21132853868277288</v>
      </c>
      <c r="H170" s="34">
        <f>SUM(H105,H107:H111,H113:H120,H122:H125,H127:H131,H133:H136,H138:H143,H145:H149,H151:H156,H158:H162,H164:H168)</f>
        <v>918207181</v>
      </c>
      <c r="I170" s="39">
        <f t="shared" si="33"/>
        <v>0.28507531878308301</v>
      </c>
      <c r="J170" s="34">
        <f>SUM(J105,J107:J111,J113:J120,J122:J125,J127:J131,J133:J136,J138:J143,J145:J149,J151:J156,J158:J162,J164:J168)</f>
        <v>23199327</v>
      </c>
      <c r="K170" s="39">
        <f t="shared" si="34"/>
        <v>7.9125680910219921E-3</v>
      </c>
      <c r="L170" s="34">
        <f>SUM(L105,L107:L111,L113:L120,L122:L125,L127:L131,L133:L136,L138:L143,L145:L149,L151:L156,L158:L162,L164:L168)</f>
        <v>703339875</v>
      </c>
      <c r="M170" s="39">
        <f t="shared" si="35"/>
        <v>0.23988733173459714</v>
      </c>
      <c r="N170" s="34">
        <f t="shared" si="36"/>
        <v>2325420468</v>
      </c>
      <c r="O170" s="39">
        <f t="shared" si="37"/>
        <v>0.79312851589644073</v>
      </c>
      <c r="P170" s="34">
        <f>SUM(P105,P107:P111,P113:P120,P122:P125,P127:P131,P133:P136,P138:P143,P145:P149,P151:P156,P158:P162,P164:P168)</f>
        <v>829633746</v>
      </c>
      <c r="Q170" s="34">
        <f>SUM(Q105,Q107:Q111,Q113:Q120,Q122:Q125,Q127:Q131,Q133:Q136,Q138:Q143,Q145:Q149,Q151:Q156,Q158:Q162,Q164:Q168)</f>
        <v>2851481200</v>
      </c>
      <c r="R170" s="34">
        <f>SUM(R105,R107:R111,R113:R120,R122:R125,R127:R131,R133:R136,R138:R143,R145:R149,R151:R156,R158:R162,R164:R168)</f>
        <v>3202987015</v>
      </c>
      <c r="S170" s="34">
        <f>SUM(S105,S107:S111,S113:S120,S122:S125,S127:S131,S133:S136,S138:S143,S145:S149,S151:S156,S158:S162,S164:S168)</f>
        <v>3133861391</v>
      </c>
      <c r="T170" s="39">
        <f t="shared" si="38"/>
        <v>0.97841838768740685</v>
      </c>
      <c r="U170" s="39">
        <f t="shared" si="39"/>
        <v>-0.15222846419750147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200000</v>
      </c>
      <c r="E173" s="33">
        <v>200000</v>
      </c>
      <c r="F173" s="33">
        <v>102220</v>
      </c>
      <c r="G173" s="38">
        <f t="shared" ref="G173:G205" si="40">IF(($D173     =0),0,($F173     /$D173     ))</f>
        <v>0.5111</v>
      </c>
      <c r="H173" s="33">
        <v>0</v>
      </c>
      <c r="I173" s="38">
        <f t="shared" ref="I173:I205" si="41">IF(($D173     =0),0,($H173     /$D173     ))</f>
        <v>0</v>
      </c>
      <c r="J173" s="33">
        <v>28350</v>
      </c>
      <c r="K173" s="38">
        <f t="shared" ref="K173:K205" si="42">IF(($E173     =0),0,($J173     /$E173     ))</f>
        <v>0.14174999999999999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130570</v>
      </c>
      <c r="O173" s="38">
        <f t="shared" ref="O173:O205" si="45">IF(($E173     =0),0,($N173     /$E173     ))</f>
        <v>0.65285000000000004</v>
      </c>
      <c r="P173" s="33">
        <v>26980</v>
      </c>
      <c r="Q173" s="33">
        <v>140000</v>
      </c>
      <c r="R173" s="33">
        <v>200000</v>
      </c>
      <c r="S173" s="33">
        <v>201805</v>
      </c>
      <c r="T173" s="38">
        <f t="shared" ref="T173:T205" si="46">IF(($R173     =0),0,($S173     /$R173     ))</f>
        <v>1.0090250000000001</v>
      </c>
      <c r="U173" s="38">
        <f t="shared" ref="U173:U205" si="47">IF(($P173     =0),0,(($L173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18297616</v>
      </c>
      <c r="E175" s="33">
        <v>19253090</v>
      </c>
      <c r="F175" s="33">
        <v>5710160</v>
      </c>
      <c r="G175" s="38">
        <f t="shared" si="40"/>
        <v>0.31207125562149735</v>
      </c>
      <c r="H175" s="33">
        <v>4218431</v>
      </c>
      <c r="I175" s="38">
        <f t="shared" si="41"/>
        <v>0.23054538908238101</v>
      </c>
      <c r="J175" s="33">
        <v>4114954</v>
      </c>
      <c r="K175" s="38">
        <f t="shared" si="42"/>
        <v>0.21372953640168929</v>
      </c>
      <c r="L175" s="33">
        <v>4358184</v>
      </c>
      <c r="M175" s="38">
        <f t="shared" si="43"/>
        <v>0.22636283318677677</v>
      </c>
      <c r="N175" s="33">
        <f t="shared" si="44"/>
        <v>18401729</v>
      </c>
      <c r="O175" s="38">
        <f t="shared" si="45"/>
        <v>0.95578055262817552</v>
      </c>
      <c r="P175" s="33">
        <v>4876306</v>
      </c>
      <c r="Q175" s="33">
        <v>51032724</v>
      </c>
      <c r="R175" s="33">
        <v>50235198</v>
      </c>
      <c r="S175" s="33">
        <v>15887735</v>
      </c>
      <c r="T175" s="38">
        <f t="shared" si="46"/>
        <v>0.3162669927169392</v>
      </c>
      <c r="U175" s="38">
        <f t="shared" si="47"/>
        <v>-0.10625297099894881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36981268</v>
      </c>
      <c r="E176" s="33">
        <v>33905866</v>
      </c>
      <c r="F176" s="33">
        <v>6618989</v>
      </c>
      <c r="G176" s="38">
        <f t="shared" si="40"/>
        <v>0.1789822079653948</v>
      </c>
      <c r="H176" s="33">
        <v>4835109</v>
      </c>
      <c r="I176" s="38">
        <f t="shared" si="41"/>
        <v>0.13074481383385772</v>
      </c>
      <c r="J176" s="33">
        <v>8519994</v>
      </c>
      <c r="K176" s="38">
        <f t="shared" si="42"/>
        <v>0.25128377490785814</v>
      </c>
      <c r="L176" s="33">
        <v>-3858272</v>
      </c>
      <c r="M176" s="38">
        <f t="shared" si="43"/>
        <v>-0.11379364266938352</v>
      </c>
      <c r="N176" s="33">
        <f t="shared" si="44"/>
        <v>16115820</v>
      </c>
      <c r="O176" s="38">
        <f t="shared" si="45"/>
        <v>0.47531067338023458</v>
      </c>
      <c r="P176" s="33">
        <v>-346477</v>
      </c>
      <c r="Q176" s="33">
        <v>29619692</v>
      </c>
      <c r="R176" s="33">
        <v>29482811</v>
      </c>
      <c r="S176" s="33">
        <v>12441807</v>
      </c>
      <c r="T176" s="38">
        <f t="shared" si="46"/>
        <v>0.4220020607939996</v>
      </c>
      <c r="U176" s="38">
        <f t="shared" si="47"/>
        <v>10.135723294764155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83836512</v>
      </c>
      <c r="E178" s="33">
        <v>86600002</v>
      </c>
      <c r="F178" s="33">
        <v>18370579</v>
      </c>
      <c r="G178" s="38">
        <f t="shared" si="40"/>
        <v>0.21912384666003279</v>
      </c>
      <c r="H178" s="33">
        <v>20905194</v>
      </c>
      <c r="I178" s="38">
        <f t="shared" si="41"/>
        <v>0.24935667648005203</v>
      </c>
      <c r="J178" s="33">
        <v>18540643</v>
      </c>
      <c r="K178" s="38">
        <f t="shared" si="42"/>
        <v>0.21409517981304435</v>
      </c>
      <c r="L178" s="33">
        <v>19575359</v>
      </c>
      <c r="M178" s="38">
        <f t="shared" si="43"/>
        <v>0.22604340124611083</v>
      </c>
      <c r="N178" s="33">
        <f t="shared" si="44"/>
        <v>77391775</v>
      </c>
      <c r="O178" s="38">
        <f t="shared" si="45"/>
        <v>0.89366943663580978</v>
      </c>
      <c r="P178" s="33">
        <v>18648776</v>
      </c>
      <c r="Q178" s="33">
        <v>67644744</v>
      </c>
      <c r="R178" s="33">
        <v>72054010</v>
      </c>
      <c r="S178" s="33">
        <v>80918325</v>
      </c>
      <c r="T178" s="38">
        <f t="shared" si="46"/>
        <v>1.1230232016233379</v>
      </c>
      <c r="U178" s="38">
        <f t="shared" si="47"/>
        <v>4.9685995477665612E-2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139315396</v>
      </c>
      <c r="E179" s="34">
        <f>SUM(E173:E178)</f>
        <v>139958958</v>
      </c>
      <c r="F179" s="34">
        <f>SUM(F173:F178)</f>
        <v>30801948</v>
      </c>
      <c r="G179" s="39">
        <f t="shared" si="40"/>
        <v>0.22109507552201912</v>
      </c>
      <c r="H179" s="34">
        <f>SUM(H173:H178)</f>
        <v>29958734</v>
      </c>
      <c r="I179" s="39">
        <f t="shared" si="41"/>
        <v>0.21504252121567383</v>
      </c>
      <c r="J179" s="34">
        <f>SUM(J173:J178)</f>
        <v>31203941</v>
      </c>
      <c r="K179" s="39">
        <f t="shared" si="42"/>
        <v>0.22295065243340836</v>
      </c>
      <c r="L179" s="34">
        <f>SUM(L173:L178)</f>
        <v>20075271</v>
      </c>
      <c r="M179" s="39">
        <f t="shared" si="43"/>
        <v>0.14343684239203897</v>
      </c>
      <c r="N179" s="34">
        <f t="shared" si="44"/>
        <v>112039894</v>
      </c>
      <c r="O179" s="39">
        <f t="shared" si="45"/>
        <v>0.80051963519191105</v>
      </c>
      <c r="P179" s="34">
        <f>SUM(P173:P178)</f>
        <v>23205585</v>
      </c>
      <c r="Q179" s="34">
        <f>SUM(Q173:Q178)</f>
        <v>148437160</v>
      </c>
      <c r="R179" s="34">
        <f>SUM(R173:R178)</f>
        <v>151972019</v>
      </c>
      <c r="S179" s="34">
        <f>SUM(S173:S178)</f>
        <v>109449672</v>
      </c>
      <c r="T179" s="39">
        <f t="shared" si="46"/>
        <v>0.72019620927718275</v>
      </c>
      <c r="U179" s="39">
        <f t="shared" si="47"/>
        <v>-0.13489485397588552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46704480</v>
      </c>
      <c r="E180" s="33">
        <v>23352240</v>
      </c>
      <c r="F180" s="33">
        <v>5368554</v>
      </c>
      <c r="G180" s="38">
        <f t="shared" si="40"/>
        <v>0.11494730269986948</v>
      </c>
      <c r="H180" s="33">
        <v>5979386</v>
      </c>
      <c r="I180" s="38">
        <f t="shared" si="41"/>
        <v>0.1280259623916164</v>
      </c>
      <c r="J180" s="33">
        <v>5749695</v>
      </c>
      <c r="K180" s="38">
        <f t="shared" si="42"/>
        <v>0.24621599469686847</v>
      </c>
      <c r="L180" s="33">
        <v>6238268</v>
      </c>
      <c r="M180" s="38">
        <f t="shared" si="43"/>
        <v>0.2671378848453082</v>
      </c>
      <c r="N180" s="33">
        <f t="shared" si="44"/>
        <v>23335903</v>
      </c>
      <c r="O180" s="38">
        <f t="shared" si="45"/>
        <v>0.99930040972514844</v>
      </c>
      <c r="P180" s="33">
        <v>6109187</v>
      </c>
      <c r="Q180" s="33">
        <v>13943016</v>
      </c>
      <c r="R180" s="33">
        <v>13543713</v>
      </c>
      <c r="S180" s="33">
        <v>22741680</v>
      </c>
      <c r="T180" s="38">
        <f t="shared" si="46"/>
        <v>1.6791318599264471</v>
      </c>
      <c r="U180" s="38">
        <f t="shared" si="47"/>
        <v>2.1128998015611522E-2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1029628</v>
      </c>
      <c r="E181" s="33">
        <v>1253628</v>
      </c>
      <c r="F181" s="33">
        <v>95846</v>
      </c>
      <c r="G181" s="38">
        <f t="shared" si="40"/>
        <v>9.3087989060126566E-2</v>
      </c>
      <c r="H181" s="33">
        <v>95844</v>
      </c>
      <c r="I181" s="38">
        <f t="shared" si="41"/>
        <v>9.3086046611009027E-2</v>
      </c>
      <c r="J181" s="33">
        <v>95846</v>
      </c>
      <c r="K181" s="38">
        <f t="shared" si="42"/>
        <v>7.6454897306058894E-2</v>
      </c>
      <c r="L181" s="33">
        <v>351836</v>
      </c>
      <c r="M181" s="38">
        <f t="shared" si="43"/>
        <v>0.28065422916527072</v>
      </c>
      <c r="N181" s="33">
        <f t="shared" si="44"/>
        <v>639372</v>
      </c>
      <c r="O181" s="38">
        <f t="shared" si="45"/>
        <v>0.51001732571384817</v>
      </c>
      <c r="P181" s="33">
        <v>2173808</v>
      </c>
      <c r="Q181" s="33">
        <v>6309528</v>
      </c>
      <c r="R181" s="33">
        <v>7157528</v>
      </c>
      <c r="S181" s="33">
        <v>6177509</v>
      </c>
      <c r="T181" s="38">
        <f t="shared" si="46"/>
        <v>0.86307856567239416</v>
      </c>
      <c r="U181" s="38">
        <f t="shared" si="47"/>
        <v>-0.83814761929296422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5329284</v>
      </c>
      <c r="E182" s="33">
        <v>5222796</v>
      </c>
      <c r="F182" s="33">
        <v>929768</v>
      </c>
      <c r="G182" s="38">
        <f t="shared" si="40"/>
        <v>0.17446396176296852</v>
      </c>
      <c r="H182" s="33">
        <v>1142561</v>
      </c>
      <c r="I182" s="38">
        <f t="shared" si="41"/>
        <v>0.21439296535894878</v>
      </c>
      <c r="J182" s="33">
        <v>786324</v>
      </c>
      <c r="K182" s="38">
        <f t="shared" si="42"/>
        <v>0.15055613889571792</v>
      </c>
      <c r="L182" s="33">
        <v>1029656</v>
      </c>
      <c r="M182" s="38">
        <f t="shared" si="43"/>
        <v>0.19714650926438634</v>
      </c>
      <c r="N182" s="33">
        <f t="shared" si="44"/>
        <v>3888309</v>
      </c>
      <c r="O182" s="38">
        <f t="shared" si="45"/>
        <v>0.74448800987057506</v>
      </c>
      <c r="P182" s="33">
        <v>1518074</v>
      </c>
      <c r="Q182" s="33">
        <v>5014068</v>
      </c>
      <c r="R182" s="33">
        <v>7203376</v>
      </c>
      <c r="S182" s="33">
        <v>4617381</v>
      </c>
      <c r="T182" s="38">
        <f t="shared" si="46"/>
        <v>0.64100235778335046</v>
      </c>
      <c r="U182" s="38">
        <f t="shared" si="47"/>
        <v>-0.32173530407608586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13108140</v>
      </c>
      <c r="E183" s="33">
        <v>11644980</v>
      </c>
      <c r="F183" s="33">
        <v>4014</v>
      </c>
      <c r="G183" s="38">
        <f t="shared" si="40"/>
        <v>3.0622193537755928E-4</v>
      </c>
      <c r="H183" s="33">
        <v>3925168</v>
      </c>
      <c r="I183" s="38">
        <f t="shared" si="41"/>
        <v>0.2994450776387802</v>
      </c>
      <c r="J183" s="33">
        <v>1818768</v>
      </c>
      <c r="K183" s="38">
        <f t="shared" si="42"/>
        <v>0.15618472509184214</v>
      </c>
      <c r="L183" s="33">
        <v>2171065</v>
      </c>
      <c r="M183" s="38">
        <f t="shared" si="43"/>
        <v>0.1864378470379511</v>
      </c>
      <c r="N183" s="33">
        <f t="shared" si="44"/>
        <v>7919015</v>
      </c>
      <c r="O183" s="38">
        <f t="shared" si="45"/>
        <v>0.68003680555913359</v>
      </c>
      <c r="P183" s="33">
        <v>0</v>
      </c>
      <c r="Q183" s="33">
        <v>8062080</v>
      </c>
      <c r="R183" s="33">
        <v>10042204</v>
      </c>
      <c r="S183" s="33">
        <v>4255262</v>
      </c>
      <c r="T183" s="38">
        <f t="shared" si="46"/>
        <v>0.42373785674937492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66171532</v>
      </c>
      <c r="E185" s="34">
        <f>SUM(E180:E184)</f>
        <v>41473644</v>
      </c>
      <c r="F185" s="34">
        <f>SUM(F180:F184)</f>
        <v>6398182</v>
      </c>
      <c r="G185" s="39">
        <f t="shared" si="40"/>
        <v>9.6690854913257865E-2</v>
      </c>
      <c r="H185" s="34">
        <f>SUM(H180:H184)</f>
        <v>11142959</v>
      </c>
      <c r="I185" s="39">
        <f t="shared" si="41"/>
        <v>0.16839505846713659</v>
      </c>
      <c r="J185" s="34">
        <f>SUM(J180:J184)</f>
        <v>8450633</v>
      </c>
      <c r="K185" s="39">
        <f t="shared" si="42"/>
        <v>0.20375911506594405</v>
      </c>
      <c r="L185" s="34">
        <f>SUM(L180:L184)</f>
        <v>9790825</v>
      </c>
      <c r="M185" s="39">
        <f t="shared" si="43"/>
        <v>0.23607342050773258</v>
      </c>
      <c r="N185" s="34">
        <f t="shared" si="44"/>
        <v>35782599</v>
      </c>
      <c r="O185" s="39">
        <f t="shared" si="45"/>
        <v>0.86277923878596252</v>
      </c>
      <c r="P185" s="34">
        <f>SUM(P180:P184)</f>
        <v>9801069</v>
      </c>
      <c r="Q185" s="34">
        <f>SUM(Q180:Q184)</f>
        <v>33328692</v>
      </c>
      <c r="R185" s="34">
        <f>SUM(R180:R184)</f>
        <v>37946821</v>
      </c>
      <c r="S185" s="34">
        <f>SUM(S180:S184)</f>
        <v>37791832</v>
      </c>
      <c r="T185" s="39">
        <f t="shared" si="46"/>
        <v>0.99591562623915186</v>
      </c>
      <c r="U185" s="39">
        <f t="shared" si="47"/>
        <v>-1.0451921111870321E-3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15812697</v>
      </c>
      <c r="E186" s="33">
        <v>15832697</v>
      </c>
      <c r="F186" s="33">
        <v>3974607</v>
      </c>
      <c r="G186" s="38">
        <f t="shared" si="40"/>
        <v>0.2513554139436176</v>
      </c>
      <c r="H186" s="33">
        <v>4504856</v>
      </c>
      <c r="I186" s="38">
        <f t="shared" si="41"/>
        <v>0.28488852976819828</v>
      </c>
      <c r="J186" s="33">
        <v>4450971</v>
      </c>
      <c r="K186" s="38">
        <f t="shared" si="42"/>
        <v>0.28112525617082168</v>
      </c>
      <c r="L186" s="33">
        <v>4080013</v>
      </c>
      <c r="M186" s="38">
        <f t="shared" si="43"/>
        <v>0.25769538822097082</v>
      </c>
      <c r="N186" s="33">
        <f t="shared" si="44"/>
        <v>17010447</v>
      </c>
      <c r="O186" s="38">
        <f t="shared" si="45"/>
        <v>1.0743872001087369</v>
      </c>
      <c r="P186" s="33">
        <v>4407985</v>
      </c>
      <c r="Q186" s="33">
        <v>14685334</v>
      </c>
      <c r="R186" s="33">
        <v>14685334</v>
      </c>
      <c r="S186" s="33">
        <v>18400658</v>
      </c>
      <c r="T186" s="38">
        <f t="shared" si="46"/>
        <v>1.2529955396315808</v>
      </c>
      <c r="U186" s="38">
        <f t="shared" si="47"/>
        <v>-7.4404064442143092E-2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15600488</v>
      </c>
      <c r="E187" s="33">
        <v>15600488</v>
      </c>
      <c r="F187" s="33">
        <v>3468535</v>
      </c>
      <c r="G187" s="38">
        <f t="shared" si="40"/>
        <v>0.22233503208361174</v>
      </c>
      <c r="H187" s="33">
        <v>4228942</v>
      </c>
      <c r="I187" s="38">
        <f t="shared" si="41"/>
        <v>0.27107754577933718</v>
      </c>
      <c r="J187" s="33">
        <v>3894565</v>
      </c>
      <c r="K187" s="38">
        <f t="shared" si="42"/>
        <v>0.24964379319416161</v>
      </c>
      <c r="L187" s="33">
        <v>3761389</v>
      </c>
      <c r="M187" s="38">
        <f t="shared" si="43"/>
        <v>0.24110713716135035</v>
      </c>
      <c r="N187" s="33">
        <f t="shared" si="44"/>
        <v>15353431</v>
      </c>
      <c r="O187" s="38">
        <f t="shared" si="45"/>
        <v>0.98416350821846088</v>
      </c>
      <c r="P187" s="33">
        <v>3668971</v>
      </c>
      <c r="Q187" s="33">
        <v>14349573</v>
      </c>
      <c r="R187" s="33">
        <v>14601049</v>
      </c>
      <c r="S187" s="33">
        <v>15243078</v>
      </c>
      <c r="T187" s="38">
        <f t="shared" si="46"/>
        <v>1.0439714297239877</v>
      </c>
      <c r="U187" s="38">
        <f t="shared" si="47"/>
        <v>2.5189078899778616E-2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50902616</v>
      </c>
      <c r="E188" s="33">
        <v>70876723</v>
      </c>
      <c r="F188" s="33">
        <v>14664962</v>
      </c>
      <c r="G188" s="38">
        <f t="shared" si="40"/>
        <v>0.2880983955716539</v>
      </c>
      <c r="H188" s="33">
        <v>15575845</v>
      </c>
      <c r="I188" s="38">
        <f t="shared" si="41"/>
        <v>0.30599301615461177</v>
      </c>
      <c r="J188" s="33">
        <v>17066997</v>
      </c>
      <c r="K188" s="38">
        <f t="shared" si="42"/>
        <v>0.24079833657095009</v>
      </c>
      <c r="L188" s="33">
        <v>18219701</v>
      </c>
      <c r="M188" s="38">
        <f t="shared" si="43"/>
        <v>0.25706184243309332</v>
      </c>
      <c r="N188" s="33">
        <f t="shared" si="44"/>
        <v>65527505</v>
      </c>
      <c r="O188" s="38">
        <f t="shared" si="45"/>
        <v>0.92452785944970961</v>
      </c>
      <c r="P188" s="33">
        <v>17047244</v>
      </c>
      <c r="Q188" s="33">
        <v>54804168</v>
      </c>
      <c r="R188" s="33">
        <v>54322168</v>
      </c>
      <c r="S188" s="33">
        <v>59804937</v>
      </c>
      <c r="T188" s="38">
        <f t="shared" si="46"/>
        <v>1.1009305998243664</v>
      </c>
      <c r="U188" s="38">
        <f t="shared" si="47"/>
        <v>6.8776923706846738E-2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16771818</v>
      </c>
      <c r="E189" s="33">
        <v>15794469</v>
      </c>
      <c r="F189" s="33">
        <v>2192603</v>
      </c>
      <c r="G189" s="38">
        <f t="shared" si="40"/>
        <v>0.13073138523206013</v>
      </c>
      <c r="H189" s="33">
        <v>2365626</v>
      </c>
      <c r="I189" s="38">
        <f t="shared" si="41"/>
        <v>0.14104767890994285</v>
      </c>
      <c r="J189" s="33">
        <v>2547555</v>
      </c>
      <c r="K189" s="38">
        <f t="shared" si="42"/>
        <v>0.16129412137881938</v>
      </c>
      <c r="L189" s="33">
        <v>2378391</v>
      </c>
      <c r="M189" s="38">
        <f t="shared" si="43"/>
        <v>0.15058378980641896</v>
      </c>
      <c r="N189" s="33">
        <f t="shared" si="44"/>
        <v>9484175</v>
      </c>
      <c r="O189" s="38">
        <f t="shared" si="45"/>
        <v>0.60047444456663912</v>
      </c>
      <c r="P189" s="33">
        <v>2236574</v>
      </c>
      <c r="Q189" s="33">
        <v>11571432</v>
      </c>
      <c r="R189" s="33">
        <v>14087514</v>
      </c>
      <c r="S189" s="33">
        <v>3843474</v>
      </c>
      <c r="T189" s="38">
        <f t="shared" si="46"/>
        <v>0.27282840677212461</v>
      </c>
      <c r="U189" s="38">
        <f t="shared" si="47"/>
        <v>6.3408141201677148E-2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44874000</v>
      </c>
      <c r="E190" s="33">
        <v>47989000</v>
      </c>
      <c r="F190" s="33">
        <v>9797339</v>
      </c>
      <c r="G190" s="38">
        <f t="shared" si="40"/>
        <v>0.21832996835584079</v>
      </c>
      <c r="H190" s="33">
        <v>11499040</v>
      </c>
      <c r="I190" s="38">
        <f t="shared" si="41"/>
        <v>0.2562517270579846</v>
      </c>
      <c r="J190" s="33">
        <v>12254456</v>
      </c>
      <c r="K190" s="38">
        <f t="shared" si="42"/>
        <v>0.25535968659484465</v>
      </c>
      <c r="L190" s="33">
        <v>12205015</v>
      </c>
      <c r="M190" s="38">
        <f t="shared" si="43"/>
        <v>0.25432942966096395</v>
      </c>
      <c r="N190" s="33">
        <f t="shared" si="44"/>
        <v>45755850</v>
      </c>
      <c r="O190" s="38">
        <f t="shared" si="45"/>
        <v>0.95346537748233973</v>
      </c>
      <c r="P190" s="33">
        <v>12208869</v>
      </c>
      <c r="Q190" s="33">
        <v>42708000</v>
      </c>
      <c r="R190" s="33">
        <v>42950000</v>
      </c>
      <c r="S190" s="33">
        <v>41579993</v>
      </c>
      <c r="T190" s="38">
        <f t="shared" si="46"/>
        <v>0.96810228172293367</v>
      </c>
      <c r="U190" s="38">
        <f t="shared" si="47"/>
        <v>-3.1567215603678367E-4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143961619</v>
      </c>
      <c r="E191" s="34">
        <f>SUM(E186:E190)</f>
        <v>166093377</v>
      </c>
      <c r="F191" s="34">
        <f>SUM(F186:F190)</f>
        <v>34098046</v>
      </c>
      <c r="G191" s="39">
        <f t="shared" si="40"/>
        <v>0.23685511622372071</v>
      </c>
      <c r="H191" s="34">
        <f>SUM(H186:H190)</f>
        <v>38174309</v>
      </c>
      <c r="I191" s="39">
        <f t="shared" si="41"/>
        <v>0.26517004507986258</v>
      </c>
      <c r="J191" s="34">
        <f>SUM(J186:J190)</f>
        <v>40214544</v>
      </c>
      <c r="K191" s="39">
        <f t="shared" si="42"/>
        <v>0.24212009368681811</v>
      </c>
      <c r="L191" s="34">
        <f>SUM(L186:L190)</f>
        <v>40644509</v>
      </c>
      <c r="M191" s="39">
        <f t="shared" si="43"/>
        <v>0.24470878811742144</v>
      </c>
      <c r="N191" s="34">
        <f t="shared" si="44"/>
        <v>153131408</v>
      </c>
      <c r="O191" s="39">
        <f t="shared" si="45"/>
        <v>0.92195974797959579</v>
      </c>
      <c r="P191" s="34">
        <f>SUM(P186:P190)</f>
        <v>39569643</v>
      </c>
      <c r="Q191" s="34">
        <f>SUM(Q186:Q190)</f>
        <v>138118507</v>
      </c>
      <c r="R191" s="34">
        <f>SUM(R186:R190)</f>
        <v>140646065</v>
      </c>
      <c r="S191" s="34">
        <f>SUM(S186:S190)</f>
        <v>138872140</v>
      </c>
      <c r="T191" s="39">
        <f t="shared" si="46"/>
        <v>0.98738731154689607</v>
      </c>
      <c r="U191" s="39">
        <f t="shared" si="47"/>
        <v>2.7163904410257178E-2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1672488</v>
      </c>
      <c r="E192" s="33">
        <v>1672488</v>
      </c>
      <c r="F192" s="33">
        <v>306655</v>
      </c>
      <c r="G192" s="38">
        <f t="shared" si="40"/>
        <v>0.18335258608731422</v>
      </c>
      <c r="H192" s="33">
        <v>323655</v>
      </c>
      <c r="I192" s="38">
        <f t="shared" si="41"/>
        <v>0.19351708353064417</v>
      </c>
      <c r="J192" s="33">
        <v>1168774</v>
      </c>
      <c r="K192" s="38">
        <f t="shared" si="42"/>
        <v>0.69882354910767674</v>
      </c>
      <c r="L192" s="33">
        <v>-639266</v>
      </c>
      <c r="M192" s="38">
        <f t="shared" si="43"/>
        <v>-0.38222456603575033</v>
      </c>
      <c r="N192" s="33">
        <f t="shared" si="44"/>
        <v>1159818</v>
      </c>
      <c r="O192" s="38">
        <f t="shared" si="45"/>
        <v>0.69346865268988478</v>
      </c>
      <c r="P192" s="33">
        <v>287099</v>
      </c>
      <c r="Q192" s="33">
        <v>1248420</v>
      </c>
      <c r="R192" s="33">
        <v>16093544</v>
      </c>
      <c r="S192" s="33">
        <v>1166371</v>
      </c>
      <c r="T192" s="38">
        <f t="shared" si="46"/>
        <v>7.2474465537236549E-2</v>
      </c>
      <c r="U192" s="38">
        <f t="shared" si="47"/>
        <v>-3.2266395912211467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26866119</v>
      </c>
      <c r="E193" s="33">
        <v>22767633</v>
      </c>
      <c r="F193" s="33">
        <v>5138608</v>
      </c>
      <c r="G193" s="38">
        <f t="shared" si="40"/>
        <v>0.19126722397083107</v>
      </c>
      <c r="H193" s="33">
        <v>5431042</v>
      </c>
      <c r="I193" s="38">
        <f t="shared" si="41"/>
        <v>0.20215208605306931</v>
      </c>
      <c r="J193" s="33">
        <v>4644650</v>
      </c>
      <c r="K193" s="38">
        <f t="shared" si="42"/>
        <v>0.20400232206835028</v>
      </c>
      <c r="L193" s="33">
        <v>4829449</v>
      </c>
      <c r="M193" s="38">
        <f t="shared" si="43"/>
        <v>0.212119063936071</v>
      </c>
      <c r="N193" s="33">
        <f t="shared" si="44"/>
        <v>20043749</v>
      </c>
      <c r="O193" s="38">
        <f t="shared" si="45"/>
        <v>0.88036156415557121</v>
      </c>
      <c r="P193" s="33">
        <v>4930188</v>
      </c>
      <c r="Q193" s="33">
        <v>21401522</v>
      </c>
      <c r="R193" s="33">
        <v>21501522</v>
      </c>
      <c r="S193" s="33">
        <v>18943285</v>
      </c>
      <c r="T193" s="38">
        <f t="shared" si="46"/>
        <v>0.88102065518896755</v>
      </c>
      <c r="U193" s="38">
        <f t="shared" si="47"/>
        <v>-2.0433095046274108E-2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18645059</v>
      </c>
      <c r="E194" s="33">
        <v>17433194</v>
      </c>
      <c r="F194" s="33">
        <v>6287344</v>
      </c>
      <c r="G194" s="38">
        <f t="shared" si="40"/>
        <v>0.33721234135005956</v>
      </c>
      <c r="H194" s="33">
        <v>841762</v>
      </c>
      <c r="I194" s="38">
        <f t="shared" si="41"/>
        <v>4.5146652526012389E-2</v>
      </c>
      <c r="J194" s="33">
        <v>4401752</v>
      </c>
      <c r="K194" s="38">
        <f t="shared" si="42"/>
        <v>0.25249257250277835</v>
      </c>
      <c r="L194" s="33">
        <v>4557316</v>
      </c>
      <c r="M194" s="38">
        <f t="shared" si="43"/>
        <v>0.26141600902278722</v>
      </c>
      <c r="N194" s="33">
        <f t="shared" si="44"/>
        <v>16088174</v>
      </c>
      <c r="O194" s="38">
        <f t="shared" si="45"/>
        <v>0.92284718451478254</v>
      </c>
      <c r="P194" s="33">
        <v>-12139211</v>
      </c>
      <c r="Q194" s="33">
        <v>17020872</v>
      </c>
      <c r="R194" s="33">
        <v>16920872</v>
      </c>
      <c r="S194" s="33">
        <v>15417601</v>
      </c>
      <c r="T194" s="38">
        <f t="shared" si="46"/>
        <v>0.91115877479600338</v>
      </c>
      <c r="U194" s="38">
        <f t="shared" si="47"/>
        <v>-1.3754211043864384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41437410</v>
      </c>
      <c r="E195" s="33">
        <v>58504238</v>
      </c>
      <c r="F195" s="33">
        <v>16700211</v>
      </c>
      <c r="G195" s="38">
        <f t="shared" si="40"/>
        <v>0.40302255860103225</v>
      </c>
      <c r="H195" s="33">
        <v>16520361</v>
      </c>
      <c r="I195" s="38">
        <f t="shared" si="41"/>
        <v>0.39868227768096509</v>
      </c>
      <c r="J195" s="33">
        <v>13770000</v>
      </c>
      <c r="K195" s="38">
        <f t="shared" si="42"/>
        <v>0.23536756431217853</v>
      </c>
      <c r="L195" s="33">
        <v>22546189</v>
      </c>
      <c r="M195" s="38">
        <f t="shared" si="43"/>
        <v>0.38537702174669808</v>
      </c>
      <c r="N195" s="33">
        <f t="shared" si="44"/>
        <v>69536761</v>
      </c>
      <c r="O195" s="38">
        <f t="shared" si="45"/>
        <v>1.1885764754341386</v>
      </c>
      <c r="P195" s="33">
        <v>20649030</v>
      </c>
      <c r="Q195" s="33">
        <v>38695081</v>
      </c>
      <c r="R195" s="33">
        <v>47416917</v>
      </c>
      <c r="S195" s="33">
        <v>53525724</v>
      </c>
      <c r="T195" s="38">
        <f t="shared" si="46"/>
        <v>1.1288318049020354</v>
      </c>
      <c r="U195" s="38">
        <f t="shared" si="47"/>
        <v>9.1876422282305859E-2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16920728</v>
      </c>
      <c r="E196" s="33">
        <v>18054716</v>
      </c>
      <c r="F196" s="33">
        <v>2894637</v>
      </c>
      <c r="G196" s="38">
        <f t="shared" si="40"/>
        <v>0.17107047640030618</v>
      </c>
      <c r="H196" s="33">
        <v>3649552</v>
      </c>
      <c r="I196" s="38">
        <f t="shared" si="41"/>
        <v>0.21568528257176642</v>
      </c>
      <c r="J196" s="33">
        <v>2874844</v>
      </c>
      <c r="K196" s="38">
        <f t="shared" si="42"/>
        <v>0.15922953315909261</v>
      </c>
      <c r="L196" s="33">
        <v>1906757</v>
      </c>
      <c r="M196" s="38">
        <f t="shared" si="43"/>
        <v>0.10560991377543684</v>
      </c>
      <c r="N196" s="33">
        <f t="shared" si="44"/>
        <v>11325790</v>
      </c>
      <c r="O196" s="38">
        <f t="shared" si="45"/>
        <v>0.62730369173350609</v>
      </c>
      <c r="P196" s="33">
        <v>1519520</v>
      </c>
      <c r="Q196" s="33">
        <v>17746608</v>
      </c>
      <c r="R196" s="33">
        <v>17531720</v>
      </c>
      <c r="S196" s="33">
        <v>3936138</v>
      </c>
      <c r="T196" s="38">
        <f t="shared" si="46"/>
        <v>0.22451522155270562</v>
      </c>
      <c r="U196" s="38">
        <f t="shared" si="47"/>
        <v>0.25484166052437618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47548312</v>
      </c>
      <c r="E197" s="33">
        <v>47775481</v>
      </c>
      <c r="F197" s="33">
        <v>10303637</v>
      </c>
      <c r="G197" s="38">
        <f t="shared" si="40"/>
        <v>0.21669827101328012</v>
      </c>
      <c r="H197" s="33">
        <v>11427621</v>
      </c>
      <c r="I197" s="38">
        <f t="shared" si="41"/>
        <v>0.24033704918904378</v>
      </c>
      <c r="J197" s="33">
        <v>16129178</v>
      </c>
      <c r="K197" s="38">
        <f t="shared" si="42"/>
        <v>0.33760367582693723</v>
      </c>
      <c r="L197" s="33">
        <v>8889981</v>
      </c>
      <c r="M197" s="38">
        <f t="shared" si="43"/>
        <v>0.18607831494150734</v>
      </c>
      <c r="N197" s="33">
        <f t="shared" si="44"/>
        <v>46750417</v>
      </c>
      <c r="O197" s="38">
        <f t="shared" si="45"/>
        <v>0.97854414066495743</v>
      </c>
      <c r="P197" s="33">
        <v>13624953</v>
      </c>
      <c r="Q197" s="33">
        <v>20094912</v>
      </c>
      <c r="R197" s="33">
        <v>39321107</v>
      </c>
      <c r="S197" s="33">
        <v>37951945</v>
      </c>
      <c r="T197" s="38">
        <f t="shared" si="46"/>
        <v>0.96517997318844562</v>
      </c>
      <c r="U197" s="38">
        <f t="shared" si="47"/>
        <v>-0.34752207952570557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153090116</v>
      </c>
      <c r="E198" s="34">
        <f>SUM(E192:E197)</f>
        <v>166207750</v>
      </c>
      <c r="F198" s="34">
        <f>SUM(F192:F197)</f>
        <v>41631092</v>
      </c>
      <c r="G198" s="39">
        <f t="shared" si="40"/>
        <v>0.27193847054110271</v>
      </c>
      <c r="H198" s="34">
        <f>SUM(H192:H197)</f>
        <v>38193993</v>
      </c>
      <c r="I198" s="39">
        <f t="shared" si="41"/>
        <v>0.24948699496706894</v>
      </c>
      <c r="J198" s="34">
        <f>SUM(J192:J197)</f>
        <v>42989198</v>
      </c>
      <c r="K198" s="39">
        <f t="shared" si="42"/>
        <v>0.25864737354305078</v>
      </c>
      <c r="L198" s="34">
        <f>SUM(L192:L197)</f>
        <v>42090426</v>
      </c>
      <c r="M198" s="39">
        <f t="shared" si="43"/>
        <v>0.25323985193229559</v>
      </c>
      <c r="N198" s="34">
        <f t="shared" si="44"/>
        <v>164904709</v>
      </c>
      <c r="O198" s="39">
        <f t="shared" si="45"/>
        <v>0.99216016701988929</v>
      </c>
      <c r="P198" s="34">
        <f>SUM(P192:P197)</f>
        <v>28871579</v>
      </c>
      <c r="Q198" s="34">
        <f>SUM(Q192:Q197)</f>
        <v>116207415</v>
      </c>
      <c r="R198" s="34">
        <f>SUM(R192:R197)</f>
        <v>158785682</v>
      </c>
      <c r="S198" s="34">
        <f>SUM(S192:S197)</f>
        <v>130941064</v>
      </c>
      <c r="T198" s="39">
        <f t="shared" si="46"/>
        <v>0.82464024684543036</v>
      </c>
      <c r="U198" s="39">
        <f t="shared" si="47"/>
        <v>0.45784981140103209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56310502</v>
      </c>
      <c r="E200" s="33">
        <v>54511133</v>
      </c>
      <c r="F200" s="33">
        <v>3973979</v>
      </c>
      <c r="G200" s="38">
        <f t="shared" si="40"/>
        <v>7.0572608285395855E-2</v>
      </c>
      <c r="H200" s="33">
        <v>4595169</v>
      </c>
      <c r="I200" s="38">
        <f t="shared" si="41"/>
        <v>8.1604120666514388E-2</v>
      </c>
      <c r="J200" s="33">
        <v>3917274</v>
      </c>
      <c r="K200" s="38">
        <f t="shared" si="42"/>
        <v>7.1861907548316784E-2</v>
      </c>
      <c r="L200" s="33">
        <v>4409326</v>
      </c>
      <c r="M200" s="38">
        <f t="shared" si="43"/>
        <v>8.0888540694980596E-2</v>
      </c>
      <c r="N200" s="33">
        <f t="shared" si="44"/>
        <v>16895748</v>
      </c>
      <c r="O200" s="38">
        <f t="shared" si="45"/>
        <v>0.30995040957963577</v>
      </c>
      <c r="P200" s="33">
        <v>4236321</v>
      </c>
      <c r="Q200" s="33">
        <v>42740462</v>
      </c>
      <c r="R200" s="33">
        <v>26427710</v>
      </c>
      <c r="S200" s="33">
        <v>16437240</v>
      </c>
      <c r="T200" s="38">
        <f t="shared" si="46"/>
        <v>0.62196989447818218</v>
      </c>
      <c r="U200" s="38">
        <f t="shared" si="47"/>
        <v>4.0838501142854922E-2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17746719</v>
      </c>
      <c r="E201" s="33">
        <v>180000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12040</v>
      </c>
      <c r="M201" s="38">
        <f t="shared" si="43"/>
        <v>6.6888888888888887E-2</v>
      </c>
      <c r="N201" s="33">
        <f t="shared" si="44"/>
        <v>12040</v>
      </c>
      <c r="O201" s="38">
        <f t="shared" si="45"/>
        <v>6.6888888888888887E-2</v>
      </c>
      <c r="P201" s="33">
        <v>0</v>
      </c>
      <c r="Q201" s="33">
        <v>15477213</v>
      </c>
      <c r="R201" s="33">
        <v>15520997</v>
      </c>
      <c r="S201" s="33">
        <v>98274</v>
      </c>
      <c r="T201" s="38">
        <f t="shared" si="46"/>
        <v>6.3316808836442655E-3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46497191</v>
      </c>
      <c r="F202" s="33">
        <v>3164883</v>
      </c>
      <c r="G202" s="38">
        <f t="shared" si="40"/>
        <v>0</v>
      </c>
      <c r="H202" s="33">
        <v>11017058</v>
      </c>
      <c r="I202" s="38">
        <f t="shared" si="41"/>
        <v>0</v>
      </c>
      <c r="J202" s="33">
        <v>10518978</v>
      </c>
      <c r="K202" s="38">
        <f t="shared" si="42"/>
        <v>0.22622824677731607</v>
      </c>
      <c r="L202" s="33">
        <v>9969712</v>
      </c>
      <c r="M202" s="38">
        <f t="shared" si="43"/>
        <v>0.21441536113439627</v>
      </c>
      <c r="N202" s="33">
        <f t="shared" si="44"/>
        <v>34670631</v>
      </c>
      <c r="O202" s="38">
        <f t="shared" si="45"/>
        <v>0.74565001141681875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74057221</v>
      </c>
      <c r="E204" s="34">
        <f>SUM(E199:E203)</f>
        <v>101188324</v>
      </c>
      <c r="F204" s="34">
        <f>SUM(F199:F203)</f>
        <v>7138862</v>
      </c>
      <c r="G204" s="39">
        <f t="shared" si="40"/>
        <v>9.6396568809947653E-2</v>
      </c>
      <c r="H204" s="34">
        <f>SUM(H199:H203)</f>
        <v>15612227</v>
      </c>
      <c r="I204" s="39">
        <f t="shared" si="41"/>
        <v>0.21081302794227183</v>
      </c>
      <c r="J204" s="34">
        <f>SUM(J199:J203)</f>
        <v>14436252</v>
      </c>
      <c r="K204" s="39">
        <f t="shared" si="42"/>
        <v>0.14266717175787988</v>
      </c>
      <c r="L204" s="34">
        <f>SUM(L199:L203)</f>
        <v>14391078</v>
      </c>
      <c r="M204" s="39">
        <f t="shared" si="43"/>
        <v>0.14222073685102246</v>
      </c>
      <c r="N204" s="34">
        <f t="shared" si="44"/>
        <v>51578419</v>
      </c>
      <c r="O204" s="39">
        <f t="shared" si="45"/>
        <v>0.50972698193914157</v>
      </c>
      <c r="P204" s="34">
        <f>SUM(P199:P203)</f>
        <v>4236321</v>
      </c>
      <c r="Q204" s="34">
        <f>SUM(Q199:Q203)</f>
        <v>58217675</v>
      </c>
      <c r="R204" s="34">
        <f>SUM(R199:R203)</f>
        <v>41948707</v>
      </c>
      <c r="S204" s="34">
        <f>SUM(S199:S203)</f>
        <v>16535514</v>
      </c>
      <c r="T204" s="39">
        <f t="shared" si="46"/>
        <v>0.39418411633045092</v>
      </c>
      <c r="U204" s="39">
        <f t="shared" si="47"/>
        <v>2.3970697687923082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576595884</v>
      </c>
      <c r="E205" s="34">
        <f>SUM(E173:E178,E180:E184,E186:E190,E192:E197,E199:E203)</f>
        <v>614922053</v>
      </c>
      <c r="F205" s="34">
        <f>SUM(F173:F178,F180:F184,F186:F190,F192:F197,F199:F203)</f>
        <v>120068130</v>
      </c>
      <c r="G205" s="39">
        <f t="shared" si="40"/>
        <v>0.20823618990662099</v>
      </c>
      <c r="H205" s="34">
        <f>SUM(H173:H178,H180:H184,H186:H190,H192:H197,H199:H203)</f>
        <v>133082222</v>
      </c>
      <c r="I205" s="39">
        <f t="shared" si="41"/>
        <v>0.23080674991429526</v>
      </c>
      <c r="J205" s="34">
        <f>SUM(J173:J178,J180:J184,J186:J190,J192:J197,J199:J203)</f>
        <v>137294568</v>
      </c>
      <c r="K205" s="39">
        <f t="shared" si="42"/>
        <v>0.22327149811945352</v>
      </c>
      <c r="L205" s="34">
        <f>SUM(L173:L178,L180:L184,L186:L190,L192:L197,L199:L203)</f>
        <v>126992109</v>
      </c>
      <c r="M205" s="39">
        <f t="shared" si="43"/>
        <v>0.20651740880075414</v>
      </c>
      <c r="N205" s="34">
        <f t="shared" si="44"/>
        <v>517437029</v>
      </c>
      <c r="O205" s="39">
        <f t="shared" si="45"/>
        <v>0.84146767297675695</v>
      </c>
      <c r="P205" s="34">
        <f>SUM(P173:P178,P180:P184,P186:P190,P192:P197,P199:P203)</f>
        <v>105684197</v>
      </c>
      <c r="Q205" s="34">
        <f>SUM(Q173:Q178,Q180:Q184,Q186:Q190,Q192:Q197,Q199:Q203)</f>
        <v>494309449</v>
      </c>
      <c r="R205" s="34">
        <f>SUM(R173:R178,R180:R184,R186:R190,R192:R197,R199:R203)</f>
        <v>531299294</v>
      </c>
      <c r="S205" s="34">
        <f>SUM(S173:S178,S180:S184,S186:S190,S192:S197,S199:S203)</f>
        <v>433590222</v>
      </c>
      <c r="T205" s="39">
        <f t="shared" si="46"/>
        <v>0.8160941053311469</v>
      </c>
      <c r="U205" s="39">
        <f t="shared" si="47"/>
        <v>0.2016187150478137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37441408</v>
      </c>
      <c r="E208" s="33">
        <v>38401417</v>
      </c>
      <c r="F208" s="33">
        <v>8931074</v>
      </c>
      <c r="G208" s="38">
        <f t="shared" ref="G208:G231" si="48">IF(($D208     =0),0,($F208     /$D208     ))</f>
        <v>0.23853467262769606</v>
      </c>
      <c r="H208" s="33">
        <v>9243208</v>
      </c>
      <c r="I208" s="38">
        <f t="shared" ref="I208:I231" si="49">IF(($D208     =0),0,($H208     /$D208     ))</f>
        <v>0.24687127150773816</v>
      </c>
      <c r="J208" s="33">
        <v>11873001</v>
      </c>
      <c r="K208" s="38">
        <f t="shared" ref="K208:K231" si="50">IF(($E208     =0),0,($J208     /$E208     ))</f>
        <v>0.30918132526203396</v>
      </c>
      <c r="L208" s="33">
        <v>11510051</v>
      </c>
      <c r="M208" s="38">
        <f t="shared" ref="M208:M231" si="51">IF(($E208     =0),0,($L208     /$E208     ))</f>
        <v>0.29972985111460859</v>
      </c>
      <c r="N208" s="33">
        <f t="shared" ref="N208:N231" si="52">$F208     +$H208     +$J208     +$L208</f>
        <v>41557334</v>
      </c>
      <c r="O208" s="38">
        <f t="shared" ref="O208:O231" si="53">IF(($E208     =0),0,($N208     /$E208     ))</f>
        <v>1.0821823059289712</v>
      </c>
      <c r="P208" s="33">
        <v>11134567</v>
      </c>
      <c r="Q208" s="33">
        <v>38830827</v>
      </c>
      <c r="R208" s="33">
        <v>36458041</v>
      </c>
      <c r="S208" s="33">
        <v>31934789</v>
      </c>
      <c r="T208" s="38">
        <f t="shared" ref="T208:T231" si="54">IF(($R208     =0),0,($S208     /$R208     ))</f>
        <v>0.87593266462122854</v>
      </c>
      <c r="U208" s="38">
        <f t="shared" ref="U208:U231" si="55">IF(($P208     =0),0,(($L208     /$P208     )-1))</f>
        <v>3.3722371063014789E-2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29719559</v>
      </c>
      <c r="E209" s="33">
        <v>30776692</v>
      </c>
      <c r="F209" s="33">
        <v>4503255</v>
      </c>
      <c r="G209" s="38">
        <f t="shared" si="48"/>
        <v>0.15152496038046864</v>
      </c>
      <c r="H209" s="33">
        <v>10377202</v>
      </c>
      <c r="I209" s="38">
        <f t="shared" si="49"/>
        <v>0.34917079355046959</v>
      </c>
      <c r="J209" s="33">
        <v>5104882</v>
      </c>
      <c r="K209" s="38">
        <f t="shared" si="50"/>
        <v>0.16586844356112088</v>
      </c>
      <c r="L209" s="33">
        <v>5362577</v>
      </c>
      <c r="M209" s="38">
        <f t="shared" si="51"/>
        <v>0.17424150067850047</v>
      </c>
      <c r="N209" s="33">
        <f t="shared" si="52"/>
        <v>25347916</v>
      </c>
      <c r="O209" s="38">
        <f t="shared" si="53"/>
        <v>0.82360755340437497</v>
      </c>
      <c r="P209" s="33">
        <v>5687539</v>
      </c>
      <c r="Q209" s="33">
        <v>21649012</v>
      </c>
      <c r="R209" s="33">
        <v>26870444</v>
      </c>
      <c r="S209" s="33">
        <v>19927908</v>
      </c>
      <c r="T209" s="38">
        <f t="shared" si="54"/>
        <v>0.74162927862301042</v>
      </c>
      <c r="U209" s="38">
        <f t="shared" si="55"/>
        <v>-5.7135784035942438E-2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25582431</v>
      </c>
      <c r="E210" s="33">
        <v>25609616</v>
      </c>
      <c r="F210" s="33">
        <v>7048258</v>
      </c>
      <c r="G210" s="38">
        <f t="shared" si="48"/>
        <v>0.27551165876300027</v>
      </c>
      <c r="H210" s="33">
        <v>6699844</v>
      </c>
      <c r="I210" s="38">
        <f t="shared" si="49"/>
        <v>0.26189239013290017</v>
      </c>
      <c r="J210" s="33">
        <v>4682126</v>
      </c>
      <c r="K210" s="38">
        <f t="shared" si="50"/>
        <v>0.18282687253100555</v>
      </c>
      <c r="L210" s="33">
        <v>10858164</v>
      </c>
      <c r="M210" s="38">
        <f t="shared" si="51"/>
        <v>0.42398777084357686</v>
      </c>
      <c r="N210" s="33">
        <f t="shared" si="52"/>
        <v>29288392</v>
      </c>
      <c r="O210" s="38">
        <f t="shared" si="53"/>
        <v>1.1436482296337438</v>
      </c>
      <c r="P210" s="33">
        <v>9206784</v>
      </c>
      <c r="Q210" s="33">
        <v>9382644</v>
      </c>
      <c r="R210" s="33">
        <v>24622167</v>
      </c>
      <c r="S210" s="33">
        <v>26487654</v>
      </c>
      <c r="T210" s="38">
        <f t="shared" si="54"/>
        <v>1.075764533641576</v>
      </c>
      <c r="U210" s="38">
        <f t="shared" si="55"/>
        <v>0.17936556348014676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12041484</v>
      </c>
      <c r="E211" s="33">
        <v>12041484</v>
      </c>
      <c r="F211" s="33">
        <v>3097387</v>
      </c>
      <c r="G211" s="38">
        <f t="shared" si="48"/>
        <v>0.25722635183503961</v>
      </c>
      <c r="H211" s="33">
        <v>4554138</v>
      </c>
      <c r="I211" s="38">
        <f t="shared" si="49"/>
        <v>0.37820404860397605</v>
      </c>
      <c r="J211" s="33">
        <v>3688167</v>
      </c>
      <c r="K211" s="38">
        <f t="shared" si="50"/>
        <v>0.3062884109632999</v>
      </c>
      <c r="L211" s="33">
        <v>4084245</v>
      </c>
      <c r="M211" s="38">
        <f t="shared" si="51"/>
        <v>0.33918120058956186</v>
      </c>
      <c r="N211" s="33">
        <f t="shared" si="52"/>
        <v>15423937</v>
      </c>
      <c r="O211" s="38">
        <f t="shared" si="53"/>
        <v>1.2809000119918774</v>
      </c>
      <c r="P211" s="33">
        <v>9372365</v>
      </c>
      <c r="Q211" s="33">
        <v>7403294</v>
      </c>
      <c r="R211" s="33">
        <v>7403294</v>
      </c>
      <c r="S211" s="33">
        <v>12740363</v>
      </c>
      <c r="T211" s="38">
        <f t="shared" si="54"/>
        <v>1.7209046405559472</v>
      </c>
      <c r="U211" s="38">
        <f t="shared" si="55"/>
        <v>-0.56422471809409891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36230514</v>
      </c>
      <c r="E212" s="33">
        <v>40307230</v>
      </c>
      <c r="F212" s="33">
        <v>25840117</v>
      </c>
      <c r="G212" s="38">
        <f t="shared" si="48"/>
        <v>0.71321419839641254</v>
      </c>
      <c r="H212" s="33">
        <v>3988905</v>
      </c>
      <c r="I212" s="38">
        <f t="shared" si="49"/>
        <v>0.11009794119950934</v>
      </c>
      <c r="J212" s="33">
        <v>21537083</v>
      </c>
      <c r="K212" s="38">
        <f t="shared" si="50"/>
        <v>0.53432307305662041</v>
      </c>
      <c r="L212" s="33">
        <v>-446816</v>
      </c>
      <c r="M212" s="38">
        <f t="shared" si="51"/>
        <v>-1.1085256912965738E-2</v>
      </c>
      <c r="N212" s="33">
        <f t="shared" si="52"/>
        <v>50919289</v>
      </c>
      <c r="O212" s="38">
        <f t="shared" si="53"/>
        <v>1.2632792925735656</v>
      </c>
      <c r="P212" s="33">
        <v>384932</v>
      </c>
      <c r="Q212" s="33">
        <v>25465639</v>
      </c>
      <c r="R212" s="33">
        <v>35031348</v>
      </c>
      <c r="S212" s="33">
        <v>18298170</v>
      </c>
      <c r="T212" s="38">
        <f t="shared" si="54"/>
        <v>0.52233702225789314</v>
      </c>
      <c r="U212" s="38">
        <f t="shared" si="55"/>
        <v>-2.1607660573815632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5872488</v>
      </c>
      <c r="E213" s="33">
        <v>5572484</v>
      </c>
      <c r="F213" s="33">
        <v>24332</v>
      </c>
      <c r="G213" s="38">
        <f t="shared" si="48"/>
        <v>4.1433886284654815E-3</v>
      </c>
      <c r="H213" s="33">
        <v>63753</v>
      </c>
      <c r="I213" s="38">
        <f t="shared" si="49"/>
        <v>1.0856216308998844E-2</v>
      </c>
      <c r="J213" s="33">
        <v>54479</v>
      </c>
      <c r="K213" s="38">
        <f t="shared" si="50"/>
        <v>9.7764300444828558E-3</v>
      </c>
      <c r="L213" s="33">
        <v>172182</v>
      </c>
      <c r="M213" s="38">
        <f t="shared" si="51"/>
        <v>3.0898608232881423E-2</v>
      </c>
      <c r="N213" s="33">
        <f t="shared" si="52"/>
        <v>314746</v>
      </c>
      <c r="O213" s="38">
        <f t="shared" si="53"/>
        <v>5.6482172043921523E-2</v>
      </c>
      <c r="P213" s="33">
        <v>95037</v>
      </c>
      <c r="Q213" s="33">
        <v>5217696</v>
      </c>
      <c r="R213" s="33">
        <v>5536579</v>
      </c>
      <c r="S213" s="33">
        <v>302175</v>
      </c>
      <c r="T213" s="38">
        <f t="shared" si="54"/>
        <v>5.4577926188716895E-2</v>
      </c>
      <c r="U213" s="38">
        <f t="shared" si="55"/>
        <v>0.81173648158085787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101966860</v>
      </c>
      <c r="E214" s="33">
        <v>93414484</v>
      </c>
      <c r="F214" s="33">
        <v>6629160</v>
      </c>
      <c r="G214" s="38">
        <f t="shared" si="48"/>
        <v>6.5012887520514012E-2</v>
      </c>
      <c r="H214" s="33">
        <v>27780112</v>
      </c>
      <c r="I214" s="38">
        <f t="shared" si="49"/>
        <v>0.2724425563364411</v>
      </c>
      <c r="J214" s="33">
        <v>26208967</v>
      </c>
      <c r="K214" s="38">
        <f t="shared" si="50"/>
        <v>0.2805664162315557</v>
      </c>
      <c r="L214" s="33">
        <v>20891338</v>
      </c>
      <c r="M214" s="38">
        <f t="shared" si="51"/>
        <v>0.22364131455246275</v>
      </c>
      <c r="N214" s="33">
        <f t="shared" si="52"/>
        <v>81509577</v>
      </c>
      <c r="O214" s="38">
        <f t="shared" si="53"/>
        <v>0.87255823197610338</v>
      </c>
      <c r="P214" s="33">
        <v>20707414</v>
      </c>
      <c r="Q214" s="33">
        <v>102569148</v>
      </c>
      <c r="R214" s="33">
        <v>99059036</v>
      </c>
      <c r="S214" s="33">
        <v>81323193</v>
      </c>
      <c r="T214" s="38">
        <f t="shared" si="54"/>
        <v>0.8209568383039787</v>
      </c>
      <c r="U214" s="38">
        <f t="shared" si="55"/>
        <v>8.8820361634727174E-3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248854744</v>
      </c>
      <c r="E216" s="34">
        <f>SUM(E208:E215)</f>
        <v>246123407</v>
      </c>
      <c r="F216" s="34">
        <f>SUM(F208:F215)</f>
        <v>56073583</v>
      </c>
      <c r="G216" s="39">
        <f t="shared" si="48"/>
        <v>0.22532655837173834</v>
      </c>
      <c r="H216" s="34">
        <f>SUM(H208:H215)</f>
        <v>62707162</v>
      </c>
      <c r="I216" s="39">
        <f t="shared" si="49"/>
        <v>0.25198298811615183</v>
      </c>
      <c r="J216" s="34">
        <f>SUM(J208:J215)</f>
        <v>73148705</v>
      </c>
      <c r="K216" s="39">
        <f t="shared" si="50"/>
        <v>0.2972033659521055</v>
      </c>
      <c r="L216" s="34">
        <f>SUM(L208:L215)</f>
        <v>52431741</v>
      </c>
      <c r="M216" s="39">
        <f t="shared" si="51"/>
        <v>0.21303029093856157</v>
      </c>
      <c r="N216" s="34">
        <f t="shared" si="52"/>
        <v>244361191</v>
      </c>
      <c r="O216" s="39">
        <f t="shared" si="53"/>
        <v>0.99284011211497658</v>
      </c>
      <c r="P216" s="34">
        <f>SUM(P208:P215)</f>
        <v>56588638</v>
      </c>
      <c r="Q216" s="34">
        <f>SUM(Q208:Q215)</f>
        <v>210518260</v>
      </c>
      <c r="R216" s="34">
        <f>SUM(R208:R215)</f>
        <v>234980909</v>
      </c>
      <c r="S216" s="34">
        <f>SUM(S208:S215)</f>
        <v>191014252</v>
      </c>
      <c r="T216" s="39">
        <f t="shared" si="54"/>
        <v>0.81289264226993008</v>
      </c>
      <c r="U216" s="39">
        <f t="shared" si="55"/>
        <v>-7.3458156034785671E-2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8767812</v>
      </c>
      <c r="E217" s="33">
        <v>26844215</v>
      </c>
      <c r="F217" s="33">
        <v>5201949</v>
      </c>
      <c r="G217" s="38">
        <f t="shared" si="48"/>
        <v>0.59330070033435933</v>
      </c>
      <c r="H217" s="33">
        <v>4923973</v>
      </c>
      <c r="I217" s="38">
        <f t="shared" si="49"/>
        <v>0.56159655339325254</v>
      </c>
      <c r="J217" s="33">
        <v>2603006</v>
      </c>
      <c r="K217" s="38">
        <f t="shared" si="50"/>
        <v>9.696711190846892E-2</v>
      </c>
      <c r="L217" s="33">
        <v>4118252</v>
      </c>
      <c r="M217" s="38">
        <f t="shared" si="51"/>
        <v>0.15341301654751313</v>
      </c>
      <c r="N217" s="33">
        <f t="shared" si="52"/>
        <v>16847180</v>
      </c>
      <c r="O217" s="38">
        <f t="shared" si="53"/>
        <v>0.62759071181630754</v>
      </c>
      <c r="P217" s="33">
        <v>-7552181</v>
      </c>
      <c r="Q217" s="33">
        <v>30577524</v>
      </c>
      <c r="R217" s="33">
        <v>27309589</v>
      </c>
      <c r="S217" s="33">
        <v>9127996</v>
      </c>
      <c r="T217" s="38">
        <f t="shared" si="54"/>
        <v>0.33424142706797966</v>
      </c>
      <c r="U217" s="38">
        <f t="shared" si="55"/>
        <v>-1.5453063161489378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172075309</v>
      </c>
      <c r="E218" s="33">
        <v>186758568</v>
      </c>
      <c r="F218" s="33">
        <v>20011427</v>
      </c>
      <c r="G218" s="38">
        <f t="shared" si="48"/>
        <v>0.11629458704037544</v>
      </c>
      <c r="H218" s="33">
        <v>51817386</v>
      </c>
      <c r="I218" s="38">
        <f t="shared" si="49"/>
        <v>0.30113202353743851</v>
      </c>
      <c r="J218" s="33">
        <v>51562230</v>
      </c>
      <c r="K218" s="38">
        <f t="shared" si="50"/>
        <v>0.27609030499741249</v>
      </c>
      <c r="L218" s="33">
        <v>45236535</v>
      </c>
      <c r="M218" s="38">
        <f t="shared" si="51"/>
        <v>0.24221932886099234</v>
      </c>
      <c r="N218" s="33">
        <f t="shared" si="52"/>
        <v>168627578</v>
      </c>
      <c r="O218" s="38">
        <f t="shared" si="53"/>
        <v>0.90291749292059253</v>
      </c>
      <c r="P218" s="33">
        <v>42729085</v>
      </c>
      <c r="Q218" s="33">
        <v>155378127</v>
      </c>
      <c r="R218" s="33">
        <v>155378127</v>
      </c>
      <c r="S218" s="33">
        <v>161974115</v>
      </c>
      <c r="T218" s="38">
        <f t="shared" si="54"/>
        <v>1.0424512003546034</v>
      </c>
      <c r="U218" s="38">
        <f t="shared" si="55"/>
        <v>5.8682510987539294E-2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122916678</v>
      </c>
      <c r="E219" s="33">
        <v>119217602</v>
      </c>
      <c r="F219" s="33">
        <v>24840094</v>
      </c>
      <c r="G219" s="38">
        <f t="shared" si="48"/>
        <v>0.20208888170570311</v>
      </c>
      <c r="H219" s="33">
        <v>26319409</v>
      </c>
      <c r="I219" s="38">
        <f t="shared" si="49"/>
        <v>0.21412398568077148</v>
      </c>
      <c r="J219" s="33">
        <v>16452462</v>
      </c>
      <c r="K219" s="38">
        <f t="shared" si="50"/>
        <v>0.13800363137651436</v>
      </c>
      <c r="L219" s="33">
        <v>27890834</v>
      </c>
      <c r="M219" s="38">
        <f t="shared" si="51"/>
        <v>0.23394895998663015</v>
      </c>
      <c r="N219" s="33">
        <f t="shared" si="52"/>
        <v>95502799</v>
      </c>
      <c r="O219" s="38">
        <f t="shared" si="53"/>
        <v>0.80107968452510891</v>
      </c>
      <c r="P219" s="33">
        <v>26844397</v>
      </c>
      <c r="Q219" s="33">
        <v>118967786</v>
      </c>
      <c r="R219" s="33">
        <v>117827984</v>
      </c>
      <c r="S219" s="33">
        <v>104357796</v>
      </c>
      <c r="T219" s="38">
        <f t="shared" si="54"/>
        <v>0.88567921182458664</v>
      </c>
      <c r="U219" s="38">
        <f t="shared" si="55"/>
        <v>3.8981579657013654E-2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24194028</v>
      </c>
      <c r="E220" s="33">
        <v>24227528</v>
      </c>
      <c r="F220" s="33">
        <v>5624960</v>
      </c>
      <c r="G220" s="38">
        <f t="shared" si="48"/>
        <v>0.23249373771081028</v>
      </c>
      <c r="H220" s="33">
        <v>5449067</v>
      </c>
      <c r="I220" s="38">
        <f t="shared" si="49"/>
        <v>0.22522363783327026</v>
      </c>
      <c r="J220" s="33">
        <v>4772117</v>
      </c>
      <c r="K220" s="38">
        <f t="shared" si="50"/>
        <v>0.19697085893368899</v>
      </c>
      <c r="L220" s="33">
        <v>6534396</v>
      </c>
      <c r="M220" s="38">
        <f t="shared" si="51"/>
        <v>0.26970956343544417</v>
      </c>
      <c r="N220" s="33">
        <f t="shared" si="52"/>
        <v>22380540</v>
      </c>
      <c r="O220" s="38">
        <f t="shared" si="53"/>
        <v>0.92376490081860596</v>
      </c>
      <c r="P220" s="33">
        <v>8118088</v>
      </c>
      <c r="Q220" s="33">
        <v>22191300</v>
      </c>
      <c r="R220" s="33">
        <v>25216300</v>
      </c>
      <c r="S220" s="33">
        <v>23662070</v>
      </c>
      <c r="T220" s="38">
        <f t="shared" si="54"/>
        <v>0.93836407403147959</v>
      </c>
      <c r="U220" s="38">
        <f t="shared" si="55"/>
        <v>-0.1950818961312073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39972257</v>
      </c>
      <c r="E222" s="33">
        <v>39691457</v>
      </c>
      <c r="F222" s="33">
        <v>6417587</v>
      </c>
      <c r="G222" s="38">
        <f t="shared" si="48"/>
        <v>0.16055102918006356</v>
      </c>
      <c r="H222" s="33">
        <v>14549840</v>
      </c>
      <c r="I222" s="38">
        <f t="shared" si="49"/>
        <v>0.36399846023205545</v>
      </c>
      <c r="J222" s="33">
        <v>11236269</v>
      </c>
      <c r="K222" s="38">
        <f t="shared" si="50"/>
        <v>0.28309036375258284</v>
      </c>
      <c r="L222" s="33">
        <v>11015320</v>
      </c>
      <c r="M222" s="38">
        <f t="shared" si="51"/>
        <v>0.27752369987324982</v>
      </c>
      <c r="N222" s="33">
        <f t="shared" si="52"/>
        <v>43219016</v>
      </c>
      <c r="O222" s="38">
        <f t="shared" si="53"/>
        <v>1.0888745152388837</v>
      </c>
      <c r="P222" s="33">
        <v>9967364</v>
      </c>
      <c r="Q222" s="33">
        <v>38959132</v>
      </c>
      <c r="R222" s="33">
        <v>40297257</v>
      </c>
      <c r="S222" s="33">
        <v>37499295</v>
      </c>
      <c r="T222" s="38">
        <f t="shared" si="54"/>
        <v>0.93056693660315393</v>
      </c>
      <c r="U222" s="38">
        <f t="shared" si="55"/>
        <v>0.10513873076171398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55874010</v>
      </c>
      <c r="E223" s="33">
        <v>60700925</v>
      </c>
      <c r="F223" s="33">
        <v>11595125</v>
      </c>
      <c r="G223" s="38">
        <f t="shared" si="48"/>
        <v>0.2075226925720921</v>
      </c>
      <c r="H223" s="33">
        <v>12478621</v>
      </c>
      <c r="I223" s="38">
        <f t="shared" si="49"/>
        <v>0.22333498168468668</v>
      </c>
      <c r="J223" s="33">
        <v>15567518</v>
      </c>
      <c r="K223" s="38">
        <f t="shared" si="50"/>
        <v>0.25646261568501633</v>
      </c>
      <c r="L223" s="33">
        <v>14484173</v>
      </c>
      <c r="M223" s="38">
        <f t="shared" si="51"/>
        <v>0.23861535882690421</v>
      </c>
      <c r="N223" s="33">
        <f t="shared" si="52"/>
        <v>54125437</v>
      </c>
      <c r="O223" s="38">
        <f t="shared" si="53"/>
        <v>0.89167400661522045</v>
      </c>
      <c r="P223" s="33">
        <v>13732419</v>
      </c>
      <c r="Q223" s="33">
        <v>47065346</v>
      </c>
      <c r="R223" s="33">
        <v>49907026</v>
      </c>
      <c r="S223" s="33">
        <v>46443233</v>
      </c>
      <c r="T223" s="38">
        <f t="shared" si="54"/>
        <v>0.93059508294483428</v>
      </c>
      <c r="U223" s="38">
        <f t="shared" si="55"/>
        <v>5.4743013594327428E-2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423800094</v>
      </c>
      <c r="E224" s="34">
        <f>SUM(E217:E223)</f>
        <v>457440295</v>
      </c>
      <c r="F224" s="34">
        <f>SUM(F217:F223)</f>
        <v>73691142</v>
      </c>
      <c r="G224" s="39">
        <f t="shared" si="48"/>
        <v>0.17388184439619309</v>
      </c>
      <c r="H224" s="34">
        <f>SUM(H217:H223)</f>
        <v>115538296</v>
      </c>
      <c r="I224" s="39">
        <f t="shared" si="49"/>
        <v>0.2726245171620939</v>
      </c>
      <c r="J224" s="34">
        <f>SUM(J217:J223)</f>
        <v>102193602</v>
      </c>
      <c r="K224" s="39">
        <f t="shared" si="50"/>
        <v>0.22340314816384946</v>
      </c>
      <c r="L224" s="34">
        <f>SUM(L217:L223)</f>
        <v>109279510</v>
      </c>
      <c r="M224" s="39">
        <f t="shared" si="51"/>
        <v>0.23889349319346692</v>
      </c>
      <c r="N224" s="34">
        <f t="shared" si="52"/>
        <v>400702550</v>
      </c>
      <c r="O224" s="39">
        <f t="shared" si="53"/>
        <v>0.87596688437777437</v>
      </c>
      <c r="P224" s="34">
        <f>SUM(P217:P223)</f>
        <v>93839172</v>
      </c>
      <c r="Q224" s="34">
        <f>SUM(Q217:Q223)</f>
        <v>413139215</v>
      </c>
      <c r="R224" s="34">
        <f>SUM(R217:R223)</f>
        <v>415936283</v>
      </c>
      <c r="S224" s="34">
        <f>SUM(S217:S223)</f>
        <v>383064505</v>
      </c>
      <c r="T224" s="39">
        <f t="shared" si="54"/>
        <v>0.92096919806344468</v>
      </c>
      <c r="U224" s="39">
        <f t="shared" si="55"/>
        <v>0.16454043307202237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29710112</v>
      </c>
      <c r="E225" s="33">
        <v>31009755</v>
      </c>
      <c r="F225" s="33">
        <v>7473131</v>
      </c>
      <c r="G225" s="38">
        <f t="shared" si="48"/>
        <v>0.25153493194505627</v>
      </c>
      <c r="H225" s="33">
        <v>8477355</v>
      </c>
      <c r="I225" s="38">
        <f t="shared" si="49"/>
        <v>0.28533567965008005</v>
      </c>
      <c r="J225" s="33">
        <v>6973098</v>
      </c>
      <c r="K225" s="38">
        <f t="shared" si="50"/>
        <v>0.22486788431575805</v>
      </c>
      <c r="L225" s="33">
        <v>7365428</v>
      </c>
      <c r="M225" s="38">
        <f t="shared" si="51"/>
        <v>0.23751970952366441</v>
      </c>
      <c r="N225" s="33">
        <f t="shared" si="52"/>
        <v>30289012</v>
      </c>
      <c r="O225" s="38">
        <f t="shared" si="53"/>
        <v>0.97675753968388335</v>
      </c>
      <c r="P225" s="33">
        <v>7774856</v>
      </c>
      <c r="Q225" s="33">
        <v>27733032</v>
      </c>
      <c r="R225" s="33">
        <v>27833032</v>
      </c>
      <c r="S225" s="33">
        <v>31008080</v>
      </c>
      <c r="T225" s="38">
        <f t="shared" si="54"/>
        <v>1.1140748158518985</v>
      </c>
      <c r="U225" s="38">
        <f t="shared" si="55"/>
        <v>-5.2660525159565652E-2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35464732</v>
      </c>
      <c r="E226" s="33">
        <v>33759028</v>
      </c>
      <c r="F226" s="33">
        <v>8899931</v>
      </c>
      <c r="G226" s="38">
        <f t="shared" si="48"/>
        <v>0.25095159326172267</v>
      </c>
      <c r="H226" s="33">
        <v>10830259</v>
      </c>
      <c r="I226" s="38">
        <f t="shared" si="49"/>
        <v>0.30538110368351296</v>
      </c>
      <c r="J226" s="33">
        <v>6201028</v>
      </c>
      <c r="K226" s="38">
        <f t="shared" si="50"/>
        <v>0.18368502789831509</v>
      </c>
      <c r="L226" s="33">
        <v>12333554</v>
      </c>
      <c r="M226" s="38">
        <f t="shared" si="51"/>
        <v>0.3653409096968076</v>
      </c>
      <c r="N226" s="33">
        <f t="shared" si="52"/>
        <v>38264772</v>
      </c>
      <c r="O226" s="38">
        <f t="shared" si="53"/>
        <v>1.1334678237773907</v>
      </c>
      <c r="P226" s="33">
        <v>6514499</v>
      </c>
      <c r="Q226" s="33">
        <v>28351381</v>
      </c>
      <c r="R226" s="33">
        <v>34520070</v>
      </c>
      <c r="S226" s="33">
        <v>31391680</v>
      </c>
      <c r="T226" s="38">
        <f t="shared" si="54"/>
        <v>0.90937474924007977</v>
      </c>
      <c r="U226" s="38">
        <f t="shared" si="55"/>
        <v>0.8932467408468403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777000</v>
      </c>
      <c r="E227" s="33">
        <v>12146056</v>
      </c>
      <c r="F227" s="33">
        <v>1349873</v>
      </c>
      <c r="G227" s="38">
        <f t="shared" si="48"/>
        <v>1.7372882882882883</v>
      </c>
      <c r="H227" s="33">
        <v>3476121</v>
      </c>
      <c r="I227" s="38">
        <f t="shared" si="49"/>
        <v>4.4737722007722009</v>
      </c>
      <c r="J227" s="33">
        <v>1478905</v>
      </c>
      <c r="K227" s="38">
        <f t="shared" si="50"/>
        <v>0.12176010056268471</v>
      </c>
      <c r="L227" s="33">
        <v>2537567</v>
      </c>
      <c r="M227" s="38">
        <f t="shared" si="51"/>
        <v>0.20892106869917279</v>
      </c>
      <c r="N227" s="33">
        <f t="shared" si="52"/>
        <v>8842466</v>
      </c>
      <c r="O227" s="38">
        <f t="shared" si="53"/>
        <v>0.72801129848240453</v>
      </c>
      <c r="P227" s="33">
        <v>0</v>
      </c>
      <c r="Q227" s="33">
        <v>1303000</v>
      </c>
      <c r="R227" s="33">
        <v>1303000</v>
      </c>
      <c r="S227" s="33">
        <v>637891</v>
      </c>
      <c r="T227" s="38">
        <f t="shared" si="54"/>
        <v>0.4895556408288565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139368591</v>
      </c>
      <c r="E228" s="33">
        <v>139704861</v>
      </c>
      <c r="F228" s="33">
        <v>36322894</v>
      </c>
      <c r="G228" s="38">
        <f t="shared" si="48"/>
        <v>0.26062467690442531</v>
      </c>
      <c r="H228" s="33">
        <v>36958675</v>
      </c>
      <c r="I228" s="38">
        <f t="shared" si="49"/>
        <v>0.26518654407577386</v>
      </c>
      <c r="J228" s="33">
        <v>38853236</v>
      </c>
      <c r="K228" s="38">
        <f t="shared" si="50"/>
        <v>0.27810940665836958</v>
      </c>
      <c r="L228" s="33">
        <v>38662525</v>
      </c>
      <c r="M228" s="38">
        <f t="shared" si="51"/>
        <v>0.2767443074153304</v>
      </c>
      <c r="N228" s="33">
        <f t="shared" si="52"/>
        <v>150797330</v>
      </c>
      <c r="O228" s="38">
        <f t="shared" si="53"/>
        <v>1.0793993059411153</v>
      </c>
      <c r="P228" s="33">
        <v>32398551</v>
      </c>
      <c r="Q228" s="33">
        <v>122752123</v>
      </c>
      <c r="R228" s="33">
        <v>126050908</v>
      </c>
      <c r="S228" s="33">
        <v>128154340</v>
      </c>
      <c r="T228" s="38">
        <f t="shared" si="54"/>
        <v>1.0166871626184557</v>
      </c>
      <c r="U228" s="38">
        <f t="shared" si="55"/>
        <v>0.19334117751130298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205320435</v>
      </c>
      <c r="E230" s="34">
        <f>SUM(E225:E229)</f>
        <v>216619700</v>
      </c>
      <c r="F230" s="34">
        <f>SUM(F225:F229)</f>
        <v>54045829</v>
      </c>
      <c r="G230" s="39">
        <f t="shared" si="48"/>
        <v>0.26322674116680106</v>
      </c>
      <c r="H230" s="34">
        <f>SUM(H225:H229)</f>
        <v>59742410</v>
      </c>
      <c r="I230" s="39">
        <f t="shared" si="49"/>
        <v>0.29097157328738371</v>
      </c>
      <c r="J230" s="34">
        <f>SUM(J225:J229)</f>
        <v>53506267</v>
      </c>
      <c r="K230" s="39">
        <f t="shared" si="50"/>
        <v>0.24700554474039066</v>
      </c>
      <c r="L230" s="34">
        <f>SUM(L225:L229)</f>
        <v>60899074</v>
      </c>
      <c r="M230" s="39">
        <f t="shared" si="51"/>
        <v>0.28113359034289126</v>
      </c>
      <c r="N230" s="34">
        <f t="shared" si="52"/>
        <v>228193580</v>
      </c>
      <c r="O230" s="39">
        <f t="shared" si="53"/>
        <v>1.0534294895616603</v>
      </c>
      <c r="P230" s="34">
        <f>SUM(P225:P229)</f>
        <v>46687906</v>
      </c>
      <c r="Q230" s="34">
        <f>SUM(Q225:Q229)</f>
        <v>180139536</v>
      </c>
      <c r="R230" s="34">
        <f>SUM(R225:R229)</f>
        <v>189707010</v>
      </c>
      <c r="S230" s="34">
        <f>SUM(S225:S229)</f>
        <v>191191991</v>
      </c>
      <c r="T230" s="39">
        <f t="shared" si="54"/>
        <v>1.007827760292042</v>
      </c>
      <c r="U230" s="39">
        <f t="shared" si="55"/>
        <v>0.30438649358144265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877975273</v>
      </c>
      <c r="E231" s="34">
        <f>SUM(E208:E215,E217:E223,E225:E229)</f>
        <v>920183402</v>
      </c>
      <c r="F231" s="34">
        <f>SUM(F208:F215,F217:F223,F225:F229)</f>
        <v>183810554</v>
      </c>
      <c r="G231" s="39">
        <f t="shared" si="48"/>
        <v>0.20935732434915624</v>
      </c>
      <c r="H231" s="34">
        <f>SUM(H208:H215,H217:H223,H225:H229)</f>
        <v>237987868</v>
      </c>
      <c r="I231" s="39">
        <f t="shared" si="49"/>
        <v>0.27106443121889606</v>
      </c>
      <c r="J231" s="34">
        <f>SUM(J208:J215,J217:J223,J225:J229)</f>
        <v>228848574</v>
      </c>
      <c r="K231" s="39">
        <f t="shared" si="50"/>
        <v>0.24869887187989073</v>
      </c>
      <c r="L231" s="34">
        <f>SUM(L208:L215,L217:L223,L225:L229)</f>
        <v>222610325</v>
      </c>
      <c r="M231" s="39">
        <f t="shared" si="51"/>
        <v>0.24191951790932217</v>
      </c>
      <c r="N231" s="34">
        <f t="shared" si="52"/>
        <v>873257321</v>
      </c>
      <c r="O231" s="39">
        <f t="shared" si="53"/>
        <v>0.94900355635843126</v>
      </c>
      <c r="P231" s="34">
        <f>SUM(P208:P215,P217:P223,P225:P229)</f>
        <v>197115716</v>
      </c>
      <c r="Q231" s="34">
        <f>SUM(Q208:Q215,Q217:Q223,Q225:Q229)</f>
        <v>803797011</v>
      </c>
      <c r="R231" s="34">
        <f>SUM(R208:R215,R217:R223,R225:R229)</f>
        <v>840624202</v>
      </c>
      <c r="S231" s="34">
        <f>SUM(S208:S215,S217:S223,S225:S229)</f>
        <v>765270748</v>
      </c>
      <c r="T231" s="39">
        <f t="shared" si="54"/>
        <v>0.91036011832550112</v>
      </c>
      <c r="U231" s="39">
        <f t="shared" si="55"/>
        <v>0.12933828675537984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88021229</v>
      </c>
      <c r="E235" s="33">
        <v>91321205</v>
      </c>
      <c r="F235" s="33">
        <v>20972273</v>
      </c>
      <c r="G235" s="38">
        <f t="shared" si="56"/>
        <v>0.23826380565533797</v>
      </c>
      <c r="H235" s="33">
        <v>24190286</v>
      </c>
      <c r="I235" s="38">
        <f t="shared" si="57"/>
        <v>0.27482331563445905</v>
      </c>
      <c r="J235" s="33">
        <v>22120921</v>
      </c>
      <c r="K235" s="38">
        <f t="shared" si="58"/>
        <v>0.24223203143234914</v>
      </c>
      <c r="L235" s="33">
        <v>22078853</v>
      </c>
      <c r="M235" s="38">
        <f t="shared" si="59"/>
        <v>0.24177137172029212</v>
      </c>
      <c r="N235" s="33">
        <f t="shared" si="60"/>
        <v>89362333</v>
      </c>
      <c r="O235" s="38">
        <f t="shared" si="61"/>
        <v>0.97854964791583732</v>
      </c>
      <c r="P235" s="33">
        <v>20518099</v>
      </c>
      <c r="Q235" s="33">
        <v>70941284</v>
      </c>
      <c r="R235" s="33">
        <v>72516284</v>
      </c>
      <c r="S235" s="33">
        <v>82665770</v>
      </c>
      <c r="T235" s="38">
        <f t="shared" si="62"/>
        <v>1.1399614740325084</v>
      </c>
      <c r="U235" s="38">
        <f t="shared" si="63"/>
        <v>7.6067183416943296E-2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318363014</v>
      </c>
      <c r="E236" s="33">
        <v>310593014</v>
      </c>
      <c r="F236" s="33">
        <v>83727967</v>
      </c>
      <c r="G236" s="38">
        <f t="shared" si="56"/>
        <v>0.26299527054986355</v>
      </c>
      <c r="H236" s="33">
        <v>84399572</v>
      </c>
      <c r="I236" s="38">
        <f t="shared" si="57"/>
        <v>0.26510482778630812</v>
      </c>
      <c r="J236" s="33">
        <v>81072635</v>
      </c>
      <c r="K236" s="38">
        <f t="shared" si="58"/>
        <v>0.26102530110352062</v>
      </c>
      <c r="L236" s="33">
        <v>91663526</v>
      </c>
      <c r="M236" s="38">
        <f t="shared" si="59"/>
        <v>0.29512423611691407</v>
      </c>
      <c r="N236" s="33">
        <f t="shared" si="60"/>
        <v>340863700</v>
      </c>
      <c r="O236" s="38">
        <f t="shared" si="61"/>
        <v>1.0974609364523569</v>
      </c>
      <c r="P236" s="33">
        <v>67402108</v>
      </c>
      <c r="Q236" s="33">
        <v>280221982</v>
      </c>
      <c r="R236" s="33">
        <v>301859903</v>
      </c>
      <c r="S236" s="33">
        <v>284261149</v>
      </c>
      <c r="T236" s="38">
        <f t="shared" si="62"/>
        <v>0.94169893442256891</v>
      </c>
      <c r="U236" s="38">
        <f t="shared" si="63"/>
        <v>0.35995043359771484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30218363</v>
      </c>
      <c r="E238" s="33">
        <v>30218363</v>
      </c>
      <c r="F238" s="33">
        <v>7056095</v>
      </c>
      <c r="G238" s="38">
        <f t="shared" si="56"/>
        <v>0.23350354881897475</v>
      </c>
      <c r="H238" s="33">
        <v>7781015</v>
      </c>
      <c r="I238" s="38">
        <f t="shared" si="57"/>
        <v>0.25749293566961257</v>
      </c>
      <c r="J238" s="33">
        <v>10981891</v>
      </c>
      <c r="K238" s="38">
        <f t="shared" si="58"/>
        <v>0.36341779996487567</v>
      </c>
      <c r="L238" s="33">
        <v>6021061</v>
      </c>
      <c r="M238" s="38">
        <f t="shared" si="59"/>
        <v>0.19925172650815004</v>
      </c>
      <c r="N238" s="33">
        <f t="shared" si="60"/>
        <v>31840062</v>
      </c>
      <c r="O238" s="38">
        <f t="shared" si="61"/>
        <v>1.0536660109616129</v>
      </c>
      <c r="P238" s="33">
        <v>6348720</v>
      </c>
      <c r="Q238" s="33">
        <v>29766636</v>
      </c>
      <c r="R238" s="33">
        <v>29485471</v>
      </c>
      <c r="S238" s="33">
        <v>26904388</v>
      </c>
      <c r="T238" s="38">
        <f t="shared" si="62"/>
        <v>0.9124625480800358</v>
      </c>
      <c r="U238" s="38">
        <f t="shared" si="63"/>
        <v>-5.1610245844831759E-2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112712398</v>
      </c>
      <c r="E239" s="33">
        <v>107698538</v>
      </c>
      <c r="F239" s="33">
        <v>1944244</v>
      </c>
      <c r="G239" s="38">
        <f t="shared" si="56"/>
        <v>1.7249601947072406E-2</v>
      </c>
      <c r="H239" s="33">
        <v>7350746</v>
      </c>
      <c r="I239" s="38">
        <f t="shared" si="57"/>
        <v>6.5216836217077023E-2</v>
      </c>
      <c r="J239" s="33">
        <v>8094546</v>
      </c>
      <c r="K239" s="38">
        <f t="shared" si="58"/>
        <v>7.5159293248716147E-2</v>
      </c>
      <c r="L239" s="33">
        <v>7847992</v>
      </c>
      <c r="M239" s="38">
        <f t="shared" si="59"/>
        <v>7.2869995691120709E-2</v>
      </c>
      <c r="N239" s="33">
        <f t="shared" si="60"/>
        <v>25237528</v>
      </c>
      <c r="O239" s="38">
        <f t="shared" si="61"/>
        <v>0.23433491734121775</v>
      </c>
      <c r="P239" s="33">
        <v>2761715</v>
      </c>
      <c r="Q239" s="33">
        <v>1020000</v>
      </c>
      <c r="R239" s="33">
        <v>2020000</v>
      </c>
      <c r="S239" s="33">
        <v>10184492</v>
      </c>
      <c r="T239" s="38">
        <f t="shared" si="62"/>
        <v>5.0418277227722772</v>
      </c>
      <c r="U239" s="38">
        <f t="shared" si="63"/>
        <v>1.8417095898744078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549315004</v>
      </c>
      <c r="E240" s="34">
        <f>SUM(E234:E239)</f>
        <v>539831120</v>
      </c>
      <c r="F240" s="34">
        <f>SUM(F234:F239)</f>
        <v>113700579</v>
      </c>
      <c r="G240" s="39">
        <f t="shared" si="56"/>
        <v>0.20698611574789608</v>
      </c>
      <c r="H240" s="34">
        <f>SUM(H234:H239)</f>
        <v>123721619</v>
      </c>
      <c r="I240" s="39">
        <f t="shared" si="57"/>
        <v>0.22522890891216218</v>
      </c>
      <c r="J240" s="34">
        <f>SUM(J234:J239)</f>
        <v>122269993</v>
      </c>
      <c r="K240" s="39">
        <f t="shared" si="58"/>
        <v>0.22649674772362141</v>
      </c>
      <c r="L240" s="34">
        <f>SUM(L234:L239)</f>
        <v>127611432</v>
      </c>
      <c r="M240" s="39">
        <f t="shared" si="59"/>
        <v>0.23639139588692107</v>
      </c>
      <c r="N240" s="34">
        <f t="shared" si="60"/>
        <v>487303623</v>
      </c>
      <c r="O240" s="39">
        <f t="shared" si="61"/>
        <v>0.90269642661579053</v>
      </c>
      <c r="P240" s="34">
        <f>SUM(P234:P239)</f>
        <v>97030642</v>
      </c>
      <c r="Q240" s="34">
        <f>SUM(Q234:Q239)</f>
        <v>381949902</v>
      </c>
      <c r="R240" s="34">
        <f>SUM(R234:R239)</f>
        <v>405881658</v>
      </c>
      <c r="S240" s="34">
        <f>SUM(S234:S239)</f>
        <v>404015799</v>
      </c>
      <c r="T240" s="39">
        <f t="shared" si="62"/>
        <v>0.99540294821600439</v>
      </c>
      <c r="U240" s="39">
        <f t="shared" si="63"/>
        <v>0.31516631622410585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17717957</v>
      </c>
      <c r="E241" s="33">
        <v>17217957</v>
      </c>
      <c r="F241" s="33">
        <v>3096153</v>
      </c>
      <c r="G241" s="38">
        <f t="shared" si="56"/>
        <v>0.17474661440932496</v>
      </c>
      <c r="H241" s="33">
        <v>3955921</v>
      </c>
      <c r="I241" s="38">
        <f t="shared" si="57"/>
        <v>0.22327184787726936</v>
      </c>
      <c r="J241" s="33">
        <v>3313957</v>
      </c>
      <c r="K241" s="38">
        <f t="shared" si="58"/>
        <v>0.19247097666697624</v>
      </c>
      <c r="L241" s="33">
        <v>3051262</v>
      </c>
      <c r="M241" s="38">
        <f t="shared" si="59"/>
        <v>0.1772139400743073</v>
      </c>
      <c r="N241" s="33">
        <f t="shared" si="60"/>
        <v>13417293</v>
      </c>
      <c r="O241" s="38">
        <f t="shared" si="61"/>
        <v>0.77926161623007884</v>
      </c>
      <c r="P241" s="33">
        <v>3399502</v>
      </c>
      <c r="Q241" s="33">
        <v>16519446</v>
      </c>
      <c r="R241" s="33">
        <v>17917947</v>
      </c>
      <c r="S241" s="33">
        <v>14608243</v>
      </c>
      <c r="T241" s="38">
        <f t="shared" si="62"/>
        <v>0.81528553466532749</v>
      </c>
      <c r="U241" s="38">
        <f t="shared" si="63"/>
        <v>-0.10243853364404554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39190</v>
      </c>
      <c r="M242" s="38">
        <f t="shared" si="59"/>
        <v>0</v>
      </c>
      <c r="N242" s="33">
        <f t="shared" si="60"/>
        <v>39190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55708524</v>
      </c>
      <c r="E243" s="33">
        <v>51861454</v>
      </c>
      <c r="F243" s="33">
        <v>10978484</v>
      </c>
      <c r="G243" s="38">
        <f t="shared" si="56"/>
        <v>0.19707009289996627</v>
      </c>
      <c r="H243" s="33">
        <v>12450142</v>
      </c>
      <c r="I243" s="38">
        <f t="shared" si="57"/>
        <v>0.22348719919414844</v>
      </c>
      <c r="J243" s="33">
        <v>11626060</v>
      </c>
      <c r="K243" s="38">
        <f t="shared" si="58"/>
        <v>0.22417535767508562</v>
      </c>
      <c r="L243" s="33">
        <v>12831108</v>
      </c>
      <c r="M243" s="38">
        <f t="shared" si="59"/>
        <v>0.24741126617853793</v>
      </c>
      <c r="N243" s="33">
        <f t="shared" si="60"/>
        <v>47885794</v>
      </c>
      <c r="O243" s="38">
        <f t="shared" si="61"/>
        <v>0.92334075323071352</v>
      </c>
      <c r="P243" s="33">
        <v>13888918</v>
      </c>
      <c r="Q243" s="33">
        <v>39021696</v>
      </c>
      <c r="R243" s="33">
        <v>38976696</v>
      </c>
      <c r="S243" s="33">
        <v>53348694</v>
      </c>
      <c r="T243" s="38">
        <f t="shared" si="62"/>
        <v>1.3687331014409225</v>
      </c>
      <c r="U243" s="38">
        <f t="shared" si="63"/>
        <v>-7.6162160364111831E-2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21060442</v>
      </c>
      <c r="E244" s="33">
        <v>21060442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19617040</v>
      </c>
      <c r="R244" s="33">
        <v>19617040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139967843</v>
      </c>
      <c r="E246" s="33">
        <v>139967843</v>
      </c>
      <c r="F246" s="33">
        <v>10054132</v>
      </c>
      <c r="G246" s="38">
        <f t="shared" si="56"/>
        <v>7.1831727806221893E-2</v>
      </c>
      <c r="H246" s="33">
        <v>40170840</v>
      </c>
      <c r="I246" s="38">
        <f t="shared" si="57"/>
        <v>0.28700049339190004</v>
      </c>
      <c r="J246" s="33">
        <v>10079203</v>
      </c>
      <c r="K246" s="38">
        <f t="shared" si="58"/>
        <v>7.2010847520169327E-2</v>
      </c>
      <c r="L246" s="33">
        <v>32291798</v>
      </c>
      <c r="M246" s="38">
        <f t="shared" si="59"/>
        <v>0.23070869213866502</v>
      </c>
      <c r="N246" s="33">
        <f t="shared" si="60"/>
        <v>92595973</v>
      </c>
      <c r="O246" s="38">
        <f t="shared" si="61"/>
        <v>0.66155176085695622</v>
      </c>
      <c r="P246" s="33">
        <v>31294527</v>
      </c>
      <c r="Q246" s="33">
        <v>133162721</v>
      </c>
      <c r="R246" s="33">
        <v>133162721</v>
      </c>
      <c r="S246" s="33">
        <v>154183278</v>
      </c>
      <c r="T246" s="38">
        <f t="shared" si="62"/>
        <v>1.1578561690700206</v>
      </c>
      <c r="U246" s="38">
        <f t="shared" si="63"/>
        <v>3.1867265480638229E-2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234454766</v>
      </c>
      <c r="E247" s="34">
        <f>SUM(E241:E246)</f>
        <v>230107696</v>
      </c>
      <c r="F247" s="34">
        <f>SUM(F241:F246)</f>
        <v>24128769</v>
      </c>
      <c r="G247" s="39">
        <f t="shared" si="56"/>
        <v>0.10291438903826762</v>
      </c>
      <c r="H247" s="34">
        <f>SUM(H241:H246)</f>
        <v>56576903</v>
      </c>
      <c r="I247" s="39">
        <f t="shared" si="57"/>
        <v>0.24131265900561816</v>
      </c>
      <c r="J247" s="34">
        <f>SUM(J241:J246)</f>
        <v>25019220</v>
      </c>
      <c r="K247" s="39">
        <f t="shared" si="58"/>
        <v>0.1087283060710842</v>
      </c>
      <c r="L247" s="34">
        <f>SUM(L241:L246)</f>
        <v>48213358</v>
      </c>
      <c r="M247" s="39">
        <f t="shared" si="59"/>
        <v>0.20952518684990007</v>
      </c>
      <c r="N247" s="34">
        <f t="shared" si="60"/>
        <v>153938250</v>
      </c>
      <c r="O247" s="39">
        <f t="shared" si="61"/>
        <v>0.66898349197325413</v>
      </c>
      <c r="P247" s="34">
        <f>SUM(P241:P246)</f>
        <v>48582947</v>
      </c>
      <c r="Q247" s="34">
        <f>SUM(Q241:Q246)</f>
        <v>208320903</v>
      </c>
      <c r="R247" s="34">
        <f>SUM(R241:R246)</f>
        <v>209674404</v>
      </c>
      <c r="S247" s="34">
        <f>SUM(S241:S246)</f>
        <v>222140215</v>
      </c>
      <c r="T247" s="39">
        <f t="shared" si="62"/>
        <v>1.0594531843762867</v>
      </c>
      <c r="U247" s="39">
        <f t="shared" si="63"/>
        <v>-7.6073812484038772E-3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12597500</v>
      </c>
      <c r="E248" s="33">
        <v>12952010</v>
      </c>
      <c r="F248" s="33">
        <v>1092757</v>
      </c>
      <c r="G248" s="38">
        <f t="shared" si="56"/>
        <v>8.6743957134352054E-2</v>
      </c>
      <c r="H248" s="33">
        <v>28225</v>
      </c>
      <c r="I248" s="38">
        <f t="shared" si="57"/>
        <v>2.2405239134748959E-3</v>
      </c>
      <c r="J248" s="33">
        <v>17296</v>
      </c>
      <c r="K248" s="38">
        <f t="shared" si="58"/>
        <v>1.3353911863872867E-3</v>
      </c>
      <c r="L248" s="33">
        <v>2861242</v>
      </c>
      <c r="M248" s="38">
        <f t="shared" si="59"/>
        <v>0.22091104006250767</v>
      </c>
      <c r="N248" s="33">
        <f t="shared" si="60"/>
        <v>3999520</v>
      </c>
      <c r="O248" s="38">
        <f t="shared" si="61"/>
        <v>0.3087953143952174</v>
      </c>
      <c r="P248" s="33">
        <v>2885115</v>
      </c>
      <c r="Q248" s="33">
        <v>12891416</v>
      </c>
      <c r="R248" s="33">
        <v>12887791</v>
      </c>
      <c r="S248" s="33">
        <v>6626615</v>
      </c>
      <c r="T248" s="38">
        <f t="shared" si="62"/>
        <v>0.51417772060394218</v>
      </c>
      <c r="U248" s="38">
        <f t="shared" si="63"/>
        <v>-8.2745401829736887E-3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9605703</v>
      </c>
      <c r="E249" s="33">
        <v>9605703</v>
      </c>
      <c r="F249" s="33">
        <v>1332113</v>
      </c>
      <c r="G249" s="38">
        <f t="shared" si="56"/>
        <v>0.13867938661022519</v>
      </c>
      <c r="H249" s="33">
        <v>1585256</v>
      </c>
      <c r="I249" s="38">
        <f t="shared" si="57"/>
        <v>0.16503279353942132</v>
      </c>
      <c r="J249" s="33">
        <v>1669627</v>
      </c>
      <c r="K249" s="38">
        <f t="shared" si="58"/>
        <v>0.17381622146760106</v>
      </c>
      <c r="L249" s="33">
        <v>1829137</v>
      </c>
      <c r="M249" s="38">
        <f t="shared" si="59"/>
        <v>0.19042198160821752</v>
      </c>
      <c r="N249" s="33">
        <f t="shared" si="60"/>
        <v>6416133</v>
      </c>
      <c r="O249" s="38">
        <f t="shared" si="61"/>
        <v>0.66795038322546507</v>
      </c>
      <c r="P249" s="33">
        <v>862979</v>
      </c>
      <c r="Q249" s="33">
        <v>4279694</v>
      </c>
      <c r="R249" s="33">
        <v>9118226</v>
      </c>
      <c r="S249" s="33">
        <v>862979</v>
      </c>
      <c r="T249" s="38">
        <f t="shared" si="62"/>
        <v>9.464330013316187E-2</v>
      </c>
      <c r="U249" s="38">
        <f t="shared" si="63"/>
        <v>1.1195614261760714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76370</v>
      </c>
      <c r="K251" s="38">
        <f t="shared" si="58"/>
        <v>0</v>
      </c>
      <c r="L251" s="33">
        <v>71014</v>
      </c>
      <c r="M251" s="38">
        <f t="shared" si="59"/>
        <v>0</v>
      </c>
      <c r="N251" s="33">
        <f t="shared" si="60"/>
        <v>147384</v>
      </c>
      <c r="O251" s="38">
        <f t="shared" si="61"/>
        <v>0</v>
      </c>
      <c r="P251" s="33">
        <v>129000</v>
      </c>
      <c r="Q251" s="33">
        <v>100000</v>
      </c>
      <c r="R251" s="33">
        <v>100000</v>
      </c>
      <c r="S251" s="33">
        <v>129000</v>
      </c>
      <c r="T251" s="38">
        <f t="shared" si="62"/>
        <v>1.29</v>
      </c>
      <c r="U251" s="38">
        <f t="shared" si="63"/>
        <v>-0.44950387596899222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36730247</v>
      </c>
      <c r="E253" s="33">
        <v>41558226</v>
      </c>
      <c r="F253" s="33">
        <v>269069</v>
      </c>
      <c r="G253" s="38">
        <f t="shared" si="56"/>
        <v>7.325542896566963E-3</v>
      </c>
      <c r="H253" s="33">
        <v>6038710</v>
      </c>
      <c r="I253" s="38">
        <f t="shared" si="57"/>
        <v>0.16440700766319377</v>
      </c>
      <c r="J253" s="33">
        <v>5650138</v>
      </c>
      <c r="K253" s="38">
        <f t="shared" si="58"/>
        <v>0.13595715081774665</v>
      </c>
      <c r="L253" s="33">
        <v>5417448</v>
      </c>
      <c r="M253" s="38">
        <f t="shared" si="59"/>
        <v>0.13035801865074798</v>
      </c>
      <c r="N253" s="33">
        <f t="shared" si="60"/>
        <v>17375365</v>
      </c>
      <c r="O253" s="38">
        <f t="shared" si="61"/>
        <v>0.41809688892880076</v>
      </c>
      <c r="P253" s="33">
        <v>287133</v>
      </c>
      <c r="Q253" s="33">
        <v>42523409</v>
      </c>
      <c r="R253" s="33">
        <v>42878664</v>
      </c>
      <c r="S253" s="33">
        <v>13731446</v>
      </c>
      <c r="T253" s="38">
        <f t="shared" si="62"/>
        <v>0.32023959515156536</v>
      </c>
      <c r="U253" s="38">
        <f t="shared" si="63"/>
        <v>17.86738201460647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58933450</v>
      </c>
      <c r="E254" s="34">
        <f>SUM(E248:E253)</f>
        <v>64115939</v>
      </c>
      <c r="F254" s="34">
        <f>SUM(F248:F253)</f>
        <v>2693939</v>
      </c>
      <c r="G254" s="39">
        <f t="shared" si="56"/>
        <v>4.5711544123074418E-2</v>
      </c>
      <c r="H254" s="34">
        <f>SUM(H248:H253)</f>
        <v>7652191</v>
      </c>
      <c r="I254" s="39">
        <f t="shared" si="57"/>
        <v>0.12984461286417137</v>
      </c>
      <c r="J254" s="34">
        <f>SUM(J248:J253)</f>
        <v>7413431</v>
      </c>
      <c r="K254" s="39">
        <f t="shared" si="58"/>
        <v>0.1156253985455941</v>
      </c>
      <c r="L254" s="34">
        <f>SUM(L248:L253)</f>
        <v>10178841</v>
      </c>
      <c r="M254" s="39">
        <f t="shared" si="59"/>
        <v>0.15875679524868225</v>
      </c>
      <c r="N254" s="34">
        <f t="shared" si="60"/>
        <v>27938402</v>
      </c>
      <c r="O254" s="39">
        <f t="shared" si="61"/>
        <v>0.4357481530450642</v>
      </c>
      <c r="P254" s="34">
        <f>SUM(P248:P253)</f>
        <v>4164227</v>
      </c>
      <c r="Q254" s="34">
        <f>SUM(Q248:Q253)</f>
        <v>59794519</v>
      </c>
      <c r="R254" s="34">
        <f>SUM(R248:R253)</f>
        <v>64984681</v>
      </c>
      <c r="S254" s="34">
        <f>SUM(S248:S253)</f>
        <v>21350040</v>
      </c>
      <c r="T254" s="39">
        <f t="shared" si="62"/>
        <v>0.32853958304419467</v>
      </c>
      <c r="U254" s="39">
        <f t="shared" si="63"/>
        <v>1.4443530576022874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126915579</v>
      </c>
      <c r="E255" s="33">
        <v>143010435</v>
      </c>
      <c r="F255" s="33">
        <v>28475340</v>
      </c>
      <c r="G255" s="38">
        <f t="shared" si="56"/>
        <v>0.22436441786236502</v>
      </c>
      <c r="H255" s="33">
        <v>39090354</v>
      </c>
      <c r="I255" s="38">
        <f t="shared" si="57"/>
        <v>0.30800280239827765</v>
      </c>
      <c r="J255" s="33">
        <v>31493836</v>
      </c>
      <c r="K255" s="38">
        <f t="shared" si="58"/>
        <v>0.22022054544481318</v>
      </c>
      <c r="L255" s="33">
        <v>34647905</v>
      </c>
      <c r="M255" s="38">
        <f t="shared" si="59"/>
        <v>0.24227536263350294</v>
      </c>
      <c r="N255" s="33">
        <f t="shared" si="60"/>
        <v>133707435</v>
      </c>
      <c r="O255" s="38">
        <f t="shared" si="61"/>
        <v>0.93494880286183313</v>
      </c>
      <c r="P255" s="33">
        <v>28571625</v>
      </c>
      <c r="Q255" s="33">
        <v>112367000</v>
      </c>
      <c r="R255" s="33">
        <v>114865308</v>
      </c>
      <c r="S255" s="33">
        <v>113532436</v>
      </c>
      <c r="T255" s="38">
        <f t="shared" si="62"/>
        <v>0.98839621794249666</v>
      </c>
      <c r="U255" s="38">
        <f t="shared" si="63"/>
        <v>0.21266833790517681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137587665</v>
      </c>
      <c r="E257" s="33">
        <v>137587665</v>
      </c>
      <c r="F257" s="33">
        <v>30588778</v>
      </c>
      <c r="G257" s="38">
        <f t="shared" si="56"/>
        <v>0.22232209551633861</v>
      </c>
      <c r="H257" s="33">
        <v>32238314</v>
      </c>
      <c r="I257" s="38">
        <f t="shared" si="57"/>
        <v>0.23431107723210506</v>
      </c>
      <c r="J257" s="33">
        <v>32769998</v>
      </c>
      <c r="K257" s="38">
        <f t="shared" si="58"/>
        <v>0.23817540620374653</v>
      </c>
      <c r="L257" s="33">
        <v>35026280</v>
      </c>
      <c r="M257" s="38">
        <f t="shared" si="59"/>
        <v>0.25457427451799547</v>
      </c>
      <c r="N257" s="33">
        <f t="shared" si="60"/>
        <v>130623370</v>
      </c>
      <c r="O257" s="38">
        <f t="shared" si="61"/>
        <v>0.94938285347018569</v>
      </c>
      <c r="P257" s="33">
        <v>37687191</v>
      </c>
      <c r="Q257" s="33">
        <v>137935233</v>
      </c>
      <c r="R257" s="33">
        <v>153903608</v>
      </c>
      <c r="S257" s="33">
        <v>122212359</v>
      </c>
      <c r="T257" s="38">
        <f t="shared" si="62"/>
        <v>0.79408378132369706</v>
      </c>
      <c r="U257" s="38">
        <f t="shared" si="63"/>
        <v>-7.0605182540667499E-2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274388</v>
      </c>
      <c r="Q258" s="33">
        <v>0</v>
      </c>
      <c r="R258" s="33">
        <v>0</v>
      </c>
      <c r="S258" s="33">
        <v>274388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264503244</v>
      </c>
      <c r="E259" s="34">
        <f>SUM(E255:E258)</f>
        <v>280598100</v>
      </c>
      <c r="F259" s="34">
        <f>SUM(F255:F258)</f>
        <v>59064118</v>
      </c>
      <c r="G259" s="39">
        <f t="shared" si="56"/>
        <v>0.22330205522923569</v>
      </c>
      <c r="H259" s="34">
        <f>SUM(H255:H258)</f>
        <v>71328668</v>
      </c>
      <c r="I259" s="39">
        <f t="shared" si="57"/>
        <v>0.26967029561270711</v>
      </c>
      <c r="J259" s="34">
        <f>SUM(J255:J258)</f>
        <v>64263834</v>
      </c>
      <c r="K259" s="39">
        <f t="shared" si="58"/>
        <v>0.229024480208526</v>
      </c>
      <c r="L259" s="34">
        <f>SUM(L255:L258)</f>
        <v>69674185</v>
      </c>
      <c r="M259" s="39">
        <f t="shared" si="59"/>
        <v>0.24830597569976418</v>
      </c>
      <c r="N259" s="34">
        <f t="shared" si="60"/>
        <v>264330805</v>
      </c>
      <c r="O259" s="39">
        <f t="shared" si="61"/>
        <v>0.94202635370660026</v>
      </c>
      <c r="P259" s="34">
        <f>SUM(P255:P258)</f>
        <v>66533204</v>
      </c>
      <c r="Q259" s="34">
        <f>SUM(Q255:Q258)</f>
        <v>250302233</v>
      </c>
      <c r="R259" s="34">
        <f>SUM(R255:R258)</f>
        <v>268768916</v>
      </c>
      <c r="S259" s="34">
        <f>SUM(S255:S258)</f>
        <v>236019183</v>
      </c>
      <c r="T259" s="39">
        <f t="shared" si="62"/>
        <v>0.87814910486151609</v>
      </c>
      <c r="U259" s="39">
        <f t="shared" si="63"/>
        <v>4.7209225035968583E-2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1107206464</v>
      </c>
      <c r="E260" s="34">
        <f>SUM(E234:E239,E241:E246,E248:E253,E255:E258)</f>
        <v>1114652855</v>
      </c>
      <c r="F260" s="34">
        <f>SUM(F234:F239,F241:F246,F248:F253,F255:F258)</f>
        <v>199587405</v>
      </c>
      <c r="G260" s="39">
        <f t="shared" si="56"/>
        <v>0.18026213853462475</v>
      </c>
      <c r="H260" s="34">
        <f>SUM(H234:H239,H241:H246,H248:H253,H255:H258)</f>
        <v>259279381</v>
      </c>
      <c r="I260" s="39">
        <f t="shared" si="57"/>
        <v>0.23417437436492422</v>
      </c>
      <c r="J260" s="34">
        <f>SUM(J234:J239,J241:J246,J248:J253,J255:J258)</f>
        <v>218966478</v>
      </c>
      <c r="K260" s="39">
        <f t="shared" si="58"/>
        <v>0.19644365240512482</v>
      </c>
      <c r="L260" s="34">
        <f>SUM(L234:L239,L241:L246,L248:L253,L255:L258)</f>
        <v>255677816</v>
      </c>
      <c r="M260" s="39">
        <f t="shared" si="59"/>
        <v>0.22937887329952605</v>
      </c>
      <c r="N260" s="34">
        <f t="shared" si="60"/>
        <v>933511080</v>
      </c>
      <c r="O260" s="39">
        <f t="shared" si="61"/>
        <v>0.8374904131026516</v>
      </c>
      <c r="P260" s="34">
        <f>SUM(P234:P239,P241:P246,P248:P253,P255:P258)</f>
        <v>216311020</v>
      </c>
      <c r="Q260" s="34">
        <f>SUM(Q234:Q239,Q241:Q246,Q248:Q253,Q255:Q258)</f>
        <v>900367557</v>
      </c>
      <c r="R260" s="34">
        <f>SUM(R234:R239,R241:R246,R248:R253,R255:R258)</f>
        <v>949309659</v>
      </c>
      <c r="S260" s="34">
        <f>SUM(S234:S239,S241:S246,S248:S253,S255:S258)</f>
        <v>883525237</v>
      </c>
      <c r="T260" s="39">
        <f t="shared" si="62"/>
        <v>0.93070288353612973</v>
      </c>
      <c r="U260" s="39">
        <f t="shared" si="63"/>
        <v>0.18199163408318264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1489218</v>
      </c>
      <c r="E263" s="33">
        <v>1382603</v>
      </c>
      <c r="F263" s="33">
        <v>187513</v>
      </c>
      <c r="G263" s="38">
        <f t="shared" ref="G263:G299" si="64">IF(($D263     =0),0,($F263     /$D263     ))</f>
        <v>0.1259137345909061</v>
      </c>
      <c r="H263" s="33">
        <v>252427</v>
      </c>
      <c r="I263" s="38">
        <f t="shared" ref="I263:I299" si="65">IF(($D263     =0),0,($H263     /$D263     ))</f>
        <v>0.16950305462329893</v>
      </c>
      <c r="J263" s="33">
        <v>201390</v>
      </c>
      <c r="K263" s="38">
        <f t="shared" ref="K263:K299" si="66">IF(($E263     =0),0,($J263     /$E263     ))</f>
        <v>0.1456600340083162</v>
      </c>
      <c r="L263" s="33">
        <v>130902</v>
      </c>
      <c r="M263" s="38">
        <f t="shared" ref="M263:M299" si="67">IF(($E263     =0),0,($L263     /$E263     ))</f>
        <v>9.4677937195275869E-2</v>
      </c>
      <c r="N263" s="33">
        <f t="shared" ref="N263:N299" si="68">$F263     +$H263     +$J263     +$L263</f>
        <v>772232</v>
      </c>
      <c r="O263" s="38">
        <f t="shared" ref="O263:O299" si="69">IF(($E263     =0),0,($N263     /$E263     ))</f>
        <v>0.55853487949903191</v>
      </c>
      <c r="P263" s="33">
        <v>1590</v>
      </c>
      <c r="Q263" s="33">
        <v>11311</v>
      </c>
      <c r="R263" s="33">
        <v>11311</v>
      </c>
      <c r="S263" s="33">
        <v>6426</v>
      </c>
      <c r="T263" s="38">
        <f t="shared" ref="T263:T299" si="70">IF(($R263     =0),0,($S263     /$R263     ))</f>
        <v>0.56811952966139156</v>
      </c>
      <c r="U263" s="38">
        <f t="shared" ref="U263:U299" si="71">IF(($P263     =0),0,(($L263     /$P263     )-1))</f>
        <v>81.32830188679246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20069890</v>
      </c>
      <c r="E264" s="33">
        <v>20852647</v>
      </c>
      <c r="F264" s="33">
        <v>5248131</v>
      </c>
      <c r="G264" s="38">
        <f t="shared" si="64"/>
        <v>0.26149276353781709</v>
      </c>
      <c r="H264" s="33">
        <v>5740394</v>
      </c>
      <c r="I264" s="38">
        <f t="shared" si="65"/>
        <v>0.28602020240270376</v>
      </c>
      <c r="J264" s="33">
        <v>5628263</v>
      </c>
      <c r="K264" s="38">
        <f t="shared" si="66"/>
        <v>0.2699064056472063</v>
      </c>
      <c r="L264" s="33">
        <v>5252954</v>
      </c>
      <c r="M264" s="38">
        <f t="shared" si="67"/>
        <v>0.25190825893710278</v>
      </c>
      <c r="N264" s="33">
        <f t="shared" si="68"/>
        <v>21869742</v>
      </c>
      <c r="O264" s="38">
        <f t="shared" si="69"/>
        <v>1.0487753425260591</v>
      </c>
      <c r="P264" s="33">
        <v>5260458</v>
      </c>
      <c r="Q264" s="33">
        <v>19952556</v>
      </c>
      <c r="R264" s="33">
        <v>19806739</v>
      </c>
      <c r="S264" s="33">
        <v>20138695</v>
      </c>
      <c r="T264" s="38">
        <f t="shared" si="70"/>
        <v>1.0167597503051866</v>
      </c>
      <c r="U264" s="38">
        <f t="shared" si="71"/>
        <v>-1.4264917617439199E-3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18793920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21559108</v>
      </c>
      <c r="E267" s="34">
        <f>SUM(E263:E266)</f>
        <v>22235250</v>
      </c>
      <c r="F267" s="34">
        <f>SUM(F263:F266)</f>
        <v>5435644</v>
      </c>
      <c r="G267" s="39">
        <f t="shared" si="64"/>
        <v>0.25212749989470806</v>
      </c>
      <c r="H267" s="34">
        <f>SUM(H263:H266)</f>
        <v>5992821</v>
      </c>
      <c r="I267" s="39">
        <f t="shared" si="65"/>
        <v>0.27797165819661929</v>
      </c>
      <c r="J267" s="34">
        <f>SUM(J263:J266)</f>
        <v>5829653</v>
      </c>
      <c r="K267" s="39">
        <f t="shared" si="66"/>
        <v>0.2621806815754264</v>
      </c>
      <c r="L267" s="34">
        <f>SUM(L263:L266)</f>
        <v>5383856</v>
      </c>
      <c r="M267" s="39">
        <f t="shared" si="67"/>
        <v>0.24213157036687241</v>
      </c>
      <c r="N267" s="34">
        <f t="shared" si="68"/>
        <v>22641974</v>
      </c>
      <c r="O267" s="39">
        <f t="shared" si="69"/>
        <v>1.0182918563991861</v>
      </c>
      <c r="P267" s="34">
        <f>SUM(P263:P266)</f>
        <v>5262048</v>
      </c>
      <c r="Q267" s="34">
        <f>SUM(Q263:Q266)</f>
        <v>38757787</v>
      </c>
      <c r="R267" s="34">
        <f>SUM(R263:R266)</f>
        <v>19818050</v>
      </c>
      <c r="S267" s="34">
        <f>SUM(S263:S266)</f>
        <v>20145121</v>
      </c>
      <c r="T267" s="39">
        <f t="shared" si="70"/>
        <v>1.0165036923410729</v>
      </c>
      <c r="U267" s="39">
        <f t="shared" si="71"/>
        <v>2.3148401534915708E-2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142970</v>
      </c>
      <c r="E268" s="33">
        <v>152970</v>
      </c>
      <c r="F268" s="33">
        <v>10410</v>
      </c>
      <c r="G268" s="38">
        <f t="shared" si="64"/>
        <v>7.2812478142267614E-2</v>
      </c>
      <c r="H268" s="33">
        <v>44083</v>
      </c>
      <c r="I268" s="38">
        <f t="shared" si="65"/>
        <v>0.30833741344337973</v>
      </c>
      <c r="J268" s="33">
        <v>60287</v>
      </c>
      <c r="K268" s="38">
        <f t="shared" si="66"/>
        <v>0.39410995620056222</v>
      </c>
      <c r="L268" s="33">
        <v>97713</v>
      </c>
      <c r="M268" s="38">
        <f t="shared" si="67"/>
        <v>0.63877230829574427</v>
      </c>
      <c r="N268" s="33">
        <f t="shared" si="68"/>
        <v>212493</v>
      </c>
      <c r="O268" s="38">
        <f t="shared" si="69"/>
        <v>1.389115512845656</v>
      </c>
      <c r="P268" s="33">
        <v>35255</v>
      </c>
      <c r="Q268" s="33">
        <v>143898</v>
      </c>
      <c r="R268" s="33">
        <v>115249</v>
      </c>
      <c r="S268" s="33">
        <v>106215</v>
      </c>
      <c r="T268" s="38">
        <f t="shared" si="70"/>
        <v>0.92161320271759406</v>
      </c>
      <c r="U268" s="38">
        <f t="shared" si="71"/>
        <v>1.7716068642745708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3366207</v>
      </c>
      <c r="E269" s="33">
        <v>3291207</v>
      </c>
      <c r="F269" s="33">
        <v>704018</v>
      </c>
      <c r="G269" s="38">
        <f t="shared" si="64"/>
        <v>0.20914281266719487</v>
      </c>
      <c r="H269" s="33">
        <v>858313</v>
      </c>
      <c r="I269" s="38">
        <f t="shared" si="65"/>
        <v>0.25497926895167172</v>
      </c>
      <c r="J269" s="33">
        <v>741657</v>
      </c>
      <c r="K269" s="38">
        <f t="shared" si="66"/>
        <v>0.2253449874164706</v>
      </c>
      <c r="L269" s="33">
        <v>864587</v>
      </c>
      <c r="M269" s="38">
        <f t="shared" si="67"/>
        <v>0.2626960261083548</v>
      </c>
      <c r="N269" s="33">
        <f t="shared" si="68"/>
        <v>3168575</v>
      </c>
      <c r="O269" s="38">
        <f t="shared" si="69"/>
        <v>0.96273950559779442</v>
      </c>
      <c r="P269" s="33">
        <v>869790</v>
      </c>
      <c r="Q269" s="33">
        <v>5050370</v>
      </c>
      <c r="R269" s="33">
        <v>3911336</v>
      </c>
      <c r="S269" s="33">
        <v>2875571</v>
      </c>
      <c r="T269" s="38">
        <f t="shared" si="70"/>
        <v>0.73518894822638603</v>
      </c>
      <c r="U269" s="38">
        <f t="shared" si="71"/>
        <v>-5.9819036778993029E-3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40000</v>
      </c>
      <c r="E272" s="33">
        <v>40000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14700</v>
      </c>
      <c r="K272" s="38">
        <f t="shared" si="66"/>
        <v>0.36749999999999999</v>
      </c>
      <c r="L272" s="33">
        <v>6292</v>
      </c>
      <c r="M272" s="38">
        <f t="shared" si="67"/>
        <v>0.1573</v>
      </c>
      <c r="N272" s="33">
        <f t="shared" si="68"/>
        <v>20992</v>
      </c>
      <c r="O272" s="38">
        <f t="shared" si="69"/>
        <v>0.52480000000000004</v>
      </c>
      <c r="P272" s="33">
        <v>0</v>
      </c>
      <c r="Q272" s="33">
        <v>0</v>
      </c>
      <c r="R272" s="33">
        <v>25000</v>
      </c>
      <c r="S272" s="33">
        <v>21180</v>
      </c>
      <c r="T272" s="38">
        <f t="shared" si="70"/>
        <v>0.84719999999999995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5579856</v>
      </c>
      <c r="E274" s="33">
        <v>5900104</v>
      </c>
      <c r="F274" s="33">
        <v>1403598</v>
      </c>
      <c r="G274" s="38">
        <f t="shared" si="64"/>
        <v>0.25154735175961529</v>
      </c>
      <c r="H274" s="33">
        <v>1698452</v>
      </c>
      <c r="I274" s="38">
        <f t="shared" si="65"/>
        <v>0.30438993407715181</v>
      </c>
      <c r="J274" s="33">
        <v>1488985</v>
      </c>
      <c r="K274" s="38">
        <f t="shared" si="66"/>
        <v>0.25236589049955732</v>
      </c>
      <c r="L274" s="33">
        <v>1175276</v>
      </c>
      <c r="M274" s="38">
        <f t="shared" si="67"/>
        <v>0.19919581078570819</v>
      </c>
      <c r="N274" s="33">
        <f t="shared" si="68"/>
        <v>5766311</v>
      </c>
      <c r="O274" s="38">
        <f t="shared" si="69"/>
        <v>0.97732362005822271</v>
      </c>
      <c r="P274" s="33">
        <v>1339802</v>
      </c>
      <c r="Q274" s="33">
        <v>5013640</v>
      </c>
      <c r="R274" s="33">
        <v>5096610</v>
      </c>
      <c r="S274" s="33">
        <v>5293296</v>
      </c>
      <c r="T274" s="38">
        <f t="shared" si="70"/>
        <v>1.0385915343728478</v>
      </c>
      <c r="U274" s="38">
        <f t="shared" si="71"/>
        <v>-0.12279874190365447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9129033</v>
      </c>
      <c r="E275" s="34">
        <f>SUM(E268:E274)</f>
        <v>9384281</v>
      </c>
      <c r="F275" s="34">
        <f>SUM(F268:F274)</f>
        <v>2118026</v>
      </c>
      <c r="G275" s="39">
        <f t="shared" si="64"/>
        <v>0.23200989633841831</v>
      </c>
      <c r="H275" s="34">
        <f>SUM(H268:H274)</f>
        <v>2600848</v>
      </c>
      <c r="I275" s="39">
        <f t="shared" si="65"/>
        <v>0.28489852101531454</v>
      </c>
      <c r="J275" s="34">
        <f>SUM(J268:J274)</f>
        <v>2305629</v>
      </c>
      <c r="K275" s="39">
        <f t="shared" si="66"/>
        <v>0.24569053292415263</v>
      </c>
      <c r="L275" s="34">
        <f>SUM(L268:L274)</f>
        <v>2143868</v>
      </c>
      <c r="M275" s="39">
        <f t="shared" si="67"/>
        <v>0.22845309086545895</v>
      </c>
      <c r="N275" s="34">
        <f t="shared" si="68"/>
        <v>9168371</v>
      </c>
      <c r="O275" s="39">
        <f t="shared" si="69"/>
        <v>0.97699237693329943</v>
      </c>
      <c r="P275" s="34">
        <f>SUM(P268:P274)</f>
        <v>2244847</v>
      </c>
      <c r="Q275" s="34">
        <f>SUM(Q268:Q274)</f>
        <v>10207908</v>
      </c>
      <c r="R275" s="34">
        <f>SUM(R268:R274)</f>
        <v>9148195</v>
      </c>
      <c r="S275" s="34">
        <f>SUM(S268:S274)</f>
        <v>8296262</v>
      </c>
      <c r="T275" s="39">
        <f t="shared" si="70"/>
        <v>0.90687419758761156</v>
      </c>
      <c r="U275" s="39">
        <f t="shared" si="71"/>
        <v>-4.4982575649921808E-2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13030</v>
      </c>
      <c r="E276" s="33">
        <v>13030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12293</v>
      </c>
      <c r="R276" s="33">
        <v>12293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10723019</v>
      </c>
      <c r="E278" s="33">
        <v>10723019</v>
      </c>
      <c r="F278" s="33">
        <v>3122071</v>
      </c>
      <c r="G278" s="38">
        <f t="shared" si="64"/>
        <v>0.2911559701610153</v>
      </c>
      <c r="H278" s="33">
        <v>3972332</v>
      </c>
      <c r="I278" s="38">
        <f t="shared" si="65"/>
        <v>0.3704490311916821</v>
      </c>
      <c r="J278" s="33">
        <v>1696075</v>
      </c>
      <c r="K278" s="38">
        <f t="shared" si="66"/>
        <v>0.15817140676520297</v>
      </c>
      <c r="L278" s="33">
        <v>1148548</v>
      </c>
      <c r="M278" s="38">
        <f t="shared" si="67"/>
        <v>0.10711050684513382</v>
      </c>
      <c r="N278" s="33">
        <f t="shared" si="68"/>
        <v>9939026</v>
      </c>
      <c r="O278" s="38">
        <f t="shared" si="69"/>
        <v>0.92688691496303421</v>
      </c>
      <c r="P278" s="33">
        <v>14722781</v>
      </c>
      <c r="Q278" s="33">
        <v>9804160</v>
      </c>
      <c r="R278" s="33">
        <v>8757494</v>
      </c>
      <c r="S278" s="33">
        <v>20016007</v>
      </c>
      <c r="T278" s="38">
        <f t="shared" si="70"/>
        <v>2.2855861505585957</v>
      </c>
      <c r="U278" s="38">
        <f t="shared" si="71"/>
        <v>-0.9219883797768913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72249</v>
      </c>
      <c r="E279" s="33">
        <v>54549</v>
      </c>
      <c r="F279" s="33">
        <v>2112</v>
      </c>
      <c r="G279" s="38">
        <f t="shared" si="64"/>
        <v>2.9232238508491468E-2</v>
      </c>
      <c r="H279" s="33">
        <v>0</v>
      </c>
      <c r="I279" s="38">
        <f t="shared" si="65"/>
        <v>0</v>
      </c>
      <c r="J279" s="33">
        <v>2025</v>
      </c>
      <c r="K279" s="38">
        <f t="shared" si="66"/>
        <v>3.712258703184293E-2</v>
      </c>
      <c r="L279" s="33">
        <v>0</v>
      </c>
      <c r="M279" s="38">
        <f t="shared" si="67"/>
        <v>0</v>
      </c>
      <c r="N279" s="33">
        <f t="shared" si="68"/>
        <v>4137</v>
      </c>
      <c r="O279" s="38">
        <f t="shared" si="69"/>
        <v>7.58400703954243E-2</v>
      </c>
      <c r="P279" s="33">
        <v>9789</v>
      </c>
      <c r="Q279" s="33">
        <v>67279</v>
      </c>
      <c r="R279" s="33">
        <v>67279</v>
      </c>
      <c r="S279" s="33">
        <v>46197</v>
      </c>
      <c r="T279" s="38">
        <f t="shared" si="70"/>
        <v>0.68664813686291415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318000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42100</v>
      </c>
      <c r="E282" s="33">
        <v>23608</v>
      </c>
      <c r="F282" s="33">
        <v>-1967677</v>
      </c>
      <c r="G282" s="38">
        <f t="shared" si="64"/>
        <v>-46.738171021377674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64184</v>
      </c>
      <c r="M282" s="38">
        <f t="shared" si="67"/>
        <v>2.7187394103693663</v>
      </c>
      <c r="N282" s="33">
        <f t="shared" si="68"/>
        <v>-1903493</v>
      </c>
      <c r="O282" s="38">
        <f t="shared" si="69"/>
        <v>-80.629151135208403</v>
      </c>
      <c r="P282" s="33">
        <v>85391</v>
      </c>
      <c r="Q282" s="33">
        <v>40000</v>
      </c>
      <c r="R282" s="33">
        <v>40000</v>
      </c>
      <c r="S282" s="33">
        <v>134703</v>
      </c>
      <c r="T282" s="38">
        <f t="shared" si="70"/>
        <v>3.367575</v>
      </c>
      <c r="U282" s="38">
        <f t="shared" si="71"/>
        <v>-0.24835169982785066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2855125</v>
      </c>
      <c r="E283" s="33">
        <v>3011480</v>
      </c>
      <c r="F283" s="33">
        <v>655048</v>
      </c>
      <c r="G283" s="38">
        <f t="shared" si="64"/>
        <v>0.22942883411409307</v>
      </c>
      <c r="H283" s="33">
        <v>780737</v>
      </c>
      <c r="I283" s="38">
        <f t="shared" si="65"/>
        <v>0.27345107482159275</v>
      </c>
      <c r="J283" s="33">
        <v>255818</v>
      </c>
      <c r="K283" s="38">
        <f t="shared" si="66"/>
        <v>8.4947600515361224E-2</v>
      </c>
      <c r="L283" s="33">
        <v>3128</v>
      </c>
      <c r="M283" s="38">
        <f t="shared" si="67"/>
        <v>1.0386919388473441E-3</v>
      </c>
      <c r="N283" s="33">
        <f t="shared" si="68"/>
        <v>1694731</v>
      </c>
      <c r="O283" s="38">
        <f t="shared" si="69"/>
        <v>0.56275685045226931</v>
      </c>
      <c r="P283" s="33">
        <v>337772</v>
      </c>
      <c r="Q283" s="33">
        <v>4704986</v>
      </c>
      <c r="R283" s="33">
        <v>2958085</v>
      </c>
      <c r="S283" s="33">
        <v>1725296</v>
      </c>
      <c r="T283" s="38">
        <f t="shared" si="70"/>
        <v>0.58324760782736129</v>
      </c>
      <c r="U283" s="38">
        <f t="shared" si="71"/>
        <v>-0.99073931527776138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3893864</v>
      </c>
      <c r="E284" s="33">
        <v>3524500</v>
      </c>
      <c r="F284" s="33">
        <v>795175</v>
      </c>
      <c r="G284" s="38">
        <f t="shared" si="64"/>
        <v>0.2042123196906723</v>
      </c>
      <c r="H284" s="33">
        <v>910457</v>
      </c>
      <c r="I284" s="38">
        <f t="shared" si="65"/>
        <v>0.23381838708285652</v>
      </c>
      <c r="J284" s="33">
        <v>848207</v>
      </c>
      <c r="K284" s="38">
        <f t="shared" si="66"/>
        <v>0.24066023549439636</v>
      </c>
      <c r="L284" s="33">
        <v>859663</v>
      </c>
      <c r="M284" s="38">
        <f t="shared" si="67"/>
        <v>0.24391062562065541</v>
      </c>
      <c r="N284" s="33">
        <f t="shared" si="68"/>
        <v>3413502</v>
      </c>
      <c r="O284" s="38">
        <f t="shared" si="69"/>
        <v>0.96850673854447444</v>
      </c>
      <c r="P284" s="33">
        <v>1046014</v>
      </c>
      <c r="Q284" s="33">
        <v>3572468</v>
      </c>
      <c r="R284" s="33">
        <v>3740980</v>
      </c>
      <c r="S284" s="33">
        <v>3495421</v>
      </c>
      <c r="T284" s="38">
        <f t="shared" si="70"/>
        <v>0.93435971323022304</v>
      </c>
      <c r="U284" s="38">
        <f t="shared" si="71"/>
        <v>-0.17815344727699634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17599387</v>
      </c>
      <c r="E285" s="34">
        <f>SUM(E276:E284)</f>
        <v>17350186</v>
      </c>
      <c r="F285" s="34">
        <f>SUM(F276:F284)</f>
        <v>2606729</v>
      </c>
      <c r="G285" s="39">
        <f t="shared" si="64"/>
        <v>0.14811476104252949</v>
      </c>
      <c r="H285" s="34">
        <f>SUM(H276:H284)</f>
        <v>5663526</v>
      </c>
      <c r="I285" s="39">
        <f t="shared" si="65"/>
        <v>0.32180245823334641</v>
      </c>
      <c r="J285" s="34">
        <f>SUM(J276:J284)</f>
        <v>2802125</v>
      </c>
      <c r="K285" s="39">
        <f t="shared" si="66"/>
        <v>0.16150403229106594</v>
      </c>
      <c r="L285" s="34">
        <f>SUM(L276:L284)</f>
        <v>2075523</v>
      </c>
      <c r="M285" s="39">
        <f t="shared" si="67"/>
        <v>0.11962540343947897</v>
      </c>
      <c r="N285" s="34">
        <f t="shared" si="68"/>
        <v>13147903</v>
      </c>
      <c r="O285" s="39">
        <f t="shared" si="69"/>
        <v>0.75779608356936345</v>
      </c>
      <c r="P285" s="34">
        <f>SUM(P276:P284)</f>
        <v>16201747</v>
      </c>
      <c r="Q285" s="34">
        <f>SUM(Q276:Q284)</f>
        <v>18201186</v>
      </c>
      <c r="R285" s="34">
        <f>SUM(R276:R284)</f>
        <v>15894131</v>
      </c>
      <c r="S285" s="34">
        <f>SUM(S276:S284)</f>
        <v>25417624</v>
      </c>
      <c r="T285" s="39">
        <f t="shared" si="70"/>
        <v>1.5991829940246498</v>
      </c>
      <c r="U285" s="39">
        <f t="shared" si="71"/>
        <v>-0.87189511106425743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1375692</v>
      </c>
      <c r="E288" s="33">
        <v>1375692</v>
      </c>
      <c r="F288" s="33">
        <v>980585</v>
      </c>
      <c r="G288" s="38">
        <f t="shared" si="64"/>
        <v>0.71279399749362504</v>
      </c>
      <c r="H288" s="33">
        <v>547596</v>
      </c>
      <c r="I288" s="38">
        <f t="shared" si="65"/>
        <v>0.39805130799626659</v>
      </c>
      <c r="J288" s="33">
        <v>784781</v>
      </c>
      <c r="K288" s="38">
        <f t="shared" si="66"/>
        <v>0.57046271985299035</v>
      </c>
      <c r="L288" s="33">
        <v>513948</v>
      </c>
      <c r="M288" s="38">
        <f t="shared" si="67"/>
        <v>0.37359234479810888</v>
      </c>
      <c r="N288" s="33">
        <f t="shared" si="68"/>
        <v>2826910</v>
      </c>
      <c r="O288" s="38">
        <f t="shared" si="69"/>
        <v>2.0549003701409907</v>
      </c>
      <c r="P288" s="33">
        <v>1296156</v>
      </c>
      <c r="Q288" s="33">
        <v>5285716</v>
      </c>
      <c r="R288" s="33">
        <v>5285716</v>
      </c>
      <c r="S288" s="33">
        <v>4318923</v>
      </c>
      <c r="T288" s="38">
        <f t="shared" si="70"/>
        <v>0.81709327553731603</v>
      </c>
      <c r="U288" s="38">
        <f t="shared" si="71"/>
        <v>-0.60348291409367394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44439138</v>
      </c>
      <c r="E290" s="33">
        <v>44439138</v>
      </c>
      <c r="F290" s="33">
        <v>8608459</v>
      </c>
      <c r="G290" s="38">
        <f t="shared" si="64"/>
        <v>0.19371345591806935</v>
      </c>
      <c r="H290" s="33">
        <v>8776338</v>
      </c>
      <c r="I290" s="38">
        <f t="shared" si="65"/>
        <v>0.19749118445996861</v>
      </c>
      <c r="J290" s="33">
        <v>8346168</v>
      </c>
      <c r="K290" s="38">
        <f t="shared" si="66"/>
        <v>0.187811203718668</v>
      </c>
      <c r="L290" s="33">
        <v>8919633</v>
      </c>
      <c r="M290" s="38">
        <f t="shared" si="67"/>
        <v>0.20071570695183152</v>
      </c>
      <c r="N290" s="33">
        <f t="shared" si="68"/>
        <v>34650598</v>
      </c>
      <c r="O290" s="38">
        <f t="shared" si="69"/>
        <v>0.77973155104853742</v>
      </c>
      <c r="P290" s="33">
        <v>8486248</v>
      </c>
      <c r="Q290" s="33">
        <v>17870084</v>
      </c>
      <c r="R290" s="33">
        <v>41191367</v>
      </c>
      <c r="S290" s="33">
        <v>34244363</v>
      </c>
      <c r="T290" s="38">
        <f t="shared" si="70"/>
        <v>0.83134805892700769</v>
      </c>
      <c r="U290" s="38">
        <f t="shared" si="71"/>
        <v>5.1069094374804891E-2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2792929</v>
      </c>
      <c r="E291" s="33">
        <v>3366659</v>
      </c>
      <c r="F291" s="33">
        <v>651871</v>
      </c>
      <c r="G291" s="38">
        <f t="shared" si="64"/>
        <v>0.23340049102572963</v>
      </c>
      <c r="H291" s="33">
        <v>985754</v>
      </c>
      <c r="I291" s="38">
        <f t="shared" si="65"/>
        <v>0.35294631549889022</v>
      </c>
      <c r="J291" s="33">
        <v>719893</v>
      </c>
      <c r="K291" s="38">
        <f t="shared" si="66"/>
        <v>0.21383009090020699</v>
      </c>
      <c r="L291" s="33">
        <v>570204</v>
      </c>
      <c r="M291" s="38">
        <f t="shared" si="67"/>
        <v>0.16936791044177626</v>
      </c>
      <c r="N291" s="33">
        <f t="shared" si="68"/>
        <v>2927722</v>
      </c>
      <c r="O291" s="38">
        <f t="shared" si="69"/>
        <v>0.86962237636778772</v>
      </c>
      <c r="P291" s="33">
        <v>648644</v>
      </c>
      <c r="Q291" s="33">
        <v>2701551</v>
      </c>
      <c r="R291" s="33">
        <v>2804306</v>
      </c>
      <c r="S291" s="33">
        <v>2804629</v>
      </c>
      <c r="T291" s="38">
        <f t="shared" si="70"/>
        <v>1.0001151800124524</v>
      </c>
      <c r="U291" s="38">
        <f t="shared" si="71"/>
        <v>-0.12092919999259999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48607759</v>
      </c>
      <c r="E292" s="34">
        <f>SUM(E286:E291)</f>
        <v>49181489</v>
      </c>
      <c r="F292" s="34">
        <f>SUM(F286:F291)</f>
        <v>10240915</v>
      </c>
      <c r="G292" s="39">
        <f t="shared" si="64"/>
        <v>0.21068477976941913</v>
      </c>
      <c r="H292" s="34">
        <f>SUM(H286:H291)</f>
        <v>10309688</v>
      </c>
      <c r="I292" s="39">
        <f t="shared" si="65"/>
        <v>0.2120996361918269</v>
      </c>
      <c r="J292" s="34">
        <f>SUM(J286:J291)</f>
        <v>9850842</v>
      </c>
      <c r="K292" s="39">
        <f t="shared" si="66"/>
        <v>0.20029572508469598</v>
      </c>
      <c r="L292" s="34">
        <f>SUM(L286:L291)</f>
        <v>10003785</v>
      </c>
      <c r="M292" s="39">
        <f t="shared" si="67"/>
        <v>0.20340549266412003</v>
      </c>
      <c r="N292" s="34">
        <f t="shared" si="68"/>
        <v>40405230</v>
      </c>
      <c r="O292" s="39">
        <f t="shared" si="69"/>
        <v>0.82155361339303901</v>
      </c>
      <c r="P292" s="34">
        <f>SUM(P286:P291)</f>
        <v>10431048</v>
      </c>
      <c r="Q292" s="34">
        <f>SUM(Q286:Q291)</f>
        <v>25857351</v>
      </c>
      <c r="R292" s="34">
        <f>SUM(R286:R291)</f>
        <v>49281389</v>
      </c>
      <c r="S292" s="34">
        <f>SUM(S286:S291)</f>
        <v>41367915</v>
      </c>
      <c r="T292" s="39">
        <f t="shared" si="70"/>
        <v>0.83942266724665571</v>
      </c>
      <c r="U292" s="39">
        <f t="shared" si="71"/>
        <v>-4.0960697333575657E-2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43502083</v>
      </c>
      <c r="E293" s="33">
        <v>43502083</v>
      </c>
      <c r="F293" s="33">
        <v>11374098</v>
      </c>
      <c r="G293" s="38">
        <f t="shared" si="64"/>
        <v>0.26146099716650351</v>
      </c>
      <c r="H293" s="33">
        <v>10572657</v>
      </c>
      <c r="I293" s="38">
        <f t="shared" si="65"/>
        <v>0.24303794832077352</v>
      </c>
      <c r="J293" s="33">
        <v>10167815</v>
      </c>
      <c r="K293" s="38">
        <f t="shared" si="66"/>
        <v>0.23373168130822608</v>
      </c>
      <c r="L293" s="33">
        <v>10016558</v>
      </c>
      <c r="M293" s="38">
        <f t="shared" si="67"/>
        <v>0.23025467539106115</v>
      </c>
      <c r="N293" s="33">
        <f t="shared" si="68"/>
        <v>42131128</v>
      </c>
      <c r="O293" s="38">
        <f t="shared" si="69"/>
        <v>0.96848530218656426</v>
      </c>
      <c r="P293" s="33">
        <v>10105806</v>
      </c>
      <c r="Q293" s="33">
        <v>41909723</v>
      </c>
      <c r="R293" s="33">
        <v>41909723</v>
      </c>
      <c r="S293" s="33">
        <v>38748033</v>
      </c>
      <c r="T293" s="38">
        <f t="shared" si="70"/>
        <v>0.92455951092781019</v>
      </c>
      <c r="U293" s="38">
        <f t="shared" si="71"/>
        <v>-8.831358923771182E-3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3933907</v>
      </c>
      <c r="E295" s="33">
        <v>3777606</v>
      </c>
      <c r="F295" s="33">
        <v>850402</v>
      </c>
      <c r="G295" s="38">
        <f t="shared" si="64"/>
        <v>0.21617237011449431</v>
      </c>
      <c r="H295" s="33">
        <v>948534</v>
      </c>
      <c r="I295" s="38">
        <f t="shared" si="65"/>
        <v>0.24111754548340875</v>
      </c>
      <c r="J295" s="33">
        <v>849074</v>
      </c>
      <c r="K295" s="38">
        <f t="shared" si="66"/>
        <v>0.2247651025543691</v>
      </c>
      <c r="L295" s="33">
        <v>834838</v>
      </c>
      <c r="M295" s="38">
        <f t="shared" si="67"/>
        <v>0.220996578256176</v>
      </c>
      <c r="N295" s="33">
        <f t="shared" si="68"/>
        <v>3482848</v>
      </c>
      <c r="O295" s="38">
        <f t="shared" si="69"/>
        <v>0.92197227556288297</v>
      </c>
      <c r="P295" s="33">
        <v>853495</v>
      </c>
      <c r="Q295" s="33">
        <v>4962247</v>
      </c>
      <c r="R295" s="33">
        <v>4921747</v>
      </c>
      <c r="S295" s="33">
        <v>3046318</v>
      </c>
      <c r="T295" s="38">
        <f t="shared" si="70"/>
        <v>0.61895054743772893</v>
      </c>
      <c r="U295" s="38">
        <f t="shared" si="71"/>
        <v>-2.1859530518632209E-2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6760842</v>
      </c>
      <c r="E296" s="33">
        <v>8000034</v>
      </c>
      <c r="F296" s="33">
        <v>1504018</v>
      </c>
      <c r="G296" s="38">
        <f t="shared" si="64"/>
        <v>0.22246016102728033</v>
      </c>
      <c r="H296" s="33">
        <v>1094714</v>
      </c>
      <c r="I296" s="38">
        <f t="shared" si="65"/>
        <v>0.16191977271470032</v>
      </c>
      <c r="J296" s="33">
        <v>1511549</v>
      </c>
      <c r="K296" s="38">
        <f t="shared" si="66"/>
        <v>0.18894282199300652</v>
      </c>
      <c r="L296" s="33">
        <v>898591</v>
      </c>
      <c r="M296" s="38">
        <f t="shared" si="67"/>
        <v>0.1123233976255601</v>
      </c>
      <c r="N296" s="33">
        <f t="shared" si="68"/>
        <v>5008872</v>
      </c>
      <c r="O296" s="38">
        <f t="shared" si="69"/>
        <v>0.62610633904805901</v>
      </c>
      <c r="P296" s="33">
        <v>1001666</v>
      </c>
      <c r="Q296" s="33">
        <v>6309618</v>
      </c>
      <c r="R296" s="33">
        <v>6218367</v>
      </c>
      <c r="S296" s="33">
        <v>5362524</v>
      </c>
      <c r="T296" s="38">
        <f t="shared" si="70"/>
        <v>0.86236852858636359</v>
      </c>
      <c r="U296" s="38">
        <f t="shared" si="71"/>
        <v>-0.10290356266460077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54196832</v>
      </c>
      <c r="E298" s="34">
        <f>SUM(E293:E297)</f>
        <v>55279723</v>
      </c>
      <c r="F298" s="34">
        <f>SUM(F293:F297)</f>
        <v>13728518</v>
      </c>
      <c r="G298" s="39">
        <f t="shared" si="64"/>
        <v>0.25330849596522542</v>
      </c>
      <c r="H298" s="34">
        <f>SUM(H293:H297)</f>
        <v>12615905</v>
      </c>
      <c r="I298" s="39">
        <f t="shared" si="65"/>
        <v>0.23277938090551123</v>
      </c>
      <c r="J298" s="34">
        <f>SUM(J293:J297)</f>
        <v>12528438</v>
      </c>
      <c r="K298" s="39">
        <f t="shared" si="66"/>
        <v>0.22663713419837506</v>
      </c>
      <c r="L298" s="34">
        <f>SUM(L293:L297)</f>
        <v>11749987</v>
      </c>
      <c r="M298" s="39">
        <f t="shared" si="67"/>
        <v>0.2125550990912165</v>
      </c>
      <c r="N298" s="34">
        <f t="shared" si="68"/>
        <v>50622848</v>
      </c>
      <c r="O298" s="39">
        <f t="shared" si="69"/>
        <v>0.91575798959774091</v>
      </c>
      <c r="P298" s="34">
        <f>SUM(P293:P297)</f>
        <v>11960967</v>
      </c>
      <c r="Q298" s="34">
        <f>SUM(Q293:Q297)</f>
        <v>53181588</v>
      </c>
      <c r="R298" s="34">
        <f>SUM(R293:R297)</f>
        <v>53049837</v>
      </c>
      <c r="S298" s="34">
        <f>SUM(S293:S297)</f>
        <v>47156875</v>
      </c>
      <c r="T298" s="39">
        <f t="shared" si="70"/>
        <v>0.88891649186405608</v>
      </c>
      <c r="U298" s="39">
        <f t="shared" si="71"/>
        <v>-1.7639042060729748E-2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151092119</v>
      </c>
      <c r="E299" s="34">
        <f>SUM(E263:E266,E268:E274,E276:E284,E286:E291,E293:E297)</f>
        <v>153430929</v>
      </c>
      <c r="F299" s="34">
        <f>SUM(F263:F266,F268:F274,F276:F284,F286:F291,F293:F297)</f>
        <v>34129832</v>
      </c>
      <c r="G299" s="39">
        <f t="shared" si="64"/>
        <v>0.22588757260065961</v>
      </c>
      <c r="H299" s="34">
        <f>SUM(H263:H266,H268:H274,H276:H284,H286:H291,H293:H297)</f>
        <v>37182788</v>
      </c>
      <c r="I299" s="39">
        <f t="shared" si="65"/>
        <v>0.24609349743781142</v>
      </c>
      <c r="J299" s="34">
        <f>SUM(J263:J266,J268:J274,J276:J284,J286:J291,J293:J297)</f>
        <v>33316687</v>
      </c>
      <c r="K299" s="39">
        <f t="shared" si="66"/>
        <v>0.2171445302270183</v>
      </c>
      <c r="L299" s="34">
        <f>SUM(L263:L266,L268:L274,L276:L284,L286:L291,L293:L297)</f>
        <v>31357019</v>
      </c>
      <c r="M299" s="39">
        <f t="shared" si="67"/>
        <v>0.20437221624331037</v>
      </c>
      <c r="N299" s="34">
        <f t="shared" si="68"/>
        <v>135986326</v>
      </c>
      <c r="O299" s="39">
        <f t="shared" si="69"/>
        <v>0.88630321726071282</v>
      </c>
      <c r="P299" s="34">
        <f>SUM(P263:P266,P268:P274,P276:P284,P286:P291,P293:P297)</f>
        <v>46100657</v>
      </c>
      <c r="Q299" s="34">
        <f>SUM(Q263:Q266,Q268:Q274,Q276:Q284,Q286:Q291,Q293:Q297)</f>
        <v>146205820</v>
      </c>
      <c r="R299" s="34">
        <f>SUM(R263:R266,R268:R274,R276:R284,R286:R291,R293:R297)</f>
        <v>147191602</v>
      </c>
      <c r="S299" s="34">
        <f>SUM(S263:S266,S268:S274,S276:S284,S286:S291,S293:S297)</f>
        <v>142383797</v>
      </c>
      <c r="T299" s="39">
        <f t="shared" si="70"/>
        <v>0.96733641773937618</v>
      </c>
      <c r="U299" s="39">
        <f t="shared" si="71"/>
        <v>-0.3198140538430938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3972217206</v>
      </c>
      <c r="E302" s="33">
        <v>3903765629</v>
      </c>
      <c r="F302" s="33">
        <v>741664813</v>
      </c>
      <c r="G302" s="38">
        <f t="shared" ref="G302:G339" si="72">IF(($D302     =0),0,($F302     /$D302     ))</f>
        <v>0.18671305584189143</v>
      </c>
      <c r="H302" s="33">
        <v>1010424627</v>
      </c>
      <c r="I302" s="38">
        <f t="shared" ref="I302:I339" si="73">IF(($D302     =0),0,($H302     /$D302     ))</f>
        <v>0.25437295459920023</v>
      </c>
      <c r="J302" s="33">
        <v>923851392</v>
      </c>
      <c r="K302" s="38">
        <f t="shared" ref="K302:K339" si="74">IF(($E302     =0),0,($J302     /$E302     ))</f>
        <v>0.23665646962434486</v>
      </c>
      <c r="L302" s="33">
        <v>972385325</v>
      </c>
      <c r="M302" s="38">
        <f t="shared" ref="M302:M339" si="75">IF(($E302     =0),0,($L302     /$E302     ))</f>
        <v>0.24908906358937563</v>
      </c>
      <c r="N302" s="33">
        <f t="shared" ref="N302:N339" si="76">$F302     +$H302     +$J302     +$L302</f>
        <v>3648326157</v>
      </c>
      <c r="O302" s="38">
        <f t="shared" ref="O302:O339" si="77">IF(($E302     =0),0,($N302     /$E302     ))</f>
        <v>0.9345658791341338</v>
      </c>
      <c r="P302" s="33">
        <v>764848498</v>
      </c>
      <c r="Q302" s="33">
        <v>3162129348</v>
      </c>
      <c r="R302" s="33">
        <v>3144412732</v>
      </c>
      <c r="S302" s="33">
        <v>3091268251</v>
      </c>
      <c r="T302" s="38">
        <f t="shared" ref="T302:T339" si="78">IF(($R302     =0),0,($S302     /$R302     ))</f>
        <v>0.98309875785097789</v>
      </c>
      <c r="U302" s="38">
        <f t="shared" ref="U302:U339" si="79">IF(($P302     =0),0,(($L302     /$P302     )-1))</f>
        <v>0.27134370733901858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3972217206</v>
      </c>
      <c r="E303" s="34">
        <f>E302</f>
        <v>3903765629</v>
      </c>
      <c r="F303" s="34">
        <f>F302</f>
        <v>741664813</v>
      </c>
      <c r="G303" s="39">
        <f t="shared" si="72"/>
        <v>0.18671305584189143</v>
      </c>
      <c r="H303" s="34">
        <f>H302</f>
        <v>1010424627</v>
      </c>
      <c r="I303" s="39">
        <f t="shared" si="73"/>
        <v>0.25437295459920023</v>
      </c>
      <c r="J303" s="34">
        <f>J302</f>
        <v>923851392</v>
      </c>
      <c r="K303" s="39">
        <f t="shared" si="74"/>
        <v>0.23665646962434486</v>
      </c>
      <c r="L303" s="34">
        <f>L302</f>
        <v>972385325</v>
      </c>
      <c r="M303" s="39">
        <f t="shared" si="75"/>
        <v>0.24908906358937563</v>
      </c>
      <c r="N303" s="34">
        <f t="shared" si="76"/>
        <v>3648326157</v>
      </c>
      <c r="O303" s="39">
        <f t="shared" si="77"/>
        <v>0.9345658791341338</v>
      </c>
      <c r="P303" s="34">
        <f>P302</f>
        <v>764848498</v>
      </c>
      <c r="Q303" s="34">
        <f>Q302</f>
        <v>3162129348</v>
      </c>
      <c r="R303" s="34">
        <f>R302</f>
        <v>3144412732</v>
      </c>
      <c r="S303" s="34">
        <f>S302</f>
        <v>3091268251</v>
      </c>
      <c r="T303" s="39">
        <f t="shared" si="78"/>
        <v>0.98309875785097789</v>
      </c>
      <c r="U303" s="39">
        <f t="shared" si="79"/>
        <v>0.27134370733901858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23633618</v>
      </c>
      <c r="E304" s="33">
        <v>27531278</v>
      </c>
      <c r="F304" s="33">
        <v>3538866</v>
      </c>
      <c r="G304" s="38">
        <f t="shared" si="72"/>
        <v>0.1497386477178399</v>
      </c>
      <c r="H304" s="33">
        <v>4631257</v>
      </c>
      <c r="I304" s="38">
        <f t="shared" si="73"/>
        <v>0.19596055923388456</v>
      </c>
      <c r="J304" s="33">
        <v>7151529</v>
      </c>
      <c r="K304" s="38">
        <f t="shared" si="74"/>
        <v>0.25976015352429332</v>
      </c>
      <c r="L304" s="33">
        <v>7728589</v>
      </c>
      <c r="M304" s="38">
        <f t="shared" si="75"/>
        <v>0.28072031381906792</v>
      </c>
      <c r="N304" s="33">
        <f t="shared" si="76"/>
        <v>23050241</v>
      </c>
      <c r="O304" s="38">
        <f t="shared" si="77"/>
        <v>0.83723832217305716</v>
      </c>
      <c r="P304" s="33">
        <v>4417958</v>
      </c>
      <c r="Q304" s="33">
        <v>28664760</v>
      </c>
      <c r="R304" s="33">
        <v>22128550</v>
      </c>
      <c r="S304" s="33">
        <v>16312035</v>
      </c>
      <c r="T304" s="38">
        <f t="shared" si="78"/>
        <v>0.73714884165478534</v>
      </c>
      <c r="U304" s="38">
        <f t="shared" si="79"/>
        <v>0.74935773495356894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21192300</v>
      </c>
      <c r="E305" s="33">
        <v>17957359</v>
      </c>
      <c r="F305" s="33">
        <v>4964882</v>
      </c>
      <c r="G305" s="38">
        <f t="shared" si="72"/>
        <v>0.23427763857627534</v>
      </c>
      <c r="H305" s="33">
        <v>6104912</v>
      </c>
      <c r="I305" s="38">
        <f t="shared" si="73"/>
        <v>0.28807217715868499</v>
      </c>
      <c r="J305" s="33">
        <v>3762709</v>
      </c>
      <c r="K305" s="38">
        <f t="shared" si="74"/>
        <v>0.20953576748117583</v>
      </c>
      <c r="L305" s="33">
        <v>2511852</v>
      </c>
      <c r="M305" s="38">
        <f t="shared" si="75"/>
        <v>0.13987869819832638</v>
      </c>
      <c r="N305" s="33">
        <f t="shared" si="76"/>
        <v>17344355</v>
      </c>
      <c r="O305" s="38">
        <f t="shared" si="77"/>
        <v>0.9658633544052887</v>
      </c>
      <c r="P305" s="33">
        <v>4601632</v>
      </c>
      <c r="Q305" s="33">
        <v>29901822</v>
      </c>
      <c r="R305" s="33">
        <v>27014684</v>
      </c>
      <c r="S305" s="33">
        <v>26627418</v>
      </c>
      <c r="T305" s="38">
        <f t="shared" si="78"/>
        <v>0.98566461114259196</v>
      </c>
      <c r="U305" s="38">
        <f t="shared" si="79"/>
        <v>-0.45413887942364795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36875740</v>
      </c>
      <c r="E306" s="33">
        <v>36680638</v>
      </c>
      <c r="F306" s="33">
        <v>8745625</v>
      </c>
      <c r="G306" s="38">
        <f t="shared" si="72"/>
        <v>0.2371647321518158</v>
      </c>
      <c r="H306" s="33">
        <v>10110502</v>
      </c>
      <c r="I306" s="38">
        <f t="shared" si="73"/>
        <v>0.27417760294437482</v>
      </c>
      <c r="J306" s="33">
        <v>8210373</v>
      </c>
      <c r="K306" s="38">
        <f t="shared" si="74"/>
        <v>0.22383397475256564</v>
      </c>
      <c r="L306" s="33">
        <v>9025359</v>
      </c>
      <c r="M306" s="38">
        <f t="shared" si="75"/>
        <v>0.24605239963383407</v>
      </c>
      <c r="N306" s="33">
        <f t="shared" si="76"/>
        <v>36091859</v>
      </c>
      <c r="O306" s="38">
        <f t="shared" si="77"/>
        <v>0.983948507111572</v>
      </c>
      <c r="P306" s="33">
        <v>-5348412</v>
      </c>
      <c r="Q306" s="33">
        <v>14373700</v>
      </c>
      <c r="R306" s="33">
        <v>35316075</v>
      </c>
      <c r="S306" s="33">
        <v>13392643</v>
      </c>
      <c r="T306" s="38">
        <f t="shared" si="78"/>
        <v>0.37922229466326596</v>
      </c>
      <c r="U306" s="38">
        <f t="shared" si="79"/>
        <v>-2.6874838737180307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61925937</v>
      </c>
      <c r="E307" s="33">
        <v>58533366</v>
      </c>
      <c r="F307" s="33">
        <v>11895617</v>
      </c>
      <c r="G307" s="38">
        <f t="shared" si="72"/>
        <v>0.19209425930850269</v>
      </c>
      <c r="H307" s="33">
        <v>15923880</v>
      </c>
      <c r="I307" s="38">
        <f t="shared" si="73"/>
        <v>0.25714394923083683</v>
      </c>
      <c r="J307" s="33">
        <v>15865681</v>
      </c>
      <c r="K307" s="38">
        <f t="shared" si="74"/>
        <v>0.27105362435503882</v>
      </c>
      <c r="L307" s="33">
        <v>16241338</v>
      </c>
      <c r="M307" s="38">
        <f t="shared" si="75"/>
        <v>0.27747145106946353</v>
      </c>
      <c r="N307" s="33">
        <f t="shared" si="76"/>
        <v>59926516</v>
      </c>
      <c r="O307" s="38">
        <f t="shared" si="77"/>
        <v>1.0238009548263465</v>
      </c>
      <c r="P307" s="33">
        <v>17590535</v>
      </c>
      <c r="Q307" s="33">
        <v>62765034</v>
      </c>
      <c r="R307" s="33">
        <v>65744520</v>
      </c>
      <c r="S307" s="33">
        <v>49365941</v>
      </c>
      <c r="T307" s="38">
        <f t="shared" si="78"/>
        <v>0.75087537333910115</v>
      </c>
      <c r="U307" s="38">
        <f t="shared" si="79"/>
        <v>-7.6700168584980521E-2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62940038</v>
      </c>
      <c r="E308" s="33">
        <v>76536328</v>
      </c>
      <c r="F308" s="33">
        <v>8632542</v>
      </c>
      <c r="G308" s="38">
        <f t="shared" si="72"/>
        <v>0.13715501728804166</v>
      </c>
      <c r="H308" s="33">
        <v>13259535</v>
      </c>
      <c r="I308" s="38">
        <f t="shared" si="73"/>
        <v>0.21066931990095081</v>
      </c>
      <c r="J308" s="33">
        <v>11398368</v>
      </c>
      <c r="K308" s="38">
        <f t="shared" si="74"/>
        <v>0.14892755241667721</v>
      </c>
      <c r="L308" s="33">
        <v>12751513</v>
      </c>
      <c r="M308" s="38">
        <f t="shared" si="75"/>
        <v>0.16660732665408248</v>
      </c>
      <c r="N308" s="33">
        <f t="shared" si="76"/>
        <v>46041958</v>
      </c>
      <c r="O308" s="38">
        <f t="shared" si="77"/>
        <v>0.60156998909067072</v>
      </c>
      <c r="P308" s="33">
        <v>10319266</v>
      </c>
      <c r="Q308" s="33">
        <v>51607271</v>
      </c>
      <c r="R308" s="33">
        <v>60353511</v>
      </c>
      <c r="S308" s="33">
        <v>38652386</v>
      </c>
      <c r="T308" s="38">
        <f t="shared" si="78"/>
        <v>0.64043309758731348</v>
      </c>
      <c r="U308" s="38">
        <f t="shared" si="79"/>
        <v>0.23569961274377471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48927636</v>
      </c>
      <c r="E309" s="33">
        <v>48927636</v>
      </c>
      <c r="F309" s="33">
        <v>8080721</v>
      </c>
      <c r="G309" s="38">
        <f t="shared" si="72"/>
        <v>0.16515657940228298</v>
      </c>
      <c r="H309" s="33">
        <v>11282979</v>
      </c>
      <c r="I309" s="38">
        <f t="shared" si="73"/>
        <v>0.23060543942895587</v>
      </c>
      <c r="J309" s="33">
        <v>13099739</v>
      </c>
      <c r="K309" s="38">
        <f t="shared" si="74"/>
        <v>0.26773701063341787</v>
      </c>
      <c r="L309" s="33">
        <v>11609968</v>
      </c>
      <c r="M309" s="38">
        <f t="shared" si="75"/>
        <v>0.23728855405971383</v>
      </c>
      <c r="N309" s="33">
        <f t="shared" si="76"/>
        <v>44073407</v>
      </c>
      <c r="O309" s="38">
        <f t="shared" si="77"/>
        <v>0.90078758352437061</v>
      </c>
      <c r="P309" s="33">
        <v>11013600</v>
      </c>
      <c r="Q309" s="33">
        <v>46985752</v>
      </c>
      <c r="R309" s="33">
        <v>50636948</v>
      </c>
      <c r="S309" s="33">
        <v>41820093</v>
      </c>
      <c r="T309" s="38">
        <f t="shared" si="78"/>
        <v>0.82588099503943246</v>
      </c>
      <c r="U309" s="38">
        <f t="shared" si="79"/>
        <v>5.414832570639927E-2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255495269</v>
      </c>
      <c r="E310" s="34">
        <f>SUM(E304:E309)</f>
        <v>266166605</v>
      </c>
      <c r="F310" s="34">
        <f>SUM(F304:F309)</f>
        <v>45858253</v>
      </c>
      <c r="G310" s="39">
        <f t="shared" si="72"/>
        <v>0.17948767967206469</v>
      </c>
      <c r="H310" s="34">
        <f>SUM(H304:H309)</f>
        <v>61313065</v>
      </c>
      <c r="I310" s="39">
        <f t="shared" si="73"/>
        <v>0.23997730071471499</v>
      </c>
      <c r="J310" s="34">
        <f>SUM(J304:J309)</f>
        <v>59488399</v>
      </c>
      <c r="K310" s="39">
        <f t="shared" si="74"/>
        <v>0.22350061158123125</v>
      </c>
      <c r="L310" s="34">
        <f>SUM(L304:L309)</f>
        <v>59868619</v>
      </c>
      <c r="M310" s="39">
        <f t="shared" si="75"/>
        <v>0.22492911535615071</v>
      </c>
      <c r="N310" s="34">
        <f t="shared" si="76"/>
        <v>226528336</v>
      </c>
      <c r="O310" s="39">
        <f t="shared" si="77"/>
        <v>0.8510772266115052</v>
      </c>
      <c r="P310" s="34">
        <f>SUM(P304:P309)</f>
        <v>42594579</v>
      </c>
      <c r="Q310" s="34">
        <f>SUM(Q304:Q309)</f>
        <v>234298339</v>
      </c>
      <c r="R310" s="34">
        <f>SUM(R304:R309)</f>
        <v>261194288</v>
      </c>
      <c r="S310" s="34">
        <f>SUM(S304:S309)</f>
        <v>186170516</v>
      </c>
      <c r="T310" s="39">
        <f t="shared" si="78"/>
        <v>0.71276641394240592</v>
      </c>
      <c r="U310" s="39">
        <f t="shared" si="79"/>
        <v>0.40554550380695153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43011938</v>
      </c>
      <c r="E311" s="33">
        <v>51800053</v>
      </c>
      <c r="F311" s="33">
        <v>6856519</v>
      </c>
      <c r="G311" s="38">
        <f t="shared" si="72"/>
        <v>0.15940967365850847</v>
      </c>
      <c r="H311" s="33">
        <v>8128191</v>
      </c>
      <c r="I311" s="38">
        <f t="shared" si="73"/>
        <v>0.18897523287604479</v>
      </c>
      <c r="J311" s="33">
        <v>7705959</v>
      </c>
      <c r="K311" s="38">
        <f t="shared" si="74"/>
        <v>0.1487635350488927</v>
      </c>
      <c r="L311" s="33">
        <v>9535596</v>
      </c>
      <c r="M311" s="38">
        <f t="shared" si="75"/>
        <v>0.18408467651567847</v>
      </c>
      <c r="N311" s="33">
        <f t="shared" si="76"/>
        <v>32226265</v>
      </c>
      <c r="O311" s="38">
        <f t="shared" si="77"/>
        <v>0.62212803141340411</v>
      </c>
      <c r="P311" s="33">
        <v>7205803</v>
      </c>
      <c r="Q311" s="33">
        <v>42200398</v>
      </c>
      <c r="R311" s="33">
        <v>40342678</v>
      </c>
      <c r="S311" s="33">
        <v>28163811</v>
      </c>
      <c r="T311" s="38">
        <f t="shared" si="78"/>
        <v>0.69811456244922565</v>
      </c>
      <c r="U311" s="38">
        <f t="shared" si="79"/>
        <v>0.32332177274344032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185250764</v>
      </c>
      <c r="E312" s="33">
        <v>186531864</v>
      </c>
      <c r="F312" s="33">
        <v>22867751</v>
      </c>
      <c r="G312" s="38">
        <f t="shared" si="72"/>
        <v>0.12344214137761937</v>
      </c>
      <c r="H312" s="33">
        <v>60250860</v>
      </c>
      <c r="I312" s="38">
        <f t="shared" si="73"/>
        <v>0.3252394683781169</v>
      </c>
      <c r="J312" s="33">
        <v>30535684</v>
      </c>
      <c r="K312" s="38">
        <f t="shared" si="74"/>
        <v>0.16370224017061236</v>
      </c>
      <c r="L312" s="33">
        <v>29968605</v>
      </c>
      <c r="M312" s="38">
        <f t="shared" si="75"/>
        <v>0.16066212151292286</v>
      </c>
      <c r="N312" s="33">
        <f t="shared" si="76"/>
        <v>143622900</v>
      </c>
      <c r="O312" s="38">
        <f t="shared" si="77"/>
        <v>0.76996442816869082</v>
      </c>
      <c r="P312" s="33">
        <v>30222181</v>
      </c>
      <c r="Q312" s="33">
        <v>165963200</v>
      </c>
      <c r="R312" s="33">
        <v>228587338</v>
      </c>
      <c r="S312" s="33">
        <v>158870501</v>
      </c>
      <c r="T312" s="38">
        <f t="shared" si="78"/>
        <v>0.69501006656807907</v>
      </c>
      <c r="U312" s="38">
        <f t="shared" si="79"/>
        <v>-8.390393797191531E-3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236448330</v>
      </c>
      <c r="E313" s="33">
        <v>248251092</v>
      </c>
      <c r="F313" s="33">
        <v>28987651</v>
      </c>
      <c r="G313" s="38">
        <f t="shared" si="72"/>
        <v>0.12259613337087219</v>
      </c>
      <c r="H313" s="33">
        <v>44806936</v>
      </c>
      <c r="I313" s="38">
        <f t="shared" si="73"/>
        <v>0.18949990469376543</v>
      </c>
      <c r="J313" s="33">
        <v>39039328</v>
      </c>
      <c r="K313" s="38">
        <f t="shared" si="74"/>
        <v>0.15725742708918275</v>
      </c>
      <c r="L313" s="33">
        <v>36444198</v>
      </c>
      <c r="M313" s="38">
        <f t="shared" si="75"/>
        <v>0.14680377720151178</v>
      </c>
      <c r="N313" s="33">
        <f t="shared" si="76"/>
        <v>149278113</v>
      </c>
      <c r="O313" s="38">
        <f t="shared" si="77"/>
        <v>0.60131905885030301</v>
      </c>
      <c r="P313" s="33">
        <v>34408042</v>
      </c>
      <c r="Q313" s="33">
        <v>281077933</v>
      </c>
      <c r="R313" s="33">
        <v>274537730</v>
      </c>
      <c r="S313" s="33">
        <v>151714739</v>
      </c>
      <c r="T313" s="38">
        <f t="shared" si="78"/>
        <v>0.55261890232719557</v>
      </c>
      <c r="U313" s="38">
        <f t="shared" si="79"/>
        <v>5.9176747110457395E-2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225937120</v>
      </c>
      <c r="E314" s="33">
        <v>225738320</v>
      </c>
      <c r="F314" s="33">
        <v>11314570</v>
      </c>
      <c r="G314" s="38">
        <f t="shared" si="72"/>
        <v>5.0078402344864804E-2</v>
      </c>
      <c r="H314" s="33">
        <v>13007258</v>
      </c>
      <c r="I314" s="38">
        <f t="shared" si="73"/>
        <v>5.7570256715673812E-2</v>
      </c>
      <c r="J314" s="33">
        <v>13323696</v>
      </c>
      <c r="K314" s="38">
        <f t="shared" si="74"/>
        <v>5.9022748109403847E-2</v>
      </c>
      <c r="L314" s="33">
        <v>13006111</v>
      </c>
      <c r="M314" s="38">
        <f t="shared" si="75"/>
        <v>5.761587576269727E-2</v>
      </c>
      <c r="N314" s="33">
        <f t="shared" si="76"/>
        <v>50651635</v>
      </c>
      <c r="O314" s="38">
        <f t="shared" si="77"/>
        <v>0.22438208541642377</v>
      </c>
      <c r="P314" s="33">
        <v>16583700</v>
      </c>
      <c r="Q314" s="33">
        <v>111459048</v>
      </c>
      <c r="R314" s="33">
        <v>112838449</v>
      </c>
      <c r="S314" s="33">
        <v>70055124</v>
      </c>
      <c r="T314" s="38">
        <f t="shared" si="78"/>
        <v>0.62084444283703333</v>
      </c>
      <c r="U314" s="38">
        <f t="shared" si="79"/>
        <v>-0.21572924015750405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39353092</v>
      </c>
      <c r="E315" s="33">
        <v>37571989</v>
      </c>
      <c r="F315" s="33">
        <v>5897756</v>
      </c>
      <c r="G315" s="38">
        <f t="shared" si="72"/>
        <v>0.14986766478222346</v>
      </c>
      <c r="H315" s="33">
        <v>9018868</v>
      </c>
      <c r="I315" s="38">
        <f t="shared" si="73"/>
        <v>0.22917812912896399</v>
      </c>
      <c r="J315" s="33">
        <v>5834586</v>
      </c>
      <c r="K315" s="38">
        <f t="shared" si="74"/>
        <v>0.15529084712550087</v>
      </c>
      <c r="L315" s="33">
        <v>8141131</v>
      </c>
      <c r="M315" s="38">
        <f t="shared" si="75"/>
        <v>0.21668086296948505</v>
      </c>
      <c r="N315" s="33">
        <f t="shared" si="76"/>
        <v>28892341</v>
      </c>
      <c r="O315" s="38">
        <f t="shared" si="77"/>
        <v>0.76898619873438157</v>
      </c>
      <c r="P315" s="33">
        <v>6460553</v>
      </c>
      <c r="Q315" s="33">
        <v>34024651</v>
      </c>
      <c r="R315" s="33">
        <v>34170316</v>
      </c>
      <c r="S315" s="33">
        <v>27408724</v>
      </c>
      <c r="T315" s="38">
        <f t="shared" si="78"/>
        <v>0.80212088176181928</v>
      </c>
      <c r="U315" s="38">
        <f t="shared" si="79"/>
        <v>0.26012912516931608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62811080</v>
      </c>
      <c r="E316" s="33">
        <v>68846762</v>
      </c>
      <c r="F316" s="33">
        <v>9094593</v>
      </c>
      <c r="G316" s="38">
        <f t="shared" si="72"/>
        <v>0.14479281362460253</v>
      </c>
      <c r="H316" s="33">
        <v>14356147</v>
      </c>
      <c r="I316" s="38">
        <f t="shared" si="73"/>
        <v>0.22856074119406958</v>
      </c>
      <c r="J316" s="33">
        <v>22655217</v>
      </c>
      <c r="K316" s="38">
        <f t="shared" si="74"/>
        <v>0.32906728423916293</v>
      </c>
      <c r="L316" s="33">
        <v>15414780</v>
      </c>
      <c r="M316" s="38">
        <f t="shared" si="75"/>
        <v>0.22389985457849129</v>
      </c>
      <c r="N316" s="33">
        <f t="shared" si="76"/>
        <v>61520737</v>
      </c>
      <c r="O316" s="38">
        <f t="shared" si="77"/>
        <v>0.89358940366723416</v>
      </c>
      <c r="P316" s="33">
        <v>13693608</v>
      </c>
      <c r="Q316" s="33">
        <v>60456931</v>
      </c>
      <c r="R316" s="33">
        <v>66811820</v>
      </c>
      <c r="S316" s="33">
        <v>57138843</v>
      </c>
      <c r="T316" s="38">
        <f t="shared" si="78"/>
        <v>0.85522057324587175</v>
      </c>
      <c r="U316" s="38">
        <f t="shared" si="79"/>
        <v>0.12569163656503091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792812324</v>
      </c>
      <c r="E317" s="34">
        <f>SUM(E311:E316)</f>
        <v>818740080</v>
      </c>
      <c r="F317" s="34">
        <f>SUM(F311:F316)</f>
        <v>85018840</v>
      </c>
      <c r="G317" s="39">
        <f t="shared" si="72"/>
        <v>0.10723703129518961</v>
      </c>
      <c r="H317" s="34">
        <f>SUM(H311:H316)</f>
        <v>149568260</v>
      </c>
      <c r="I317" s="39">
        <f t="shared" si="73"/>
        <v>0.18865531661437696</v>
      </c>
      <c r="J317" s="34">
        <f>SUM(J311:J316)</f>
        <v>119094470</v>
      </c>
      <c r="K317" s="39">
        <f t="shared" si="74"/>
        <v>0.14546065706225106</v>
      </c>
      <c r="L317" s="34">
        <f>SUM(L311:L316)</f>
        <v>112510421</v>
      </c>
      <c r="M317" s="39">
        <f t="shared" si="75"/>
        <v>0.13741897306407669</v>
      </c>
      <c r="N317" s="34">
        <f t="shared" si="76"/>
        <v>466191991</v>
      </c>
      <c r="O317" s="39">
        <f t="shared" si="77"/>
        <v>0.56940169705628674</v>
      </c>
      <c r="P317" s="34">
        <f>SUM(P311:P316)</f>
        <v>108573887</v>
      </c>
      <c r="Q317" s="34">
        <f>SUM(Q311:Q316)</f>
        <v>695182161</v>
      </c>
      <c r="R317" s="34">
        <f>SUM(R311:R316)</f>
        <v>757288331</v>
      </c>
      <c r="S317" s="34">
        <f>SUM(S311:S316)</f>
        <v>493351742</v>
      </c>
      <c r="T317" s="39">
        <f t="shared" si="78"/>
        <v>0.65147146972214476</v>
      </c>
      <c r="U317" s="39">
        <f t="shared" si="79"/>
        <v>3.625672902361865E-2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37199048</v>
      </c>
      <c r="E318" s="33">
        <v>44904771</v>
      </c>
      <c r="F318" s="33">
        <v>7436465</v>
      </c>
      <c r="G318" s="38">
        <f t="shared" si="72"/>
        <v>0.19991008909690378</v>
      </c>
      <c r="H318" s="33">
        <v>8517628</v>
      </c>
      <c r="I318" s="38">
        <f t="shared" si="73"/>
        <v>0.22897435439745661</v>
      </c>
      <c r="J318" s="33">
        <v>15626231</v>
      </c>
      <c r="K318" s="38">
        <f t="shared" si="74"/>
        <v>0.34798598572076006</v>
      </c>
      <c r="L318" s="33">
        <v>12807891</v>
      </c>
      <c r="M318" s="38">
        <f t="shared" si="75"/>
        <v>0.28522338973736222</v>
      </c>
      <c r="N318" s="33">
        <f t="shared" si="76"/>
        <v>44388215</v>
      </c>
      <c r="O318" s="38">
        <f t="shared" si="77"/>
        <v>0.98849663435540069</v>
      </c>
      <c r="P318" s="33">
        <v>7076619</v>
      </c>
      <c r="Q318" s="33">
        <v>56344225</v>
      </c>
      <c r="R318" s="33">
        <v>27767623</v>
      </c>
      <c r="S318" s="33">
        <v>24012279</v>
      </c>
      <c r="T318" s="38">
        <f t="shared" si="78"/>
        <v>0.86475817537568844</v>
      </c>
      <c r="U318" s="38">
        <f t="shared" si="79"/>
        <v>0.80988845096789874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115406535</v>
      </c>
      <c r="E319" s="33">
        <v>120193104</v>
      </c>
      <c r="F319" s="33">
        <v>21342508</v>
      </c>
      <c r="G319" s="38">
        <f t="shared" si="72"/>
        <v>0.18493327089319508</v>
      </c>
      <c r="H319" s="33">
        <v>31874854</v>
      </c>
      <c r="I319" s="38">
        <f t="shared" si="73"/>
        <v>0.27619626566207883</v>
      </c>
      <c r="J319" s="33">
        <v>23105293</v>
      </c>
      <c r="K319" s="38">
        <f t="shared" si="74"/>
        <v>0.19223476415086177</v>
      </c>
      <c r="L319" s="33">
        <v>31788576</v>
      </c>
      <c r="M319" s="38">
        <f t="shared" si="75"/>
        <v>0.26447920007124537</v>
      </c>
      <c r="N319" s="33">
        <f t="shared" si="76"/>
        <v>108111231</v>
      </c>
      <c r="O319" s="38">
        <f t="shared" si="77"/>
        <v>0.8994794826165734</v>
      </c>
      <c r="P319" s="33">
        <v>28347978</v>
      </c>
      <c r="Q319" s="33">
        <v>119176385</v>
      </c>
      <c r="R319" s="33">
        <v>115830274</v>
      </c>
      <c r="S319" s="33">
        <v>104332976</v>
      </c>
      <c r="T319" s="38">
        <f t="shared" si="78"/>
        <v>0.90074012947599524</v>
      </c>
      <c r="U319" s="38">
        <f t="shared" si="79"/>
        <v>0.12137013793364737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4562610</v>
      </c>
      <c r="E320" s="33">
        <v>3914910</v>
      </c>
      <c r="F320" s="33">
        <v>423219</v>
      </c>
      <c r="G320" s="38">
        <f t="shared" si="72"/>
        <v>9.2758092407635107E-2</v>
      </c>
      <c r="H320" s="33">
        <v>596050</v>
      </c>
      <c r="I320" s="38">
        <f t="shared" si="73"/>
        <v>0.13063794626321337</v>
      </c>
      <c r="J320" s="33">
        <v>1272967</v>
      </c>
      <c r="K320" s="38">
        <f t="shared" si="74"/>
        <v>0.32515868819462007</v>
      </c>
      <c r="L320" s="33">
        <v>1360617</v>
      </c>
      <c r="M320" s="38">
        <f t="shared" si="75"/>
        <v>0.34754745319815783</v>
      </c>
      <c r="N320" s="33">
        <f t="shared" si="76"/>
        <v>3652853</v>
      </c>
      <c r="O320" s="38">
        <f t="shared" si="77"/>
        <v>0.93306180729569776</v>
      </c>
      <c r="P320" s="33">
        <v>1742701</v>
      </c>
      <c r="Q320" s="33">
        <v>5072600</v>
      </c>
      <c r="R320" s="33">
        <v>4571130</v>
      </c>
      <c r="S320" s="33">
        <v>3613714</v>
      </c>
      <c r="T320" s="38">
        <f t="shared" si="78"/>
        <v>0.79055157039944168</v>
      </c>
      <c r="U320" s="38">
        <f t="shared" si="79"/>
        <v>-0.21924816706939398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39298535</v>
      </c>
      <c r="E321" s="33">
        <v>44346635</v>
      </c>
      <c r="F321" s="33">
        <v>11397135</v>
      </c>
      <c r="G321" s="38">
        <f t="shared" si="72"/>
        <v>0.29001424607812987</v>
      </c>
      <c r="H321" s="33">
        <v>11974211</v>
      </c>
      <c r="I321" s="38">
        <f t="shared" si="73"/>
        <v>0.30469866115874294</v>
      </c>
      <c r="J321" s="33">
        <v>9873148</v>
      </c>
      <c r="K321" s="38">
        <f t="shared" si="74"/>
        <v>0.22263578736019091</v>
      </c>
      <c r="L321" s="33">
        <v>3144248</v>
      </c>
      <c r="M321" s="38">
        <f t="shared" si="75"/>
        <v>7.0901614068350396E-2</v>
      </c>
      <c r="N321" s="33">
        <f t="shared" si="76"/>
        <v>36388742</v>
      </c>
      <c r="O321" s="38">
        <f t="shared" si="77"/>
        <v>0.82055249513294526</v>
      </c>
      <c r="P321" s="33">
        <v>15495507</v>
      </c>
      <c r="Q321" s="33">
        <v>38676868</v>
      </c>
      <c r="R321" s="33">
        <v>29379789</v>
      </c>
      <c r="S321" s="33">
        <v>30310205</v>
      </c>
      <c r="T321" s="38">
        <f t="shared" si="78"/>
        <v>1.0316685732494539</v>
      </c>
      <c r="U321" s="38">
        <f t="shared" si="79"/>
        <v>-0.79708647158173007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32326836</v>
      </c>
      <c r="E322" s="33">
        <v>35882380</v>
      </c>
      <c r="F322" s="33">
        <v>7012267</v>
      </c>
      <c r="G322" s="38">
        <f t="shared" si="72"/>
        <v>0.21691782641518026</v>
      </c>
      <c r="H322" s="33">
        <v>9001610</v>
      </c>
      <c r="I322" s="38">
        <f t="shared" si="73"/>
        <v>0.27845626463412626</v>
      </c>
      <c r="J322" s="33">
        <v>9805495</v>
      </c>
      <c r="K322" s="38">
        <f t="shared" si="74"/>
        <v>0.27326768737190787</v>
      </c>
      <c r="L322" s="33">
        <v>8405774</v>
      </c>
      <c r="M322" s="38">
        <f t="shared" si="75"/>
        <v>0.23425909875543371</v>
      </c>
      <c r="N322" s="33">
        <f t="shared" si="76"/>
        <v>34225146</v>
      </c>
      <c r="O322" s="38">
        <f t="shared" si="77"/>
        <v>0.95381482499209924</v>
      </c>
      <c r="P322" s="33">
        <v>7702465</v>
      </c>
      <c r="Q322" s="33">
        <v>30940005</v>
      </c>
      <c r="R322" s="33">
        <v>33132248</v>
      </c>
      <c r="S322" s="33">
        <v>31678723</v>
      </c>
      <c r="T322" s="38">
        <f t="shared" si="78"/>
        <v>0.9561295991747979</v>
      </c>
      <c r="U322" s="38">
        <f t="shared" si="79"/>
        <v>9.1309600238365318E-2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228793564</v>
      </c>
      <c r="E323" s="34">
        <f>SUM(E318:E322)</f>
        <v>249241800</v>
      </c>
      <c r="F323" s="34">
        <f>SUM(F318:F322)</f>
        <v>47611594</v>
      </c>
      <c r="G323" s="39">
        <f t="shared" si="72"/>
        <v>0.20809848479828741</v>
      </c>
      <c r="H323" s="34">
        <f>SUM(H318:H322)</f>
        <v>61964353</v>
      </c>
      <c r="I323" s="39">
        <f t="shared" si="73"/>
        <v>0.27083083945490705</v>
      </c>
      <c r="J323" s="34">
        <f>SUM(J318:J322)</f>
        <v>59683134</v>
      </c>
      <c r="K323" s="39">
        <f t="shared" si="74"/>
        <v>0.23945876654718429</v>
      </c>
      <c r="L323" s="34">
        <f>SUM(L318:L322)</f>
        <v>57507106</v>
      </c>
      <c r="M323" s="39">
        <f t="shared" si="75"/>
        <v>0.23072817641342663</v>
      </c>
      <c r="N323" s="34">
        <f t="shared" si="76"/>
        <v>226766187</v>
      </c>
      <c r="O323" s="39">
        <f t="shared" si="77"/>
        <v>0.90982406241649671</v>
      </c>
      <c r="P323" s="34">
        <f>SUM(P318:P322)</f>
        <v>60365270</v>
      </c>
      <c r="Q323" s="34">
        <f>SUM(Q318:Q322)</f>
        <v>250210083</v>
      </c>
      <c r="R323" s="34">
        <f>SUM(R318:R322)</f>
        <v>210681064</v>
      </c>
      <c r="S323" s="34">
        <f>SUM(S318:S322)</f>
        <v>193947897</v>
      </c>
      <c r="T323" s="39">
        <f t="shared" si="78"/>
        <v>0.92057583779812313</v>
      </c>
      <c r="U323" s="39">
        <f t="shared" si="79"/>
        <v>-4.7347821023578596E-2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374715</v>
      </c>
      <c r="E324" s="33">
        <v>220425</v>
      </c>
      <c r="F324" s="33">
        <v>239128</v>
      </c>
      <c r="G324" s="38">
        <f t="shared" si="72"/>
        <v>0.63815966801435753</v>
      </c>
      <c r="H324" s="33">
        <v>534594</v>
      </c>
      <c r="I324" s="38">
        <f t="shared" si="73"/>
        <v>1.4266682678835916</v>
      </c>
      <c r="J324" s="33">
        <v>254216</v>
      </c>
      <c r="K324" s="38">
        <f t="shared" si="74"/>
        <v>1.1532993081547012</v>
      </c>
      <c r="L324" s="33">
        <v>248132</v>
      </c>
      <c r="M324" s="38">
        <f t="shared" si="75"/>
        <v>1.1256980832482704</v>
      </c>
      <c r="N324" s="33">
        <f t="shared" si="76"/>
        <v>1276070</v>
      </c>
      <c r="O324" s="38">
        <f t="shared" si="77"/>
        <v>5.7891346262901218</v>
      </c>
      <c r="P324" s="33">
        <v>614408</v>
      </c>
      <c r="Q324" s="33">
        <v>207300</v>
      </c>
      <c r="R324" s="33">
        <v>261750</v>
      </c>
      <c r="S324" s="33">
        <v>1773422</v>
      </c>
      <c r="T324" s="38">
        <f t="shared" si="78"/>
        <v>6.7752511938872972</v>
      </c>
      <c r="U324" s="38">
        <f t="shared" si="79"/>
        <v>-0.59614458145076243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76530574</v>
      </c>
      <c r="E325" s="33">
        <v>78231380</v>
      </c>
      <c r="F325" s="33">
        <v>5090684</v>
      </c>
      <c r="G325" s="38">
        <f t="shared" si="72"/>
        <v>6.6518304174747203E-2</v>
      </c>
      <c r="H325" s="33">
        <v>7873357</v>
      </c>
      <c r="I325" s="38">
        <f t="shared" si="73"/>
        <v>0.10287858287852382</v>
      </c>
      <c r="J325" s="33">
        <v>7892273</v>
      </c>
      <c r="K325" s="38">
        <f t="shared" si="74"/>
        <v>0.1008837246639392</v>
      </c>
      <c r="L325" s="33">
        <v>30198997</v>
      </c>
      <c r="M325" s="38">
        <f t="shared" si="75"/>
        <v>0.38602152997940214</v>
      </c>
      <c r="N325" s="33">
        <f t="shared" si="76"/>
        <v>51055311</v>
      </c>
      <c r="O325" s="38">
        <f t="shared" si="77"/>
        <v>0.65261933254916382</v>
      </c>
      <c r="P325" s="33">
        <v>15716252</v>
      </c>
      <c r="Q325" s="33">
        <v>80824818</v>
      </c>
      <c r="R325" s="33">
        <v>80831818</v>
      </c>
      <c r="S325" s="33">
        <v>61231285</v>
      </c>
      <c r="T325" s="38">
        <f t="shared" si="78"/>
        <v>0.75751463365577154</v>
      </c>
      <c r="U325" s="38">
        <f t="shared" si="79"/>
        <v>0.9215139207490437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78595527</v>
      </c>
      <c r="E326" s="33">
        <v>84182653</v>
      </c>
      <c r="F326" s="33">
        <v>9918174</v>
      </c>
      <c r="G326" s="38">
        <f t="shared" si="72"/>
        <v>0.12619260126597281</v>
      </c>
      <c r="H326" s="33">
        <v>18729607</v>
      </c>
      <c r="I326" s="38">
        <f t="shared" si="73"/>
        <v>0.23830372687748502</v>
      </c>
      <c r="J326" s="33">
        <v>19118197</v>
      </c>
      <c r="K326" s="38">
        <f t="shared" si="74"/>
        <v>0.22710375972589031</v>
      </c>
      <c r="L326" s="33">
        <v>17381413</v>
      </c>
      <c r="M326" s="38">
        <f t="shared" si="75"/>
        <v>0.20647262090920324</v>
      </c>
      <c r="N326" s="33">
        <f t="shared" si="76"/>
        <v>65147391</v>
      </c>
      <c r="O326" s="38">
        <f t="shared" si="77"/>
        <v>0.7738814194891197</v>
      </c>
      <c r="P326" s="33">
        <v>17766573</v>
      </c>
      <c r="Q326" s="33">
        <v>69425233</v>
      </c>
      <c r="R326" s="33">
        <v>69557742</v>
      </c>
      <c r="S326" s="33">
        <v>58224486</v>
      </c>
      <c r="T326" s="38">
        <f t="shared" si="78"/>
        <v>0.83706693641665364</v>
      </c>
      <c r="U326" s="38">
        <f t="shared" si="79"/>
        <v>-2.1678913541739342E-2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130314856</v>
      </c>
      <c r="E327" s="33">
        <v>137815836</v>
      </c>
      <c r="F327" s="33">
        <v>13581559</v>
      </c>
      <c r="G327" s="38">
        <f t="shared" si="72"/>
        <v>0.10422111044653266</v>
      </c>
      <c r="H327" s="33">
        <v>20427881</v>
      </c>
      <c r="I327" s="38">
        <f t="shared" si="73"/>
        <v>0.15675788338361055</v>
      </c>
      <c r="J327" s="33">
        <v>18799550</v>
      </c>
      <c r="K327" s="38">
        <f t="shared" si="74"/>
        <v>0.13641066618788278</v>
      </c>
      <c r="L327" s="33">
        <v>20295319</v>
      </c>
      <c r="M327" s="38">
        <f t="shared" si="75"/>
        <v>0.14726405606972481</v>
      </c>
      <c r="N327" s="33">
        <f t="shared" si="76"/>
        <v>73104309</v>
      </c>
      <c r="O327" s="38">
        <f t="shared" si="77"/>
        <v>0.53044926564172201</v>
      </c>
      <c r="P327" s="33">
        <v>17069277</v>
      </c>
      <c r="Q327" s="33">
        <v>114317486</v>
      </c>
      <c r="R327" s="33">
        <v>111542925</v>
      </c>
      <c r="S327" s="33">
        <v>65002885</v>
      </c>
      <c r="T327" s="38">
        <f t="shared" si="78"/>
        <v>0.58276116571266179</v>
      </c>
      <c r="U327" s="38">
        <f t="shared" si="79"/>
        <v>0.18899699149530469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35963400</v>
      </c>
      <c r="E328" s="33">
        <v>36622600</v>
      </c>
      <c r="F328" s="33">
        <v>6906077</v>
      </c>
      <c r="G328" s="38">
        <f t="shared" si="72"/>
        <v>0.19203070343738357</v>
      </c>
      <c r="H328" s="33">
        <v>9959964</v>
      </c>
      <c r="I328" s="38">
        <f t="shared" si="73"/>
        <v>0.2769472296835116</v>
      </c>
      <c r="J328" s="33">
        <v>8475499</v>
      </c>
      <c r="K328" s="38">
        <f t="shared" si="74"/>
        <v>0.23142810723433072</v>
      </c>
      <c r="L328" s="33">
        <v>9715060</v>
      </c>
      <c r="M328" s="38">
        <f t="shared" si="75"/>
        <v>0.26527499412930811</v>
      </c>
      <c r="N328" s="33">
        <f t="shared" si="76"/>
        <v>35056600</v>
      </c>
      <c r="O328" s="38">
        <f t="shared" si="77"/>
        <v>0.95723951876710012</v>
      </c>
      <c r="P328" s="33">
        <v>8074857</v>
      </c>
      <c r="Q328" s="33">
        <v>37063729</v>
      </c>
      <c r="R328" s="33">
        <v>33323222</v>
      </c>
      <c r="S328" s="33">
        <v>30615660</v>
      </c>
      <c r="T328" s="38">
        <f t="shared" si="78"/>
        <v>0.91874849316791751</v>
      </c>
      <c r="U328" s="38">
        <f t="shared" si="79"/>
        <v>0.20312471168220059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51497884</v>
      </c>
      <c r="E329" s="33">
        <v>55407394</v>
      </c>
      <c r="F329" s="33">
        <v>17074085</v>
      </c>
      <c r="G329" s="38">
        <f t="shared" si="72"/>
        <v>0.33154925355768017</v>
      </c>
      <c r="H329" s="33">
        <v>14901764</v>
      </c>
      <c r="I329" s="38">
        <f t="shared" si="73"/>
        <v>0.28936653008888674</v>
      </c>
      <c r="J329" s="33">
        <v>12672536</v>
      </c>
      <c r="K329" s="38">
        <f t="shared" si="74"/>
        <v>0.22871561149401828</v>
      </c>
      <c r="L329" s="33">
        <v>17779375</v>
      </c>
      <c r="M329" s="38">
        <f t="shared" si="75"/>
        <v>0.32088451949210967</v>
      </c>
      <c r="N329" s="33">
        <f t="shared" si="76"/>
        <v>62427760</v>
      </c>
      <c r="O329" s="38">
        <f t="shared" si="77"/>
        <v>1.1267044972373181</v>
      </c>
      <c r="P329" s="33">
        <v>15314032</v>
      </c>
      <c r="Q329" s="33">
        <v>45697306</v>
      </c>
      <c r="R329" s="33">
        <v>49814183</v>
      </c>
      <c r="S329" s="33">
        <v>54485043</v>
      </c>
      <c r="T329" s="38">
        <f t="shared" si="78"/>
        <v>1.0937656650918073</v>
      </c>
      <c r="U329" s="38">
        <f t="shared" si="79"/>
        <v>0.16098588536317537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139422622</v>
      </c>
      <c r="E330" s="33">
        <v>166522320</v>
      </c>
      <c r="F330" s="33">
        <v>10957311</v>
      </c>
      <c r="G330" s="38">
        <f t="shared" si="72"/>
        <v>7.8590624984803403E-2</v>
      </c>
      <c r="H330" s="33">
        <v>20942745</v>
      </c>
      <c r="I330" s="38">
        <f t="shared" si="73"/>
        <v>0.15021052322484654</v>
      </c>
      <c r="J330" s="33">
        <v>19231431</v>
      </c>
      <c r="K330" s="38">
        <f t="shared" si="74"/>
        <v>0.1154886083739405</v>
      </c>
      <c r="L330" s="33">
        <v>18190891</v>
      </c>
      <c r="M330" s="38">
        <f t="shared" si="75"/>
        <v>0.10923995654156152</v>
      </c>
      <c r="N330" s="33">
        <f t="shared" si="76"/>
        <v>69322378</v>
      </c>
      <c r="O330" s="38">
        <f t="shared" si="77"/>
        <v>0.41629481261130641</v>
      </c>
      <c r="P330" s="33">
        <v>43015210</v>
      </c>
      <c r="Q330" s="33">
        <v>158241888</v>
      </c>
      <c r="R330" s="33">
        <v>147176046</v>
      </c>
      <c r="S330" s="33">
        <v>146285971</v>
      </c>
      <c r="T330" s="38">
        <f t="shared" si="78"/>
        <v>0.993952310690559</v>
      </c>
      <c r="U330" s="38">
        <f t="shared" si="79"/>
        <v>-0.57710560985288695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25100399</v>
      </c>
      <c r="E331" s="33">
        <v>27924960</v>
      </c>
      <c r="F331" s="33">
        <v>5680261</v>
      </c>
      <c r="G331" s="38">
        <f t="shared" si="72"/>
        <v>0.22630162173916041</v>
      </c>
      <c r="H331" s="33">
        <v>6813674</v>
      </c>
      <c r="I331" s="38">
        <f t="shared" si="73"/>
        <v>0.27145680034807412</v>
      </c>
      <c r="J331" s="33">
        <v>6379047</v>
      </c>
      <c r="K331" s="38">
        <f t="shared" si="74"/>
        <v>0.22843531378379772</v>
      </c>
      <c r="L331" s="33">
        <v>6846368</v>
      </c>
      <c r="M331" s="38">
        <f t="shared" si="75"/>
        <v>0.24517019899043724</v>
      </c>
      <c r="N331" s="33">
        <f t="shared" si="76"/>
        <v>25719350</v>
      </c>
      <c r="O331" s="38">
        <f t="shared" si="77"/>
        <v>0.92101653860918686</v>
      </c>
      <c r="P331" s="33">
        <v>6526851</v>
      </c>
      <c r="Q331" s="33">
        <v>26062835</v>
      </c>
      <c r="R331" s="33">
        <v>26732902</v>
      </c>
      <c r="S331" s="33">
        <v>23946828</v>
      </c>
      <c r="T331" s="38">
        <f t="shared" si="78"/>
        <v>0.89578108654271804</v>
      </c>
      <c r="U331" s="38">
        <f t="shared" si="79"/>
        <v>4.8954235357908438E-2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537799977</v>
      </c>
      <c r="E332" s="34">
        <f>SUM(E324:E331)</f>
        <v>586927568</v>
      </c>
      <c r="F332" s="34">
        <f>SUM(F324:F331)</f>
        <v>69447279</v>
      </c>
      <c r="G332" s="39">
        <f t="shared" si="72"/>
        <v>0.12913217175537364</v>
      </c>
      <c r="H332" s="34">
        <f>SUM(H324:H331)</f>
        <v>100183586</v>
      </c>
      <c r="I332" s="39">
        <f t="shared" si="73"/>
        <v>0.1862841024256868</v>
      </c>
      <c r="J332" s="34">
        <f>SUM(J324:J331)</f>
        <v>92822749</v>
      </c>
      <c r="K332" s="39">
        <f t="shared" si="74"/>
        <v>0.15815026258913092</v>
      </c>
      <c r="L332" s="34">
        <f>SUM(L324:L331)</f>
        <v>120655555</v>
      </c>
      <c r="M332" s="39">
        <f t="shared" si="75"/>
        <v>0.20557145647655112</v>
      </c>
      <c r="N332" s="34">
        <f t="shared" si="76"/>
        <v>383109169</v>
      </c>
      <c r="O332" s="39">
        <f t="shared" si="77"/>
        <v>0.65273670873132339</v>
      </c>
      <c r="P332" s="34">
        <f>SUM(P324:P331)</f>
        <v>124097460</v>
      </c>
      <c r="Q332" s="34">
        <f>SUM(Q324:Q331)</f>
        <v>531840595</v>
      </c>
      <c r="R332" s="34">
        <f>SUM(R324:R331)</f>
        <v>519240588</v>
      </c>
      <c r="S332" s="34">
        <f>SUM(S324:S331)</f>
        <v>441565580</v>
      </c>
      <c r="T332" s="39">
        <f t="shared" si="78"/>
        <v>0.85040651714230009</v>
      </c>
      <c r="U332" s="39">
        <f t="shared" si="79"/>
        <v>-2.7735499179435297E-2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31638856</v>
      </c>
      <c r="E333" s="33">
        <v>31538652</v>
      </c>
      <c r="F333" s="33">
        <v>7428319</v>
      </c>
      <c r="G333" s="38">
        <f t="shared" si="72"/>
        <v>0.23478469006591135</v>
      </c>
      <c r="H333" s="33">
        <v>7835911</v>
      </c>
      <c r="I333" s="38">
        <f t="shared" si="73"/>
        <v>0.24766733032319499</v>
      </c>
      <c r="J333" s="33">
        <v>7642688</v>
      </c>
      <c r="K333" s="38">
        <f t="shared" si="74"/>
        <v>0.24232766828461788</v>
      </c>
      <c r="L333" s="33">
        <v>7706163</v>
      </c>
      <c r="M333" s="38">
        <f t="shared" si="75"/>
        <v>0.24434027808163772</v>
      </c>
      <c r="N333" s="33">
        <f t="shared" si="76"/>
        <v>30613081</v>
      </c>
      <c r="O333" s="38">
        <f t="shared" si="77"/>
        <v>0.97065280405770038</v>
      </c>
      <c r="P333" s="33">
        <v>6749896</v>
      </c>
      <c r="Q333" s="33">
        <v>32046084</v>
      </c>
      <c r="R333" s="33">
        <v>27374793</v>
      </c>
      <c r="S333" s="33">
        <v>27185082</v>
      </c>
      <c r="T333" s="38">
        <f t="shared" si="78"/>
        <v>0.99306986540500963</v>
      </c>
      <c r="U333" s="38">
        <f t="shared" si="79"/>
        <v>0.14167136797366942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2505434</v>
      </c>
      <c r="E334" s="33">
        <v>2503434</v>
      </c>
      <c r="F334" s="33">
        <v>466523</v>
      </c>
      <c r="G334" s="38">
        <f t="shared" si="72"/>
        <v>0.18620446597276161</v>
      </c>
      <c r="H334" s="33">
        <v>508380</v>
      </c>
      <c r="I334" s="38">
        <f t="shared" si="73"/>
        <v>0.20291095275309587</v>
      </c>
      <c r="J334" s="33">
        <v>577017</v>
      </c>
      <c r="K334" s="38">
        <f t="shared" si="74"/>
        <v>0.23049019866311635</v>
      </c>
      <c r="L334" s="33">
        <v>367434</v>
      </c>
      <c r="M334" s="38">
        <f t="shared" si="75"/>
        <v>0.14677199398905663</v>
      </c>
      <c r="N334" s="33">
        <f t="shared" si="76"/>
        <v>1919354</v>
      </c>
      <c r="O334" s="38">
        <f t="shared" si="77"/>
        <v>0.76668847670839335</v>
      </c>
      <c r="P334" s="33">
        <v>268888</v>
      </c>
      <c r="Q334" s="33">
        <v>3560258</v>
      </c>
      <c r="R334" s="33">
        <v>1568412</v>
      </c>
      <c r="S334" s="33">
        <v>3031128</v>
      </c>
      <c r="T334" s="38">
        <f t="shared" si="78"/>
        <v>1.9326095439208575</v>
      </c>
      <c r="U334" s="38">
        <f t="shared" si="79"/>
        <v>0.36649459998214873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33844020</v>
      </c>
      <c r="E335" s="33">
        <v>32705127</v>
      </c>
      <c r="F335" s="33">
        <v>4532735</v>
      </c>
      <c r="G335" s="38">
        <f t="shared" si="72"/>
        <v>0.13393015959688004</v>
      </c>
      <c r="H335" s="33">
        <v>5306941</v>
      </c>
      <c r="I335" s="38">
        <f t="shared" si="73"/>
        <v>0.15680586998825791</v>
      </c>
      <c r="J335" s="33">
        <v>3980436</v>
      </c>
      <c r="K335" s="38">
        <f t="shared" si="74"/>
        <v>0.12170678927496598</v>
      </c>
      <c r="L335" s="33">
        <v>4399351</v>
      </c>
      <c r="M335" s="38">
        <f t="shared" si="75"/>
        <v>0.13451563725773028</v>
      </c>
      <c r="N335" s="33">
        <f t="shared" si="76"/>
        <v>18219463</v>
      </c>
      <c r="O335" s="38">
        <f t="shared" si="77"/>
        <v>0.55708277787760918</v>
      </c>
      <c r="P335" s="33">
        <v>5299119</v>
      </c>
      <c r="Q335" s="33">
        <v>62908623</v>
      </c>
      <c r="R335" s="33">
        <v>64280717</v>
      </c>
      <c r="S335" s="33">
        <v>20375975</v>
      </c>
      <c r="T335" s="38">
        <f t="shared" si="78"/>
        <v>0.3169842520580472</v>
      </c>
      <c r="U335" s="38">
        <f t="shared" si="79"/>
        <v>-0.16979577171224125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1273805</v>
      </c>
      <c r="F336" s="33">
        <v>136287</v>
      </c>
      <c r="G336" s="38">
        <f t="shared" si="72"/>
        <v>0</v>
      </c>
      <c r="H336" s="33">
        <v>674363</v>
      </c>
      <c r="I336" s="38">
        <f t="shared" si="73"/>
        <v>0</v>
      </c>
      <c r="J336" s="33">
        <v>321366</v>
      </c>
      <c r="K336" s="38">
        <f t="shared" si="74"/>
        <v>0.25228822307967075</v>
      </c>
      <c r="L336" s="33">
        <v>316339</v>
      </c>
      <c r="M336" s="38">
        <f t="shared" si="75"/>
        <v>0.24834177915772038</v>
      </c>
      <c r="N336" s="33">
        <f t="shared" si="76"/>
        <v>1448355</v>
      </c>
      <c r="O336" s="38">
        <f t="shared" si="77"/>
        <v>1.1370303931920507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67988310</v>
      </c>
      <c r="E337" s="34">
        <f>SUM(E333:E336)</f>
        <v>68021018</v>
      </c>
      <c r="F337" s="34">
        <f>SUM(F333:F336)</f>
        <v>12563864</v>
      </c>
      <c r="G337" s="39">
        <f t="shared" si="72"/>
        <v>0.18479447422652512</v>
      </c>
      <c r="H337" s="34">
        <f>SUM(H333:H336)</f>
        <v>14325595</v>
      </c>
      <c r="I337" s="39">
        <f t="shared" si="73"/>
        <v>0.21070673767299114</v>
      </c>
      <c r="J337" s="34">
        <f>SUM(J333:J336)</f>
        <v>12521507</v>
      </c>
      <c r="K337" s="39">
        <f t="shared" si="74"/>
        <v>0.18408291096143253</v>
      </c>
      <c r="L337" s="34">
        <f>SUM(L333:L336)</f>
        <v>12789287</v>
      </c>
      <c r="M337" s="39">
        <f t="shared" si="75"/>
        <v>0.18801963534271127</v>
      </c>
      <c r="N337" s="34">
        <f t="shared" si="76"/>
        <v>52200253</v>
      </c>
      <c r="O337" s="39">
        <f t="shared" si="77"/>
        <v>0.76741358090230283</v>
      </c>
      <c r="P337" s="34">
        <f>SUM(P333:P336)</f>
        <v>12317903</v>
      </c>
      <c r="Q337" s="34">
        <f>SUM(Q333:Q336)</f>
        <v>98514965</v>
      </c>
      <c r="R337" s="34">
        <f>SUM(R333:R336)</f>
        <v>93223922</v>
      </c>
      <c r="S337" s="34">
        <f>SUM(S333:S336)</f>
        <v>50592185</v>
      </c>
      <c r="T337" s="39">
        <f t="shared" si="78"/>
        <v>0.54269530732680393</v>
      </c>
      <c r="U337" s="39">
        <f t="shared" si="79"/>
        <v>3.8268201982106786E-2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5855106650</v>
      </c>
      <c r="E338" s="34">
        <f>SUM(E302,E304:E309,E311:E316,E318:E322,E324:E331,E333:E336)</f>
        <v>5892862700</v>
      </c>
      <c r="F338" s="34">
        <f>SUM(F302,F304:F309,F311:F316,F318:F322,F324:F331,F333:F336)</f>
        <v>1002164643</v>
      </c>
      <c r="G338" s="39">
        <f t="shared" si="72"/>
        <v>0.17116078372372603</v>
      </c>
      <c r="H338" s="34">
        <f>SUM(H302,H304:H309,H311:H316,H318:H322,H324:H331,H333:H336)</f>
        <v>1397779486</v>
      </c>
      <c r="I338" s="39">
        <f t="shared" si="73"/>
        <v>0.23872827081638215</v>
      </c>
      <c r="J338" s="34">
        <f>SUM(J302,J304:J309,J311:J316,J318:J322,J324:J331,J333:J336)</f>
        <v>1267461651</v>
      </c>
      <c r="K338" s="39">
        <f t="shared" si="74"/>
        <v>0.21508419855090125</v>
      </c>
      <c r="L338" s="34">
        <f>SUM(L302,L304:L309,L311:L316,L318:L322,L324:L331,L333:L336)</f>
        <v>1335716313</v>
      </c>
      <c r="M338" s="39">
        <f t="shared" si="75"/>
        <v>0.22666679693725089</v>
      </c>
      <c r="N338" s="34">
        <f t="shared" si="76"/>
        <v>5003122093</v>
      </c>
      <c r="O338" s="39">
        <f t="shared" si="77"/>
        <v>0.84901385756026526</v>
      </c>
      <c r="P338" s="34">
        <f>SUM(P302,P304:P309,P311:P316,P318:P322,P324:P331,P333:P336)</f>
        <v>1112797597</v>
      </c>
      <c r="Q338" s="34">
        <f>SUM(Q302,Q304:Q309,Q311:Q316,Q318:Q322,Q324:Q331,Q333:Q336)</f>
        <v>4972175491</v>
      </c>
      <c r="R338" s="34">
        <f>SUM(R302,R304:R309,R311:R316,R318:R322,R324:R331,R333:R336)</f>
        <v>4986040925</v>
      </c>
      <c r="S338" s="34">
        <f>SUM(S302,S304:S309,S311:S316,S318:S322,S324:S331,S333:S336)</f>
        <v>4456896171</v>
      </c>
      <c r="T338" s="39">
        <f t="shared" si="78"/>
        <v>0.8938747671831434</v>
      </c>
      <c r="U338" s="39">
        <f t="shared" si="79"/>
        <v>0.20032278700184869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24576293237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24740164503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5086957332</v>
      </c>
      <c r="G339" s="41">
        <f t="shared" si="72"/>
        <v>0.20698635400156704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6147121486</v>
      </c>
      <c r="I339" s="41">
        <f t="shared" si="73"/>
        <v>0.25012402914957943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4844990717</v>
      </c>
      <c r="K339" s="41">
        <f t="shared" si="74"/>
        <v>0.19583502431491492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5811339177</v>
      </c>
      <c r="M339" s="41">
        <f t="shared" si="75"/>
        <v>0.23489492870167922</v>
      </c>
      <c r="N339" s="36">
        <f t="shared" si="76"/>
        <v>21890408712</v>
      </c>
      <c r="O339" s="41">
        <f t="shared" si="77"/>
        <v>0.88481257710899874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5547490862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21600657158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22124878903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22274986078</v>
      </c>
      <c r="T339" s="41">
        <f t="shared" si="78"/>
        <v>1.0067845422186534</v>
      </c>
      <c r="U339" s="41">
        <f t="shared" si="79"/>
        <v>4.756173945365938E-2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147615824</v>
      </c>
      <c r="E8" s="33">
        <v>255721596</v>
      </c>
      <c r="F8" s="33">
        <v>19545161</v>
      </c>
      <c r="G8" s="38">
        <f>IF(($D8       =0),0,($F8       /$D8       ))</f>
        <v>0.13240559494488882</v>
      </c>
      <c r="H8" s="33">
        <v>26974818</v>
      </c>
      <c r="I8" s="38">
        <f>IF(($D8       =0),0,($H8       /$D8       ))</f>
        <v>0.1827366285609055</v>
      </c>
      <c r="J8" s="33">
        <v>18379444</v>
      </c>
      <c r="K8" s="38">
        <f>IF(($E8       =0),0,($J8       /$E8       ))</f>
        <v>7.1872865989777421E-2</v>
      </c>
      <c r="L8" s="33">
        <v>23976673</v>
      </c>
      <c r="M8" s="38">
        <f>IF(($E8       =0),0,($L8       /$E8       ))</f>
        <v>9.3760845290516648E-2</v>
      </c>
      <c r="N8" s="33">
        <f>$F8       +$H8       +$J8       +$L8</f>
        <v>88876096</v>
      </c>
      <c r="O8" s="38">
        <f>IF(($E8       =0),0,($N8       /$E8       ))</f>
        <v>0.34755021629068827</v>
      </c>
      <c r="P8" s="33">
        <v>24467658</v>
      </c>
      <c r="Q8" s="33">
        <v>133967300</v>
      </c>
      <c r="R8" s="33">
        <v>208897977</v>
      </c>
      <c r="S8" s="33">
        <v>110346709</v>
      </c>
      <c r="T8" s="38">
        <f>IF(($R8       =0),0,($S8       /$R8       ))</f>
        <v>0.52823254004034703</v>
      </c>
      <c r="U8" s="38">
        <f>IF(($P8       =0),0,(($L8       /$P8       )-1))</f>
        <v>-2.0066693755487308E-2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176543940</v>
      </c>
      <c r="E9" s="33">
        <v>244801240</v>
      </c>
      <c r="F9" s="33">
        <v>19158717</v>
      </c>
      <c r="G9" s="38">
        <f>IF(($D9       =0),0,($F9       /$D9       ))</f>
        <v>0.10852095517976998</v>
      </c>
      <c r="H9" s="33">
        <v>57639853</v>
      </c>
      <c r="I9" s="38">
        <f>IF(($D9       =0),0,($H9       /$D9       ))</f>
        <v>0.32649012478140005</v>
      </c>
      <c r="J9" s="33">
        <v>30787415</v>
      </c>
      <c r="K9" s="38">
        <f>IF(($E9       =0),0,($J9       /$E9       ))</f>
        <v>0.12576494710566008</v>
      </c>
      <c r="L9" s="33">
        <v>36451837</v>
      </c>
      <c r="M9" s="38">
        <f>IF(($E9       =0),0,($L9       /$E9       ))</f>
        <v>0.14890380865717837</v>
      </c>
      <c r="N9" s="33">
        <f>$F9       +$H9       +$J9       +$L9</f>
        <v>144037822</v>
      </c>
      <c r="O9" s="38">
        <f>IF(($E9       =0),0,($N9       /$E9       ))</f>
        <v>0.58838681536090254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324159764</v>
      </c>
      <c r="E10" s="34">
        <f>SUM(E8:E9)</f>
        <v>500522836</v>
      </c>
      <c r="F10" s="34">
        <f>SUM(F8:F9)</f>
        <v>38703878</v>
      </c>
      <c r="G10" s="39">
        <f t="shared" ref="G10:G54" si="0">IF(($D10      =0),0,($F10      /$D10      ))</f>
        <v>0.11939753880126838</v>
      </c>
      <c r="H10" s="34">
        <f>SUM(H8:H9)</f>
        <v>84614671</v>
      </c>
      <c r="I10" s="39">
        <f t="shared" ref="I10:I54" si="1">IF(($D10      =0),0,($H10      /$D10      ))</f>
        <v>0.26102767954877953</v>
      </c>
      <c r="J10" s="34">
        <f>SUM(J8:J9)</f>
        <v>49166859</v>
      </c>
      <c r="K10" s="39">
        <f t="shared" ref="K10:K54" si="2">IF(($E10      =0),0,($J10      /$E10      ))</f>
        <v>9.8231000593147766E-2</v>
      </c>
      <c r="L10" s="34">
        <f>SUM(L8:L9)</f>
        <v>60428510</v>
      </c>
      <c r="M10" s="39">
        <f t="shared" ref="M10:M54" si="3">IF(($E10      =0),0,($L10      /$E10      ))</f>
        <v>0.12073077520882583</v>
      </c>
      <c r="N10" s="34">
        <f t="shared" ref="N10:N54" si="4">$F10      +$H10      +$J10      +$L10</f>
        <v>232913918</v>
      </c>
      <c r="O10" s="39">
        <f t="shared" ref="O10:O54" si="5">IF(($E10      =0),0,($N10      /$E10      ))</f>
        <v>0.4653412416931163</v>
      </c>
      <c r="P10" s="34">
        <f>SUM(P8:P9)</f>
        <v>24467658</v>
      </c>
      <c r="Q10" s="34">
        <f>SUM(Q8:Q9)</f>
        <v>133967300</v>
      </c>
      <c r="R10" s="34">
        <f>SUM(R8:R9)</f>
        <v>208897977</v>
      </c>
      <c r="S10" s="34">
        <f>SUM(S8:S9)</f>
        <v>110346709</v>
      </c>
      <c r="T10" s="39">
        <f t="shared" ref="T10:T54" si="6">IF(($R10      =0),0,($S10      /$R10      ))</f>
        <v>0.52823254004034703</v>
      </c>
      <c r="U10" s="39">
        <f t="shared" ref="U10:U54" si="7">IF(($P10      =0),0,(($L10      /$P10      )-1))</f>
        <v>1.4697300411833449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3741892</v>
      </c>
      <c r="E14" s="33">
        <v>3471892</v>
      </c>
      <c r="F14" s="33">
        <v>885897</v>
      </c>
      <c r="G14" s="38">
        <f t="shared" si="0"/>
        <v>0.23675108741780895</v>
      </c>
      <c r="H14" s="33">
        <v>1107438</v>
      </c>
      <c r="I14" s="38">
        <f t="shared" si="1"/>
        <v>0.29595669784162665</v>
      </c>
      <c r="J14" s="33">
        <v>625428</v>
      </c>
      <c r="K14" s="38">
        <f t="shared" si="2"/>
        <v>0.18014039607222807</v>
      </c>
      <c r="L14" s="33">
        <v>694752</v>
      </c>
      <c r="M14" s="38">
        <f t="shared" si="3"/>
        <v>0.20010760703385935</v>
      </c>
      <c r="N14" s="33">
        <f t="shared" si="4"/>
        <v>3313515</v>
      </c>
      <c r="O14" s="38">
        <f t="shared" si="5"/>
        <v>0.95438308564897756</v>
      </c>
      <c r="P14" s="33">
        <v>957555</v>
      </c>
      <c r="Q14" s="33">
        <v>3655991</v>
      </c>
      <c r="R14" s="33">
        <v>3681711</v>
      </c>
      <c r="S14" s="33">
        <v>3514642</v>
      </c>
      <c r="T14" s="38">
        <f t="shared" si="6"/>
        <v>0.95462191356138493</v>
      </c>
      <c r="U14" s="38">
        <f t="shared" si="7"/>
        <v>-0.27445212024374577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1340112</v>
      </c>
      <c r="E15" s="33">
        <v>1299234</v>
      </c>
      <c r="F15" s="33">
        <v>303204</v>
      </c>
      <c r="G15" s="38">
        <f t="shared" si="0"/>
        <v>0.22625273111501129</v>
      </c>
      <c r="H15" s="33">
        <v>286248</v>
      </c>
      <c r="I15" s="38">
        <f t="shared" si="1"/>
        <v>0.21360005730864287</v>
      </c>
      <c r="J15" s="33">
        <v>309773</v>
      </c>
      <c r="K15" s="38">
        <f t="shared" si="2"/>
        <v>0.23842741184420974</v>
      </c>
      <c r="L15" s="33">
        <v>217122</v>
      </c>
      <c r="M15" s="38">
        <f t="shared" si="3"/>
        <v>0.16711539260825994</v>
      </c>
      <c r="N15" s="33">
        <f t="shared" si="4"/>
        <v>1116347</v>
      </c>
      <c r="O15" s="38">
        <f t="shared" si="5"/>
        <v>0.85923474909061803</v>
      </c>
      <c r="P15" s="33">
        <v>259342</v>
      </c>
      <c r="Q15" s="33">
        <v>1258129</v>
      </c>
      <c r="R15" s="33">
        <v>1277398</v>
      </c>
      <c r="S15" s="33">
        <v>1630796</v>
      </c>
      <c r="T15" s="38">
        <f t="shared" si="6"/>
        <v>1.2766545743769757</v>
      </c>
      <c r="U15" s="38">
        <f t="shared" si="7"/>
        <v>-0.16279661605139162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5884323</v>
      </c>
      <c r="E16" s="33">
        <v>5900323</v>
      </c>
      <c r="F16" s="33">
        <v>1241711</v>
      </c>
      <c r="G16" s="38">
        <f t="shared" si="0"/>
        <v>0.21102019722574714</v>
      </c>
      <c r="H16" s="33">
        <v>1638814</v>
      </c>
      <c r="I16" s="38">
        <f t="shared" si="1"/>
        <v>0.2785051058549981</v>
      </c>
      <c r="J16" s="33">
        <v>1182329</v>
      </c>
      <c r="K16" s="38">
        <f t="shared" si="2"/>
        <v>0.20038377560008155</v>
      </c>
      <c r="L16" s="33">
        <v>1086278</v>
      </c>
      <c r="M16" s="38">
        <f t="shared" si="3"/>
        <v>0.1841048362945554</v>
      </c>
      <c r="N16" s="33">
        <f t="shared" si="4"/>
        <v>5149132</v>
      </c>
      <c r="O16" s="38">
        <f t="shared" si="5"/>
        <v>0.87268646140219786</v>
      </c>
      <c r="P16" s="33">
        <v>1156689</v>
      </c>
      <c r="Q16" s="33">
        <v>5399173</v>
      </c>
      <c r="R16" s="33">
        <v>6642554</v>
      </c>
      <c r="S16" s="33">
        <v>6202896</v>
      </c>
      <c r="T16" s="38">
        <f t="shared" si="6"/>
        <v>0.93381190427657801</v>
      </c>
      <c r="U16" s="38">
        <f t="shared" si="7"/>
        <v>-6.0872888045101159E-2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497385</v>
      </c>
      <c r="E17" s="33">
        <v>734887</v>
      </c>
      <c r="F17" s="33">
        <v>123310</v>
      </c>
      <c r="G17" s="38">
        <f t="shared" si="0"/>
        <v>0.24791660383807312</v>
      </c>
      <c r="H17" s="33">
        <v>135943</v>
      </c>
      <c r="I17" s="38">
        <f t="shared" si="1"/>
        <v>0.27331543974989192</v>
      </c>
      <c r="J17" s="33">
        <v>110589</v>
      </c>
      <c r="K17" s="38">
        <f t="shared" si="2"/>
        <v>0.15048436018054476</v>
      </c>
      <c r="L17" s="33">
        <v>110747</v>
      </c>
      <c r="M17" s="38">
        <f t="shared" si="3"/>
        <v>0.15069935922121361</v>
      </c>
      <c r="N17" s="33">
        <f t="shared" si="4"/>
        <v>480589</v>
      </c>
      <c r="O17" s="38">
        <f t="shared" si="5"/>
        <v>0.65396312630377185</v>
      </c>
      <c r="P17" s="33">
        <v>108808</v>
      </c>
      <c r="Q17" s="33">
        <v>500178</v>
      </c>
      <c r="R17" s="33">
        <v>446681</v>
      </c>
      <c r="S17" s="33">
        <v>452725</v>
      </c>
      <c r="T17" s="38">
        <f t="shared" si="6"/>
        <v>1.0135309090827682</v>
      </c>
      <c r="U17" s="38">
        <f t="shared" si="7"/>
        <v>1.7820380854348894E-2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568028</v>
      </c>
      <c r="E18" s="33">
        <v>568028</v>
      </c>
      <c r="F18" s="33">
        <v>128544</v>
      </c>
      <c r="G18" s="38">
        <f t="shared" si="0"/>
        <v>0.22629870358503454</v>
      </c>
      <c r="H18" s="33">
        <v>139461</v>
      </c>
      <c r="I18" s="38">
        <f t="shared" si="1"/>
        <v>0.24551782658601337</v>
      </c>
      <c r="J18" s="33">
        <v>132489</v>
      </c>
      <c r="K18" s="38">
        <f t="shared" si="2"/>
        <v>0.23324378375713872</v>
      </c>
      <c r="L18" s="33">
        <v>130980</v>
      </c>
      <c r="M18" s="38">
        <f t="shared" si="3"/>
        <v>0.23058722457343653</v>
      </c>
      <c r="N18" s="33">
        <f t="shared" si="4"/>
        <v>531474</v>
      </c>
      <c r="O18" s="38">
        <f t="shared" si="5"/>
        <v>0.93564753850162319</v>
      </c>
      <c r="P18" s="33">
        <v>130686</v>
      </c>
      <c r="Q18" s="33">
        <v>562330</v>
      </c>
      <c r="R18" s="33">
        <v>562330</v>
      </c>
      <c r="S18" s="33">
        <v>515378</v>
      </c>
      <c r="T18" s="38">
        <f t="shared" si="6"/>
        <v>0.91650454359539768</v>
      </c>
      <c r="U18" s="38">
        <f t="shared" si="7"/>
        <v>2.24966714108632E-3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12031740</v>
      </c>
      <c r="E19" s="34">
        <f>SUM(E11:E18)</f>
        <v>11974364</v>
      </c>
      <c r="F19" s="34">
        <f>SUM(F11:F18)</f>
        <v>2682666</v>
      </c>
      <c r="G19" s="39">
        <f t="shared" si="0"/>
        <v>0.22296575557650017</v>
      </c>
      <c r="H19" s="34">
        <f>SUM(H11:H18)</f>
        <v>3307904</v>
      </c>
      <c r="I19" s="39">
        <f t="shared" si="1"/>
        <v>0.27493147292079118</v>
      </c>
      <c r="J19" s="34">
        <f>SUM(J11:J18)</f>
        <v>2360608</v>
      </c>
      <c r="K19" s="39">
        <f t="shared" si="2"/>
        <v>0.19713848685408261</v>
      </c>
      <c r="L19" s="34">
        <f>SUM(L11:L18)</f>
        <v>2239879</v>
      </c>
      <c r="M19" s="39">
        <f t="shared" si="3"/>
        <v>0.18705619772373713</v>
      </c>
      <c r="N19" s="34">
        <f t="shared" si="4"/>
        <v>10591057</v>
      </c>
      <c r="O19" s="39">
        <f t="shared" si="5"/>
        <v>0.88447762236056959</v>
      </c>
      <c r="P19" s="34">
        <f>SUM(P11:P18)</f>
        <v>2613080</v>
      </c>
      <c r="Q19" s="34">
        <f>SUM(Q11:Q18)</f>
        <v>11375801</v>
      </c>
      <c r="R19" s="34">
        <f>SUM(R11:R18)</f>
        <v>12610674</v>
      </c>
      <c r="S19" s="34">
        <f>SUM(S11:S18)</f>
        <v>12316437</v>
      </c>
      <c r="T19" s="39">
        <f t="shared" si="6"/>
        <v>0.97666762299937337</v>
      </c>
      <c r="U19" s="39">
        <f t="shared" si="7"/>
        <v>-0.1428203499318812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1347840</v>
      </c>
      <c r="E20" s="33">
        <v>1257840</v>
      </c>
      <c r="F20" s="33">
        <v>0</v>
      </c>
      <c r="G20" s="38">
        <f t="shared" si="0"/>
        <v>0</v>
      </c>
      <c r="H20" s="33">
        <v>492878</v>
      </c>
      <c r="I20" s="38">
        <f t="shared" si="1"/>
        <v>0.3656799026590693</v>
      </c>
      <c r="J20" s="33">
        <v>388859</v>
      </c>
      <c r="K20" s="38">
        <f t="shared" si="2"/>
        <v>0.30914822234942441</v>
      </c>
      <c r="L20" s="33">
        <v>365491</v>
      </c>
      <c r="M20" s="38">
        <f t="shared" si="3"/>
        <v>0.29057034280989635</v>
      </c>
      <c r="N20" s="33">
        <f t="shared" si="4"/>
        <v>1247228</v>
      </c>
      <c r="O20" s="38">
        <f t="shared" si="5"/>
        <v>0.99156331488901606</v>
      </c>
      <c r="P20" s="33">
        <v>13800</v>
      </c>
      <c r="Q20" s="33">
        <v>4958055</v>
      </c>
      <c r="R20" s="33">
        <v>458055</v>
      </c>
      <c r="S20" s="33">
        <v>68842</v>
      </c>
      <c r="T20" s="38">
        <f t="shared" si="6"/>
        <v>0.15029199550272349</v>
      </c>
      <c r="U20" s="38">
        <f t="shared" si="7"/>
        <v>25.48485507246377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3047668</v>
      </c>
      <c r="E23" s="33">
        <v>18728</v>
      </c>
      <c r="F23" s="33">
        <v>0</v>
      </c>
      <c r="G23" s="38">
        <f t="shared" si="0"/>
        <v>0</v>
      </c>
      <c r="H23" s="33">
        <v>393</v>
      </c>
      <c r="I23" s="38">
        <f t="shared" si="1"/>
        <v>1.2895105372369957E-4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393</v>
      </c>
      <c r="O23" s="38">
        <f t="shared" si="5"/>
        <v>2.0984621956428876E-2</v>
      </c>
      <c r="P23" s="33">
        <v>1345</v>
      </c>
      <c r="Q23" s="33">
        <v>2741350</v>
      </c>
      <c r="R23" s="33">
        <v>2741350</v>
      </c>
      <c r="S23" s="33">
        <v>1345</v>
      </c>
      <c r="T23" s="38">
        <f t="shared" si="6"/>
        <v>4.9063417659182525E-4</v>
      </c>
      <c r="U23" s="38">
        <f t="shared" si="7"/>
        <v>-1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2437397</v>
      </c>
      <c r="E24" s="33">
        <v>1459488</v>
      </c>
      <c r="F24" s="33">
        <v>245255</v>
      </c>
      <c r="G24" s="38">
        <f t="shared" si="0"/>
        <v>0.10062168780875663</v>
      </c>
      <c r="H24" s="33">
        <v>355573</v>
      </c>
      <c r="I24" s="38">
        <f t="shared" si="1"/>
        <v>0.1458822670250271</v>
      </c>
      <c r="J24" s="33">
        <v>246971</v>
      </c>
      <c r="K24" s="38">
        <f t="shared" si="2"/>
        <v>0.16921756122695081</v>
      </c>
      <c r="L24" s="33">
        <v>250044</v>
      </c>
      <c r="M24" s="38">
        <f t="shared" si="3"/>
        <v>0.17132309412615931</v>
      </c>
      <c r="N24" s="33">
        <f t="shared" si="4"/>
        <v>1097843</v>
      </c>
      <c r="O24" s="38">
        <f t="shared" si="5"/>
        <v>0.75221104935429406</v>
      </c>
      <c r="P24" s="33">
        <v>217604</v>
      </c>
      <c r="Q24" s="33">
        <v>1879124</v>
      </c>
      <c r="R24" s="33">
        <v>2279124</v>
      </c>
      <c r="S24" s="33">
        <v>1021002</v>
      </c>
      <c r="T24" s="38">
        <f t="shared" si="6"/>
        <v>0.4479800133735593</v>
      </c>
      <c r="U24" s="38">
        <f t="shared" si="7"/>
        <v>0.14907814194592017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1582128</v>
      </c>
      <c r="E26" s="33">
        <v>20008759</v>
      </c>
      <c r="F26" s="33">
        <v>380805</v>
      </c>
      <c r="G26" s="38">
        <f t="shared" si="0"/>
        <v>0.24069165073875184</v>
      </c>
      <c r="H26" s="33">
        <v>359026</v>
      </c>
      <c r="I26" s="38">
        <f t="shared" si="1"/>
        <v>0.22692601357159473</v>
      </c>
      <c r="J26" s="33">
        <v>359004</v>
      </c>
      <c r="K26" s="38">
        <f t="shared" si="2"/>
        <v>1.7942342151254859E-2</v>
      </c>
      <c r="L26" s="33">
        <v>927763</v>
      </c>
      <c r="M26" s="38">
        <f t="shared" si="3"/>
        <v>4.6367843203069213E-2</v>
      </c>
      <c r="N26" s="33">
        <f t="shared" si="4"/>
        <v>2026598</v>
      </c>
      <c r="O26" s="38">
        <f t="shared" si="5"/>
        <v>0.10128554199688247</v>
      </c>
      <c r="P26" s="33">
        <v>440593</v>
      </c>
      <c r="Q26" s="33">
        <v>2047452</v>
      </c>
      <c r="R26" s="33">
        <v>0</v>
      </c>
      <c r="S26" s="33">
        <v>1505879</v>
      </c>
      <c r="T26" s="38">
        <f t="shared" si="6"/>
        <v>0</v>
      </c>
      <c r="U26" s="38">
        <f t="shared" si="7"/>
        <v>1.1057143440771871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8415033</v>
      </c>
      <c r="E27" s="34">
        <f>SUM(E20:E26)</f>
        <v>22744815</v>
      </c>
      <c r="F27" s="34">
        <f>SUM(F20:F26)</f>
        <v>626060</v>
      </c>
      <c r="G27" s="39">
        <f t="shared" si="0"/>
        <v>7.4397806877287351E-2</v>
      </c>
      <c r="H27" s="34">
        <f>SUM(H20:H26)</f>
        <v>1207870</v>
      </c>
      <c r="I27" s="39">
        <f t="shared" si="1"/>
        <v>0.14353716735276023</v>
      </c>
      <c r="J27" s="34">
        <f>SUM(J20:J26)</f>
        <v>994834</v>
      </c>
      <c r="K27" s="39">
        <f t="shared" si="2"/>
        <v>4.3738935665117523E-2</v>
      </c>
      <c r="L27" s="34">
        <f>SUM(L20:L26)</f>
        <v>1543298</v>
      </c>
      <c r="M27" s="39">
        <f t="shared" si="3"/>
        <v>6.7852739184732877E-2</v>
      </c>
      <c r="N27" s="34">
        <f t="shared" si="4"/>
        <v>4372062</v>
      </c>
      <c r="O27" s="39">
        <f t="shared" si="5"/>
        <v>0.19222235924978945</v>
      </c>
      <c r="P27" s="34">
        <f>SUM(P20:P26)</f>
        <v>673342</v>
      </c>
      <c r="Q27" s="34">
        <f>SUM(Q20:Q26)</f>
        <v>11625981</v>
      </c>
      <c r="R27" s="34">
        <f>SUM(R20:R26)</f>
        <v>5478529</v>
      </c>
      <c r="S27" s="34">
        <f>SUM(S20:S26)</f>
        <v>2597068</v>
      </c>
      <c r="T27" s="39">
        <f t="shared" si="6"/>
        <v>0.47404476639623522</v>
      </c>
      <c r="U27" s="39">
        <f t="shared" si="7"/>
        <v>1.2919972317187995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2675730</v>
      </c>
      <c r="E28" s="33">
        <v>2685730</v>
      </c>
      <c r="F28" s="33">
        <v>503429</v>
      </c>
      <c r="G28" s="38">
        <f t="shared" si="0"/>
        <v>0.18814641238092034</v>
      </c>
      <c r="H28" s="33">
        <v>750134</v>
      </c>
      <c r="I28" s="38">
        <f t="shared" si="1"/>
        <v>0.28034741920896356</v>
      </c>
      <c r="J28" s="33">
        <v>458598</v>
      </c>
      <c r="K28" s="38">
        <f t="shared" si="2"/>
        <v>0.17075357537801641</v>
      </c>
      <c r="L28" s="33">
        <v>310304</v>
      </c>
      <c r="M28" s="38">
        <f t="shared" si="3"/>
        <v>0.1155380473837653</v>
      </c>
      <c r="N28" s="33">
        <f t="shared" si="4"/>
        <v>2022465</v>
      </c>
      <c r="O28" s="38">
        <f t="shared" si="5"/>
        <v>0.7530410726320218</v>
      </c>
      <c r="P28" s="33">
        <v>527084</v>
      </c>
      <c r="Q28" s="33">
        <v>2843757</v>
      </c>
      <c r="R28" s="33">
        <v>2538255</v>
      </c>
      <c r="S28" s="33">
        <v>1660338</v>
      </c>
      <c r="T28" s="38">
        <f t="shared" si="6"/>
        <v>0.6541257675056289</v>
      </c>
      <c r="U28" s="38">
        <f t="shared" si="7"/>
        <v>-0.41128169324054609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6092888</v>
      </c>
      <c r="E29" s="33">
        <v>6092888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5434934</v>
      </c>
      <c r="R29" s="33">
        <v>6092888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4759399</v>
      </c>
      <c r="E30" s="33">
        <v>4759399</v>
      </c>
      <c r="F30" s="33">
        <v>258881</v>
      </c>
      <c r="G30" s="38">
        <f t="shared" si="0"/>
        <v>5.4393632473343799E-2</v>
      </c>
      <c r="H30" s="33">
        <v>462821</v>
      </c>
      <c r="I30" s="38">
        <f t="shared" si="1"/>
        <v>9.7243580544518329E-2</v>
      </c>
      <c r="J30" s="33">
        <v>347874</v>
      </c>
      <c r="K30" s="38">
        <f t="shared" si="2"/>
        <v>7.3092001742236776E-2</v>
      </c>
      <c r="L30" s="33">
        <v>323351</v>
      </c>
      <c r="M30" s="38">
        <f t="shared" si="3"/>
        <v>6.7939460423469433E-2</v>
      </c>
      <c r="N30" s="33">
        <f t="shared" si="4"/>
        <v>1392927</v>
      </c>
      <c r="O30" s="38">
        <f t="shared" si="5"/>
        <v>0.29266867518356837</v>
      </c>
      <c r="P30" s="33">
        <v>-223882</v>
      </c>
      <c r="Q30" s="33">
        <v>1773444</v>
      </c>
      <c r="R30" s="33">
        <v>2323447</v>
      </c>
      <c r="S30" s="33">
        <v>1541698</v>
      </c>
      <c r="T30" s="38">
        <f t="shared" si="6"/>
        <v>0.6635391295777352</v>
      </c>
      <c r="U30" s="38">
        <f t="shared" si="7"/>
        <v>-2.4442920824362835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660371</v>
      </c>
      <c r="E32" s="33">
        <v>660388</v>
      </c>
      <c r="F32" s="33">
        <v>173797</v>
      </c>
      <c r="G32" s="38">
        <f t="shared" si="0"/>
        <v>0.26318084834131117</v>
      </c>
      <c r="H32" s="33">
        <v>73740</v>
      </c>
      <c r="I32" s="38">
        <f t="shared" si="1"/>
        <v>0.11166450374107888</v>
      </c>
      <c r="J32" s="33">
        <v>0</v>
      </c>
      <c r="K32" s="38">
        <f t="shared" si="2"/>
        <v>0</v>
      </c>
      <c r="L32" s="33">
        <v>36607</v>
      </c>
      <c r="M32" s="38">
        <f t="shared" si="3"/>
        <v>5.5432563886684799E-2</v>
      </c>
      <c r="N32" s="33">
        <f t="shared" si="4"/>
        <v>284144</v>
      </c>
      <c r="O32" s="38">
        <f t="shared" si="5"/>
        <v>0.43026826653421929</v>
      </c>
      <c r="P32" s="33">
        <v>117147</v>
      </c>
      <c r="Q32" s="33">
        <v>631325</v>
      </c>
      <c r="R32" s="33">
        <v>631325</v>
      </c>
      <c r="S32" s="33">
        <v>407100</v>
      </c>
      <c r="T32" s="38">
        <f t="shared" si="6"/>
        <v>0.64483427711559027</v>
      </c>
      <c r="U32" s="38">
        <f t="shared" si="7"/>
        <v>-0.68751227090749234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14188388</v>
      </c>
      <c r="E35" s="34">
        <f>SUM(E28:E34)</f>
        <v>14198405</v>
      </c>
      <c r="F35" s="34">
        <f>SUM(F28:F34)</f>
        <v>936107</v>
      </c>
      <c r="G35" s="39">
        <f t="shared" si="0"/>
        <v>6.5976980612596728E-2</v>
      </c>
      <c r="H35" s="34">
        <f>SUM(H28:H34)</f>
        <v>1286695</v>
      </c>
      <c r="I35" s="39">
        <f t="shared" si="1"/>
        <v>9.0686482495403994E-2</v>
      </c>
      <c r="J35" s="34">
        <f>SUM(J28:J34)</f>
        <v>806472</v>
      </c>
      <c r="K35" s="39">
        <f t="shared" si="2"/>
        <v>5.6800182837438429E-2</v>
      </c>
      <c r="L35" s="34">
        <f>SUM(L28:L34)</f>
        <v>670262</v>
      </c>
      <c r="M35" s="39">
        <f t="shared" si="3"/>
        <v>4.7206851755531694E-2</v>
      </c>
      <c r="N35" s="34">
        <f t="shared" si="4"/>
        <v>3699536</v>
      </c>
      <c r="O35" s="39">
        <f t="shared" si="5"/>
        <v>0.26055997134889447</v>
      </c>
      <c r="P35" s="34">
        <f>SUM(P28:P34)</f>
        <v>420349</v>
      </c>
      <c r="Q35" s="34">
        <f>SUM(Q28:Q34)</f>
        <v>10683460</v>
      </c>
      <c r="R35" s="34">
        <f>SUM(R28:R34)</f>
        <v>11585915</v>
      </c>
      <c r="S35" s="34">
        <f>SUM(S28:S34)</f>
        <v>3609136</v>
      </c>
      <c r="T35" s="39">
        <f t="shared" si="6"/>
        <v>0.31151065755272672</v>
      </c>
      <c r="U35" s="39">
        <f t="shared" si="7"/>
        <v>0.59453692051128937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2023284</v>
      </c>
      <c r="E38" s="33">
        <v>3312423</v>
      </c>
      <c r="F38" s="33">
        <v>1110763</v>
      </c>
      <c r="G38" s="38">
        <f t="shared" si="0"/>
        <v>0.54899015659689887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52270</v>
      </c>
      <c r="M38" s="38">
        <f t="shared" si="3"/>
        <v>1.5779989451830276E-2</v>
      </c>
      <c r="N38" s="33">
        <f t="shared" si="4"/>
        <v>1163033</v>
      </c>
      <c r="O38" s="38">
        <f t="shared" si="5"/>
        <v>0.35111246359538018</v>
      </c>
      <c r="P38" s="33">
        <v>0</v>
      </c>
      <c r="Q38" s="33">
        <v>2788558</v>
      </c>
      <c r="R38" s="33">
        <v>1979564</v>
      </c>
      <c r="S38" s="33">
        <v>2186832</v>
      </c>
      <c r="T38" s="38">
        <f t="shared" si="6"/>
        <v>1.1047038640832021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2023284</v>
      </c>
      <c r="E40" s="34">
        <f>SUM(E36:E39)</f>
        <v>3312423</v>
      </c>
      <c r="F40" s="34">
        <f>SUM(F36:F39)</f>
        <v>1110763</v>
      </c>
      <c r="G40" s="39">
        <f t="shared" si="0"/>
        <v>0.54899015659689887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52270</v>
      </c>
      <c r="M40" s="39">
        <f t="shared" si="3"/>
        <v>1.5779989451830276E-2</v>
      </c>
      <c r="N40" s="34">
        <f t="shared" si="4"/>
        <v>1163033</v>
      </c>
      <c r="O40" s="39">
        <f t="shared" si="5"/>
        <v>0.35111246359538018</v>
      </c>
      <c r="P40" s="34">
        <f>SUM(P36:P39)</f>
        <v>0</v>
      </c>
      <c r="Q40" s="34">
        <f>SUM(Q36:Q39)</f>
        <v>2788558</v>
      </c>
      <c r="R40" s="34">
        <f>SUM(R36:R39)</f>
        <v>1979564</v>
      </c>
      <c r="S40" s="34">
        <f>SUM(S36:S39)</f>
        <v>2186832</v>
      </c>
      <c r="T40" s="39">
        <f t="shared" si="6"/>
        <v>1.1047038640832021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6552772</v>
      </c>
      <c r="E43" s="33">
        <v>6272616</v>
      </c>
      <c r="F43" s="33">
        <v>846143</v>
      </c>
      <c r="G43" s="38">
        <f t="shared" si="0"/>
        <v>0.1291274898623056</v>
      </c>
      <c r="H43" s="33">
        <v>844595</v>
      </c>
      <c r="I43" s="38">
        <f t="shared" si="1"/>
        <v>0.12889125396091913</v>
      </c>
      <c r="J43" s="33">
        <v>820029</v>
      </c>
      <c r="K43" s="38">
        <f t="shared" si="2"/>
        <v>0.13073157993411361</v>
      </c>
      <c r="L43" s="33">
        <v>982103</v>
      </c>
      <c r="M43" s="38">
        <f t="shared" si="3"/>
        <v>0.15656992234181083</v>
      </c>
      <c r="N43" s="33">
        <f t="shared" si="4"/>
        <v>3492870</v>
      </c>
      <c r="O43" s="38">
        <f t="shared" si="5"/>
        <v>0.5568442257584395</v>
      </c>
      <c r="P43" s="33">
        <v>808908</v>
      </c>
      <c r="Q43" s="33">
        <v>6173961</v>
      </c>
      <c r="R43" s="33">
        <v>6201521</v>
      </c>
      <c r="S43" s="33">
        <v>2950953</v>
      </c>
      <c r="T43" s="38">
        <f t="shared" si="6"/>
        <v>0.47584342615303571</v>
      </c>
      <c r="U43" s="38">
        <f t="shared" si="7"/>
        <v>0.21410963916786585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5407500</v>
      </c>
      <c r="E45" s="33">
        <v>3355640</v>
      </c>
      <c r="F45" s="33">
        <v>746977</v>
      </c>
      <c r="G45" s="38">
        <f t="shared" si="0"/>
        <v>0.13813721682847896</v>
      </c>
      <c r="H45" s="33">
        <v>909246</v>
      </c>
      <c r="I45" s="38">
        <f t="shared" si="1"/>
        <v>0.16814535367545078</v>
      </c>
      <c r="J45" s="33">
        <v>784566</v>
      </c>
      <c r="K45" s="38">
        <f t="shared" si="2"/>
        <v>0.23380517576378873</v>
      </c>
      <c r="L45" s="33">
        <v>757114</v>
      </c>
      <c r="M45" s="38">
        <f t="shared" si="3"/>
        <v>0.22562432203692886</v>
      </c>
      <c r="N45" s="33">
        <f t="shared" si="4"/>
        <v>3197903</v>
      </c>
      <c r="O45" s="38">
        <f t="shared" si="5"/>
        <v>0.95299346771405757</v>
      </c>
      <c r="P45" s="33">
        <v>746736</v>
      </c>
      <c r="Q45" s="33">
        <v>4922735</v>
      </c>
      <c r="R45" s="33">
        <v>3603574</v>
      </c>
      <c r="S45" s="33">
        <v>2824144</v>
      </c>
      <c r="T45" s="38">
        <f t="shared" si="6"/>
        <v>0.78370639814806076</v>
      </c>
      <c r="U45" s="38">
        <f t="shared" si="7"/>
        <v>1.3897816631312843E-2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15631613</v>
      </c>
      <c r="E46" s="33">
        <v>13217938</v>
      </c>
      <c r="F46" s="33">
        <v>2254887</v>
      </c>
      <c r="G46" s="38">
        <f t="shared" si="0"/>
        <v>0.14425171605770945</v>
      </c>
      <c r="H46" s="33">
        <v>2605084</v>
      </c>
      <c r="I46" s="38">
        <f t="shared" si="1"/>
        <v>0.1666548423377677</v>
      </c>
      <c r="J46" s="33">
        <v>2411238</v>
      </c>
      <c r="K46" s="38">
        <f t="shared" si="2"/>
        <v>0.18242164549417617</v>
      </c>
      <c r="L46" s="33">
        <v>2460002</v>
      </c>
      <c r="M46" s="38">
        <f t="shared" si="3"/>
        <v>0.18611087447981675</v>
      </c>
      <c r="N46" s="33">
        <f t="shared" si="4"/>
        <v>9731211</v>
      </c>
      <c r="O46" s="38">
        <f t="shared" si="5"/>
        <v>0.73621248639538184</v>
      </c>
      <c r="P46" s="33">
        <v>2598555</v>
      </c>
      <c r="Q46" s="33">
        <v>15638526</v>
      </c>
      <c r="R46" s="33">
        <v>16367937</v>
      </c>
      <c r="S46" s="33">
        <v>11623412</v>
      </c>
      <c r="T46" s="38">
        <f t="shared" si="6"/>
        <v>0.7101329874375738</v>
      </c>
      <c r="U46" s="38">
        <f t="shared" si="7"/>
        <v>-5.3319248582385237E-2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27591885</v>
      </c>
      <c r="E47" s="34">
        <f>SUM(E41:E46)</f>
        <v>22846194</v>
      </c>
      <c r="F47" s="34">
        <f>SUM(F41:F46)</f>
        <v>3848007</v>
      </c>
      <c r="G47" s="39">
        <f t="shared" si="0"/>
        <v>0.13946154820520598</v>
      </c>
      <c r="H47" s="34">
        <f>SUM(H41:H46)</f>
        <v>4358925</v>
      </c>
      <c r="I47" s="39">
        <f t="shared" si="1"/>
        <v>0.1579785143349213</v>
      </c>
      <c r="J47" s="34">
        <f>SUM(J41:J46)</f>
        <v>4015833</v>
      </c>
      <c r="K47" s="39">
        <f t="shared" si="2"/>
        <v>0.17577689307899599</v>
      </c>
      <c r="L47" s="34">
        <f>SUM(L41:L46)</f>
        <v>4199219</v>
      </c>
      <c r="M47" s="39">
        <f t="shared" si="3"/>
        <v>0.18380387560396275</v>
      </c>
      <c r="N47" s="34">
        <f t="shared" si="4"/>
        <v>16421984</v>
      </c>
      <c r="O47" s="39">
        <f t="shared" si="5"/>
        <v>0.71880611711517461</v>
      </c>
      <c r="P47" s="34">
        <f>SUM(P41:P46)</f>
        <v>4154199</v>
      </c>
      <c r="Q47" s="34">
        <f>SUM(Q41:Q46)</f>
        <v>26735222</v>
      </c>
      <c r="R47" s="34">
        <f>SUM(R41:R46)</f>
        <v>26173032</v>
      </c>
      <c r="S47" s="34">
        <f>SUM(S41:S46)</f>
        <v>17398509</v>
      </c>
      <c r="T47" s="39">
        <f t="shared" si="6"/>
        <v>0.66474946425771386</v>
      </c>
      <c r="U47" s="39">
        <f t="shared" si="7"/>
        <v>1.0837227585871467E-2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1036930</v>
      </c>
      <c r="E50" s="33">
        <v>970592</v>
      </c>
      <c r="F50" s="33">
        <v>126547</v>
      </c>
      <c r="G50" s="38">
        <f t="shared" si="0"/>
        <v>0.12204006056339387</v>
      </c>
      <c r="H50" s="33">
        <v>175590</v>
      </c>
      <c r="I50" s="38">
        <f t="shared" si="1"/>
        <v>0.16933640650767168</v>
      </c>
      <c r="J50" s="33">
        <v>204495</v>
      </c>
      <c r="K50" s="38">
        <f t="shared" si="2"/>
        <v>0.21069100095611751</v>
      </c>
      <c r="L50" s="33">
        <v>238153</v>
      </c>
      <c r="M50" s="38">
        <f t="shared" si="3"/>
        <v>0.24536880584220763</v>
      </c>
      <c r="N50" s="33">
        <f t="shared" si="4"/>
        <v>744785</v>
      </c>
      <c r="O50" s="38">
        <f t="shared" si="5"/>
        <v>0.76735126603145298</v>
      </c>
      <c r="P50" s="33">
        <v>357244</v>
      </c>
      <c r="Q50" s="33">
        <v>979980</v>
      </c>
      <c r="R50" s="33">
        <v>979980</v>
      </c>
      <c r="S50" s="33">
        <v>880390</v>
      </c>
      <c r="T50" s="38">
        <f t="shared" si="6"/>
        <v>0.8983754770505521</v>
      </c>
      <c r="U50" s="38">
        <f t="shared" si="7"/>
        <v>-0.33336039233689019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1200000</v>
      </c>
      <c r="R51" s="33">
        <v>20000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1036930</v>
      </c>
      <c r="E53" s="34">
        <f>SUM(E48:E52)</f>
        <v>970592</v>
      </c>
      <c r="F53" s="34">
        <f>SUM(F48:F52)</f>
        <v>126547</v>
      </c>
      <c r="G53" s="39">
        <f t="shared" si="0"/>
        <v>0.12204006056339387</v>
      </c>
      <c r="H53" s="34">
        <f>SUM(H48:H52)</f>
        <v>175590</v>
      </c>
      <c r="I53" s="39">
        <f t="shared" si="1"/>
        <v>0.16933640650767168</v>
      </c>
      <c r="J53" s="34">
        <f>SUM(J48:J52)</f>
        <v>204495</v>
      </c>
      <c r="K53" s="39">
        <f t="shared" si="2"/>
        <v>0.21069100095611751</v>
      </c>
      <c r="L53" s="34">
        <f>SUM(L48:L52)</f>
        <v>238153</v>
      </c>
      <c r="M53" s="39">
        <f t="shared" si="3"/>
        <v>0.24536880584220763</v>
      </c>
      <c r="N53" s="34">
        <f t="shared" si="4"/>
        <v>744785</v>
      </c>
      <c r="O53" s="39">
        <f t="shared" si="5"/>
        <v>0.76735126603145298</v>
      </c>
      <c r="P53" s="34">
        <f>SUM(P48:P52)</f>
        <v>357244</v>
      </c>
      <c r="Q53" s="34">
        <f>SUM(Q48:Q52)</f>
        <v>2179980</v>
      </c>
      <c r="R53" s="34">
        <f>SUM(R48:R52)</f>
        <v>999980</v>
      </c>
      <c r="S53" s="34">
        <f>SUM(S48:S52)</f>
        <v>880390</v>
      </c>
      <c r="T53" s="39">
        <f t="shared" si="6"/>
        <v>0.88040760815216301</v>
      </c>
      <c r="U53" s="39">
        <f t="shared" si="7"/>
        <v>-0.33336039233689019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389447024</v>
      </c>
      <c r="E54" s="34">
        <f>SUM(E8:E9,E11:E18,E20:E26,E28:E34,E36:E39,E41:E46,E48:E52)</f>
        <v>576569629</v>
      </c>
      <c r="F54" s="34">
        <f>SUM(F8:F9,F11:F18,F20:F26,F28:F34,F36:F39,F41:F46,F48:F52)</f>
        <v>48034028</v>
      </c>
      <c r="G54" s="39">
        <f t="shared" si="0"/>
        <v>0.12333905522410668</v>
      </c>
      <c r="H54" s="34">
        <f>SUM(H8:H9,H11:H18,H20:H26,H28:H34,H36:H39,H41:H46,H48:H52)</f>
        <v>94951655</v>
      </c>
      <c r="I54" s="39">
        <f t="shared" si="1"/>
        <v>0.24381147922188257</v>
      </c>
      <c r="J54" s="34">
        <f>SUM(J8:J9,J11:J18,J20:J26,J28:J34,J36:J39,J41:J46,J48:J52)</f>
        <v>57549101</v>
      </c>
      <c r="K54" s="39">
        <f t="shared" si="2"/>
        <v>9.9812924762986435E-2</v>
      </c>
      <c r="L54" s="34">
        <f>SUM(L8:L9,L11:L18,L20:L26,L28:L34,L36:L39,L41:L46,L48:L52)</f>
        <v>69371591</v>
      </c>
      <c r="M54" s="39">
        <f t="shared" si="3"/>
        <v>0.12031780293443101</v>
      </c>
      <c r="N54" s="34">
        <f t="shared" si="4"/>
        <v>269906375</v>
      </c>
      <c r="O54" s="39">
        <f t="shared" si="5"/>
        <v>0.46812450990199483</v>
      </c>
      <c r="P54" s="34">
        <f>SUM(P8:P9,P11:P18,P20:P26,P28:P34,P36:P39,P41:P46,P48:P52)</f>
        <v>32685872</v>
      </c>
      <c r="Q54" s="34">
        <f>SUM(Q8:Q9,Q11:Q18,Q20:Q26,Q28:Q34,Q36:Q39,Q41:Q46,Q48:Q52)</f>
        <v>199356302</v>
      </c>
      <c r="R54" s="34">
        <f>SUM(R8:R9,R11:R18,R20:R26,R28:R34,R36:R39,R41:R46,R48:R52)</f>
        <v>267725671</v>
      </c>
      <c r="S54" s="34">
        <f>SUM(S8:S9,S11:S18,S20:S26,S28:S34,S36:S39,S41:S46,S48:S52)</f>
        <v>149335081</v>
      </c>
      <c r="T54" s="39">
        <f t="shared" si="6"/>
        <v>0.55779141552697797</v>
      </c>
      <c r="U54" s="39">
        <f t="shared" si="7"/>
        <v>1.1223723509655792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102618168</v>
      </c>
      <c r="E57" s="33">
        <v>94100979</v>
      </c>
      <c r="F57" s="33">
        <v>21072218</v>
      </c>
      <c r="G57" s="38">
        <f t="shared" ref="G57:G85" si="8">IF(($D57      =0),0,($F57      /$D57      ))</f>
        <v>0.20534587988356995</v>
      </c>
      <c r="H57" s="33">
        <v>29152123</v>
      </c>
      <c r="I57" s="38">
        <f t="shared" ref="I57:I85" si="9">IF(($D57      =0),0,($H57      /$D57      ))</f>
        <v>0.2840834480693516</v>
      </c>
      <c r="J57" s="33">
        <v>13870916</v>
      </c>
      <c r="K57" s="38">
        <f t="shared" ref="K57:K85" si="10">IF(($E57      =0),0,($J57      /$E57      ))</f>
        <v>0.14740458757607613</v>
      </c>
      <c r="L57" s="33">
        <v>22434857</v>
      </c>
      <c r="M57" s="38">
        <f t="shared" ref="M57:M85" si="11">IF(($E57      =0),0,($L57      /$E57      ))</f>
        <v>0.23841257804554827</v>
      </c>
      <c r="N57" s="33">
        <f t="shared" ref="N57:N85" si="12">$F57      +$H57      +$J57      +$L57</f>
        <v>86530114</v>
      </c>
      <c r="O57" s="38">
        <f t="shared" ref="O57:O85" si="13">IF(($E57      =0),0,($N57      /$E57      ))</f>
        <v>0.91954531100043069</v>
      </c>
      <c r="P57" s="33">
        <v>21190899</v>
      </c>
      <c r="Q57" s="33">
        <v>118911622</v>
      </c>
      <c r="R57" s="33">
        <v>99386350</v>
      </c>
      <c r="S57" s="33">
        <v>95204595</v>
      </c>
      <c r="T57" s="38">
        <f t="shared" ref="T57:T85" si="14">IF(($R57      =0),0,($S57      /$R57      ))</f>
        <v>0.95792425217346244</v>
      </c>
      <c r="U57" s="38">
        <f t="shared" ref="U57:U85" si="15">IF(($P57      =0),0,(($L57      /$P57      )-1))</f>
        <v>5.8702464675991273E-2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102618168</v>
      </c>
      <c r="E58" s="34">
        <f>E57</f>
        <v>94100979</v>
      </c>
      <c r="F58" s="34">
        <f>F57</f>
        <v>21072218</v>
      </c>
      <c r="G58" s="39">
        <f t="shared" si="8"/>
        <v>0.20534587988356995</v>
      </c>
      <c r="H58" s="34">
        <f>H57</f>
        <v>29152123</v>
      </c>
      <c r="I58" s="39">
        <f t="shared" si="9"/>
        <v>0.2840834480693516</v>
      </c>
      <c r="J58" s="34">
        <f>J57</f>
        <v>13870916</v>
      </c>
      <c r="K58" s="39">
        <f t="shared" si="10"/>
        <v>0.14740458757607613</v>
      </c>
      <c r="L58" s="34">
        <f>L57</f>
        <v>22434857</v>
      </c>
      <c r="M58" s="39">
        <f t="shared" si="11"/>
        <v>0.23841257804554827</v>
      </c>
      <c r="N58" s="34">
        <f t="shared" si="12"/>
        <v>86530114</v>
      </c>
      <c r="O58" s="39">
        <f t="shared" si="13"/>
        <v>0.91954531100043069</v>
      </c>
      <c r="P58" s="34">
        <f>P57</f>
        <v>21190899</v>
      </c>
      <c r="Q58" s="34">
        <f>Q57</f>
        <v>118911622</v>
      </c>
      <c r="R58" s="34">
        <f>R57</f>
        <v>99386350</v>
      </c>
      <c r="S58" s="34">
        <f>S57</f>
        <v>95204595</v>
      </c>
      <c r="T58" s="39">
        <f t="shared" si="14"/>
        <v>0.95792425217346244</v>
      </c>
      <c r="U58" s="39">
        <f t="shared" si="15"/>
        <v>5.8702464675991273E-2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300000</v>
      </c>
      <c r="E59" s="33">
        <v>200000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1815303</v>
      </c>
      <c r="R59" s="33">
        <v>239596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1101787</v>
      </c>
      <c r="E60" s="33">
        <v>1101787</v>
      </c>
      <c r="F60" s="33">
        <v>230365</v>
      </c>
      <c r="G60" s="38">
        <f t="shared" si="8"/>
        <v>0.20908306233418983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230365</v>
      </c>
      <c r="O60" s="38">
        <f t="shared" si="13"/>
        <v>0.20908306233418983</v>
      </c>
      <c r="P60" s="33">
        <v>0</v>
      </c>
      <c r="Q60" s="33">
        <v>2611437</v>
      </c>
      <c r="R60" s="33">
        <v>2611437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1034986</v>
      </c>
      <c r="E61" s="33">
        <v>957794</v>
      </c>
      <c r="F61" s="33">
        <v>150597</v>
      </c>
      <c r="G61" s="38">
        <f t="shared" si="8"/>
        <v>0.14550631602746317</v>
      </c>
      <c r="H61" s="33">
        <v>272526</v>
      </c>
      <c r="I61" s="38">
        <f t="shared" si="9"/>
        <v>0.26331370665883402</v>
      </c>
      <c r="J61" s="33">
        <v>71773</v>
      </c>
      <c r="K61" s="38">
        <f t="shared" si="10"/>
        <v>7.4935737747365297E-2</v>
      </c>
      <c r="L61" s="33">
        <v>274208</v>
      </c>
      <c r="M61" s="38">
        <f t="shared" si="11"/>
        <v>0.28629120666865737</v>
      </c>
      <c r="N61" s="33">
        <f t="shared" si="12"/>
        <v>769104</v>
      </c>
      <c r="O61" s="38">
        <f t="shared" si="13"/>
        <v>0.80299521609030755</v>
      </c>
      <c r="P61" s="33">
        <v>217997</v>
      </c>
      <c r="Q61" s="33">
        <v>1145976</v>
      </c>
      <c r="R61" s="33">
        <v>935092</v>
      </c>
      <c r="S61" s="33">
        <v>705152</v>
      </c>
      <c r="T61" s="38">
        <f t="shared" si="14"/>
        <v>0.75409906191048581</v>
      </c>
      <c r="U61" s="38">
        <f t="shared" si="15"/>
        <v>0.25785217227760016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2436773</v>
      </c>
      <c r="E63" s="34">
        <f>SUM(E59:E62)</f>
        <v>2259581</v>
      </c>
      <c r="F63" s="34">
        <f>SUM(F59:F62)</f>
        <v>380962</v>
      </c>
      <c r="G63" s="39">
        <f t="shared" si="8"/>
        <v>0.15633873159297151</v>
      </c>
      <c r="H63" s="34">
        <f>SUM(H59:H62)</f>
        <v>272526</v>
      </c>
      <c r="I63" s="39">
        <f t="shared" si="9"/>
        <v>0.11183889512892665</v>
      </c>
      <c r="J63" s="34">
        <f>SUM(J59:J62)</f>
        <v>71773</v>
      </c>
      <c r="K63" s="39">
        <f t="shared" si="10"/>
        <v>3.1763853564001465E-2</v>
      </c>
      <c r="L63" s="34">
        <f>SUM(L59:L62)</f>
        <v>274208</v>
      </c>
      <c r="M63" s="39">
        <f t="shared" si="11"/>
        <v>0.1213534721702829</v>
      </c>
      <c r="N63" s="34">
        <f t="shared" si="12"/>
        <v>999469</v>
      </c>
      <c r="O63" s="39">
        <f t="shared" si="13"/>
        <v>0.44232492661250028</v>
      </c>
      <c r="P63" s="34">
        <f>SUM(P59:P62)</f>
        <v>217997</v>
      </c>
      <c r="Q63" s="34">
        <f>SUM(Q59:Q62)</f>
        <v>5572716</v>
      </c>
      <c r="R63" s="34">
        <f>SUM(R59:R62)</f>
        <v>3786125</v>
      </c>
      <c r="S63" s="34">
        <f>SUM(S59:S62)</f>
        <v>705152</v>
      </c>
      <c r="T63" s="39">
        <f t="shared" si="14"/>
        <v>0.18624636006470996</v>
      </c>
      <c r="U63" s="39">
        <f t="shared" si="15"/>
        <v>0.25785217227760016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1541277</v>
      </c>
      <c r="E64" s="33">
        <v>1541277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1483424</v>
      </c>
      <c r="R64" s="33">
        <v>1483424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25340005</v>
      </c>
      <c r="E67" s="33">
        <v>25340005</v>
      </c>
      <c r="F67" s="33">
        <v>4521282</v>
      </c>
      <c r="G67" s="38">
        <f t="shared" si="8"/>
        <v>0.17842466881912611</v>
      </c>
      <c r="H67" s="33">
        <v>4733597</v>
      </c>
      <c r="I67" s="38">
        <f t="shared" si="9"/>
        <v>0.1868033175210502</v>
      </c>
      <c r="J67" s="33">
        <v>4518731</v>
      </c>
      <c r="K67" s="38">
        <f t="shared" si="10"/>
        <v>0.17832399796290491</v>
      </c>
      <c r="L67" s="33">
        <v>4186975</v>
      </c>
      <c r="M67" s="38">
        <f t="shared" si="11"/>
        <v>0.16523181427943681</v>
      </c>
      <c r="N67" s="33">
        <f t="shared" si="12"/>
        <v>17960585</v>
      </c>
      <c r="O67" s="38">
        <f t="shared" si="13"/>
        <v>0.70878379858251805</v>
      </c>
      <c r="P67" s="33">
        <v>4260057</v>
      </c>
      <c r="Q67" s="33">
        <v>17718193</v>
      </c>
      <c r="R67" s="33">
        <v>17768193</v>
      </c>
      <c r="S67" s="33">
        <v>17123735</v>
      </c>
      <c r="T67" s="38">
        <f t="shared" si="14"/>
        <v>0.9637296825850552</v>
      </c>
      <c r="U67" s="38">
        <f t="shared" si="15"/>
        <v>-1.7155169520032265E-2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3891355</v>
      </c>
      <c r="E68" s="33">
        <v>3969677</v>
      </c>
      <c r="F68" s="33">
        <v>633850</v>
      </c>
      <c r="G68" s="38">
        <f t="shared" si="8"/>
        <v>0.1628867065585124</v>
      </c>
      <c r="H68" s="33">
        <v>1014013</v>
      </c>
      <c r="I68" s="38">
        <f t="shared" si="9"/>
        <v>0.26058095444902868</v>
      </c>
      <c r="J68" s="33">
        <v>1050341</v>
      </c>
      <c r="K68" s="38">
        <f t="shared" si="10"/>
        <v>0.26459104859161087</v>
      </c>
      <c r="L68" s="33">
        <v>946609</v>
      </c>
      <c r="M68" s="38">
        <f t="shared" si="11"/>
        <v>0.23845995530618738</v>
      </c>
      <c r="N68" s="33">
        <f t="shared" si="12"/>
        <v>3644813</v>
      </c>
      <c r="O68" s="38">
        <f t="shared" si="13"/>
        <v>0.91816361885362463</v>
      </c>
      <c r="P68" s="33">
        <v>913964</v>
      </c>
      <c r="Q68" s="33">
        <v>2493913</v>
      </c>
      <c r="R68" s="33">
        <v>2493913</v>
      </c>
      <c r="S68" s="33">
        <v>3611390</v>
      </c>
      <c r="T68" s="38">
        <f t="shared" si="14"/>
        <v>1.4480817895411748</v>
      </c>
      <c r="U68" s="38">
        <f t="shared" si="15"/>
        <v>3.5718037034281336E-2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30772637</v>
      </c>
      <c r="E70" s="34">
        <f>SUM(E64:E69)</f>
        <v>30850959</v>
      </c>
      <c r="F70" s="34">
        <f>SUM(F64:F69)</f>
        <v>5155132</v>
      </c>
      <c r="G70" s="39">
        <f t="shared" si="8"/>
        <v>0.16752324475799718</v>
      </c>
      <c r="H70" s="34">
        <f>SUM(H64:H69)</f>
        <v>5747610</v>
      </c>
      <c r="I70" s="39">
        <f t="shared" si="9"/>
        <v>0.18677664835808513</v>
      </c>
      <c r="J70" s="34">
        <f>SUM(J64:J69)</f>
        <v>5569072</v>
      </c>
      <c r="K70" s="39">
        <f t="shared" si="10"/>
        <v>0.18051536096495413</v>
      </c>
      <c r="L70" s="34">
        <f>SUM(L64:L69)</f>
        <v>5133584</v>
      </c>
      <c r="M70" s="39">
        <f t="shared" si="11"/>
        <v>0.16639949506918084</v>
      </c>
      <c r="N70" s="34">
        <f t="shared" si="12"/>
        <v>21605398</v>
      </c>
      <c r="O70" s="39">
        <f t="shared" si="13"/>
        <v>0.70031528031268009</v>
      </c>
      <c r="P70" s="34">
        <f>SUM(P64:P69)</f>
        <v>5174021</v>
      </c>
      <c r="Q70" s="34">
        <f>SUM(Q64:Q69)</f>
        <v>21695530</v>
      </c>
      <c r="R70" s="34">
        <f>SUM(R64:R69)</f>
        <v>21745530</v>
      </c>
      <c r="S70" s="34">
        <f>SUM(S64:S69)</f>
        <v>20735125</v>
      </c>
      <c r="T70" s="39">
        <f t="shared" si="14"/>
        <v>0.95353504835246605</v>
      </c>
      <c r="U70" s="39">
        <f t="shared" si="15"/>
        <v>-7.8153915494351134E-3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15895548</v>
      </c>
      <c r="E71" s="33">
        <v>10845346</v>
      </c>
      <c r="F71" s="33">
        <v>2991242</v>
      </c>
      <c r="G71" s="38">
        <f t="shared" si="8"/>
        <v>0.18818111838610407</v>
      </c>
      <c r="H71" s="33">
        <v>2408837</v>
      </c>
      <c r="I71" s="38">
        <f t="shared" si="9"/>
        <v>0.15154161404186883</v>
      </c>
      <c r="J71" s="33">
        <v>2557339</v>
      </c>
      <c r="K71" s="38">
        <f t="shared" si="10"/>
        <v>0.235800591331987</v>
      </c>
      <c r="L71" s="33">
        <v>2165603</v>
      </c>
      <c r="M71" s="38">
        <f t="shared" si="11"/>
        <v>0.1996803974718741</v>
      </c>
      <c r="N71" s="33">
        <f t="shared" si="12"/>
        <v>10123021</v>
      </c>
      <c r="O71" s="38">
        <f t="shared" si="13"/>
        <v>0.93339769888392676</v>
      </c>
      <c r="P71" s="33">
        <v>2466314</v>
      </c>
      <c r="Q71" s="33">
        <v>16785156</v>
      </c>
      <c r="R71" s="33">
        <v>15195176</v>
      </c>
      <c r="S71" s="33">
        <v>10861825</v>
      </c>
      <c r="T71" s="38">
        <f t="shared" si="14"/>
        <v>0.71482061148880405</v>
      </c>
      <c r="U71" s="38">
        <f t="shared" si="15"/>
        <v>-0.1219272971730283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18899859</v>
      </c>
      <c r="E72" s="33">
        <v>6293334</v>
      </c>
      <c r="F72" s="33">
        <v>1776074</v>
      </c>
      <c r="G72" s="38">
        <f t="shared" si="8"/>
        <v>9.3972870379615006E-2</v>
      </c>
      <c r="H72" s="33">
        <v>1620287</v>
      </c>
      <c r="I72" s="38">
        <f t="shared" si="9"/>
        <v>8.5730110473310944E-2</v>
      </c>
      <c r="J72" s="33">
        <v>1443512</v>
      </c>
      <c r="K72" s="38">
        <f t="shared" si="10"/>
        <v>0.22937158587165404</v>
      </c>
      <c r="L72" s="33">
        <v>1306643</v>
      </c>
      <c r="M72" s="38">
        <f t="shared" si="11"/>
        <v>0.20762333605684999</v>
      </c>
      <c r="N72" s="33">
        <f t="shared" si="12"/>
        <v>6146516</v>
      </c>
      <c r="O72" s="38">
        <f t="shared" si="13"/>
        <v>0.97667087111537387</v>
      </c>
      <c r="P72" s="33">
        <v>1391463</v>
      </c>
      <c r="Q72" s="33">
        <v>17844988</v>
      </c>
      <c r="R72" s="33">
        <v>17844988</v>
      </c>
      <c r="S72" s="33">
        <v>5655666</v>
      </c>
      <c r="T72" s="38">
        <f t="shared" si="14"/>
        <v>0.31693302343492752</v>
      </c>
      <c r="U72" s="38">
        <f t="shared" si="15"/>
        <v>-6.0957423948750367E-2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3591616</v>
      </c>
      <c r="F73" s="33">
        <v>941875</v>
      </c>
      <c r="G73" s="38">
        <f t="shared" si="8"/>
        <v>0</v>
      </c>
      <c r="H73" s="33">
        <v>596374</v>
      </c>
      <c r="I73" s="38">
        <f t="shared" si="9"/>
        <v>0</v>
      </c>
      <c r="J73" s="33">
        <v>606549</v>
      </c>
      <c r="K73" s="38">
        <f t="shared" si="10"/>
        <v>0.16887913407223934</v>
      </c>
      <c r="L73" s="33">
        <v>2655354</v>
      </c>
      <c r="M73" s="38">
        <f t="shared" si="11"/>
        <v>0.7393201277642153</v>
      </c>
      <c r="N73" s="33">
        <f t="shared" si="12"/>
        <v>4800152</v>
      </c>
      <c r="O73" s="38">
        <f t="shared" si="13"/>
        <v>1.3364880878133965</v>
      </c>
      <c r="P73" s="33">
        <v>3530070</v>
      </c>
      <c r="Q73" s="33">
        <v>3458688</v>
      </c>
      <c r="R73" s="33">
        <v>3458688</v>
      </c>
      <c r="S73" s="33">
        <v>4803790</v>
      </c>
      <c r="T73" s="38">
        <f t="shared" si="14"/>
        <v>1.3889052727508235</v>
      </c>
      <c r="U73" s="38">
        <f t="shared" si="15"/>
        <v>-0.24778998716739331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5384993</v>
      </c>
      <c r="E74" s="33">
        <v>6420900</v>
      </c>
      <c r="F74" s="33">
        <v>1033350</v>
      </c>
      <c r="G74" s="38">
        <f t="shared" si="8"/>
        <v>0.19189439986272963</v>
      </c>
      <c r="H74" s="33">
        <v>1362282</v>
      </c>
      <c r="I74" s="38">
        <f t="shared" si="9"/>
        <v>0.25297748762161809</v>
      </c>
      <c r="J74" s="33">
        <v>1092626</v>
      </c>
      <c r="K74" s="38">
        <f t="shared" si="10"/>
        <v>0.17016711052967654</v>
      </c>
      <c r="L74" s="33">
        <v>1285256</v>
      </c>
      <c r="M74" s="38">
        <f t="shared" si="11"/>
        <v>0.20016757775389743</v>
      </c>
      <c r="N74" s="33">
        <f t="shared" si="12"/>
        <v>4773514</v>
      </c>
      <c r="O74" s="38">
        <f t="shared" si="13"/>
        <v>0.74343378654082759</v>
      </c>
      <c r="P74" s="33">
        <v>1003310</v>
      </c>
      <c r="Q74" s="33">
        <v>3057552</v>
      </c>
      <c r="R74" s="33">
        <v>3887646</v>
      </c>
      <c r="S74" s="33">
        <v>3492153</v>
      </c>
      <c r="T74" s="38">
        <f t="shared" si="14"/>
        <v>0.89826928686408181</v>
      </c>
      <c r="U74" s="38">
        <f t="shared" si="15"/>
        <v>0.28101583757761817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4822216</v>
      </c>
      <c r="E76" s="33">
        <v>4807216</v>
      </c>
      <c r="F76" s="33">
        <v>841939</v>
      </c>
      <c r="G76" s="38">
        <f t="shared" si="8"/>
        <v>0.17459587044628444</v>
      </c>
      <c r="H76" s="33">
        <v>738127</v>
      </c>
      <c r="I76" s="38">
        <f t="shared" si="9"/>
        <v>0.15306800856701566</v>
      </c>
      <c r="J76" s="33">
        <v>507630</v>
      </c>
      <c r="K76" s="38">
        <f t="shared" si="10"/>
        <v>0.10559750175569393</v>
      </c>
      <c r="L76" s="33">
        <v>515016</v>
      </c>
      <c r="M76" s="38">
        <f t="shared" si="11"/>
        <v>0.10713394197389924</v>
      </c>
      <c r="N76" s="33">
        <f t="shared" si="12"/>
        <v>2602712</v>
      </c>
      <c r="O76" s="38">
        <f t="shared" si="13"/>
        <v>0.54141773533787541</v>
      </c>
      <c r="P76" s="33">
        <v>5158690</v>
      </c>
      <c r="Q76" s="33">
        <v>4471333</v>
      </c>
      <c r="R76" s="33">
        <v>9240424</v>
      </c>
      <c r="S76" s="33">
        <v>8112858</v>
      </c>
      <c r="T76" s="38">
        <f t="shared" si="14"/>
        <v>0.87797464705082795</v>
      </c>
      <c r="U76" s="38">
        <f t="shared" si="15"/>
        <v>-0.90016535205643289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45002616</v>
      </c>
      <c r="E78" s="34">
        <f>SUM(E71:E77)</f>
        <v>31958412</v>
      </c>
      <c r="F78" s="34">
        <f>SUM(F71:F77)</f>
        <v>7584480</v>
      </c>
      <c r="G78" s="39">
        <f t="shared" si="8"/>
        <v>0.16853420254502538</v>
      </c>
      <c r="H78" s="34">
        <f>SUM(H71:H77)</f>
        <v>6725907</v>
      </c>
      <c r="I78" s="39">
        <f t="shared" si="9"/>
        <v>0.14945591162967059</v>
      </c>
      <c r="J78" s="34">
        <f>SUM(J71:J77)</f>
        <v>6207656</v>
      </c>
      <c r="K78" s="39">
        <f t="shared" si="10"/>
        <v>0.19424169135813132</v>
      </c>
      <c r="L78" s="34">
        <f>SUM(L71:L77)</f>
        <v>7927872</v>
      </c>
      <c r="M78" s="39">
        <f t="shared" si="11"/>
        <v>0.24806839588900725</v>
      </c>
      <c r="N78" s="34">
        <f t="shared" si="12"/>
        <v>28445915</v>
      </c>
      <c r="O78" s="39">
        <f t="shared" si="13"/>
        <v>0.89009162908344752</v>
      </c>
      <c r="P78" s="34">
        <f>SUM(P71:P77)</f>
        <v>13549847</v>
      </c>
      <c r="Q78" s="34">
        <f>SUM(Q71:Q77)</f>
        <v>45617717</v>
      </c>
      <c r="R78" s="34">
        <f>SUM(R71:R77)</f>
        <v>49626922</v>
      </c>
      <c r="S78" s="34">
        <f>SUM(S71:S77)</f>
        <v>32926292</v>
      </c>
      <c r="T78" s="39">
        <f t="shared" si="14"/>
        <v>0.66347640903459615</v>
      </c>
      <c r="U78" s="39">
        <f t="shared" si="15"/>
        <v>-0.41491058902731526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7220592</v>
      </c>
      <c r="E79" s="33">
        <v>7497129</v>
      </c>
      <c r="F79" s="33">
        <v>1665464</v>
      </c>
      <c r="G79" s="38">
        <f t="shared" si="8"/>
        <v>0.23065477179710472</v>
      </c>
      <c r="H79" s="33">
        <v>2004882</v>
      </c>
      <c r="I79" s="38">
        <f t="shared" si="9"/>
        <v>0.27766172081181156</v>
      </c>
      <c r="J79" s="33">
        <v>1880305</v>
      </c>
      <c r="K79" s="38">
        <f t="shared" si="10"/>
        <v>0.25080334085221156</v>
      </c>
      <c r="L79" s="33">
        <v>1764855</v>
      </c>
      <c r="M79" s="38">
        <f t="shared" si="11"/>
        <v>0.23540411269433939</v>
      </c>
      <c r="N79" s="33">
        <f t="shared" si="12"/>
        <v>7315506</v>
      </c>
      <c r="O79" s="38">
        <f t="shared" si="13"/>
        <v>0.97577432641215056</v>
      </c>
      <c r="P79" s="33">
        <v>1207136</v>
      </c>
      <c r="Q79" s="33">
        <v>5997281</v>
      </c>
      <c r="R79" s="33">
        <v>6972279</v>
      </c>
      <c r="S79" s="33">
        <v>5579234</v>
      </c>
      <c r="T79" s="38">
        <f t="shared" si="14"/>
        <v>0.80020234416895819</v>
      </c>
      <c r="U79" s="38">
        <f t="shared" si="15"/>
        <v>0.46201836412798558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2616237</v>
      </c>
      <c r="E80" s="33">
        <v>2516237</v>
      </c>
      <c r="F80" s="33">
        <v>3750</v>
      </c>
      <c r="G80" s="38">
        <f t="shared" si="8"/>
        <v>1.4333563817039512E-3</v>
      </c>
      <c r="H80" s="33">
        <v>0</v>
      </c>
      <c r="I80" s="38">
        <f t="shared" si="9"/>
        <v>0</v>
      </c>
      <c r="J80" s="33">
        <v>25185</v>
      </c>
      <c r="K80" s="38">
        <f t="shared" si="10"/>
        <v>1.0008993588441789E-2</v>
      </c>
      <c r="L80" s="33">
        <v>118630</v>
      </c>
      <c r="M80" s="38">
        <f t="shared" si="11"/>
        <v>4.7145797474562212E-2</v>
      </c>
      <c r="N80" s="33">
        <f t="shared" si="12"/>
        <v>147565</v>
      </c>
      <c r="O80" s="38">
        <f t="shared" si="13"/>
        <v>5.8645111728346737E-2</v>
      </c>
      <c r="P80" s="33">
        <v>2380</v>
      </c>
      <c r="Q80" s="33">
        <v>2498088</v>
      </c>
      <c r="R80" s="33">
        <v>2348088</v>
      </c>
      <c r="S80" s="33">
        <v>133880</v>
      </c>
      <c r="T80" s="38">
        <f t="shared" si="14"/>
        <v>5.7016602444201411E-2</v>
      </c>
      <c r="U80" s="38">
        <f t="shared" si="15"/>
        <v>48.844537815126053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75180190</v>
      </c>
      <c r="E81" s="33">
        <v>65970320</v>
      </c>
      <c r="F81" s="33">
        <v>18453839</v>
      </c>
      <c r="G81" s="38">
        <f t="shared" si="8"/>
        <v>0.24546145733337466</v>
      </c>
      <c r="H81" s="33">
        <v>18439884</v>
      </c>
      <c r="I81" s="38">
        <f t="shared" si="9"/>
        <v>0.24527583662664326</v>
      </c>
      <c r="J81" s="33">
        <v>10977129</v>
      </c>
      <c r="K81" s="38">
        <f t="shared" si="10"/>
        <v>0.16639496367457365</v>
      </c>
      <c r="L81" s="33">
        <v>15893637</v>
      </c>
      <c r="M81" s="38">
        <f t="shared" si="11"/>
        <v>0.24092102327228365</v>
      </c>
      <c r="N81" s="33">
        <f t="shared" si="12"/>
        <v>63764489</v>
      </c>
      <c r="O81" s="38">
        <f t="shared" si="13"/>
        <v>0.96656328179096296</v>
      </c>
      <c r="P81" s="33">
        <v>37004724</v>
      </c>
      <c r="Q81" s="33">
        <v>44100400</v>
      </c>
      <c r="R81" s="33">
        <v>70808740</v>
      </c>
      <c r="S81" s="33">
        <v>69767427</v>
      </c>
      <c r="T81" s="38">
        <f t="shared" si="14"/>
        <v>0.98529400466665551</v>
      </c>
      <c r="U81" s="38">
        <f t="shared" si="15"/>
        <v>-0.57049708031871815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85017019</v>
      </c>
      <c r="E84" s="34">
        <f>SUM(E79:E83)</f>
        <v>75983686</v>
      </c>
      <c r="F84" s="34">
        <f>SUM(F79:F83)</f>
        <v>20123053</v>
      </c>
      <c r="G84" s="39">
        <f t="shared" si="8"/>
        <v>0.23669440821019613</v>
      </c>
      <c r="H84" s="34">
        <f>SUM(H79:H83)</f>
        <v>20444766</v>
      </c>
      <c r="I84" s="39">
        <f t="shared" si="9"/>
        <v>0.24047850936763615</v>
      </c>
      <c r="J84" s="34">
        <f>SUM(J79:J83)</f>
        <v>12882619</v>
      </c>
      <c r="K84" s="39">
        <f t="shared" si="10"/>
        <v>0.16954453881060733</v>
      </c>
      <c r="L84" s="34">
        <f>SUM(L79:L83)</f>
        <v>17777122</v>
      </c>
      <c r="M84" s="39">
        <f t="shared" si="11"/>
        <v>0.23395972130122775</v>
      </c>
      <c r="N84" s="34">
        <f t="shared" si="12"/>
        <v>71227560</v>
      </c>
      <c r="O84" s="39">
        <f t="shared" si="13"/>
        <v>0.93740595843165597</v>
      </c>
      <c r="P84" s="34">
        <f>SUM(P79:P83)</f>
        <v>38214240</v>
      </c>
      <c r="Q84" s="34">
        <f>SUM(Q79:Q83)</f>
        <v>52595769</v>
      </c>
      <c r="R84" s="34">
        <f>SUM(R79:R83)</f>
        <v>80129107</v>
      </c>
      <c r="S84" s="34">
        <f>SUM(S79:S83)</f>
        <v>75480541</v>
      </c>
      <c r="T84" s="39">
        <f t="shared" si="14"/>
        <v>0.94198654928227266</v>
      </c>
      <c r="U84" s="39">
        <f t="shared" si="15"/>
        <v>-0.53480372761567418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265847213</v>
      </c>
      <c r="E85" s="34">
        <f>SUM(E57,E59:E62,E64:E69,E71:E77,E79:E83)</f>
        <v>235153617</v>
      </c>
      <c r="F85" s="34">
        <f>SUM(F57,F59:F62,F64:F69,F71:F77,F79:F83)</f>
        <v>54315845</v>
      </c>
      <c r="G85" s="39">
        <f t="shared" si="8"/>
        <v>0.20431226036588165</v>
      </c>
      <c r="H85" s="34">
        <f>SUM(H57,H59:H62,H64:H69,H71:H77,H79:H83)</f>
        <v>62342932</v>
      </c>
      <c r="I85" s="39">
        <f t="shared" si="9"/>
        <v>0.23450662241849418</v>
      </c>
      <c r="J85" s="34">
        <f>SUM(J57,J59:J62,J64:J69,J71:J77,J79:J83)</f>
        <v>38602036</v>
      </c>
      <c r="K85" s="39">
        <f t="shared" si="10"/>
        <v>0.16415667550629257</v>
      </c>
      <c r="L85" s="34">
        <f>SUM(L57,L59:L62,L64:L69,L71:L77,L79:L83)</f>
        <v>53547643</v>
      </c>
      <c r="M85" s="39">
        <f t="shared" si="11"/>
        <v>0.22771345677408825</v>
      </c>
      <c r="N85" s="34">
        <f t="shared" si="12"/>
        <v>208808456</v>
      </c>
      <c r="O85" s="39">
        <f t="shared" si="13"/>
        <v>0.88796616723951982</v>
      </c>
      <c r="P85" s="34">
        <f>SUM(P57,P59:P62,P64:P69,P71:P77,P79:P83)</f>
        <v>78347004</v>
      </c>
      <c r="Q85" s="34">
        <f>SUM(Q57,Q59:Q62,Q64:Q69,Q71:Q77,Q79:Q83)</f>
        <v>244393354</v>
      </c>
      <c r="R85" s="34">
        <f>SUM(R57,R59:R62,R64:R69,R71:R77,R79:R83)</f>
        <v>254674034</v>
      </c>
      <c r="S85" s="34">
        <f>SUM(S57,S59:S62,S64:S69,S71:S77,S79:S83)</f>
        <v>225051705</v>
      </c>
      <c r="T85" s="39">
        <f t="shared" si="14"/>
        <v>0.88368531909303327</v>
      </c>
      <c r="U85" s="39">
        <f t="shared" si="15"/>
        <v>-0.31653234627835924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485817343</v>
      </c>
      <c r="E88" s="33">
        <v>646548933</v>
      </c>
      <c r="F88" s="33">
        <v>84577887</v>
      </c>
      <c r="G88" s="38">
        <f t="shared" ref="G88:G99" si="16">IF(($D88      =0),0,($F88      /$D88      ))</f>
        <v>0.1740940051207682</v>
      </c>
      <c r="H88" s="33">
        <v>101398088</v>
      </c>
      <c r="I88" s="38">
        <f t="shared" ref="I88:I99" si="17">IF(($D88      =0),0,($H88      /$D88      ))</f>
        <v>0.20871648462331654</v>
      </c>
      <c r="J88" s="33">
        <v>110104620</v>
      </c>
      <c r="K88" s="38">
        <f t="shared" ref="K88:K99" si="18">IF(($E88      =0),0,($J88      /$E88      ))</f>
        <v>0.17029588076050542</v>
      </c>
      <c r="L88" s="33">
        <v>190389963</v>
      </c>
      <c r="M88" s="38">
        <f t="shared" ref="M88:M99" si="19">IF(($E88      =0),0,($L88      /$E88      ))</f>
        <v>0.29447108065987637</v>
      </c>
      <c r="N88" s="33">
        <f t="shared" ref="N88:N99" si="20">$F88      +$H88      +$J88      +$L88</f>
        <v>486470558</v>
      </c>
      <c r="O88" s="38">
        <f t="shared" ref="O88:O99" si="21">IF(($E88      =0),0,($N88      /$E88      ))</f>
        <v>0.75241104450171603</v>
      </c>
      <c r="P88" s="33">
        <v>189592436</v>
      </c>
      <c r="Q88" s="33">
        <v>420648694</v>
      </c>
      <c r="R88" s="33">
        <v>794767562</v>
      </c>
      <c r="S88" s="33">
        <v>549664646</v>
      </c>
      <c r="T88" s="38">
        <f t="shared" ref="T88:T99" si="22">IF(($R88      =0),0,($S88      /$R88      ))</f>
        <v>0.69160427813232772</v>
      </c>
      <c r="U88" s="38">
        <f t="shared" ref="U88:U99" si="23">IF(($P88      =0),0,(($L88      /$P88      )-1))</f>
        <v>4.2065338513821438E-3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1736676351</v>
      </c>
      <c r="E89" s="33">
        <v>1806899672</v>
      </c>
      <c r="F89" s="33">
        <v>361957591</v>
      </c>
      <c r="G89" s="38">
        <f t="shared" si="16"/>
        <v>0.20841971550518337</v>
      </c>
      <c r="H89" s="33">
        <v>26012665</v>
      </c>
      <c r="I89" s="38">
        <f t="shared" si="17"/>
        <v>1.4978418393859962E-2</v>
      </c>
      <c r="J89" s="33">
        <v>545293625</v>
      </c>
      <c r="K89" s="38">
        <f t="shared" si="18"/>
        <v>0.30178411864806626</v>
      </c>
      <c r="L89" s="33">
        <v>335162640</v>
      </c>
      <c r="M89" s="38">
        <f t="shared" si="19"/>
        <v>0.18549045372785922</v>
      </c>
      <c r="N89" s="33">
        <f t="shared" si="20"/>
        <v>1268426521</v>
      </c>
      <c r="O89" s="38">
        <f t="shared" si="21"/>
        <v>0.70199056464270582</v>
      </c>
      <c r="P89" s="33">
        <v>340429034</v>
      </c>
      <c r="Q89" s="33">
        <v>1901020531</v>
      </c>
      <c r="R89" s="33">
        <v>1691261000</v>
      </c>
      <c r="S89" s="33">
        <v>1290640020</v>
      </c>
      <c r="T89" s="38">
        <f t="shared" si="22"/>
        <v>0.76312291243042918</v>
      </c>
      <c r="U89" s="38">
        <f t="shared" si="23"/>
        <v>-1.5469873230612885E-2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807585771</v>
      </c>
      <c r="E90" s="33">
        <v>801258330</v>
      </c>
      <c r="F90" s="33">
        <v>155360760</v>
      </c>
      <c r="G90" s="38">
        <f t="shared" si="16"/>
        <v>0.19237679213642311</v>
      </c>
      <c r="H90" s="33">
        <v>207456961</v>
      </c>
      <c r="I90" s="38">
        <f t="shared" si="17"/>
        <v>0.25688535936327189</v>
      </c>
      <c r="J90" s="33">
        <v>110655053</v>
      </c>
      <c r="K90" s="38">
        <f t="shared" si="18"/>
        <v>0.13810159452570059</v>
      </c>
      <c r="L90" s="33">
        <v>93758985</v>
      </c>
      <c r="M90" s="38">
        <f t="shared" si="19"/>
        <v>0.11701467740123213</v>
      </c>
      <c r="N90" s="33">
        <f t="shared" si="20"/>
        <v>567231759</v>
      </c>
      <c r="O90" s="38">
        <f t="shared" si="21"/>
        <v>0.70792619279227964</v>
      </c>
      <c r="P90" s="33">
        <v>245193359</v>
      </c>
      <c r="Q90" s="33">
        <v>781829673</v>
      </c>
      <c r="R90" s="33">
        <v>1027545446</v>
      </c>
      <c r="S90" s="33">
        <v>824592895</v>
      </c>
      <c r="T90" s="38">
        <f t="shared" si="22"/>
        <v>0.80248800499282247</v>
      </c>
      <c r="U90" s="38">
        <f t="shared" si="23"/>
        <v>-0.61761205367719607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3030079465</v>
      </c>
      <c r="E91" s="34">
        <f>SUM(E88:E90)</f>
        <v>3254706935</v>
      </c>
      <c r="F91" s="34">
        <f>SUM(F88:F90)</f>
        <v>601896238</v>
      </c>
      <c r="G91" s="39">
        <f t="shared" si="16"/>
        <v>0.19864041354440187</v>
      </c>
      <c r="H91" s="34">
        <f>SUM(H88:H90)</f>
        <v>334867714</v>
      </c>
      <c r="I91" s="39">
        <f t="shared" si="17"/>
        <v>0.11051449899846108</v>
      </c>
      <c r="J91" s="34">
        <f>SUM(J88:J90)</f>
        <v>766053298</v>
      </c>
      <c r="K91" s="39">
        <f t="shared" si="18"/>
        <v>0.23536782675027546</v>
      </c>
      <c r="L91" s="34">
        <f>SUM(L88:L90)</f>
        <v>619311588</v>
      </c>
      <c r="M91" s="39">
        <f t="shared" si="19"/>
        <v>0.19028182886149778</v>
      </c>
      <c r="N91" s="34">
        <f t="shared" si="20"/>
        <v>2322128838</v>
      </c>
      <c r="O91" s="39">
        <f t="shared" si="21"/>
        <v>0.71346787418204216</v>
      </c>
      <c r="P91" s="34">
        <f>SUM(P88:P90)</f>
        <v>775214829</v>
      </c>
      <c r="Q91" s="34">
        <f>SUM(Q88:Q90)</f>
        <v>3103498898</v>
      </c>
      <c r="R91" s="34">
        <f>SUM(R88:R90)</f>
        <v>3513574008</v>
      </c>
      <c r="S91" s="34">
        <f>SUM(S88:S90)</f>
        <v>2664897561</v>
      </c>
      <c r="T91" s="39">
        <f t="shared" si="22"/>
        <v>0.75845778541517495</v>
      </c>
      <c r="U91" s="39">
        <f t="shared" si="23"/>
        <v>-0.20110972490181811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42346970</v>
      </c>
      <c r="E92" s="33">
        <v>44293417</v>
      </c>
      <c r="F92" s="33">
        <v>19358688</v>
      </c>
      <c r="G92" s="38">
        <f t="shared" si="16"/>
        <v>0.45714458437049926</v>
      </c>
      <c r="H92" s="33">
        <v>9697557</v>
      </c>
      <c r="I92" s="38">
        <f t="shared" si="17"/>
        <v>0.22900238198860509</v>
      </c>
      <c r="J92" s="33">
        <v>49382363</v>
      </c>
      <c r="K92" s="38">
        <f t="shared" si="18"/>
        <v>1.1148917004980672</v>
      </c>
      <c r="L92" s="33">
        <v>15281138</v>
      </c>
      <c r="M92" s="38">
        <f t="shared" si="19"/>
        <v>0.34499794856648786</v>
      </c>
      <c r="N92" s="33">
        <f t="shared" si="20"/>
        <v>93719746</v>
      </c>
      <c r="O92" s="38">
        <f t="shared" si="21"/>
        <v>2.1158843084966779</v>
      </c>
      <c r="P92" s="33">
        <v>2510894</v>
      </c>
      <c r="Q92" s="33">
        <v>49308142</v>
      </c>
      <c r="R92" s="33">
        <v>47784691</v>
      </c>
      <c r="S92" s="33">
        <v>32472035</v>
      </c>
      <c r="T92" s="38">
        <f t="shared" si="22"/>
        <v>0.67954891661850447</v>
      </c>
      <c r="U92" s="38">
        <f t="shared" si="23"/>
        <v>5.0859351290815145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10108420</v>
      </c>
      <c r="E94" s="33">
        <v>8378525</v>
      </c>
      <c r="F94" s="33">
        <v>1311160</v>
      </c>
      <c r="G94" s="38">
        <f t="shared" si="16"/>
        <v>0.12970968756739432</v>
      </c>
      <c r="H94" s="33">
        <v>1536185</v>
      </c>
      <c r="I94" s="38">
        <f t="shared" si="17"/>
        <v>0.15197083223688768</v>
      </c>
      <c r="J94" s="33">
        <v>1368711</v>
      </c>
      <c r="K94" s="38">
        <f t="shared" si="18"/>
        <v>0.16335942185527882</v>
      </c>
      <c r="L94" s="33">
        <v>1316764</v>
      </c>
      <c r="M94" s="38">
        <f t="shared" si="19"/>
        <v>0.15715940454913008</v>
      </c>
      <c r="N94" s="33">
        <f t="shared" si="20"/>
        <v>5532820</v>
      </c>
      <c r="O94" s="38">
        <f t="shared" si="21"/>
        <v>0.66035728245723446</v>
      </c>
      <c r="P94" s="33">
        <v>1889523</v>
      </c>
      <c r="Q94" s="33">
        <v>10296603</v>
      </c>
      <c r="R94" s="33">
        <v>7857619</v>
      </c>
      <c r="S94" s="33">
        <v>6201094</v>
      </c>
      <c r="T94" s="38">
        <f t="shared" si="22"/>
        <v>0.78918232100589247</v>
      </c>
      <c r="U94" s="38">
        <f t="shared" si="23"/>
        <v>-0.30312359256807142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1626549</v>
      </c>
      <c r="E95" s="33">
        <v>1974497</v>
      </c>
      <c r="F95" s="33">
        <v>442249</v>
      </c>
      <c r="G95" s="38">
        <f t="shared" si="16"/>
        <v>0.27189405299194797</v>
      </c>
      <c r="H95" s="33">
        <v>624748</v>
      </c>
      <c r="I95" s="38">
        <f t="shared" si="17"/>
        <v>0.38409417730421891</v>
      </c>
      <c r="J95" s="33">
        <v>467018</v>
      </c>
      <c r="K95" s="38">
        <f t="shared" si="18"/>
        <v>0.2365250491644201</v>
      </c>
      <c r="L95" s="33">
        <v>396027</v>
      </c>
      <c r="M95" s="38">
        <f t="shared" si="19"/>
        <v>0.20057108215408784</v>
      </c>
      <c r="N95" s="33">
        <f t="shared" si="20"/>
        <v>1930042</v>
      </c>
      <c r="O95" s="38">
        <f t="shared" si="21"/>
        <v>0.97748540514368976</v>
      </c>
      <c r="P95" s="33">
        <v>399361</v>
      </c>
      <c r="Q95" s="33">
        <v>1530296</v>
      </c>
      <c r="R95" s="33">
        <v>1611577</v>
      </c>
      <c r="S95" s="33">
        <v>1631661</v>
      </c>
      <c r="T95" s="38">
        <f t="shared" si="22"/>
        <v>1.0124623272732236</v>
      </c>
      <c r="U95" s="38">
        <f t="shared" si="23"/>
        <v>-8.3483364675068783E-3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54081939</v>
      </c>
      <c r="E96" s="34">
        <f>SUM(E92:E95)</f>
        <v>54646439</v>
      </c>
      <c r="F96" s="34">
        <f>SUM(F92:F95)</f>
        <v>21112097</v>
      </c>
      <c r="G96" s="39">
        <f t="shared" si="16"/>
        <v>0.39037241249800603</v>
      </c>
      <c r="H96" s="34">
        <f>SUM(H92:H95)</f>
        <v>11858490</v>
      </c>
      <c r="I96" s="39">
        <f t="shared" si="17"/>
        <v>0.21926895039765493</v>
      </c>
      <c r="J96" s="34">
        <f>SUM(J92:J95)</f>
        <v>51218092</v>
      </c>
      <c r="K96" s="39">
        <f t="shared" si="18"/>
        <v>0.9372631215732099</v>
      </c>
      <c r="L96" s="34">
        <f>SUM(L92:L95)</f>
        <v>16993929</v>
      </c>
      <c r="M96" s="39">
        <f t="shared" si="19"/>
        <v>0.31097962302722049</v>
      </c>
      <c r="N96" s="34">
        <f t="shared" si="20"/>
        <v>101182608</v>
      </c>
      <c r="O96" s="39">
        <f t="shared" si="21"/>
        <v>1.8515864867242311</v>
      </c>
      <c r="P96" s="34">
        <f>SUM(P92:P95)</f>
        <v>4799778</v>
      </c>
      <c r="Q96" s="34">
        <f>SUM(Q92:Q95)</f>
        <v>61135041</v>
      </c>
      <c r="R96" s="34">
        <f>SUM(R92:R95)</f>
        <v>57253887</v>
      </c>
      <c r="S96" s="34">
        <f>SUM(S92:S95)</f>
        <v>40304790</v>
      </c>
      <c r="T96" s="39">
        <f t="shared" si="22"/>
        <v>0.70396600321651526</v>
      </c>
      <c r="U96" s="39">
        <f t="shared" si="23"/>
        <v>2.5405656261602099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17386235</v>
      </c>
      <c r="E97" s="33">
        <v>15263093</v>
      </c>
      <c r="F97" s="33">
        <v>2981702</v>
      </c>
      <c r="G97" s="38">
        <f t="shared" si="16"/>
        <v>0.171497854480858</v>
      </c>
      <c r="H97" s="33">
        <v>3000475</v>
      </c>
      <c r="I97" s="38">
        <f t="shared" si="17"/>
        <v>0.17257761671805311</v>
      </c>
      <c r="J97" s="33">
        <v>3051471</v>
      </c>
      <c r="K97" s="38">
        <f t="shared" si="18"/>
        <v>0.19992481209411486</v>
      </c>
      <c r="L97" s="33">
        <v>2941588</v>
      </c>
      <c r="M97" s="38">
        <f t="shared" si="19"/>
        <v>0.19272555045035761</v>
      </c>
      <c r="N97" s="33">
        <f t="shared" si="20"/>
        <v>11975236</v>
      </c>
      <c r="O97" s="38">
        <f t="shared" si="21"/>
        <v>0.78458776343693903</v>
      </c>
      <c r="P97" s="33">
        <v>3233753</v>
      </c>
      <c r="Q97" s="33">
        <v>16392490</v>
      </c>
      <c r="R97" s="33">
        <v>13209435</v>
      </c>
      <c r="S97" s="33">
        <v>14744841</v>
      </c>
      <c r="T97" s="38">
        <f t="shared" si="22"/>
        <v>1.1162355543594409</v>
      </c>
      <c r="U97" s="38">
        <f t="shared" si="23"/>
        <v>-9.0348582591187387E-2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6196349</v>
      </c>
      <c r="E98" s="33">
        <v>24148691</v>
      </c>
      <c r="F98" s="33">
        <v>1605929</v>
      </c>
      <c r="G98" s="38">
        <f t="shared" si="16"/>
        <v>0.25917342615788747</v>
      </c>
      <c r="H98" s="33">
        <v>1463121</v>
      </c>
      <c r="I98" s="38">
        <f t="shared" si="17"/>
        <v>0.23612630599083428</v>
      </c>
      <c r="J98" s="33">
        <v>1269141</v>
      </c>
      <c r="K98" s="38">
        <f t="shared" si="18"/>
        <v>5.2555271008271218E-2</v>
      </c>
      <c r="L98" s="33">
        <v>1018243</v>
      </c>
      <c r="M98" s="38">
        <f t="shared" si="19"/>
        <v>4.2165556716925151E-2</v>
      </c>
      <c r="N98" s="33">
        <f t="shared" si="20"/>
        <v>5356434</v>
      </c>
      <c r="O98" s="38">
        <f t="shared" si="21"/>
        <v>0.22181053209053858</v>
      </c>
      <c r="P98" s="33">
        <v>1292081</v>
      </c>
      <c r="Q98" s="33">
        <v>6066283</v>
      </c>
      <c r="R98" s="33">
        <v>5987040</v>
      </c>
      <c r="S98" s="33">
        <v>15936765</v>
      </c>
      <c r="T98" s="38">
        <f t="shared" si="22"/>
        <v>2.6618771546540527</v>
      </c>
      <c r="U98" s="38">
        <f t="shared" si="23"/>
        <v>-0.21193562942261357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3122246</v>
      </c>
      <c r="E99" s="33">
        <v>3122246</v>
      </c>
      <c r="F99" s="33">
        <v>4672</v>
      </c>
      <c r="G99" s="38">
        <f t="shared" si="16"/>
        <v>1.4963587110048344E-3</v>
      </c>
      <c r="H99" s="33">
        <v>1112728</v>
      </c>
      <c r="I99" s="38">
        <f t="shared" si="17"/>
        <v>0.35638703676776268</v>
      </c>
      <c r="J99" s="33">
        <v>857852</v>
      </c>
      <c r="K99" s="38">
        <f t="shared" si="18"/>
        <v>0.27475477588889535</v>
      </c>
      <c r="L99" s="33">
        <v>880513</v>
      </c>
      <c r="M99" s="38">
        <f t="shared" si="19"/>
        <v>0.28201269214533387</v>
      </c>
      <c r="N99" s="33">
        <f t="shared" si="20"/>
        <v>2855765</v>
      </c>
      <c r="O99" s="38">
        <f t="shared" si="21"/>
        <v>0.91465086351299674</v>
      </c>
      <c r="P99" s="33">
        <v>5681302</v>
      </c>
      <c r="Q99" s="33">
        <v>3067045</v>
      </c>
      <c r="R99" s="33">
        <v>8067045</v>
      </c>
      <c r="S99" s="33">
        <v>5885088</v>
      </c>
      <c r="T99" s="38">
        <f t="shared" si="22"/>
        <v>0.72952214844469077</v>
      </c>
      <c r="U99" s="38">
        <f t="shared" si="23"/>
        <v>-0.84501563198013407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26704830</v>
      </c>
      <c r="E101" s="34">
        <f>SUM(E97:E100)</f>
        <v>42534030</v>
      </c>
      <c r="F101" s="34">
        <f>SUM(F97:F100)</f>
        <v>4592303</v>
      </c>
      <c r="G101" s="39">
        <f>IF(($D101     =0),0,($F101     /$D101     ))</f>
        <v>0.17196525871911561</v>
      </c>
      <c r="H101" s="34">
        <f>SUM(H97:H100)</f>
        <v>5576324</v>
      </c>
      <c r="I101" s="39">
        <f>IF(($D101     =0),0,($H101     /$D101     ))</f>
        <v>0.20881331204879416</v>
      </c>
      <c r="J101" s="34">
        <f>SUM(J97:J100)</f>
        <v>5178464</v>
      </c>
      <c r="K101" s="39">
        <f>IF(($E101     =0),0,($J101     /$E101     ))</f>
        <v>0.12174872684295375</v>
      </c>
      <c r="L101" s="34">
        <f>SUM(L97:L100)</f>
        <v>4840344</v>
      </c>
      <c r="M101" s="39">
        <f>IF(($E101     =0),0,($L101     /$E101     ))</f>
        <v>0.11379932726807218</v>
      </c>
      <c r="N101" s="34">
        <f>$F101     +$H101     +$J101     +$L101</f>
        <v>20187435</v>
      </c>
      <c r="O101" s="39">
        <f>IF(($E101     =0),0,($N101     /$E101     ))</f>
        <v>0.4746184408108049</v>
      </c>
      <c r="P101" s="34">
        <f>SUM(P97:P100)</f>
        <v>10207136</v>
      </c>
      <c r="Q101" s="34">
        <f>SUM(Q97:Q100)</f>
        <v>25525818</v>
      </c>
      <c r="R101" s="34">
        <f>SUM(R97:R100)</f>
        <v>27263520</v>
      </c>
      <c r="S101" s="34">
        <f>SUM(S97:S100)</f>
        <v>36566694</v>
      </c>
      <c r="T101" s="39">
        <f>IF(($R101     =0),0,($S101     /$R101     ))</f>
        <v>1.3412315797813341</v>
      </c>
      <c r="U101" s="39">
        <f>IF(($P101     =0),0,(($L101     /$P101     )-1))</f>
        <v>-0.52578823285983456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3110866234</v>
      </c>
      <c r="E102" s="34">
        <f>SUM(E88:E90,E92:E95,E97:E100)</f>
        <v>3351887404</v>
      </c>
      <c r="F102" s="34">
        <f>SUM(F88:F90,F92:F95,F97:F100)</f>
        <v>627600638</v>
      </c>
      <c r="G102" s="39">
        <f>IF(($D102     =0),0,($F102     /$D102     ))</f>
        <v>0.20174465592274002</v>
      </c>
      <c r="H102" s="34">
        <f>SUM(H88:H90,H92:H95,H97:H100)</f>
        <v>352302528</v>
      </c>
      <c r="I102" s="39">
        <f>IF(($D102     =0),0,($H102     /$D102     ))</f>
        <v>0.11324901217208685</v>
      </c>
      <c r="J102" s="34">
        <f>SUM(J88:J90,J92:J95,J97:J100)</f>
        <v>822449854</v>
      </c>
      <c r="K102" s="39">
        <f>IF(($E102     =0),0,($J102     /$E102     ))</f>
        <v>0.24536917708468467</v>
      </c>
      <c r="L102" s="34">
        <f>SUM(L88:L90,L92:L95,L97:L100)</f>
        <v>641145861</v>
      </c>
      <c r="M102" s="39">
        <f>IF(($E102     =0),0,($L102     /$E102     ))</f>
        <v>0.19127905675915122</v>
      </c>
      <c r="N102" s="34">
        <f>$F102     +$H102     +$J102     +$L102</f>
        <v>2443498881</v>
      </c>
      <c r="O102" s="39">
        <f>IF(($E102     =0),0,($N102     /$E102     ))</f>
        <v>0.72899193394265938</v>
      </c>
      <c r="P102" s="34">
        <f>SUM(P88:P90,P92:P95,P97:P100)</f>
        <v>790221743</v>
      </c>
      <c r="Q102" s="34">
        <f>SUM(Q88:Q90,Q92:Q95,Q97:Q100)</f>
        <v>3190159757</v>
      </c>
      <c r="R102" s="34">
        <f>SUM(R88:R90,R92:R95,R97:R100)</f>
        <v>3598091415</v>
      </c>
      <c r="S102" s="34">
        <f>SUM(S88:S90,S92:S95,S97:S100)</f>
        <v>2741769045</v>
      </c>
      <c r="T102" s="39">
        <f>IF(($R102     =0),0,($S102     /$R102     ))</f>
        <v>0.76200649977093482</v>
      </c>
      <c r="U102" s="39">
        <f>IF(($P102     =0),0,(($L102     /$P102     )-1))</f>
        <v>-0.18865069623881503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592056880</v>
      </c>
      <c r="E105" s="33">
        <v>578885741</v>
      </c>
      <c r="F105" s="33">
        <v>124230089</v>
      </c>
      <c r="G105" s="38">
        <f t="shared" ref="G105:G136" si="24">IF(($D105     =0),0,($F105     /$D105     ))</f>
        <v>0.20982796281330265</v>
      </c>
      <c r="H105" s="33">
        <v>147208716</v>
      </c>
      <c r="I105" s="38">
        <f t="shared" ref="I105:I136" si="25">IF(($D105     =0),0,($H105     /$D105     ))</f>
        <v>0.24863948207138475</v>
      </c>
      <c r="J105" s="33">
        <v>106952624</v>
      </c>
      <c r="K105" s="38">
        <f t="shared" ref="K105:K136" si="26">IF(($E105     =0),0,($J105     /$E105     ))</f>
        <v>0.18475601733641597</v>
      </c>
      <c r="L105" s="33">
        <v>121240965</v>
      </c>
      <c r="M105" s="38">
        <f t="shared" ref="M105:M136" si="27">IF(($E105     =0),0,($L105     /$E105     ))</f>
        <v>0.20943850644958276</v>
      </c>
      <c r="N105" s="33">
        <f t="shared" ref="N105:N136" si="28">$F105     +$H105     +$J105     +$L105</f>
        <v>499632394</v>
      </c>
      <c r="O105" s="38">
        <f t="shared" ref="O105:O136" si="29">IF(($E105     =0),0,($N105     /$E105     ))</f>
        <v>0.86309328182260414</v>
      </c>
      <c r="P105" s="33">
        <v>145603623</v>
      </c>
      <c r="Q105" s="33">
        <v>644012590</v>
      </c>
      <c r="R105" s="33">
        <v>605271777</v>
      </c>
      <c r="S105" s="33">
        <v>561784571</v>
      </c>
      <c r="T105" s="38">
        <f t="shared" ref="T105:T136" si="30">IF(($R105     =0),0,($S105     /$R105     ))</f>
        <v>0.9281525958214305</v>
      </c>
      <c r="U105" s="38">
        <f t="shared" ref="U105:U136" si="31">IF(($P105     =0),0,(($L105     /$P105     )-1))</f>
        <v>-0.16732178429378775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592056880</v>
      </c>
      <c r="E106" s="34">
        <f>E105</f>
        <v>578885741</v>
      </c>
      <c r="F106" s="34">
        <f>F105</f>
        <v>124230089</v>
      </c>
      <c r="G106" s="39">
        <f t="shared" si="24"/>
        <v>0.20982796281330265</v>
      </c>
      <c r="H106" s="34">
        <f>H105</f>
        <v>147208716</v>
      </c>
      <c r="I106" s="39">
        <f t="shared" si="25"/>
        <v>0.24863948207138475</v>
      </c>
      <c r="J106" s="34">
        <f>J105</f>
        <v>106952624</v>
      </c>
      <c r="K106" s="39">
        <f t="shared" si="26"/>
        <v>0.18475601733641597</v>
      </c>
      <c r="L106" s="34">
        <f>L105</f>
        <v>121240965</v>
      </c>
      <c r="M106" s="39">
        <f t="shared" si="27"/>
        <v>0.20943850644958276</v>
      </c>
      <c r="N106" s="34">
        <f t="shared" si="28"/>
        <v>499632394</v>
      </c>
      <c r="O106" s="39">
        <f t="shared" si="29"/>
        <v>0.86309328182260414</v>
      </c>
      <c r="P106" s="34">
        <f>P105</f>
        <v>145603623</v>
      </c>
      <c r="Q106" s="34">
        <f>Q105</f>
        <v>644012590</v>
      </c>
      <c r="R106" s="34">
        <f>R105</f>
        <v>605271777</v>
      </c>
      <c r="S106" s="34">
        <f>S105</f>
        <v>561784571</v>
      </c>
      <c r="T106" s="39">
        <f t="shared" si="30"/>
        <v>0.9281525958214305</v>
      </c>
      <c r="U106" s="39">
        <f t="shared" si="31"/>
        <v>-0.16732178429378775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4231613</v>
      </c>
      <c r="E107" s="33">
        <v>4871131</v>
      </c>
      <c r="F107" s="33">
        <v>1212162</v>
      </c>
      <c r="G107" s="38">
        <f t="shared" si="24"/>
        <v>0.28645388885987449</v>
      </c>
      <c r="H107" s="33">
        <v>1110645</v>
      </c>
      <c r="I107" s="38">
        <f t="shared" si="25"/>
        <v>0.26246374609398354</v>
      </c>
      <c r="J107" s="33">
        <v>752166</v>
      </c>
      <c r="K107" s="38">
        <f t="shared" si="26"/>
        <v>0.15441301003812052</v>
      </c>
      <c r="L107" s="33">
        <v>1355042</v>
      </c>
      <c r="M107" s="38">
        <f t="shared" si="27"/>
        <v>0.27817810689139749</v>
      </c>
      <c r="N107" s="33">
        <f t="shared" si="28"/>
        <v>4430015</v>
      </c>
      <c r="O107" s="38">
        <f t="shared" si="29"/>
        <v>0.90944279675500417</v>
      </c>
      <c r="P107" s="33">
        <v>1671524</v>
      </c>
      <c r="Q107" s="33">
        <v>3426648</v>
      </c>
      <c r="R107" s="33">
        <v>6452409</v>
      </c>
      <c r="S107" s="33">
        <v>4930580</v>
      </c>
      <c r="T107" s="38">
        <f t="shared" si="30"/>
        <v>0.76414560825266964</v>
      </c>
      <c r="U107" s="38">
        <f t="shared" si="31"/>
        <v>-0.189337395095733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967686</v>
      </c>
      <c r="E108" s="33">
        <v>967686</v>
      </c>
      <c r="F108" s="33">
        <v>358299</v>
      </c>
      <c r="G108" s="38">
        <f t="shared" si="24"/>
        <v>0.37026370124193181</v>
      </c>
      <c r="H108" s="33">
        <v>254534</v>
      </c>
      <c r="I108" s="38">
        <f t="shared" si="25"/>
        <v>0.26303367001279343</v>
      </c>
      <c r="J108" s="33">
        <v>183474</v>
      </c>
      <c r="K108" s="38">
        <f t="shared" si="26"/>
        <v>0.1896007589238658</v>
      </c>
      <c r="L108" s="33">
        <v>208665</v>
      </c>
      <c r="M108" s="38">
        <f t="shared" si="27"/>
        <v>0.21563296358529524</v>
      </c>
      <c r="N108" s="33">
        <f t="shared" si="28"/>
        <v>1004972</v>
      </c>
      <c r="O108" s="38">
        <f t="shared" si="29"/>
        <v>1.0385310937638863</v>
      </c>
      <c r="P108" s="33">
        <v>296745</v>
      </c>
      <c r="Q108" s="33">
        <v>798708</v>
      </c>
      <c r="R108" s="33">
        <v>798708</v>
      </c>
      <c r="S108" s="33">
        <v>8292060</v>
      </c>
      <c r="T108" s="38">
        <f t="shared" si="30"/>
        <v>10.381841674304001</v>
      </c>
      <c r="U108" s="38">
        <f t="shared" si="31"/>
        <v>-0.29682050245159985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504936</v>
      </c>
      <c r="E109" s="33">
        <v>504936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487896</v>
      </c>
      <c r="R109" s="33">
        <v>487896</v>
      </c>
      <c r="S109" s="33">
        <v>5000</v>
      </c>
      <c r="T109" s="38">
        <f t="shared" si="30"/>
        <v>1.024808565759916E-2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90231780</v>
      </c>
      <c r="E110" s="33">
        <v>92865542</v>
      </c>
      <c r="F110" s="33">
        <v>11724008</v>
      </c>
      <c r="G110" s="38">
        <f t="shared" si="24"/>
        <v>0.12993213699208861</v>
      </c>
      <c r="H110" s="33">
        <v>22739319</v>
      </c>
      <c r="I110" s="38">
        <f t="shared" si="25"/>
        <v>0.25201009001484842</v>
      </c>
      <c r="J110" s="33">
        <v>15050014</v>
      </c>
      <c r="K110" s="38">
        <f t="shared" si="26"/>
        <v>0.16206241492673354</v>
      </c>
      <c r="L110" s="33">
        <v>11025227</v>
      </c>
      <c r="M110" s="38">
        <f t="shared" si="27"/>
        <v>0.11872247512430391</v>
      </c>
      <c r="N110" s="33">
        <f t="shared" si="28"/>
        <v>60538568</v>
      </c>
      <c r="O110" s="38">
        <f t="shared" si="29"/>
        <v>0.65189484383777141</v>
      </c>
      <c r="P110" s="33">
        <v>23367168</v>
      </c>
      <c r="Q110" s="33">
        <v>148824323</v>
      </c>
      <c r="R110" s="33">
        <v>94718500</v>
      </c>
      <c r="S110" s="33">
        <v>66377608</v>
      </c>
      <c r="T110" s="38">
        <f t="shared" si="30"/>
        <v>0.70078820927273977</v>
      </c>
      <c r="U110" s="38">
        <f t="shared" si="31"/>
        <v>-0.52817444544413772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95936015</v>
      </c>
      <c r="E112" s="34">
        <f>SUM(E107:E111)</f>
        <v>99209295</v>
      </c>
      <c r="F112" s="34">
        <f>SUM(F107:F111)</f>
        <v>13294469</v>
      </c>
      <c r="G112" s="39">
        <f t="shared" si="24"/>
        <v>0.13857641470724003</v>
      </c>
      <c r="H112" s="34">
        <f>SUM(H107:H111)</f>
        <v>24104498</v>
      </c>
      <c r="I112" s="39">
        <f t="shared" si="25"/>
        <v>0.2512559855649622</v>
      </c>
      <c r="J112" s="34">
        <f>SUM(J107:J111)</f>
        <v>15985654</v>
      </c>
      <c r="K112" s="39">
        <f t="shared" si="26"/>
        <v>0.16113060777218505</v>
      </c>
      <c r="L112" s="34">
        <f>SUM(L107:L111)</f>
        <v>12588934</v>
      </c>
      <c r="M112" s="39">
        <f t="shared" si="27"/>
        <v>0.12689268681931465</v>
      </c>
      <c r="N112" s="34">
        <f t="shared" si="28"/>
        <v>65973555</v>
      </c>
      <c r="O112" s="39">
        <f t="shared" si="29"/>
        <v>0.66499368834341577</v>
      </c>
      <c r="P112" s="34">
        <f>SUM(P107:P111)</f>
        <v>25335437</v>
      </c>
      <c r="Q112" s="34">
        <f>SUM(Q107:Q111)</f>
        <v>153537575</v>
      </c>
      <c r="R112" s="34">
        <f>SUM(R107:R111)</f>
        <v>102457513</v>
      </c>
      <c r="S112" s="34">
        <f>SUM(S107:S111)</f>
        <v>79605248</v>
      </c>
      <c r="T112" s="39">
        <f t="shared" si="30"/>
        <v>0.77695862088707934</v>
      </c>
      <c r="U112" s="39">
        <f t="shared" si="31"/>
        <v>-0.50310965624946591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60000</v>
      </c>
      <c r="E113" s="33">
        <v>10000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1357</v>
      </c>
      <c r="M113" s="38">
        <f t="shared" si="27"/>
        <v>0.13569999999999999</v>
      </c>
      <c r="N113" s="33">
        <f t="shared" si="28"/>
        <v>1357</v>
      </c>
      <c r="O113" s="38">
        <f t="shared" si="29"/>
        <v>0.13569999999999999</v>
      </c>
      <c r="P113" s="33">
        <v>0</v>
      </c>
      <c r="Q113" s="33">
        <v>20000</v>
      </c>
      <c r="R113" s="33">
        <v>20000</v>
      </c>
      <c r="S113" s="33">
        <v>6300</v>
      </c>
      <c r="T113" s="38">
        <f t="shared" si="30"/>
        <v>0.315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1605655</v>
      </c>
      <c r="E114" s="33">
        <v>2522164</v>
      </c>
      <c r="F114" s="33">
        <v>297174</v>
      </c>
      <c r="G114" s="38">
        <f t="shared" si="24"/>
        <v>0.1850796092560357</v>
      </c>
      <c r="H114" s="33">
        <v>310359</v>
      </c>
      <c r="I114" s="38">
        <f t="shared" si="25"/>
        <v>0.19329121137479721</v>
      </c>
      <c r="J114" s="33">
        <v>1128420</v>
      </c>
      <c r="K114" s="38">
        <f t="shared" si="26"/>
        <v>0.44740151710991038</v>
      </c>
      <c r="L114" s="33">
        <v>392788</v>
      </c>
      <c r="M114" s="38">
        <f t="shared" si="27"/>
        <v>0.15573452003914098</v>
      </c>
      <c r="N114" s="33">
        <f t="shared" si="28"/>
        <v>2128741</v>
      </c>
      <c r="O114" s="38">
        <f t="shared" si="29"/>
        <v>0.84401371203458619</v>
      </c>
      <c r="P114" s="33">
        <v>386266</v>
      </c>
      <c r="Q114" s="33">
        <v>1865444</v>
      </c>
      <c r="R114" s="33">
        <v>2144310</v>
      </c>
      <c r="S114" s="33">
        <v>1261376</v>
      </c>
      <c r="T114" s="38">
        <f t="shared" si="30"/>
        <v>0.58824330437296846</v>
      </c>
      <c r="U114" s="38">
        <f t="shared" si="31"/>
        <v>1.6884737460713506E-2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343721</v>
      </c>
      <c r="E115" s="33">
        <v>343721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343721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317938</v>
      </c>
      <c r="I116" s="38">
        <f t="shared" si="25"/>
        <v>0</v>
      </c>
      <c r="J116" s="33">
        <v>70679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388617</v>
      </c>
      <c r="O116" s="38">
        <f t="shared" si="29"/>
        <v>0</v>
      </c>
      <c r="P116" s="33">
        <v>1328200</v>
      </c>
      <c r="Q116" s="33">
        <v>0</v>
      </c>
      <c r="R116" s="33">
        <v>0</v>
      </c>
      <c r="S116" s="33">
        <v>1328200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37846898</v>
      </c>
      <c r="E117" s="33">
        <v>6952271</v>
      </c>
      <c r="F117" s="33">
        <v>9806857</v>
      </c>
      <c r="G117" s="38">
        <f t="shared" si="24"/>
        <v>0.25911917536808432</v>
      </c>
      <c r="H117" s="33">
        <v>36278444</v>
      </c>
      <c r="I117" s="38">
        <f t="shared" si="25"/>
        <v>0.95855792461511646</v>
      </c>
      <c r="J117" s="33">
        <v>126937</v>
      </c>
      <c r="K117" s="38">
        <f t="shared" si="26"/>
        <v>1.825835040089778E-2</v>
      </c>
      <c r="L117" s="33">
        <v>27819506</v>
      </c>
      <c r="M117" s="38">
        <f t="shared" si="27"/>
        <v>4.0014990785025502</v>
      </c>
      <c r="N117" s="33">
        <f t="shared" si="28"/>
        <v>74031744</v>
      </c>
      <c r="O117" s="38">
        <f t="shared" si="29"/>
        <v>10.648569942109564</v>
      </c>
      <c r="P117" s="33">
        <v>6026448</v>
      </c>
      <c r="Q117" s="33">
        <v>75827662</v>
      </c>
      <c r="R117" s="33">
        <v>88416232</v>
      </c>
      <c r="S117" s="33">
        <v>222609405</v>
      </c>
      <c r="T117" s="38">
        <f t="shared" si="30"/>
        <v>2.5177436310563426</v>
      </c>
      <c r="U117" s="38">
        <f t="shared" si="31"/>
        <v>3.6162359651987375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373296</v>
      </c>
      <c r="E119" s="33">
        <v>374031</v>
      </c>
      <c r="F119" s="33">
        <v>-1415182</v>
      </c>
      <c r="G119" s="38">
        <f t="shared" si="24"/>
        <v>-3.7910451759461661</v>
      </c>
      <c r="H119" s="33">
        <v>-1563185</v>
      </c>
      <c r="I119" s="38">
        <f t="shared" si="25"/>
        <v>-4.1875214307144999</v>
      </c>
      <c r="J119" s="33">
        <v>3277080</v>
      </c>
      <c r="K119" s="38">
        <f t="shared" si="26"/>
        <v>8.7615197670781306</v>
      </c>
      <c r="L119" s="33">
        <v>90621</v>
      </c>
      <c r="M119" s="38">
        <f t="shared" si="27"/>
        <v>0.24228205683486129</v>
      </c>
      <c r="N119" s="33">
        <f t="shared" si="28"/>
        <v>389334</v>
      </c>
      <c r="O119" s="38">
        <f t="shared" si="29"/>
        <v>1.0409137210552066</v>
      </c>
      <c r="P119" s="33">
        <v>-4352909</v>
      </c>
      <c r="Q119" s="33">
        <v>309756</v>
      </c>
      <c r="R119" s="33">
        <v>366972</v>
      </c>
      <c r="S119" s="33">
        <v>-4075472</v>
      </c>
      <c r="T119" s="38">
        <f t="shared" si="30"/>
        <v>-11.105675637378329</v>
      </c>
      <c r="U119" s="38">
        <f t="shared" si="31"/>
        <v>-1.020818491725878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40229570</v>
      </c>
      <c r="E121" s="34">
        <f>SUM(E113:E120)</f>
        <v>10202187</v>
      </c>
      <c r="F121" s="34">
        <f>SUM(F113:F120)</f>
        <v>8688849</v>
      </c>
      <c r="G121" s="39">
        <f t="shared" si="24"/>
        <v>0.2159816523020256</v>
      </c>
      <c r="H121" s="34">
        <f>SUM(H113:H120)</f>
        <v>35343556</v>
      </c>
      <c r="I121" s="39">
        <f t="shared" si="25"/>
        <v>0.87854670084716291</v>
      </c>
      <c r="J121" s="34">
        <f>SUM(J113:J120)</f>
        <v>4603116</v>
      </c>
      <c r="K121" s="39">
        <f t="shared" si="26"/>
        <v>0.45118914209276895</v>
      </c>
      <c r="L121" s="34">
        <f>SUM(L113:L120)</f>
        <v>28304272</v>
      </c>
      <c r="M121" s="39">
        <f t="shared" si="27"/>
        <v>2.7743337776498311</v>
      </c>
      <c r="N121" s="34">
        <f t="shared" si="28"/>
        <v>76939793</v>
      </c>
      <c r="O121" s="39">
        <f t="shared" si="29"/>
        <v>7.5414999744662587</v>
      </c>
      <c r="P121" s="34">
        <f>SUM(P113:P120)</f>
        <v>3388005</v>
      </c>
      <c r="Q121" s="34">
        <f>SUM(Q113:Q120)</f>
        <v>78022862</v>
      </c>
      <c r="R121" s="34">
        <f>SUM(R113:R120)</f>
        <v>91291235</v>
      </c>
      <c r="S121" s="34">
        <f>SUM(S113:S120)</f>
        <v>221129809</v>
      </c>
      <c r="T121" s="39">
        <f t="shared" si="30"/>
        <v>2.4222457829604345</v>
      </c>
      <c r="U121" s="39">
        <f t="shared" si="31"/>
        <v>7.3542592174450743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3468959</v>
      </c>
      <c r="E122" s="33">
        <v>2706128</v>
      </c>
      <c r="F122" s="33">
        <v>766874</v>
      </c>
      <c r="G122" s="38">
        <f t="shared" si="24"/>
        <v>0.22106747297964605</v>
      </c>
      <c r="H122" s="33">
        <v>884912</v>
      </c>
      <c r="I122" s="38">
        <f t="shared" si="25"/>
        <v>0.25509439575388465</v>
      </c>
      <c r="J122" s="33">
        <v>670484</v>
      </c>
      <c r="K122" s="38">
        <f t="shared" si="26"/>
        <v>0.24776507245776991</v>
      </c>
      <c r="L122" s="33">
        <v>760648</v>
      </c>
      <c r="M122" s="38">
        <f t="shared" si="27"/>
        <v>0.2810835259825108</v>
      </c>
      <c r="N122" s="33">
        <f t="shared" si="28"/>
        <v>3082918</v>
      </c>
      <c r="O122" s="38">
        <f t="shared" si="29"/>
        <v>1.1392358380682659</v>
      </c>
      <c r="P122" s="33">
        <v>788356</v>
      </c>
      <c r="Q122" s="33">
        <v>2486893</v>
      </c>
      <c r="R122" s="33">
        <v>3360813</v>
      </c>
      <c r="S122" s="33">
        <v>3057196</v>
      </c>
      <c r="T122" s="38">
        <f t="shared" si="30"/>
        <v>0.90965965675567195</v>
      </c>
      <c r="U122" s="38">
        <f t="shared" si="31"/>
        <v>-3.5146558153930418E-2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3305740</v>
      </c>
      <c r="E123" s="33">
        <v>3305740</v>
      </c>
      <c r="F123" s="33">
        <v>12192694</v>
      </c>
      <c r="G123" s="38">
        <f t="shared" si="24"/>
        <v>3.6883402808448333</v>
      </c>
      <c r="H123" s="33">
        <v>213967</v>
      </c>
      <c r="I123" s="38">
        <f t="shared" si="25"/>
        <v>6.4725901008548761E-2</v>
      </c>
      <c r="J123" s="33">
        <v>93395</v>
      </c>
      <c r="K123" s="38">
        <f t="shared" si="26"/>
        <v>2.8252373144893428E-2</v>
      </c>
      <c r="L123" s="33">
        <v>92567</v>
      </c>
      <c r="M123" s="38">
        <f t="shared" si="27"/>
        <v>2.800189972593126E-2</v>
      </c>
      <c r="N123" s="33">
        <f t="shared" si="28"/>
        <v>12592623</v>
      </c>
      <c r="O123" s="38">
        <f t="shared" si="29"/>
        <v>3.8093204547242068</v>
      </c>
      <c r="P123" s="33">
        <v>26015768</v>
      </c>
      <c r="Q123" s="33">
        <v>3111285</v>
      </c>
      <c r="R123" s="33">
        <v>3111285</v>
      </c>
      <c r="S123" s="33">
        <v>26366840</v>
      </c>
      <c r="T123" s="38">
        <f t="shared" si="30"/>
        <v>8.4745820456820891</v>
      </c>
      <c r="U123" s="38">
        <f t="shared" si="31"/>
        <v>-0.99644188862692806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8443308</v>
      </c>
      <c r="E124" s="33">
        <v>9121902</v>
      </c>
      <c r="F124" s="33">
        <v>2033761</v>
      </c>
      <c r="G124" s="38">
        <f t="shared" si="24"/>
        <v>0.24087253479323506</v>
      </c>
      <c r="H124" s="33">
        <v>2021987</v>
      </c>
      <c r="I124" s="38">
        <f t="shared" si="25"/>
        <v>0.23947805765228511</v>
      </c>
      <c r="J124" s="33">
        <v>2205611</v>
      </c>
      <c r="K124" s="38">
        <f t="shared" si="26"/>
        <v>0.24179288486107392</v>
      </c>
      <c r="L124" s="33">
        <v>2043269</v>
      </c>
      <c r="M124" s="38">
        <f t="shared" si="27"/>
        <v>0.22399593856632094</v>
      </c>
      <c r="N124" s="33">
        <f t="shared" si="28"/>
        <v>8304628</v>
      </c>
      <c r="O124" s="38">
        <f t="shared" si="29"/>
        <v>0.91040530801580632</v>
      </c>
      <c r="P124" s="33">
        <v>1804178</v>
      </c>
      <c r="Q124" s="33">
        <v>9459768</v>
      </c>
      <c r="R124" s="33">
        <v>9223833</v>
      </c>
      <c r="S124" s="33">
        <v>7476980</v>
      </c>
      <c r="T124" s="38">
        <f t="shared" si="30"/>
        <v>0.81061528325588728</v>
      </c>
      <c r="U124" s="38">
        <f t="shared" si="31"/>
        <v>0.13252073797596475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15218007</v>
      </c>
      <c r="E126" s="34">
        <f>SUM(E122:E125)</f>
        <v>15133770</v>
      </c>
      <c r="F126" s="34">
        <f>SUM(F122:F125)</f>
        <v>14993329</v>
      </c>
      <c r="G126" s="39">
        <f t="shared" si="24"/>
        <v>0.98523604306398338</v>
      </c>
      <c r="H126" s="34">
        <f>SUM(H122:H125)</f>
        <v>3120866</v>
      </c>
      <c r="I126" s="39">
        <f t="shared" si="25"/>
        <v>0.20507718257719293</v>
      </c>
      <c r="J126" s="34">
        <f>SUM(J122:J125)</f>
        <v>2969490</v>
      </c>
      <c r="K126" s="39">
        <f t="shared" si="26"/>
        <v>0.19621614442402655</v>
      </c>
      <c r="L126" s="34">
        <f>SUM(L122:L125)</f>
        <v>2896484</v>
      </c>
      <c r="M126" s="39">
        <f t="shared" si="27"/>
        <v>0.19139209859803605</v>
      </c>
      <c r="N126" s="34">
        <f t="shared" si="28"/>
        <v>23980169</v>
      </c>
      <c r="O126" s="39">
        <f t="shared" si="29"/>
        <v>1.5845469436895103</v>
      </c>
      <c r="P126" s="34">
        <f>SUM(P122:P125)</f>
        <v>28608302</v>
      </c>
      <c r="Q126" s="34">
        <f>SUM(Q122:Q125)</f>
        <v>15057946</v>
      </c>
      <c r="R126" s="34">
        <f>SUM(R122:R125)</f>
        <v>15695931</v>
      </c>
      <c r="S126" s="34">
        <f>SUM(S122:S125)</f>
        <v>36901016</v>
      </c>
      <c r="T126" s="39">
        <f t="shared" si="30"/>
        <v>2.3509924960806723</v>
      </c>
      <c r="U126" s="39">
        <f t="shared" si="31"/>
        <v>-0.89875372540460452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863486</v>
      </c>
      <c r="E127" s="33">
        <v>611786</v>
      </c>
      <c r="F127" s="33">
        <v>1473</v>
      </c>
      <c r="G127" s="38">
        <f t="shared" si="24"/>
        <v>1.7058759493494974E-3</v>
      </c>
      <c r="H127" s="33">
        <v>9299</v>
      </c>
      <c r="I127" s="38">
        <f t="shared" si="25"/>
        <v>1.0769138121521369E-2</v>
      </c>
      <c r="J127" s="33">
        <v>10252</v>
      </c>
      <c r="K127" s="38">
        <f t="shared" si="26"/>
        <v>1.6757493633394682E-2</v>
      </c>
      <c r="L127" s="33">
        <v>184492</v>
      </c>
      <c r="M127" s="38">
        <f t="shared" si="27"/>
        <v>0.30156296482757045</v>
      </c>
      <c r="N127" s="33">
        <f t="shared" si="28"/>
        <v>205516</v>
      </c>
      <c r="O127" s="38">
        <f t="shared" si="29"/>
        <v>0.33592792250885112</v>
      </c>
      <c r="P127" s="33">
        <v>34678</v>
      </c>
      <c r="Q127" s="33">
        <v>816329</v>
      </c>
      <c r="R127" s="33">
        <v>781329</v>
      </c>
      <c r="S127" s="33">
        <v>2923841</v>
      </c>
      <c r="T127" s="38">
        <f t="shared" si="30"/>
        <v>3.7421380749978561</v>
      </c>
      <c r="U127" s="38">
        <f t="shared" si="31"/>
        <v>4.3201453371013319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100000</v>
      </c>
      <c r="E130" s="33">
        <v>480000</v>
      </c>
      <c r="F130" s="33">
        <v>0</v>
      </c>
      <c r="G130" s="38">
        <f t="shared" si="24"/>
        <v>0</v>
      </c>
      <c r="H130" s="33">
        <v>1513</v>
      </c>
      <c r="I130" s="38">
        <f t="shared" si="25"/>
        <v>1.5129999999999999E-2</v>
      </c>
      <c r="J130" s="33">
        <v>404348</v>
      </c>
      <c r="K130" s="38">
        <f t="shared" si="26"/>
        <v>0.84239166666666665</v>
      </c>
      <c r="L130" s="33">
        <v>50085</v>
      </c>
      <c r="M130" s="38">
        <f t="shared" si="27"/>
        <v>0.10434375</v>
      </c>
      <c r="N130" s="33">
        <f t="shared" si="28"/>
        <v>455946</v>
      </c>
      <c r="O130" s="38">
        <f t="shared" si="29"/>
        <v>0.9498875</v>
      </c>
      <c r="P130" s="33">
        <v>0</v>
      </c>
      <c r="Q130" s="33">
        <v>60000</v>
      </c>
      <c r="R130" s="33">
        <v>60000</v>
      </c>
      <c r="S130" s="33">
        <v>2522</v>
      </c>
      <c r="T130" s="38">
        <f t="shared" si="30"/>
        <v>4.2033333333333332E-2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963486</v>
      </c>
      <c r="E132" s="34">
        <f>SUM(E127:E131)</f>
        <v>1091786</v>
      </c>
      <c r="F132" s="34">
        <f>SUM(F127:F131)</f>
        <v>1473</v>
      </c>
      <c r="G132" s="39">
        <f t="shared" si="24"/>
        <v>1.5288234598115592E-3</v>
      </c>
      <c r="H132" s="34">
        <f>SUM(H127:H131)</f>
        <v>10812</v>
      </c>
      <c r="I132" s="39">
        <f t="shared" si="25"/>
        <v>1.1221751016620896E-2</v>
      </c>
      <c r="J132" s="34">
        <f>SUM(J127:J131)</f>
        <v>414600</v>
      </c>
      <c r="K132" s="39">
        <f t="shared" si="26"/>
        <v>0.37974474851298695</v>
      </c>
      <c r="L132" s="34">
        <f>SUM(L127:L131)</f>
        <v>234577</v>
      </c>
      <c r="M132" s="39">
        <f t="shared" si="27"/>
        <v>0.21485620808473455</v>
      </c>
      <c r="N132" s="34">
        <f t="shared" si="28"/>
        <v>661462</v>
      </c>
      <c r="O132" s="39">
        <f t="shared" si="29"/>
        <v>0.60585316170018666</v>
      </c>
      <c r="P132" s="34">
        <f>SUM(P127:P131)</f>
        <v>34678</v>
      </c>
      <c r="Q132" s="34">
        <f>SUM(Q127:Q131)</f>
        <v>876329</v>
      </c>
      <c r="R132" s="34">
        <f>SUM(R127:R131)</f>
        <v>841329</v>
      </c>
      <c r="S132" s="34">
        <f>SUM(S127:S131)</f>
        <v>2926363</v>
      </c>
      <c r="T132" s="39">
        <f t="shared" si="30"/>
        <v>3.4782623682293132</v>
      </c>
      <c r="U132" s="39">
        <f t="shared" si="31"/>
        <v>5.7644327815906342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172577359</v>
      </c>
      <c r="E133" s="33">
        <v>326119317</v>
      </c>
      <c r="F133" s="33">
        <v>31459765</v>
      </c>
      <c r="G133" s="38">
        <f t="shared" si="24"/>
        <v>0.18229369821333283</v>
      </c>
      <c r="H133" s="33">
        <v>126983612</v>
      </c>
      <c r="I133" s="38">
        <f t="shared" si="25"/>
        <v>0.73580690268878202</v>
      </c>
      <c r="J133" s="33">
        <v>88955287</v>
      </c>
      <c r="K133" s="38">
        <f t="shared" si="26"/>
        <v>0.27276914418412079</v>
      </c>
      <c r="L133" s="33">
        <v>79836968</v>
      </c>
      <c r="M133" s="38">
        <f t="shared" si="27"/>
        <v>0.24480907397460297</v>
      </c>
      <c r="N133" s="33">
        <f t="shared" si="28"/>
        <v>327235632</v>
      </c>
      <c r="O133" s="38">
        <f t="shared" si="29"/>
        <v>1.0034230263029773</v>
      </c>
      <c r="P133" s="33">
        <v>32567555</v>
      </c>
      <c r="Q133" s="33">
        <v>117341084</v>
      </c>
      <c r="R133" s="33">
        <v>141786309</v>
      </c>
      <c r="S133" s="33">
        <v>169395210</v>
      </c>
      <c r="T133" s="38">
        <f t="shared" si="30"/>
        <v>1.1947219107029579</v>
      </c>
      <c r="U133" s="38">
        <f t="shared" si="31"/>
        <v>1.4514265194301506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172577359</v>
      </c>
      <c r="E137" s="34">
        <f>SUM(E133:E136)</f>
        <v>326119317</v>
      </c>
      <c r="F137" s="34">
        <f>SUM(F133:F136)</f>
        <v>31459765</v>
      </c>
      <c r="G137" s="39">
        <f t="shared" ref="G137:G170" si="32">IF(($D137     =0),0,($F137     /$D137     ))</f>
        <v>0.18229369821333283</v>
      </c>
      <c r="H137" s="34">
        <f>SUM(H133:H136)</f>
        <v>126983612</v>
      </c>
      <c r="I137" s="39">
        <f t="shared" ref="I137:I170" si="33">IF(($D137     =0),0,($H137     /$D137     ))</f>
        <v>0.73580690268878202</v>
      </c>
      <c r="J137" s="34">
        <f>SUM(J133:J136)</f>
        <v>88955287</v>
      </c>
      <c r="K137" s="39">
        <f t="shared" ref="K137:K170" si="34">IF(($E137     =0),0,($J137     /$E137     ))</f>
        <v>0.27276914418412079</v>
      </c>
      <c r="L137" s="34">
        <f>SUM(L133:L136)</f>
        <v>79836968</v>
      </c>
      <c r="M137" s="39">
        <f t="shared" ref="M137:M170" si="35">IF(($E137     =0),0,($L137     /$E137     ))</f>
        <v>0.24480907397460297</v>
      </c>
      <c r="N137" s="34">
        <f t="shared" ref="N137:N170" si="36">$F137     +$H137     +$J137     +$L137</f>
        <v>327235632</v>
      </c>
      <c r="O137" s="39">
        <f t="shared" ref="O137:O170" si="37">IF(($E137     =0),0,($N137     /$E137     ))</f>
        <v>1.0034230263029773</v>
      </c>
      <c r="P137" s="34">
        <f>SUM(P133:P136)</f>
        <v>32567555</v>
      </c>
      <c r="Q137" s="34">
        <f>SUM(Q133:Q136)</f>
        <v>117341084</v>
      </c>
      <c r="R137" s="34">
        <f>SUM(R133:R136)</f>
        <v>141786309</v>
      </c>
      <c r="S137" s="34">
        <f>SUM(S133:S136)</f>
        <v>169395210</v>
      </c>
      <c r="T137" s="39">
        <f t="shared" ref="T137:T170" si="38">IF(($R137     =0),0,($S137     /$R137     ))</f>
        <v>1.1947219107029579</v>
      </c>
      <c r="U137" s="39">
        <f t="shared" ref="U137:U170" si="39">IF(($P137     =0),0,(($L137     /$P137     )-1))</f>
        <v>1.4514265194301506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1954481</v>
      </c>
      <c r="G139" s="38">
        <f t="shared" si="32"/>
        <v>0</v>
      </c>
      <c r="H139" s="33">
        <v>30000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1984481</v>
      </c>
      <c r="O139" s="38">
        <f t="shared" si="37"/>
        <v>0</v>
      </c>
      <c r="P139" s="33">
        <v>934515</v>
      </c>
      <c r="Q139" s="33">
        <v>0</v>
      </c>
      <c r="R139" s="33">
        <v>11000000</v>
      </c>
      <c r="S139" s="33">
        <v>934515</v>
      </c>
      <c r="T139" s="38">
        <f t="shared" si="38"/>
        <v>8.4955909090909096E-2</v>
      </c>
      <c r="U139" s="38">
        <f t="shared" si="39"/>
        <v>-1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2872228</v>
      </c>
      <c r="E140" s="33">
        <v>2959728</v>
      </c>
      <c r="F140" s="33">
        <v>402683</v>
      </c>
      <c r="G140" s="38">
        <f t="shared" si="32"/>
        <v>0.14019882822672852</v>
      </c>
      <c r="H140" s="33">
        <v>677607</v>
      </c>
      <c r="I140" s="38">
        <f t="shared" si="33"/>
        <v>0.23591685618272645</v>
      </c>
      <c r="J140" s="33">
        <v>569636</v>
      </c>
      <c r="K140" s="38">
        <f t="shared" si="34"/>
        <v>0.19246228031765081</v>
      </c>
      <c r="L140" s="33">
        <v>563353</v>
      </c>
      <c r="M140" s="38">
        <f t="shared" si="35"/>
        <v>0.19033945011163189</v>
      </c>
      <c r="N140" s="33">
        <f t="shared" si="36"/>
        <v>2213279</v>
      </c>
      <c r="O140" s="38">
        <f t="shared" si="37"/>
        <v>0.74779810847483286</v>
      </c>
      <c r="P140" s="33">
        <v>3038452</v>
      </c>
      <c r="Q140" s="33">
        <v>1624087</v>
      </c>
      <c r="R140" s="33">
        <v>1478087</v>
      </c>
      <c r="S140" s="33">
        <v>4042416</v>
      </c>
      <c r="T140" s="38">
        <f t="shared" si="38"/>
        <v>2.734897201585563</v>
      </c>
      <c r="U140" s="38">
        <f t="shared" si="39"/>
        <v>-0.81459210150431871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473534</v>
      </c>
      <c r="E141" s="33">
        <v>473534</v>
      </c>
      <c r="F141" s="33">
        <v>111174</v>
      </c>
      <c r="G141" s="38">
        <f t="shared" si="32"/>
        <v>0.23477511646471003</v>
      </c>
      <c r="H141" s="33">
        <v>117649</v>
      </c>
      <c r="I141" s="38">
        <f t="shared" si="33"/>
        <v>0.24844889701689846</v>
      </c>
      <c r="J141" s="33">
        <v>101451</v>
      </c>
      <c r="K141" s="38">
        <f t="shared" si="34"/>
        <v>0.21424227193823464</v>
      </c>
      <c r="L141" s="33">
        <v>118500</v>
      </c>
      <c r="M141" s="38">
        <f t="shared" si="35"/>
        <v>0.25024602246090039</v>
      </c>
      <c r="N141" s="33">
        <f t="shared" si="36"/>
        <v>448774</v>
      </c>
      <c r="O141" s="38">
        <f t="shared" si="37"/>
        <v>0.94771230788074357</v>
      </c>
      <c r="P141" s="33">
        <v>113376</v>
      </c>
      <c r="Q141" s="33">
        <v>478325</v>
      </c>
      <c r="R141" s="33">
        <v>452082</v>
      </c>
      <c r="S141" s="33">
        <v>494946</v>
      </c>
      <c r="T141" s="38">
        <f t="shared" si="38"/>
        <v>1.0948146575178839</v>
      </c>
      <c r="U141" s="38">
        <f t="shared" si="39"/>
        <v>4.5194750211684953E-2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12785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1301</v>
      </c>
      <c r="M142" s="38">
        <f t="shared" si="35"/>
        <v>0.10175987485334376</v>
      </c>
      <c r="N142" s="33">
        <f t="shared" si="36"/>
        <v>1301</v>
      </c>
      <c r="O142" s="38">
        <f t="shared" si="37"/>
        <v>0.10175987485334376</v>
      </c>
      <c r="P142" s="33">
        <v>0</v>
      </c>
      <c r="Q142" s="33">
        <v>837916</v>
      </c>
      <c r="R142" s="33">
        <v>337916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3345762</v>
      </c>
      <c r="E144" s="34">
        <f>SUM(E138:E143)</f>
        <v>3446047</v>
      </c>
      <c r="F144" s="34">
        <f>SUM(F138:F143)</f>
        <v>2468338</v>
      </c>
      <c r="G144" s="39">
        <f t="shared" si="32"/>
        <v>0.73775062302698158</v>
      </c>
      <c r="H144" s="34">
        <f>SUM(H138:H143)</f>
        <v>825256</v>
      </c>
      <c r="I144" s="39">
        <f t="shared" si="33"/>
        <v>0.24665711428368187</v>
      </c>
      <c r="J144" s="34">
        <f>SUM(J138:J143)</f>
        <v>671087</v>
      </c>
      <c r="K144" s="39">
        <f t="shared" si="34"/>
        <v>0.19474110480791471</v>
      </c>
      <c r="L144" s="34">
        <f>SUM(L138:L143)</f>
        <v>683154</v>
      </c>
      <c r="M144" s="39">
        <f t="shared" si="35"/>
        <v>0.1982427981974709</v>
      </c>
      <c r="N144" s="34">
        <f t="shared" si="36"/>
        <v>4647835</v>
      </c>
      <c r="O144" s="39">
        <f t="shared" si="37"/>
        <v>1.3487439376189587</v>
      </c>
      <c r="P144" s="34">
        <f>SUM(P138:P143)</f>
        <v>4086343</v>
      </c>
      <c r="Q144" s="34">
        <f>SUM(Q138:Q143)</f>
        <v>2940328</v>
      </c>
      <c r="R144" s="34">
        <f>SUM(R138:R143)</f>
        <v>13268085</v>
      </c>
      <c r="S144" s="34">
        <f>SUM(S138:S143)</f>
        <v>5471877</v>
      </c>
      <c r="T144" s="39">
        <f t="shared" si="38"/>
        <v>0.41240894974670422</v>
      </c>
      <c r="U144" s="39">
        <f t="shared" si="39"/>
        <v>-0.83282020133894785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902579</v>
      </c>
      <c r="E146" s="33">
        <v>1094344</v>
      </c>
      <c r="F146" s="33">
        <v>245983</v>
      </c>
      <c r="G146" s="38">
        <f t="shared" si="32"/>
        <v>0.2725334846035638</v>
      </c>
      <c r="H146" s="33">
        <v>281230</v>
      </c>
      <c r="I146" s="38">
        <f t="shared" si="33"/>
        <v>0.31158491389673371</v>
      </c>
      <c r="J146" s="33">
        <v>218307</v>
      </c>
      <c r="K146" s="38">
        <f t="shared" si="34"/>
        <v>0.19948663308795039</v>
      </c>
      <c r="L146" s="33">
        <v>234138</v>
      </c>
      <c r="M146" s="38">
        <f t="shared" si="35"/>
        <v>0.21395283384383704</v>
      </c>
      <c r="N146" s="33">
        <f t="shared" si="36"/>
        <v>979658</v>
      </c>
      <c r="O146" s="38">
        <f t="shared" si="37"/>
        <v>0.89520114333335765</v>
      </c>
      <c r="P146" s="33">
        <v>246317</v>
      </c>
      <c r="Q146" s="33">
        <v>1376490</v>
      </c>
      <c r="R146" s="33">
        <v>881966</v>
      </c>
      <c r="S146" s="33">
        <v>939522</v>
      </c>
      <c r="T146" s="38">
        <f t="shared" si="38"/>
        <v>1.0652587514711451</v>
      </c>
      <c r="U146" s="38">
        <f t="shared" si="39"/>
        <v>-4.9444415123600871E-2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100000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902579</v>
      </c>
      <c r="E150" s="34">
        <f>SUM(E145:E149)</f>
        <v>1094344</v>
      </c>
      <c r="F150" s="34">
        <f>SUM(F145:F149)</f>
        <v>245983</v>
      </c>
      <c r="G150" s="39">
        <f t="shared" si="32"/>
        <v>0.2725334846035638</v>
      </c>
      <c r="H150" s="34">
        <f>SUM(H145:H149)</f>
        <v>281230</v>
      </c>
      <c r="I150" s="39">
        <f t="shared" si="33"/>
        <v>0.31158491389673371</v>
      </c>
      <c r="J150" s="34">
        <f>SUM(J145:J149)</f>
        <v>218307</v>
      </c>
      <c r="K150" s="39">
        <f t="shared" si="34"/>
        <v>0.19948663308795039</v>
      </c>
      <c r="L150" s="34">
        <f>SUM(L145:L149)</f>
        <v>234138</v>
      </c>
      <c r="M150" s="39">
        <f t="shared" si="35"/>
        <v>0.21395283384383704</v>
      </c>
      <c r="N150" s="34">
        <f t="shared" si="36"/>
        <v>979658</v>
      </c>
      <c r="O150" s="39">
        <f t="shared" si="37"/>
        <v>0.89520114333335765</v>
      </c>
      <c r="P150" s="34">
        <f>SUM(P145:P149)</f>
        <v>246317</v>
      </c>
      <c r="Q150" s="34">
        <f>SUM(Q145:Q149)</f>
        <v>1376490</v>
      </c>
      <c r="R150" s="34">
        <f>SUM(R145:R149)</f>
        <v>981966</v>
      </c>
      <c r="S150" s="34">
        <f>SUM(S145:S149)</f>
        <v>939522</v>
      </c>
      <c r="T150" s="39">
        <f t="shared" si="38"/>
        <v>0.95677650753692078</v>
      </c>
      <c r="U150" s="39">
        <f t="shared" si="39"/>
        <v>-4.9444415123600871E-2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335496</v>
      </c>
      <c r="Q151" s="33">
        <v>1210184</v>
      </c>
      <c r="R151" s="33">
        <v>1210184</v>
      </c>
      <c r="S151" s="33">
        <v>1281200</v>
      </c>
      <c r="T151" s="38">
        <f t="shared" si="38"/>
        <v>1.0586819855493048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26146300</v>
      </c>
      <c r="E152" s="33">
        <v>25991900</v>
      </c>
      <c r="F152" s="33">
        <v>5948046</v>
      </c>
      <c r="G152" s="38">
        <f t="shared" si="32"/>
        <v>0.22749092605837154</v>
      </c>
      <c r="H152" s="33">
        <v>6152367</v>
      </c>
      <c r="I152" s="38">
        <f t="shared" si="33"/>
        <v>0.23530545430902269</v>
      </c>
      <c r="J152" s="33">
        <v>5905741</v>
      </c>
      <c r="K152" s="38">
        <f t="shared" si="34"/>
        <v>0.22721467072434104</v>
      </c>
      <c r="L152" s="33">
        <v>5742600</v>
      </c>
      <c r="M152" s="38">
        <f t="shared" si="35"/>
        <v>0.22093806147299735</v>
      </c>
      <c r="N152" s="33">
        <f t="shared" si="36"/>
        <v>23748754</v>
      </c>
      <c r="O152" s="38">
        <f t="shared" si="37"/>
        <v>0.9136982675371943</v>
      </c>
      <c r="P152" s="33">
        <v>5891322</v>
      </c>
      <c r="Q152" s="33">
        <v>25801100</v>
      </c>
      <c r="R152" s="33">
        <v>26043109</v>
      </c>
      <c r="S152" s="33">
        <v>24829120</v>
      </c>
      <c r="T152" s="38">
        <f t="shared" si="38"/>
        <v>0.9533854041773584</v>
      </c>
      <c r="U152" s="38">
        <f t="shared" si="39"/>
        <v>-2.5244249083652193E-2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36130934</v>
      </c>
      <c r="E153" s="33">
        <v>2385400</v>
      </c>
      <c r="F153" s="33">
        <v>7009276</v>
      </c>
      <c r="G153" s="38">
        <f t="shared" si="32"/>
        <v>0.19399653493596375</v>
      </c>
      <c r="H153" s="33">
        <v>-5915661</v>
      </c>
      <c r="I153" s="38">
        <f t="shared" si="33"/>
        <v>-0.16372842728062331</v>
      </c>
      <c r="J153" s="33">
        <v>407926</v>
      </c>
      <c r="K153" s="38">
        <f t="shared" si="34"/>
        <v>0.17100947430200386</v>
      </c>
      <c r="L153" s="33">
        <v>701922</v>
      </c>
      <c r="M153" s="38">
        <f t="shared" si="35"/>
        <v>0.29425756686509602</v>
      </c>
      <c r="N153" s="33">
        <f t="shared" si="36"/>
        <v>2203463</v>
      </c>
      <c r="O153" s="38">
        <f t="shared" si="37"/>
        <v>0.92372893435063297</v>
      </c>
      <c r="P153" s="33">
        <v>6205951</v>
      </c>
      <c r="Q153" s="33">
        <v>65179420</v>
      </c>
      <c r="R153" s="33">
        <v>66516350</v>
      </c>
      <c r="S153" s="33">
        <v>31037055</v>
      </c>
      <c r="T153" s="38">
        <f t="shared" si="38"/>
        <v>0.46660790918323086</v>
      </c>
      <c r="U153" s="38">
        <f t="shared" si="39"/>
        <v>-0.88689533642788998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40000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29000</v>
      </c>
      <c r="K155" s="38">
        <f t="shared" si="34"/>
        <v>0.72499999999999998</v>
      </c>
      <c r="L155" s="33">
        <v>0</v>
      </c>
      <c r="M155" s="38">
        <f t="shared" si="35"/>
        <v>0</v>
      </c>
      <c r="N155" s="33">
        <f t="shared" si="36"/>
        <v>29000</v>
      </c>
      <c r="O155" s="38">
        <f t="shared" si="37"/>
        <v>0.72499999999999998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62277234</v>
      </c>
      <c r="E157" s="34">
        <f>SUM(E151:E156)</f>
        <v>28417300</v>
      </c>
      <c r="F157" s="34">
        <f>SUM(F151:F156)</f>
        <v>12957322</v>
      </c>
      <c r="G157" s="39">
        <f t="shared" si="32"/>
        <v>0.20805872656450991</v>
      </c>
      <c r="H157" s="34">
        <f>SUM(H151:H156)</f>
        <v>236706</v>
      </c>
      <c r="I157" s="39">
        <f t="shared" si="33"/>
        <v>3.8008431781026111E-3</v>
      </c>
      <c r="J157" s="34">
        <f>SUM(J151:J156)</f>
        <v>6342667</v>
      </c>
      <c r="K157" s="39">
        <f t="shared" si="34"/>
        <v>0.22319738328412622</v>
      </c>
      <c r="L157" s="34">
        <f>SUM(L151:L156)</f>
        <v>6444522</v>
      </c>
      <c r="M157" s="39">
        <f t="shared" si="35"/>
        <v>0.2267816435762722</v>
      </c>
      <c r="N157" s="34">
        <f t="shared" si="36"/>
        <v>25981217</v>
      </c>
      <c r="O157" s="39">
        <f t="shared" si="37"/>
        <v>0.91427464959725235</v>
      </c>
      <c r="P157" s="34">
        <f>SUM(P151:P156)</f>
        <v>12432769</v>
      </c>
      <c r="Q157" s="34">
        <f>SUM(Q151:Q156)</f>
        <v>92190704</v>
      </c>
      <c r="R157" s="34">
        <f>SUM(R151:R156)</f>
        <v>93769643</v>
      </c>
      <c r="S157" s="34">
        <f>SUM(S151:S156)</f>
        <v>57147375</v>
      </c>
      <c r="T157" s="39">
        <f t="shared" si="38"/>
        <v>0.60944430597864174</v>
      </c>
      <c r="U157" s="39">
        <f t="shared" si="39"/>
        <v>-0.48165030654072316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20000</v>
      </c>
      <c r="E158" s="33">
        <v>20000</v>
      </c>
      <c r="F158" s="33">
        <v>5000</v>
      </c>
      <c r="G158" s="38">
        <f t="shared" si="32"/>
        <v>0.25</v>
      </c>
      <c r="H158" s="33">
        <v>0</v>
      </c>
      <c r="I158" s="38">
        <f t="shared" si="33"/>
        <v>0</v>
      </c>
      <c r="J158" s="33">
        <v>8000</v>
      </c>
      <c r="K158" s="38">
        <f t="shared" si="34"/>
        <v>0.4</v>
      </c>
      <c r="L158" s="33">
        <v>3496</v>
      </c>
      <c r="M158" s="38">
        <f t="shared" si="35"/>
        <v>0.17480000000000001</v>
      </c>
      <c r="N158" s="33">
        <f t="shared" si="36"/>
        <v>16496</v>
      </c>
      <c r="O158" s="38">
        <f t="shared" si="37"/>
        <v>0.82479999999999998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18099816</v>
      </c>
      <c r="E159" s="33">
        <v>16989732</v>
      </c>
      <c r="F159" s="33">
        <v>2694065</v>
      </c>
      <c r="G159" s="38">
        <f t="shared" si="32"/>
        <v>0.14884488328500134</v>
      </c>
      <c r="H159" s="33">
        <v>4048407</v>
      </c>
      <c r="I159" s="38">
        <f t="shared" si="33"/>
        <v>0.22367116881188184</v>
      </c>
      <c r="J159" s="33">
        <v>2903791</v>
      </c>
      <c r="K159" s="38">
        <f t="shared" si="34"/>
        <v>0.17091446763256771</v>
      </c>
      <c r="L159" s="33">
        <v>5121437</v>
      </c>
      <c r="M159" s="38">
        <f t="shared" si="35"/>
        <v>0.30144307161525563</v>
      </c>
      <c r="N159" s="33">
        <f t="shared" si="36"/>
        <v>14767700</v>
      </c>
      <c r="O159" s="38">
        <f t="shared" si="37"/>
        <v>0.86921324009113266</v>
      </c>
      <c r="P159" s="33">
        <v>3076529</v>
      </c>
      <c r="Q159" s="33">
        <v>18494616</v>
      </c>
      <c r="R159" s="33">
        <v>17921813</v>
      </c>
      <c r="S159" s="33">
        <v>12516473</v>
      </c>
      <c r="T159" s="38">
        <f t="shared" si="38"/>
        <v>0.69839323733597714</v>
      </c>
      <c r="U159" s="38">
        <f t="shared" si="39"/>
        <v>0.66468022892031886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18119816</v>
      </c>
      <c r="E163" s="34">
        <f>SUM(E158:E162)</f>
        <v>17009732</v>
      </c>
      <c r="F163" s="34">
        <f>SUM(F158:F162)</f>
        <v>2699065</v>
      </c>
      <c r="G163" s="39">
        <f t="shared" si="32"/>
        <v>0.14895653465796782</v>
      </c>
      <c r="H163" s="34">
        <f>SUM(H158:H162)</f>
        <v>4048407</v>
      </c>
      <c r="I163" s="39">
        <f t="shared" si="33"/>
        <v>0.22342428863516053</v>
      </c>
      <c r="J163" s="34">
        <f>SUM(J158:J162)</f>
        <v>2911791</v>
      </c>
      <c r="K163" s="39">
        <f t="shared" si="34"/>
        <v>0.17118382582394595</v>
      </c>
      <c r="L163" s="34">
        <f>SUM(L158:L162)</f>
        <v>5124933</v>
      </c>
      <c r="M163" s="39">
        <f t="shared" si="35"/>
        <v>0.30129416501094786</v>
      </c>
      <c r="N163" s="34">
        <f t="shared" si="36"/>
        <v>14784196</v>
      </c>
      <c r="O163" s="39">
        <f t="shared" si="37"/>
        <v>0.86916101911540988</v>
      </c>
      <c r="P163" s="34">
        <f>SUM(P158:P162)</f>
        <v>3076529</v>
      </c>
      <c r="Q163" s="34">
        <f>SUM(Q158:Q162)</f>
        <v>18494616</v>
      </c>
      <c r="R163" s="34">
        <f>SUM(R158:R162)</f>
        <v>17921813</v>
      </c>
      <c r="S163" s="34">
        <f>SUM(S158:S162)</f>
        <v>12516473</v>
      </c>
      <c r="T163" s="39">
        <f t="shared" si="38"/>
        <v>0.69839323733597714</v>
      </c>
      <c r="U163" s="39">
        <f t="shared" si="39"/>
        <v>0.66581657445777376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200000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2029852</v>
      </c>
      <c r="E165" s="33">
        <v>2029852</v>
      </c>
      <c r="F165" s="33">
        <v>446621</v>
      </c>
      <c r="G165" s="38">
        <f t="shared" si="32"/>
        <v>0.22002638616017325</v>
      </c>
      <c r="H165" s="33">
        <v>639840</v>
      </c>
      <c r="I165" s="38">
        <f t="shared" si="33"/>
        <v>0.31521509942596798</v>
      </c>
      <c r="J165" s="33">
        <v>489608</v>
      </c>
      <c r="K165" s="38">
        <f t="shared" si="34"/>
        <v>0.24120379219765775</v>
      </c>
      <c r="L165" s="33">
        <v>460714</v>
      </c>
      <c r="M165" s="38">
        <f t="shared" si="35"/>
        <v>0.22696925687192959</v>
      </c>
      <c r="N165" s="33">
        <f t="shared" si="36"/>
        <v>2036783</v>
      </c>
      <c r="O165" s="38">
        <f t="shared" si="37"/>
        <v>1.0034145346557286</v>
      </c>
      <c r="P165" s="33">
        <v>2305196</v>
      </c>
      <c r="Q165" s="33">
        <v>2259779</v>
      </c>
      <c r="R165" s="33">
        <v>2259779</v>
      </c>
      <c r="S165" s="33">
        <v>3456715</v>
      </c>
      <c r="T165" s="38">
        <f t="shared" si="38"/>
        <v>1.529669494229303</v>
      </c>
      <c r="U165" s="38">
        <f t="shared" si="39"/>
        <v>-0.80014107260293699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654803</v>
      </c>
      <c r="E167" s="33">
        <v>649803</v>
      </c>
      <c r="F167" s="33">
        <v>64714</v>
      </c>
      <c r="G167" s="38">
        <f t="shared" si="32"/>
        <v>9.8829724359845633E-2</v>
      </c>
      <c r="H167" s="33">
        <v>92192</v>
      </c>
      <c r="I167" s="38">
        <f t="shared" si="33"/>
        <v>0.14079349056128332</v>
      </c>
      <c r="J167" s="33">
        <v>66984</v>
      </c>
      <c r="K167" s="38">
        <f t="shared" si="34"/>
        <v>0.10308354993744258</v>
      </c>
      <c r="L167" s="33">
        <v>66984</v>
      </c>
      <c r="M167" s="38">
        <f t="shared" si="35"/>
        <v>0.10308354993744258</v>
      </c>
      <c r="N167" s="33">
        <f t="shared" si="36"/>
        <v>290874</v>
      </c>
      <c r="O167" s="38">
        <f t="shared" si="37"/>
        <v>0.44763412911297734</v>
      </c>
      <c r="P167" s="33">
        <v>63924</v>
      </c>
      <c r="Q167" s="33">
        <v>759660</v>
      </c>
      <c r="R167" s="33">
        <v>520660</v>
      </c>
      <c r="S167" s="33">
        <v>297743</v>
      </c>
      <c r="T167" s="38">
        <f t="shared" si="38"/>
        <v>0.57185687396765639</v>
      </c>
      <c r="U167" s="38">
        <f t="shared" si="39"/>
        <v>4.7869344847005779E-2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2684655</v>
      </c>
      <c r="E169" s="34">
        <f>SUM(E164:E168)</f>
        <v>2679655</v>
      </c>
      <c r="F169" s="34">
        <f>SUM(F164:F168)</f>
        <v>511335</v>
      </c>
      <c r="G169" s="39">
        <f t="shared" si="32"/>
        <v>0.19046581404314522</v>
      </c>
      <c r="H169" s="34">
        <f>SUM(H164:H168)</f>
        <v>732032</v>
      </c>
      <c r="I169" s="39">
        <f t="shared" si="33"/>
        <v>0.27267265253822187</v>
      </c>
      <c r="J169" s="34">
        <f>SUM(J164:J168)</f>
        <v>556592</v>
      </c>
      <c r="K169" s="39">
        <f t="shared" si="34"/>
        <v>0.2077103209181779</v>
      </c>
      <c r="L169" s="34">
        <f>SUM(L164:L168)</f>
        <v>527698</v>
      </c>
      <c r="M169" s="39">
        <f t="shared" si="35"/>
        <v>0.19692758955910369</v>
      </c>
      <c r="N169" s="34">
        <f t="shared" si="36"/>
        <v>2327657</v>
      </c>
      <c r="O169" s="39">
        <f t="shared" si="37"/>
        <v>0.86864055260845141</v>
      </c>
      <c r="P169" s="34">
        <f>SUM(P164:P168)</f>
        <v>2369120</v>
      </c>
      <c r="Q169" s="34">
        <f>SUM(Q164:Q168)</f>
        <v>3019439</v>
      </c>
      <c r="R169" s="34">
        <f>SUM(R164:R168)</f>
        <v>2980439</v>
      </c>
      <c r="S169" s="34">
        <f>SUM(S164:S168)</f>
        <v>3754458</v>
      </c>
      <c r="T169" s="39">
        <f t="shared" si="38"/>
        <v>1.2596996616941329</v>
      </c>
      <c r="U169" s="39">
        <f t="shared" si="39"/>
        <v>-0.77725991085297497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1004311363</v>
      </c>
      <c r="E170" s="34">
        <f>SUM(E105,E107:E111,E113:E120,E122:E125,E127:E131,E133:E136,E138:E143,E145:E149,E151:E156,E158:E162,E164:E168)</f>
        <v>1083289174</v>
      </c>
      <c r="F170" s="34">
        <f>SUM(F105,F107:F111,F113:F120,F122:F125,F127:F131,F133:F136,F138:F143,F145:F149,F151:F156,F158:F162,F164:F168)</f>
        <v>211550017</v>
      </c>
      <c r="G170" s="39">
        <f t="shared" si="32"/>
        <v>0.21064186346361194</v>
      </c>
      <c r="H170" s="34">
        <f>SUM(H105,H107:H111,H113:H120,H122:H125,H127:H131,H133:H136,H138:H143,H145:H149,H151:H156,H158:H162,H164:H168)</f>
        <v>342895691</v>
      </c>
      <c r="I170" s="39">
        <f t="shared" si="33"/>
        <v>0.3414236895376041</v>
      </c>
      <c r="J170" s="34">
        <f>SUM(J105,J107:J111,J113:J120,J122:J125,J127:J131,J133:J136,J138:J143,J145:J149,J151:J156,J158:J162,J164:J168)</f>
        <v>230581215</v>
      </c>
      <c r="K170" s="39">
        <f t="shared" si="34"/>
        <v>0.21285287486866364</v>
      </c>
      <c r="L170" s="34">
        <f>SUM(L105,L107:L111,L113:L120,L122:L125,L127:L131,L133:L136,L138:L143,L145:L149,L151:L156,L158:L162,L164:L168)</f>
        <v>258116645</v>
      </c>
      <c r="M170" s="39">
        <f t="shared" si="35"/>
        <v>0.23827123098342715</v>
      </c>
      <c r="N170" s="34">
        <f t="shared" si="36"/>
        <v>1043143568</v>
      </c>
      <c r="O170" s="39">
        <f t="shared" si="37"/>
        <v>0.96294100692268159</v>
      </c>
      <c r="P170" s="34">
        <f>SUM(P105,P107:P111,P113:P120,P122:P125,P127:P131,P133:P136,P138:P143,P145:P149,P151:P156,P158:P162,P164:P168)</f>
        <v>257748678</v>
      </c>
      <c r="Q170" s="34">
        <f>SUM(Q105,Q107:Q111,Q113:Q120,Q122:Q125,Q127:Q131,Q133:Q136,Q138:Q143,Q145:Q149,Q151:Q156,Q158:Q162,Q164:Q168)</f>
        <v>1126869963</v>
      </c>
      <c r="R170" s="34">
        <f>SUM(R105,R107:R111,R113:R120,R122:R125,R127:R131,R133:R136,R138:R143,R145:R149,R151:R156,R158:R162,R164:R168)</f>
        <v>1086266040</v>
      </c>
      <c r="S170" s="34">
        <f>SUM(S105,S107:S111,S113:S120,S122:S125,S127:S131,S133:S136,S138:S143,S145:S149,S151:S156,S158:S162,S164:S168)</f>
        <v>1151571922</v>
      </c>
      <c r="T170" s="39">
        <f t="shared" si="38"/>
        <v>1.0601196020083625</v>
      </c>
      <c r="U170" s="39">
        <f t="shared" si="39"/>
        <v>1.4276193494191514E-3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1383144</v>
      </c>
      <c r="E173" s="33">
        <v>1400843</v>
      </c>
      <c r="F173" s="33">
        <v>298451</v>
      </c>
      <c r="G173" s="38">
        <f t="shared" ref="G173:G205" si="40">IF(($D173     =0),0,($F173     /$D173     ))</f>
        <v>0.21577724372878024</v>
      </c>
      <c r="H173" s="33">
        <v>228477</v>
      </c>
      <c r="I173" s="38">
        <f t="shared" ref="I173:I205" si="41">IF(($D173     =0),0,($H173     /$D173     ))</f>
        <v>0.1651867050719231</v>
      </c>
      <c r="J173" s="33">
        <v>256686</v>
      </c>
      <c r="K173" s="38">
        <f t="shared" ref="K173:K205" si="42">IF(($E173     =0),0,($J173     /$E173     ))</f>
        <v>0.18323680812196655</v>
      </c>
      <c r="L173" s="33">
        <v>306402</v>
      </c>
      <c r="M173" s="38">
        <f t="shared" ref="M173:M205" si="43">IF(($E173     =0),0,($L173     /$E173     ))</f>
        <v>0.21872686660817808</v>
      </c>
      <c r="N173" s="33">
        <f t="shared" ref="N173:N205" si="44">$F173     +$H173     +$J173     +$L173</f>
        <v>1090016</v>
      </c>
      <c r="O173" s="38">
        <f t="shared" ref="O173:O205" si="45">IF(($E173     =0),0,($N173     /$E173     ))</f>
        <v>0.7781143211623287</v>
      </c>
      <c r="P173" s="33">
        <v>297354</v>
      </c>
      <c r="Q173" s="33">
        <v>1225790</v>
      </c>
      <c r="R173" s="33">
        <v>1233707</v>
      </c>
      <c r="S173" s="33">
        <v>1266586</v>
      </c>
      <c r="T173" s="38">
        <f t="shared" ref="T173:T205" si="46">IF(($R173     =0),0,($S173     /$R173     ))</f>
        <v>1.0266505742449383</v>
      </c>
      <c r="U173" s="38">
        <f t="shared" ref="U173:U205" si="47">IF(($P173     =0),0,(($L173     /$P173     )-1))</f>
        <v>3.0428378296575742E-2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862522</v>
      </c>
      <c r="E174" s="33">
        <v>843898</v>
      </c>
      <c r="F174" s="33">
        <v>248887</v>
      </c>
      <c r="G174" s="38">
        <f t="shared" si="40"/>
        <v>0.28855727737959147</v>
      </c>
      <c r="H174" s="33">
        <v>294204</v>
      </c>
      <c r="I174" s="38">
        <f t="shared" si="41"/>
        <v>0.34109738650144578</v>
      </c>
      <c r="J174" s="33">
        <v>292634</v>
      </c>
      <c r="K174" s="38">
        <f t="shared" si="42"/>
        <v>0.34676465639212323</v>
      </c>
      <c r="L174" s="33">
        <v>430490</v>
      </c>
      <c r="M174" s="38">
        <f t="shared" si="43"/>
        <v>0.51012089138734773</v>
      </c>
      <c r="N174" s="33">
        <f t="shared" si="44"/>
        <v>1266215</v>
      </c>
      <c r="O174" s="38">
        <f t="shared" si="45"/>
        <v>1.5004360716579492</v>
      </c>
      <c r="P174" s="33">
        <v>235885</v>
      </c>
      <c r="Q174" s="33">
        <v>904146</v>
      </c>
      <c r="R174" s="33">
        <v>830145</v>
      </c>
      <c r="S174" s="33">
        <v>948083</v>
      </c>
      <c r="T174" s="38">
        <f t="shared" si="46"/>
        <v>1.1420691565931254</v>
      </c>
      <c r="U174" s="38">
        <f t="shared" si="47"/>
        <v>0.82499947008075969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15936528</v>
      </c>
      <c r="E175" s="33">
        <v>16611241</v>
      </c>
      <c r="F175" s="33">
        <v>4057017</v>
      </c>
      <c r="G175" s="38">
        <f t="shared" si="40"/>
        <v>0.25457345539756215</v>
      </c>
      <c r="H175" s="33">
        <v>3569958</v>
      </c>
      <c r="I175" s="38">
        <f t="shared" si="41"/>
        <v>0.22401102674308984</v>
      </c>
      <c r="J175" s="33">
        <v>3107672</v>
      </c>
      <c r="K175" s="38">
        <f t="shared" si="42"/>
        <v>0.18708247023807553</v>
      </c>
      <c r="L175" s="33">
        <v>3065933</v>
      </c>
      <c r="M175" s="38">
        <f t="shared" si="43"/>
        <v>0.18456977416678261</v>
      </c>
      <c r="N175" s="33">
        <f t="shared" si="44"/>
        <v>13800580</v>
      </c>
      <c r="O175" s="38">
        <f t="shared" si="45"/>
        <v>0.83079765081970702</v>
      </c>
      <c r="P175" s="33">
        <v>3715504</v>
      </c>
      <c r="Q175" s="33">
        <v>18596061</v>
      </c>
      <c r="R175" s="33">
        <v>18645160</v>
      </c>
      <c r="S175" s="33">
        <v>12924054</v>
      </c>
      <c r="T175" s="38">
        <f t="shared" si="46"/>
        <v>0.6931586535057892</v>
      </c>
      <c r="U175" s="38">
        <f t="shared" si="47"/>
        <v>-0.17482715669260485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18182194</v>
      </c>
      <c r="E179" s="34">
        <f>SUM(E173:E178)</f>
        <v>18855982</v>
      </c>
      <c r="F179" s="34">
        <f>SUM(F173:F178)</f>
        <v>4604355</v>
      </c>
      <c r="G179" s="39">
        <f t="shared" si="40"/>
        <v>0.25323429064721231</v>
      </c>
      <c r="H179" s="34">
        <f>SUM(H173:H178)</f>
        <v>4092639</v>
      </c>
      <c r="I179" s="39">
        <f t="shared" si="41"/>
        <v>0.22509049237952253</v>
      </c>
      <c r="J179" s="34">
        <f>SUM(J173:J178)</f>
        <v>3656992</v>
      </c>
      <c r="K179" s="39">
        <f t="shared" si="42"/>
        <v>0.19394333320852766</v>
      </c>
      <c r="L179" s="34">
        <f>SUM(L173:L178)</f>
        <v>3802825</v>
      </c>
      <c r="M179" s="39">
        <f t="shared" si="43"/>
        <v>0.2016773775027999</v>
      </c>
      <c r="N179" s="34">
        <f t="shared" si="44"/>
        <v>16156811</v>
      </c>
      <c r="O179" s="39">
        <f t="shared" si="45"/>
        <v>0.85685333174374056</v>
      </c>
      <c r="P179" s="34">
        <f>SUM(P173:P178)</f>
        <v>4248743</v>
      </c>
      <c r="Q179" s="34">
        <f>SUM(Q173:Q178)</f>
        <v>20725997</v>
      </c>
      <c r="R179" s="34">
        <f>SUM(R173:R178)</f>
        <v>20709012</v>
      </c>
      <c r="S179" s="34">
        <f>SUM(S173:S178)</f>
        <v>15138723</v>
      </c>
      <c r="T179" s="39">
        <f t="shared" si="46"/>
        <v>0.73102101635751626</v>
      </c>
      <c r="U179" s="39">
        <f t="shared" si="47"/>
        <v>-0.1049529237235578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5233992</v>
      </c>
      <c r="E180" s="33">
        <v>2636100</v>
      </c>
      <c r="F180" s="33">
        <v>353997</v>
      </c>
      <c r="G180" s="38">
        <f t="shared" si="40"/>
        <v>6.7634226418381987E-2</v>
      </c>
      <c r="H180" s="33">
        <v>456667</v>
      </c>
      <c r="I180" s="38">
        <f t="shared" si="41"/>
        <v>8.7250228888389583E-2</v>
      </c>
      <c r="J180" s="33">
        <v>301026</v>
      </c>
      <c r="K180" s="38">
        <f t="shared" si="42"/>
        <v>0.11419369523159212</v>
      </c>
      <c r="L180" s="33">
        <v>312303</v>
      </c>
      <c r="M180" s="38">
        <f t="shared" si="43"/>
        <v>0.11847160578126778</v>
      </c>
      <c r="N180" s="33">
        <f t="shared" si="44"/>
        <v>1423993</v>
      </c>
      <c r="O180" s="38">
        <f t="shared" si="45"/>
        <v>0.54018929479154809</v>
      </c>
      <c r="P180" s="33">
        <v>641782</v>
      </c>
      <c r="Q180" s="33">
        <v>2572790</v>
      </c>
      <c r="R180" s="33">
        <v>2652790</v>
      </c>
      <c r="S180" s="33">
        <v>2685436</v>
      </c>
      <c r="T180" s="38">
        <f t="shared" si="46"/>
        <v>1.0123062888506063</v>
      </c>
      <c r="U180" s="38">
        <f t="shared" si="47"/>
        <v>-0.51338149091124397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68499287</v>
      </c>
      <c r="E181" s="33">
        <v>64159134</v>
      </c>
      <c r="F181" s="33">
        <v>8283370</v>
      </c>
      <c r="G181" s="38">
        <f t="shared" si="40"/>
        <v>0.12092636818248925</v>
      </c>
      <c r="H181" s="33">
        <v>22372498</v>
      </c>
      <c r="I181" s="38">
        <f t="shared" si="41"/>
        <v>0.32660920981557079</v>
      </c>
      <c r="J181" s="33">
        <v>11991000</v>
      </c>
      <c r="K181" s="38">
        <f t="shared" si="42"/>
        <v>0.18689466725034037</v>
      </c>
      <c r="L181" s="33">
        <v>13408099</v>
      </c>
      <c r="M181" s="38">
        <f t="shared" si="43"/>
        <v>0.20898191986194825</v>
      </c>
      <c r="N181" s="33">
        <f t="shared" si="44"/>
        <v>56054967</v>
      </c>
      <c r="O181" s="38">
        <f t="shared" si="45"/>
        <v>0.87368646528177885</v>
      </c>
      <c r="P181" s="33">
        <v>12511027</v>
      </c>
      <c r="Q181" s="33">
        <v>65145828</v>
      </c>
      <c r="R181" s="33">
        <v>57424215</v>
      </c>
      <c r="S181" s="33">
        <v>42964462</v>
      </c>
      <c r="T181" s="38">
        <f t="shared" si="46"/>
        <v>0.74819415467847494</v>
      </c>
      <c r="U181" s="38">
        <f t="shared" si="47"/>
        <v>7.1702506916498487E-2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73733279</v>
      </c>
      <c r="E185" s="34">
        <f>SUM(E180:E184)</f>
        <v>66795234</v>
      </c>
      <c r="F185" s="34">
        <f>SUM(F180:F184)</f>
        <v>8637367</v>
      </c>
      <c r="G185" s="39">
        <f t="shared" si="40"/>
        <v>0.11714340006498287</v>
      </c>
      <c r="H185" s="34">
        <f>SUM(H180:H184)</f>
        <v>22829165</v>
      </c>
      <c r="I185" s="39">
        <f t="shared" si="41"/>
        <v>0.3096181983172076</v>
      </c>
      <c r="J185" s="34">
        <f>SUM(J180:J184)</f>
        <v>12292026</v>
      </c>
      <c r="K185" s="39">
        <f t="shared" si="42"/>
        <v>0.18402549499265172</v>
      </c>
      <c r="L185" s="34">
        <f>SUM(L180:L184)</f>
        <v>13720402</v>
      </c>
      <c r="M185" s="39">
        <f t="shared" si="43"/>
        <v>0.20540989496346401</v>
      </c>
      <c r="N185" s="34">
        <f t="shared" si="44"/>
        <v>57478960</v>
      </c>
      <c r="O185" s="39">
        <f t="shared" si="45"/>
        <v>0.86052486918452897</v>
      </c>
      <c r="P185" s="34">
        <f>SUM(P180:P184)</f>
        <v>13152809</v>
      </c>
      <c r="Q185" s="34">
        <f>SUM(Q180:Q184)</f>
        <v>67718618</v>
      </c>
      <c r="R185" s="34">
        <f>SUM(R180:R184)</f>
        <v>60077005</v>
      </c>
      <c r="S185" s="34">
        <f>SUM(S180:S184)</f>
        <v>45649898</v>
      </c>
      <c r="T185" s="39">
        <f t="shared" si="46"/>
        <v>0.75985642093842731</v>
      </c>
      <c r="U185" s="39">
        <f t="shared" si="47"/>
        <v>4.3153747613912774E-2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12023417</v>
      </c>
      <c r="E188" s="33">
        <v>13864258</v>
      </c>
      <c r="F188" s="33">
        <v>2834247</v>
      </c>
      <c r="G188" s="38">
        <f t="shared" si="40"/>
        <v>0.23572724791962218</v>
      </c>
      <c r="H188" s="33">
        <v>3122895</v>
      </c>
      <c r="I188" s="38">
        <f t="shared" si="41"/>
        <v>0.25973439996300551</v>
      </c>
      <c r="J188" s="33">
        <v>2594646</v>
      </c>
      <c r="K188" s="38">
        <f t="shared" si="42"/>
        <v>0.18714640192067977</v>
      </c>
      <c r="L188" s="33">
        <v>2685258</v>
      </c>
      <c r="M188" s="38">
        <f t="shared" si="43"/>
        <v>0.19368205640720187</v>
      </c>
      <c r="N188" s="33">
        <f t="shared" si="44"/>
        <v>11237046</v>
      </c>
      <c r="O188" s="38">
        <f t="shared" si="45"/>
        <v>0.81050468045242663</v>
      </c>
      <c r="P188" s="33">
        <v>2587429</v>
      </c>
      <c r="Q188" s="33">
        <v>11549248</v>
      </c>
      <c r="R188" s="33">
        <v>11656248</v>
      </c>
      <c r="S188" s="33">
        <v>9986107</v>
      </c>
      <c r="T188" s="38">
        <f t="shared" si="46"/>
        <v>0.85671710142062862</v>
      </c>
      <c r="U188" s="38">
        <f t="shared" si="47"/>
        <v>3.7809346652603715E-2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12023417</v>
      </c>
      <c r="E191" s="34">
        <f>SUM(E186:E190)</f>
        <v>13864258</v>
      </c>
      <c r="F191" s="34">
        <f>SUM(F186:F190)</f>
        <v>2834247</v>
      </c>
      <c r="G191" s="39">
        <f t="shared" si="40"/>
        <v>0.23572724791962218</v>
      </c>
      <c r="H191" s="34">
        <f>SUM(H186:H190)</f>
        <v>3122895</v>
      </c>
      <c r="I191" s="39">
        <f t="shared" si="41"/>
        <v>0.25973439996300551</v>
      </c>
      <c r="J191" s="34">
        <f>SUM(J186:J190)</f>
        <v>2594646</v>
      </c>
      <c r="K191" s="39">
        <f t="shared" si="42"/>
        <v>0.18714640192067977</v>
      </c>
      <c r="L191" s="34">
        <f>SUM(L186:L190)</f>
        <v>2685258</v>
      </c>
      <c r="M191" s="39">
        <f t="shared" si="43"/>
        <v>0.19368205640720187</v>
      </c>
      <c r="N191" s="34">
        <f t="shared" si="44"/>
        <v>11237046</v>
      </c>
      <c r="O191" s="39">
        <f t="shared" si="45"/>
        <v>0.81050468045242663</v>
      </c>
      <c r="P191" s="34">
        <f>SUM(P186:P190)</f>
        <v>2587429</v>
      </c>
      <c r="Q191" s="34">
        <f>SUM(Q186:Q190)</f>
        <v>11549248</v>
      </c>
      <c r="R191" s="34">
        <f>SUM(R186:R190)</f>
        <v>11656248</v>
      </c>
      <c r="S191" s="34">
        <f>SUM(S186:S190)</f>
        <v>9986107</v>
      </c>
      <c r="T191" s="39">
        <f t="shared" si="46"/>
        <v>0.85671710142062862</v>
      </c>
      <c r="U191" s="39">
        <f t="shared" si="47"/>
        <v>3.7809346652603715E-2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4229251</v>
      </c>
      <c r="E193" s="33">
        <v>4159255</v>
      </c>
      <c r="F193" s="33">
        <v>973949</v>
      </c>
      <c r="G193" s="38">
        <f t="shared" si="40"/>
        <v>0.23028876744369156</v>
      </c>
      <c r="H193" s="33">
        <v>1027563</v>
      </c>
      <c r="I193" s="38">
        <f t="shared" si="41"/>
        <v>0.24296571662452759</v>
      </c>
      <c r="J193" s="33">
        <v>883551</v>
      </c>
      <c r="K193" s="38">
        <f t="shared" si="42"/>
        <v>0.21243011068087914</v>
      </c>
      <c r="L193" s="33">
        <v>878579</v>
      </c>
      <c r="M193" s="38">
        <f t="shared" si="43"/>
        <v>0.21123470429199459</v>
      </c>
      <c r="N193" s="33">
        <f t="shared" si="44"/>
        <v>3763642</v>
      </c>
      <c r="O193" s="38">
        <f t="shared" si="45"/>
        <v>0.90488368710261813</v>
      </c>
      <c r="P193" s="33">
        <v>983871</v>
      </c>
      <c r="Q193" s="33">
        <v>3801598</v>
      </c>
      <c r="R193" s="33">
        <v>3592598</v>
      </c>
      <c r="S193" s="33">
        <v>3613339</v>
      </c>
      <c r="T193" s="38">
        <f t="shared" si="46"/>
        <v>1.0057732593515891</v>
      </c>
      <c r="U193" s="38">
        <f t="shared" si="47"/>
        <v>-0.10701809485186575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4583282</v>
      </c>
      <c r="E195" s="33">
        <v>1317262</v>
      </c>
      <c r="F195" s="33">
        <v>188652</v>
      </c>
      <c r="G195" s="38">
        <f t="shared" si="40"/>
        <v>4.1160897365686858E-2</v>
      </c>
      <c r="H195" s="33">
        <v>209804</v>
      </c>
      <c r="I195" s="38">
        <f t="shared" si="41"/>
        <v>4.577593087224395E-2</v>
      </c>
      <c r="J195" s="33">
        <v>261895</v>
      </c>
      <c r="K195" s="38">
        <f t="shared" si="42"/>
        <v>0.19881769913654232</v>
      </c>
      <c r="L195" s="33">
        <v>187680</v>
      </c>
      <c r="M195" s="38">
        <f t="shared" si="43"/>
        <v>0.14247735074723175</v>
      </c>
      <c r="N195" s="33">
        <f t="shared" si="44"/>
        <v>848031</v>
      </c>
      <c r="O195" s="38">
        <f t="shared" si="45"/>
        <v>0.64378308946891349</v>
      </c>
      <c r="P195" s="33">
        <v>296428</v>
      </c>
      <c r="Q195" s="33">
        <v>2699473</v>
      </c>
      <c r="R195" s="33">
        <v>2184512</v>
      </c>
      <c r="S195" s="33">
        <v>1373666</v>
      </c>
      <c r="T195" s="38">
        <f t="shared" si="46"/>
        <v>0.62882053291536055</v>
      </c>
      <c r="U195" s="38">
        <f t="shared" si="47"/>
        <v>-0.36686143009432304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8812533</v>
      </c>
      <c r="E198" s="34">
        <f>SUM(E192:E197)</f>
        <v>5476517</v>
      </c>
      <c r="F198" s="34">
        <f>SUM(F192:F197)</f>
        <v>1162601</v>
      </c>
      <c r="G198" s="39">
        <f t="shared" si="40"/>
        <v>0.13192586058968517</v>
      </c>
      <c r="H198" s="34">
        <f>SUM(H192:H197)</f>
        <v>1237367</v>
      </c>
      <c r="I198" s="39">
        <f t="shared" si="41"/>
        <v>0.14040991392599608</v>
      </c>
      <c r="J198" s="34">
        <f>SUM(J192:J197)</f>
        <v>1145446</v>
      </c>
      <c r="K198" s="39">
        <f t="shared" si="42"/>
        <v>0.20915592885039888</v>
      </c>
      <c r="L198" s="34">
        <f>SUM(L192:L197)</f>
        <v>1066259</v>
      </c>
      <c r="M198" s="39">
        <f t="shared" si="43"/>
        <v>0.19469655622359977</v>
      </c>
      <c r="N198" s="34">
        <f t="shared" si="44"/>
        <v>4611673</v>
      </c>
      <c r="O198" s="39">
        <f t="shared" si="45"/>
        <v>0.84208138128668275</v>
      </c>
      <c r="P198" s="34">
        <f>SUM(P192:P197)</f>
        <v>1280299</v>
      </c>
      <c r="Q198" s="34">
        <f>SUM(Q192:Q197)</f>
        <v>6501071</v>
      </c>
      <c r="R198" s="34">
        <f>SUM(R192:R197)</f>
        <v>5777110</v>
      </c>
      <c r="S198" s="34">
        <f>SUM(S192:S197)</f>
        <v>4987005</v>
      </c>
      <c r="T198" s="39">
        <f t="shared" si="46"/>
        <v>0.86323525084341479</v>
      </c>
      <c r="U198" s="39">
        <f t="shared" si="47"/>
        <v>-0.16717969786745124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8935939</v>
      </c>
      <c r="E199" s="33">
        <v>8935939</v>
      </c>
      <c r="F199" s="33">
        <v>939422</v>
      </c>
      <c r="G199" s="38">
        <f t="shared" si="40"/>
        <v>0.10512851531327598</v>
      </c>
      <c r="H199" s="33">
        <v>1583789</v>
      </c>
      <c r="I199" s="38">
        <f t="shared" si="41"/>
        <v>0.1772381167776548</v>
      </c>
      <c r="J199" s="33">
        <v>1466145</v>
      </c>
      <c r="K199" s="38">
        <f t="shared" si="42"/>
        <v>0.16407285233258642</v>
      </c>
      <c r="L199" s="33">
        <v>662171</v>
      </c>
      <c r="M199" s="38">
        <f t="shared" si="43"/>
        <v>7.4102005396411055E-2</v>
      </c>
      <c r="N199" s="33">
        <f t="shared" si="44"/>
        <v>4651527</v>
      </c>
      <c r="O199" s="38">
        <f t="shared" si="45"/>
        <v>0.52054148981992832</v>
      </c>
      <c r="P199" s="33">
        <v>1724223</v>
      </c>
      <c r="Q199" s="33">
        <v>5091164</v>
      </c>
      <c r="R199" s="33">
        <v>8625164</v>
      </c>
      <c r="S199" s="33">
        <v>4339177</v>
      </c>
      <c r="T199" s="38">
        <f t="shared" si="46"/>
        <v>0.50308341963120928</v>
      </c>
      <c r="U199" s="38">
        <f t="shared" si="47"/>
        <v>-0.61595976854501999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2200000</v>
      </c>
      <c r="E201" s="33">
        <v>3300000</v>
      </c>
      <c r="F201" s="33">
        <v>732810</v>
      </c>
      <c r="G201" s="38">
        <f t="shared" si="40"/>
        <v>0.33309545454545453</v>
      </c>
      <c r="H201" s="33">
        <v>1498570</v>
      </c>
      <c r="I201" s="38">
        <f t="shared" si="41"/>
        <v>0.68116818181818184</v>
      </c>
      <c r="J201" s="33">
        <v>363100</v>
      </c>
      <c r="K201" s="38">
        <f t="shared" si="42"/>
        <v>0.11003030303030303</v>
      </c>
      <c r="L201" s="33">
        <v>834420</v>
      </c>
      <c r="M201" s="38">
        <f t="shared" si="43"/>
        <v>0.25285454545454544</v>
      </c>
      <c r="N201" s="33">
        <f t="shared" si="44"/>
        <v>3428900</v>
      </c>
      <c r="O201" s="38">
        <f t="shared" si="45"/>
        <v>1.039060606060606</v>
      </c>
      <c r="P201" s="33">
        <v>594780</v>
      </c>
      <c r="Q201" s="33">
        <v>2500000</v>
      </c>
      <c r="R201" s="33">
        <v>2500000</v>
      </c>
      <c r="S201" s="33">
        <v>4228809</v>
      </c>
      <c r="T201" s="38">
        <f t="shared" si="46"/>
        <v>1.6915236</v>
      </c>
      <c r="U201" s="38">
        <f t="shared" si="47"/>
        <v>0.40290527590033287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11135939</v>
      </c>
      <c r="E204" s="34">
        <f>SUM(E199:E203)</f>
        <v>12235939</v>
      </c>
      <c r="F204" s="34">
        <f>SUM(F199:F203)</f>
        <v>1672232</v>
      </c>
      <c r="G204" s="39">
        <f t="shared" si="40"/>
        <v>0.15016533405939095</v>
      </c>
      <c r="H204" s="34">
        <f>SUM(H199:H203)</f>
        <v>3082359</v>
      </c>
      <c r="I204" s="39">
        <f t="shared" si="41"/>
        <v>0.2767938114603537</v>
      </c>
      <c r="J204" s="34">
        <f>SUM(J199:J203)</f>
        <v>1829245</v>
      </c>
      <c r="K204" s="39">
        <f t="shared" si="42"/>
        <v>0.14949772142538467</v>
      </c>
      <c r="L204" s="34">
        <f>SUM(L199:L203)</f>
        <v>1496591</v>
      </c>
      <c r="M204" s="39">
        <f t="shared" si="43"/>
        <v>0.12231108703631163</v>
      </c>
      <c r="N204" s="34">
        <f t="shared" si="44"/>
        <v>8080427</v>
      </c>
      <c r="O204" s="39">
        <f t="shared" si="45"/>
        <v>0.66038470770408386</v>
      </c>
      <c r="P204" s="34">
        <f>SUM(P199:P203)</f>
        <v>2319003</v>
      </c>
      <c r="Q204" s="34">
        <f>SUM(Q199:Q203)</f>
        <v>7591164</v>
      </c>
      <c r="R204" s="34">
        <f>SUM(R199:R203)</f>
        <v>11125164</v>
      </c>
      <c r="S204" s="34">
        <f>SUM(S199:S203)</f>
        <v>8567986</v>
      </c>
      <c r="T204" s="39">
        <f t="shared" si="46"/>
        <v>0.77014469179959955</v>
      </c>
      <c r="U204" s="39">
        <f t="shared" si="47"/>
        <v>-0.35464033466105904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123887362</v>
      </c>
      <c r="E205" s="34">
        <f>SUM(E173:E178,E180:E184,E186:E190,E192:E197,E199:E203)</f>
        <v>117227930</v>
      </c>
      <c r="F205" s="34">
        <f>SUM(F173:F178,F180:F184,F186:F190,F192:F197,F199:F203)</f>
        <v>18910802</v>
      </c>
      <c r="G205" s="39">
        <f t="shared" si="40"/>
        <v>0.152645126142891</v>
      </c>
      <c r="H205" s="34">
        <f>SUM(H173:H178,H180:H184,H186:H190,H192:H197,H199:H203)</f>
        <v>34364425</v>
      </c>
      <c r="I205" s="39">
        <f t="shared" si="41"/>
        <v>0.27738442763838977</v>
      </c>
      <c r="J205" s="34">
        <f>SUM(J173:J178,J180:J184,J186:J190,J192:J197,J199:J203)</f>
        <v>21518355</v>
      </c>
      <c r="K205" s="39">
        <f t="shared" si="42"/>
        <v>0.18355996732178073</v>
      </c>
      <c r="L205" s="34">
        <f>SUM(L173:L178,L180:L184,L186:L190,L192:L197,L199:L203)</f>
        <v>22771335</v>
      </c>
      <c r="M205" s="39">
        <f t="shared" si="43"/>
        <v>0.19424837579235596</v>
      </c>
      <c r="N205" s="34">
        <f t="shared" si="44"/>
        <v>97564917</v>
      </c>
      <c r="O205" s="39">
        <f t="shared" si="45"/>
        <v>0.83226682412629827</v>
      </c>
      <c r="P205" s="34">
        <f>SUM(P173:P178,P180:P184,P186:P190,P192:P197,P199:P203)</f>
        <v>23588283</v>
      </c>
      <c r="Q205" s="34">
        <f>SUM(Q173:Q178,Q180:Q184,Q186:Q190,Q192:Q197,Q199:Q203)</f>
        <v>114086098</v>
      </c>
      <c r="R205" s="34">
        <f>SUM(R173:R178,R180:R184,R186:R190,R192:R197,R199:R203)</f>
        <v>109344539</v>
      </c>
      <c r="S205" s="34">
        <f>SUM(S173:S178,S180:S184,S186:S190,S192:S197,S199:S203)</f>
        <v>84329719</v>
      </c>
      <c r="T205" s="39">
        <f t="shared" si="46"/>
        <v>0.77122936153217492</v>
      </c>
      <c r="U205" s="39">
        <f t="shared" si="47"/>
        <v>-3.4633635691075915E-2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3942565</v>
      </c>
      <c r="E209" s="33">
        <v>3436418</v>
      </c>
      <c r="F209" s="33">
        <v>949137</v>
      </c>
      <c r="G209" s="38">
        <f t="shared" si="48"/>
        <v>0.2407409896856488</v>
      </c>
      <c r="H209" s="33">
        <v>803683</v>
      </c>
      <c r="I209" s="38">
        <f t="shared" si="49"/>
        <v>0.20384774886400098</v>
      </c>
      <c r="J209" s="33">
        <v>816929</v>
      </c>
      <c r="K209" s="38">
        <f t="shared" si="50"/>
        <v>0.237726900510939</v>
      </c>
      <c r="L209" s="33">
        <v>784159</v>
      </c>
      <c r="M209" s="38">
        <f t="shared" si="51"/>
        <v>0.22819080798668848</v>
      </c>
      <c r="N209" s="33">
        <f t="shared" si="52"/>
        <v>3353908</v>
      </c>
      <c r="O209" s="38">
        <f t="shared" si="53"/>
        <v>0.97598953328727767</v>
      </c>
      <c r="P209" s="33">
        <v>925373</v>
      </c>
      <c r="Q209" s="33">
        <v>3805026</v>
      </c>
      <c r="R209" s="33">
        <v>3760786</v>
      </c>
      <c r="S209" s="33">
        <v>3760416</v>
      </c>
      <c r="T209" s="38">
        <f t="shared" si="54"/>
        <v>0.99990161631105834</v>
      </c>
      <c r="U209" s="38">
        <f t="shared" si="55"/>
        <v>-0.15260224795839084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141681</v>
      </c>
      <c r="E210" s="33">
        <v>41244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41244</v>
      </c>
      <c r="M210" s="38">
        <f t="shared" si="51"/>
        <v>1</v>
      </c>
      <c r="N210" s="33">
        <f t="shared" si="52"/>
        <v>41244</v>
      </c>
      <c r="O210" s="38">
        <f t="shared" si="53"/>
        <v>1</v>
      </c>
      <c r="P210" s="33">
        <v>0</v>
      </c>
      <c r="Q210" s="33">
        <v>184668</v>
      </c>
      <c r="R210" s="33">
        <v>234668</v>
      </c>
      <c r="S210" s="33">
        <v>194882</v>
      </c>
      <c r="T210" s="38">
        <f t="shared" si="54"/>
        <v>0.83045834966846777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4234936</v>
      </c>
      <c r="E212" s="33">
        <v>132580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69</v>
      </c>
      <c r="M212" s="38">
        <f t="shared" si="51"/>
        <v>5.2044048876150246E-4</v>
      </c>
      <c r="N212" s="33">
        <f t="shared" si="52"/>
        <v>69</v>
      </c>
      <c r="O212" s="38">
        <f t="shared" si="53"/>
        <v>5.2044048876150246E-4</v>
      </c>
      <c r="P212" s="33">
        <v>0</v>
      </c>
      <c r="Q212" s="33">
        <v>3956990</v>
      </c>
      <c r="R212" s="33">
        <v>120000</v>
      </c>
      <c r="S212" s="33">
        <v>2783</v>
      </c>
      <c r="T212" s="38">
        <f t="shared" si="54"/>
        <v>2.3191666666666666E-2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12574403</v>
      </c>
      <c r="E214" s="33">
        <v>12320403</v>
      </c>
      <c r="F214" s="33">
        <v>656377</v>
      </c>
      <c r="G214" s="38">
        <f t="shared" si="48"/>
        <v>5.2199456308184171E-2</v>
      </c>
      <c r="H214" s="33">
        <v>2757064</v>
      </c>
      <c r="I214" s="38">
        <f t="shared" si="49"/>
        <v>0.21926003166909794</v>
      </c>
      <c r="J214" s="33">
        <v>2960702</v>
      </c>
      <c r="K214" s="38">
        <f t="shared" si="50"/>
        <v>0.24030886002673776</v>
      </c>
      <c r="L214" s="33">
        <v>1862506</v>
      </c>
      <c r="M214" s="38">
        <f t="shared" si="51"/>
        <v>0.151172490055723</v>
      </c>
      <c r="N214" s="33">
        <f t="shared" si="52"/>
        <v>8236649</v>
      </c>
      <c r="O214" s="38">
        <f t="shared" si="53"/>
        <v>0.66853730352813945</v>
      </c>
      <c r="P214" s="33">
        <v>2116860</v>
      </c>
      <c r="Q214" s="33">
        <v>11192624</v>
      </c>
      <c r="R214" s="33">
        <v>10978056</v>
      </c>
      <c r="S214" s="33">
        <v>7838334</v>
      </c>
      <c r="T214" s="38">
        <f t="shared" si="54"/>
        <v>0.71400018363907047</v>
      </c>
      <c r="U214" s="38">
        <f t="shared" si="55"/>
        <v>-0.12015626919116051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20893585</v>
      </c>
      <c r="E216" s="34">
        <f>SUM(E208:E215)</f>
        <v>15930645</v>
      </c>
      <c r="F216" s="34">
        <f>SUM(F208:F215)</f>
        <v>1605514</v>
      </c>
      <c r="G216" s="39">
        <f t="shared" si="48"/>
        <v>7.6842437523287649E-2</v>
      </c>
      <c r="H216" s="34">
        <f>SUM(H208:H215)</f>
        <v>3560747</v>
      </c>
      <c r="I216" s="39">
        <f t="shared" si="49"/>
        <v>0.17042297911057389</v>
      </c>
      <c r="J216" s="34">
        <f>SUM(J208:J215)</f>
        <v>3777631</v>
      </c>
      <c r="K216" s="39">
        <f t="shared" si="50"/>
        <v>0.23712982117171025</v>
      </c>
      <c r="L216" s="34">
        <f>SUM(L208:L215)</f>
        <v>2687978</v>
      </c>
      <c r="M216" s="39">
        <f t="shared" si="51"/>
        <v>0.16873001689511002</v>
      </c>
      <c r="N216" s="34">
        <f t="shared" si="52"/>
        <v>11631870</v>
      </c>
      <c r="O216" s="39">
        <f t="shared" si="53"/>
        <v>0.73015687688728237</v>
      </c>
      <c r="P216" s="34">
        <f>SUM(P208:P215)</f>
        <v>3042233</v>
      </c>
      <c r="Q216" s="34">
        <f>SUM(Q208:Q215)</f>
        <v>19139308</v>
      </c>
      <c r="R216" s="34">
        <f>SUM(R208:R215)</f>
        <v>15093510</v>
      </c>
      <c r="S216" s="34">
        <f>SUM(S208:S215)</f>
        <v>11796415</v>
      </c>
      <c r="T216" s="39">
        <f t="shared" si="54"/>
        <v>0.78155544999142013</v>
      </c>
      <c r="U216" s="39">
        <f t="shared" si="55"/>
        <v>-0.11644571602503817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268824</v>
      </c>
      <c r="E217" s="33">
        <v>416480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650674</v>
      </c>
      <c r="K217" s="38">
        <f t="shared" si="50"/>
        <v>1.5623175182481752</v>
      </c>
      <c r="L217" s="33">
        <v>713344</v>
      </c>
      <c r="M217" s="38">
        <f t="shared" si="51"/>
        <v>1.7127929312331924</v>
      </c>
      <c r="N217" s="33">
        <f t="shared" si="52"/>
        <v>1364018</v>
      </c>
      <c r="O217" s="38">
        <f t="shared" si="53"/>
        <v>3.2751104494813679</v>
      </c>
      <c r="P217" s="33">
        <v>88230</v>
      </c>
      <c r="Q217" s="33">
        <v>1630524</v>
      </c>
      <c r="R217" s="33">
        <v>1593774</v>
      </c>
      <c r="S217" s="33">
        <v>831760</v>
      </c>
      <c r="T217" s="38">
        <f t="shared" si="54"/>
        <v>0.52188076854058352</v>
      </c>
      <c r="U217" s="38">
        <f t="shared" si="55"/>
        <v>7.0850504363595146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13875586</v>
      </c>
      <c r="E218" s="33">
        <v>20055660</v>
      </c>
      <c r="F218" s="33">
        <v>3650690</v>
      </c>
      <c r="G218" s="38">
        <f t="shared" si="48"/>
        <v>0.26310168089477448</v>
      </c>
      <c r="H218" s="33">
        <v>4632087</v>
      </c>
      <c r="I218" s="38">
        <f t="shared" si="49"/>
        <v>0.33383000905331134</v>
      </c>
      <c r="J218" s="33">
        <v>6070295</v>
      </c>
      <c r="K218" s="38">
        <f t="shared" si="50"/>
        <v>0.30267241267552403</v>
      </c>
      <c r="L218" s="33">
        <v>3200120</v>
      </c>
      <c r="M218" s="38">
        <f t="shared" si="51"/>
        <v>0.15956193912341951</v>
      </c>
      <c r="N218" s="33">
        <f t="shared" si="52"/>
        <v>17553192</v>
      </c>
      <c r="O218" s="38">
        <f t="shared" si="53"/>
        <v>0.87522385201982877</v>
      </c>
      <c r="P218" s="33">
        <v>3067809</v>
      </c>
      <c r="Q218" s="33">
        <v>14279783</v>
      </c>
      <c r="R218" s="33">
        <v>14279783</v>
      </c>
      <c r="S218" s="33">
        <v>12713346</v>
      </c>
      <c r="T218" s="38">
        <f t="shared" si="54"/>
        <v>0.89030386526181804</v>
      </c>
      <c r="U218" s="38">
        <f t="shared" si="55"/>
        <v>4.3128825816731053E-2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26306898</v>
      </c>
      <c r="E219" s="33">
        <v>25143898</v>
      </c>
      <c r="F219" s="33">
        <v>5568768</v>
      </c>
      <c r="G219" s="38">
        <f t="shared" si="48"/>
        <v>0.21168470718212387</v>
      </c>
      <c r="H219" s="33">
        <v>5584382</v>
      </c>
      <c r="I219" s="38">
        <f t="shared" si="49"/>
        <v>0.21227823972252449</v>
      </c>
      <c r="J219" s="33">
        <v>3706827</v>
      </c>
      <c r="K219" s="38">
        <f t="shared" si="50"/>
        <v>0.14742451627826361</v>
      </c>
      <c r="L219" s="33">
        <v>6176938</v>
      </c>
      <c r="M219" s="38">
        <f t="shared" si="51"/>
        <v>0.24566350054394906</v>
      </c>
      <c r="N219" s="33">
        <f t="shared" si="52"/>
        <v>21036915</v>
      </c>
      <c r="O219" s="38">
        <f t="shared" si="53"/>
        <v>0.83666084709697752</v>
      </c>
      <c r="P219" s="33">
        <v>6148024</v>
      </c>
      <c r="Q219" s="33">
        <v>19401927</v>
      </c>
      <c r="R219" s="33">
        <v>20222592</v>
      </c>
      <c r="S219" s="33">
        <v>21041029</v>
      </c>
      <c r="T219" s="38">
        <f t="shared" si="54"/>
        <v>1.0404714192918494</v>
      </c>
      <c r="U219" s="38">
        <f t="shared" si="55"/>
        <v>4.7029744841595722E-3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2000000</v>
      </c>
      <c r="E222" s="33">
        <v>1739200</v>
      </c>
      <c r="F222" s="33">
        <v>0</v>
      </c>
      <c r="G222" s="38">
        <f t="shared" si="48"/>
        <v>0</v>
      </c>
      <c r="H222" s="33">
        <v>73350</v>
      </c>
      <c r="I222" s="38">
        <f t="shared" si="49"/>
        <v>3.6674999999999999E-2</v>
      </c>
      <c r="J222" s="33">
        <v>1665539</v>
      </c>
      <c r="K222" s="38">
        <f t="shared" si="50"/>
        <v>0.95764661913523463</v>
      </c>
      <c r="L222" s="33">
        <v>0</v>
      </c>
      <c r="M222" s="38">
        <f t="shared" si="51"/>
        <v>0</v>
      </c>
      <c r="N222" s="33">
        <f t="shared" si="52"/>
        <v>1738889</v>
      </c>
      <c r="O222" s="38">
        <f t="shared" si="53"/>
        <v>0.99982118215271387</v>
      </c>
      <c r="P222" s="33">
        <v>1170160</v>
      </c>
      <c r="Q222" s="33">
        <v>3000000</v>
      </c>
      <c r="R222" s="33">
        <v>3760900</v>
      </c>
      <c r="S222" s="33">
        <v>3089878</v>
      </c>
      <c r="T222" s="38">
        <f t="shared" si="54"/>
        <v>0.82157940918397188</v>
      </c>
      <c r="U222" s="38">
        <f t="shared" si="55"/>
        <v>-1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42451308</v>
      </c>
      <c r="E224" s="34">
        <f>SUM(E217:E223)</f>
        <v>47355238</v>
      </c>
      <c r="F224" s="34">
        <f>SUM(F217:F223)</f>
        <v>9219458</v>
      </c>
      <c r="G224" s="39">
        <f t="shared" si="48"/>
        <v>0.21717724221830809</v>
      </c>
      <c r="H224" s="34">
        <f>SUM(H217:H223)</f>
        <v>10289819</v>
      </c>
      <c r="I224" s="39">
        <f t="shared" si="49"/>
        <v>0.24239109428618782</v>
      </c>
      <c r="J224" s="34">
        <f>SUM(J217:J223)</f>
        <v>12093335</v>
      </c>
      <c r="K224" s="39">
        <f t="shared" si="50"/>
        <v>0.2553748119690582</v>
      </c>
      <c r="L224" s="34">
        <f>SUM(L217:L223)</f>
        <v>10090402</v>
      </c>
      <c r="M224" s="39">
        <f t="shared" si="51"/>
        <v>0.2130788995295515</v>
      </c>
      <c r="N224" s="34">
        <f t="shared" si="52"/>
        <v>41693014</v>
      </c>
      <c r="O224" s="39">
        <f t="shared" si="53"/>
        <v>0.88043088285186111</v>
      </c>
      <c r="P224" s="34">
        <f>SUM(P217:P223)</f>
        <v>10474223</v>
      </c>
      <c r="Q224" s="34">
        <f>SUM(Q217:Q223)</f>
        <v>38312234</v>
      </c>
      <c r="R224" s="34">
        <f>SUM(R217:R223)</f>
        <v>39857049</v>
      </c>
      <c r="S224" s="34">
        <f>SUM(S217:S223)</f>
        <v>37676013</v>
      </c>
      <c r="T224" s="39">
        <f t="shared" si="54"/>
        <v>0.94527853780644921</v>
      </c>
      <c r="U224" s="39">
        <f t="shared" si="55"/>
        <v>-3.6644341064726249E-2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5578408</v>
      </c>
      <c r="E225" s="33">
        <v>1700000</v>
      </c>
      <c r="F225" s="33">
        <v>89428</v>
      </c>
      <c r="G225" s="38">
        <f t="shared" si="48"/>
        <v>1.603109704417461E-2</v>
      </c>
      <c r="H225" s="33">
        <v>5256546</v>
      </c>
      <c r="I225" s="38">
        <f t="shared" si="49"/>
        <v>0.94230217653495407</v>
      </c>
      <c r="J225" s="33">
        <v>-3645975</v>
      </c>
      <c r="K225" s="38">
        <f t="shared" si="50"/>
        <v>-2.1446911764705883</v>
      </c>
      <c r="L225" s="33">
        <v>0</v>
      </c>
      <c r="M225" s="38">
        <f t="shared" si="51"/>
        <v>0</v>
      </c>
      <c r="N225" s="33">
        <f t="shared" si="52"/>
        <v>1699999</v>
      </c>
      <c r="O225" s="38">
        <f t="shared" si="53"/>
        <v>0.99999941176470586</v>
      </c>
      <c r="P225" s="33">
        <v>9540</v>
      </c>
      <c r="Q225" s="33">
        <v>0</v>
      </c>
      <c r="R225" s="33">
        <v>0</v>
      </c>
      <c r="S225" s="33">
        <v>7228344</v>
      </c>
      <c r="T225" s="38">
        <f t="shared" si="54"/>
        <v>0</v>
      </c>
      <c r="U225" s="38">
        <f t="shared" si="55"/>
        <v>-1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45576382</v>
      </c>
      <c r="E227" s="33">
        <v>6594998</v>
      </c>
      <c r="F227" s="33">
        <v>2033803</v>
      </c>
      <c r="G227" s="38">
        <f t="shared" si="48"/>
        <v>4.4624055503133177E-2</v>
      </c>
      <c r="H227" s="33">
        <v>897348</v>
      </c>
      <c r="I227" s="38">
        <f t="shared" si="49"/>
        <v>1.9688881842354226E-2</v>
      </c>
      <c r="J227" s="33">
        <v>1626503</v>
      </c>
      <c r="K227" s="38">
        <f t="shared" si="50"/>
        <v>0.246626761676046</v>
      </c>
      <c r="L227" s="33">
        <v>1775953</v>
      </c>
      <c r="M227" s="38">
        <f t="shared" si="51"/>
        <v>0.26928787544742244</v>
      </c>
      <c r="N227" s="33">
        <f t="shared" si="52"/>
        <v>6333607</v>
      </c>
      <c r="O227" s="38">
        <f t="shared" si="53"/>
        <v>0.96036526470515993</v>
      </c>
      <c r="P227" s="33">
        <v>9278374</v>
      </c>
      <c r="Q227" s="33">
        <v>41580256</v>
      </c>
      <c r="R227" s="33">
        <v>39580256</v>
      </c>
      <c r="S227" s="33">
        <v>37865325</v>
      </c>
      <c r="T227" s="38">
        <f t="shared" si="54"/>
        <v>0.95667205891745621</v>
      </c>
      <c r="U227" s="38">
        <f t="shared" si="55"/>
        <v>-0.80859221669658932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11814299</v>
      </c>
      <c r="E228" s="33">
        <v>11716544</v>
      </c>
      <c r="F228" s="33">
        <v>2583375</v>
      </c>
      <c r="G228" s="38">
        <f t="shared" si="48"/>
        <v>0.21866511081190682</v>
      </c>
      <c r="H228" s="33">
        <v>2751928</v>
      </c>
      <c r="I228" s="38">
        <f t="shared" si="49"/>
        <v>0.23293197505835936</v>
      </c>
      <c r="J228" s="33">
        <v>4222242</v>
      </c>
      <c r="K228" s="38">
        <f t="shared" si="50"/>
        <v>0.36036582118413074</v>
      </c>
      <c r="L228" s="33">
        <v>2692792</v>
      </c>
      <c r="M228" s="38">
        <f t="shared" si="51"/>
        <v>0.22982818141595338</v>
      </c>
      <c r="N228" s="33">
        <f t="shared" si="52"/>
        <v>12250337</v>
      </c>
      <c r="O228" s="38">
        <f t="shared" si="53"/>
        <v>1.0455589122526232</v>
      </c>
      <c r="P228" s="33">
        <v>2472835</v>
      </c>
      <c r="Q228" s="33">
        <v>10865885</v>
      </c>
      <c r="R228" s="33">
        <v>10737785</v>
      </c>
      <c r="S228" s="33">
        <v>9260430</v>
      </c>
      <c r="T228" s="38">
        <f t="shared" si="54"/>
        <v>0.86241529328441568</v>
      </c>
      <c r="U228" s="38">
        <f t="shared" si="55"/>
        <v>8.8949323347493836E-2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62969089</v>
      </c>
      <c r="E230" s="34">
        <f>SUM(E225:E229)</f>
        <v>20011542</v>
      </c>
      <c r="F230" s="34">
        <f>SUM(F225:F229)</f>
        <v>4706606</v>
      </c>
      <c r="G230" s="39">
        <f t="shared" si="48"/>
        <v>7.4744705295005931E-2</v>
      </c>
      <c r="H230" s="34">
        <f>SUM(H225:H229)</f>
        <v>8905822</v>
      </c>
      <c r="I230" s="39">
        <f t="shared" si="49"/>
        <v>0.14143164751835618</v>
      </c>
      <c r="J230" s="34">
        <f>SUM(J225:J229)</f>
        <v>2202770</v>
      </c>
      <c r="K230" s="39">
        <f t="shared" si="50"/>
        <v>0.11007497573150535</v>
      </c>
      <c r="L230" s="34">
        <f>SUM(L225:L229)</f>
        <v>4468745</v>
      </c>
      <c r="M230" s="39">
        <f t="shared" si="51"/>
        <v>0.22330837873463225</v>
      </c>
      <c r="N230" s="34">
        <f t="shared" si="52"/>
        <v>20283943</v>
      </c>
      <c r="O230" s="39">
        <f t="shared" si="53"/>
        <v>1.0136121944026102</v>
      </c>
      <c r="P230" s="34">
        <f>SUM(P225:P229)</f>
        <v>11760749</v>
      </c>
      <c r="Q230" s="34">
        <f>SUM(Q225:Q229)</f>
        <v>52446141</v>
      </c>
      <c r="R230" s="34">
        <f>SUM(R225:R229)</f>
        <v>50318041</v>
      </c>
      <c r="S230" s="34">
        <f>SUM(S225:S229)</f>
        <v>54354099</v>
      </c>
      <c r="T230" s="39">
        <f t="shared" si="54"/>
        <v>1.080210952568682</v>
      </c>
      <c r="U230" s="39">
        <f t="shared" si="55"/>
        <v>-0.62002887741248447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126313982</v>
      </c>
      <c r="E231" s="34">
        <f>SUM(E208:E215,E217:E223,E225:E229)</f>
        <v>83297425</v>
      </c>
      <c r="F231" s="34">
        <f>SUM(F208:F215,F217:F223,F225:F229)</f>
        <v>15531578</v>
      </c>
      <c r="G231" s="39">
        <f t="shared" si="48"/>
        <v>0.12296008528968709</v>
      </c>
      <c r="H231" s="34">
        <f>SUM(H208:H215,H217:H223,H225:H229)</f>
        <v>22756388</v>
      </c>
      <c r="I231" s="39">
        <f t="shared" si="49"/>
        <v>0.18015731623439754</v>
      </c>
      <c r="J231" s="34">
        <f>SUM(J208:J215,J217:J223,J225:J229)</f>
        <v>18073736</v>
      </c>
      <c r="K231" s="39">
        <f t="shared" si="50"/>
        <v>0.21697832796151861</v>
      </c>
      <c r="L231" s="34">
        <f>SUM(L208:L215,L217:L223,L225:L229)</f>
        <v>17247125</v>
      </c>
      <c r="M231" s="39">
        <f t="shared" si="51"/>
        <v>0.20705471987879578</v>
      </c>
      <c r="N231" s="34">
        <f t="shared" si="52"/>
        <v>73608827</v>
      </c>
      <c r="O231" s="39">
        <f t="shared" si="53"/>
        <v>0.88368670460101262</v>
      </c>
      <c r="P231" s="34">
        <f>SUM(P208:P215,P217:P223,P225:P229)</f>
        <v>25277205</v>
      </c>
      <c r="Q231" s="34">
        <f>SUM(Q208:Q215,Q217:Q223,Q225:Q229)</f>
        <v>109897683</v>
      </c>
      <c r="R231" s="34">
        <f>SUM(R208:R215,R217:R223,R225:R229)</f>
        <v>105268600</v>
      </c>
      <c r="S231" s="34">
        <f>SUM(S208:S215,S217:S223,S225:S229)</f>
        <v>103826527</v>
      </c>
      <c r="T231" s="39">
        <f t="shared" si="54"/>
        <v>0.98630101473753806</v>
      </c>
      <c r="U231" s="39">
        <f t="shared" si="55"/>
        <v>-0.31768069294053669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5948379</v>
      </c>
      <c r="E235" s="33">
        <v>5424743</v>
      </c>
      <c r="F235" s="33">
        <v>1103750</v>
      </c>
      <c r="G235" s="38">
        <f t="shared" si="56"/>
        <v>0.1855547536564163</v>
      </c>
      <c r="H235" s="33">
        <v>1322313</v>
      </c>
      <c r="I235" s="38">
        <f t="shared" si="57"/>
        <v>0.2222980411974422</v>
      </c>
      <c r="J235" s="33">
        <v>1288652</v>
      </c>
      <c r="K235" s="38">
        <f t="shared" si="58"/>
        <v>0.23755079272879839</v>
      </c>
      <c r="L235" s="33">
        <v>1215951</v>
      </c>
      <c r="M235" s="38">
        <f t="shared" si="59"/>
        <v>0.22414905185370071</v>
      </c>
      <c r="N235" s="33">
        <f t="shared" si="60"/>
        <v>4930666</v>
      </c>
      <c r="O235" s="38">
        <f t="shared" si="61"/>
        <v>0.90892158393494404</v>
      </c>
      <c r="P235" s="33">
        <v>1080841</v>
      </c>
      <c r="Q235" s="33">
        <v>5662909</v>
      </c>
      <c r="R235" s="33">
        <v>5684909</v>
      </c>
      <c r="S235" s="33">
        <v>4673481</v>
      </c>
      <c r="T235" s="38">
        <f t="shared" si="62"/>
        <v>0.822085454666029</v>
      </c>
      <c r="U235" s="38">
        <f t="shared" si="63"/>
        <v>0.12500451037664195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22487025</v>
      </c>
      <c r="E236" s="33">
        <v>22334025</v>
      </c>
      <c r="F236" s="33">
        <v>3459502</v>
      </c>
      <c r="G236" s="38">
        <f t="shared" si="56"/>
        <v>0.15384436135949509</v>
      </c>
      <c r="H236" s="33">
        <v>4193387</v>
      </c>
      <c r="I236" s="38">
        <f t="shared" si="57"/>
        <v>0.18648029252424453</v>
      </c>
      <c r="J236" s="33">
        <v>4091305</v>
      </c>
      <c r="K236" s="38">
        <f t="shared" si="58"/>
        <v>0.1831870878625774</v>
      </c>
      <c r="L236" s="33">
        <v>4261187</v>
      </c>
      <c r="M236" s="38">
        <f t="shared" si="59"/>
        <v>0.19079350900699718</v>
      </c>
      <c r="N236" s="33">
        <f t="shared" si="60"/>
        <v>16005381</v>
      </c>
      <c r="O236" s="38">
        <f t="shared" si="61"/>
        <v>0.7166366564020592</v>
      </c>
      <c r="P236" s="33">
        <v>3935926</v>
      </c>
      <c r="Q236" s="33">
        <v>23329947</v>
      </c>
      <c r="R236" s="33">
        <v>23329946</v>
      </c>
      <c r="S236" s="33">
        <v>14074828</v>
      </c>
      <c r="T236" s="38">
        <f t="shared" si="62"/>
        <v>0.60329449540946212</v>
      </c>
      <c r="U236" s="38">
        <f t="shared" si="63"/>
        <v>8.2639002867431977E-2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28435404</v>
      </c>
      <c r="E240" s="34">
        <f>SUM(E234:E239)</f>
        <v>27758768</v>
      </c>
      <c r="F240" s="34">
        <f>SUM(F234:F239)</f>
        <v>4563252</v>
      </c>
      <c r="G240" s="39">
        <f t="shared" si="56"/>
        <v>0.1604778324936055</v>
      </c>
      <c r="H240" s="34">
        <f>SUM(H234:H239)</f>
        <v>5515700</v>
      </c>
      <c r="I240" s="39">
        <f t="shared" si="57"/>
        <v>0.19397297819295972</v>
      </c>
      <c r="J240" s="34">
        <f>SUM(J234:J239)</f>
        <v>5379957</v>
      </c>
      <c r="K240" s="39">
        <f t="shared" si="58"/>
        <v>0.19381108700501407</v>
      </c>
      <c r="L240" s="34">
        <f>SUM(L234:L239)</f>
        <v>5477138</v>
      </c>
      <c r="M240" s="39">
        <f t="shared" si="59"/>
        <v>0.19731199886104456</v>
      </c>
      <c r="N240" s="34">
        <f t="shared" si="60"/>
        <v>20936047</v>
      </c>
      <c r="O240" s="39">
        <f t="shared" si="61"/>
        <v>0.75421383974966039</v>
      </c>
      <c r="P240" s="34">
        <f>SUM(P234:P239)</f>
        <v>5016767</v>
      </c>
      <c r="Q240" s="34">
        <f>SUM(Q234:Q239)</f>
        <v>28992856</v>
      </c>
      <c r="R240" s="34">
        <f>SUM(R234:R239)</f>
        <v>29014855</v>
      </c>
      <c r="S240" s="34">
        <f>SUM(S234:S239)</f>
        <v>18748309</v>
      </c>
      <c r="T240" s="39">
        <f t="shared" si="62"/>
        <v>0.64616242266246027</v>
      </c>
      <c r="U240" s="39">
        <f t="shared" si="63"/>
        <v>9.1766470318434212E-2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3520849</v>
      </c>
      <c r="E242" s="33">
        <v>3339541</v>
      </c>
      <c r="F242" s="33">
        <v>285635</v>
      </c>
      <c r="G242" s="38">
        <f t="shared" si="56"/>
        <v>8.1126739601726741E-2</v>
      </c>
      <c r="H242" s="33">
        <v>384867</v>
      </c>
      <c r="I242" s="38">
        <f t="shared" si="57"/>
        <v>0.1093108508771606</v>
      </c>
      <c r="J242" s="33">
        <v>1845786</v>
      </c>
      <c r="K242" s="38">
        <f t="shared" si="58"/>
        <v>0.55270649469492961</v>
      </c>
      <c r="L242" s="33">
        <v>275381</v>
      </c>
      <c r="M242" s="38">
        <f t="shared" si="59"/>
        <v>8.2460733376233442E-2</v>
      </c>
      <c r="N242" s="33">
        <f t="shared" si="60"/>
        <v>2791669</v>
      </c>
      <c r="O242" s="38">
        <f t="shared" si="61"/>
        <v>0.83594392163473963</v>
      </c>
      <c r="P242" s="33">
        <v>760523</v>
      </c>
      <c r="Q242" s="33">
        <v>3300663</v>
      </c>
      <c r="R242" s="33">
        <v>3300663</v>
      </c>
      <c r="S242" s="33">
        <v>2643333</v>
      </c>
      <c r="T242" s="38">
        <f t="shared" si="62"/>
        <v>0.80084910213493465</v>
      </c>
      <c r="U242" s="38">
        <f t="shared" si="63"/>
        <v>-0.63790575695935559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16308540</v>
      </c>
      <c r="E243" s="33">
        <v>8874255</v>
      </c>
      <c r="F243" s="33">
        <v>1858924</v>
      </c>
      <c r="G243" s="38">
        <f t="shared" si="56"/>
        <v>0.11398469758788954</v>
      </c>
      <c r="H243" s="33">
        <v>2029776</v>
      </c>
      <c r="I243" s="38">
        <f t="shared" si="57"/>
        <v>0.12446092660655092</v>
      </c>
      <c r="J243" s="33">
        <v>1805657</v>
      </c>
      <c r="K243" s="38">
        <f t="shared" si="58"/>
        <v>0.20347138999273742</v>
      </c>
      <c r="L243" s="33">
        <v>2273138</v>
      </c>
      <c r="M243" s="38">
        <f t="shared" si="59"/>
        <v>0.25614972749825199</v>
      </c>
      <c r="N243" s="33">
        <f t="shared" si="60"/>
        <v>7967495</v>
      </c>
      <c r="O243" s="38">
        <f t="shared" si="61"/>
        <v>0.89782128189915655</v>
      </c>
      <c r="P243" s="33">
        <v>3542736</v>
      </c>
      <c r="Q243" s="33">
        <v>4736784</v>
      </c>
      <c r="R243" s="33">
        <v>4536784</v>
      </c>
      <c r="S243" s="33">
        <v>9057088</v>
      </c>
      <c r="T243" s="38">
        <f t="shared" si="62"/>
        <v>1.9963674708780492</v>
      </c>
      <c r="U243" s="38">
        <f t="shared" si="63"/>
        <v>-0.3583665280167645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3313005</v>
      </c>
      <c r="E244" s="33">
        <v>3313005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3062333</v>
      </c>
      <c r="R244" s="33">
        <v>3062333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1546521</v>
      </c>
      <c r="F245" s="33">
        <v>356612</v>
      </c>
      <c r="G245" s="38">
        <f t="shared" si="56"/>
        <v>0.25228631198263063</v>
      </c>
      <c r="H245" s="33">
        <v>260586</v>
      </c>
      <c r="I245" s="38">
        <f t="shared" si="57"/>
        <v>0.18435240792319321</v>
      </c>
      <c r="J245" s="33">
        <v>93504</v>
      </c>
      <c r="K245" s="38">
        <f t="shared" si="58"/>
        <v>6.0460866680762823E-2</v>
      </c>
      <c r="L245" s="33">
        <v>91862</v>
      </c>
      <c r="M245" s="38">
        <f t="shared" si="59"/>
        <v>5.9399128754152063E-2</v>
      </c>
      <c r="N245" s="33">
        <f t="shared" si="60"/>
        <v>802564</v>
      </c>
      <c r="O245" s="38">
        <f t="shared" si="61"/>
        <v>0.51894801299174087</v>
      </c>
      <c r="P245" s="33">
        <v>337533</v>
      </c>
      <c r="Q245" s="33">
        <v>1334209</v>
      </c>
      <c r="R245" s="33">
        <v>1334209</v>
      </c>
      <c r="S245" s="33">
        <v>1426870</v>
      </c>
      <c r="T245" s="38">
        <f t="shared" si="62"/>
        <v>1.0694501386214603</v>
      </c>
      <c r="U245" s="38">
        <f t="shared" si="63"/>
        <v>-0.72784290721203559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24555915</v>
      </c>
      <c r="E247" s="34">
        <f>SUM(E241:E246)</f>
        <v>17073322</v>
      </c>
      <c r="F247" s="34">
        <f>SUM(F241:F246)</f>
        <v>2501171</v>
      </c>
      <c r="G247" s="39">
        <f t="shared" si="56"/>
        <v>0.10185615156266831</v>
      </c>
      <c r="H247" s="34">
        <f>SUM(H241:H246)</f>
        <v>2675229</v>
      </c>
      <c r="I247" s="39">
        <f t="shared" si="57"/>
        <v>0.1089443826467065</v>
      </c>
      <c r="J247" s="34">
        <f>SUM(J241:J246)</f>
        <v>3744947</v>
      </c>
      <c r="K247" s="39">
        <f t="shared" si="58"/>
        <v>0.21934495231800819</v>
      </c>
      <c r="L247" s="34">
        <f>SUM(L241:L246)</f>
        <v>2640381</v>
      </c>
      <c r="M247" s="39">
        <f t="shared" si="59"/>
        <v>0.15464951694813697</v>
      </c>
      <c r="N247" s="34">
        <f t="shared" si="60"/>
        <v>11561728</v>
      </c>
      <c r="O247" s="39">
        <f t="shared" si="61"/>
        <v>0.67718092589128231</v>
      </c>
      <c r="P247" s="34">
        <f>SUM(P241:P246)</f>
        <v>4640792</v>
      </c>
      <c r="Q247" s="34">
        <f>SUM(Q241:Q246)</f>
        <v>12433989</v>
      </c>
      <c r="R247" s="34">
        <f>SUM(R241:R246)</f>
        <v>12233989</v>
      </c>
      <c r="S247" s="34">
        <f>SUM(S241:S246)</f>
        <v>13127291</v>
      </c>
      <c r="T247" s="39">
        <f t="shared" si="62"/>
        <v>1.073018048324222</v>
      </c>
      <c r="U247" s="39">
        <f t="shared" si="63"/>
        <v>-0.43104948465692927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55000</v>
      </c>
      <c r="E248" s="33">
        <v>3502</v>
      </c>
      <c r="F248" s="33">
        <v>1000</v>
      </c>
      <c r="G248" s="38">
        <f t="shared" si="56"/>
        <v>1.8181818181818181E-2</v>
      </c>
      <c r="H248" s="33">
        <v>3930</v>
      </c>
      <c r="I248" s="38">
        <f t="shared" si="57"/>
        <v>7.1454545454545451E-2</v>
      </c>
      <c r="J248" s="33">
        <v>0</v>
      </c>
      <c r="K248" s="38">
        <f t="shared" si="58"/>
        <v>0</v>
      </c>
      <c r="L248" s="33">
        <v>368973</v>
      </c>
      <c r="M248" s="38">
        <f t="shared" si="59"/>
        <v>105.36065105653913</v>
      </c>
      <c r="N248" s="33">
        <f t="shared" si="60"/>
        <v>373903</v>
      </c>
      <c r="O248" s="38">
        <f t="shared" si="61"/>
        <v>106.76841804683038</v>
      </c>
      <c r="P248" s="33">
        <v>3580</v>
      </c>
      <c r="Q248" s="33">
        <v>27500</v>
      </c>
      <c r="R248" s="33">
        <v>23750</v>
      </c>
      <c r="S248" s="33">
        <v>9121</v>
      </c>
      <c r="T248" s="38">
        <f t="shared" si="62"/>
        <v>0.38404210526315791</v>
      </c>
      <c r="U248" s="38">
        <f t="shared" si="63"/>
        <v>102.06508379888268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14725</v>
      </c>
      <c r="E251" s="33">
        <v>45115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10445</v>
      </c>
      <c r="K251" s="38">
        <f t="shared" si="58"/>
        <v>0.23151945029369389</v>
      </c>
      <c r="L251" s="33">
        <v>0</v>
      </c>
      <c r="M251" s="38">
        <f t="shared" si="59"/>
        <v>0</v>
      </c>
      <c r="N251" s="33">
        <f t="shared" si="60"/>
        <v>10445</v>
      </c>
      <c r="O251" s="38">
        <f t="shared" si="61"/>
        <v>0.23151945029369389</v>
      </c>
      <c r="P251" s="33">
        <v>0</v>
      </c>
      <c r="Q251" s="33">
        <v>67322</v>
      </c>
      <c r="R251" s="33">
        <v>62322</v>
      </c>
      <c r="S251" s="33">
        <v>9448</v>
      </c>
      <c r="T251" s="38">
        <f t="shared" si="62"/>
        <v>0.15159975610538814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3550932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69725</v>
      </c>
      <c r="E254" s="34">
        <f>SUM(E248:E253)</f>
        <v>48617</v>
      </c>
      <c r="F254" s="34">
        <f>SUM(F248:F253)</f>
        <v>1000</v>
      </c>
      <c r="G254" s="39">
        <f t="shared" si="56"/>
        <v>1.4342058085335245E-2</v>
      </c>
      <c r="H254" s="34">
        <f>SUM(H248:H253)</f>
        <v>3930</v>
      </c>
      <c r="I254" s="39">
        <f t="shared" si="57"/>
        <v>5.6364288275367512E-2</v>
      </c>
      <c r="J254" s="34">
        <f>SUM(J248:J253)</f>
        <v>10445</v>
      </c>
      <c r="K254" s="39">
        <f t="shared" si="58"/>
        <v>0.21484254478885986</v>
      </c>
      <c r="L254" s="34">
        <f>SUM(L248:L253)</f>
        <v>368973</v>
      </c>
      <c r="M254" s="39">
        <f t="shared" si="59"/>
        <v>7.5893823148281463</v>
      </c>
      <c r="N254" s="34">
        <f t="shared" si="60"/>
        <v>384348</v>
      </c>
      <c r="O254" s="39">
        <f t="shared" si="61"/>
        <v>7.9056297179998767</v>
      </c>
      <c r="P254" s="34">
        <f>SUM(P248:P253)</f>
        <v>3580</v>
      </c>
      <c r="Q254" s="34">
        <f>SUM(Q248:Q253)</f>
        <v>94822</v>
      </c>
      <c r="R254" s="34">
        <f>SUM(R248:R253)</f>
        <v>3637004</v>
      </c>
      <c r="S254" s="34">
        <f>SUM(S248:S253)</f>
        <v>18569</v>
      </c>
      <c r="T254" s="39">
        <f t="shared" si="62"/>
        <v>5.1055759080825868E-3</v>
      </c>
      <c r="U254" s="39">
        <f t="shared" si="63"/>
        <v>102.06508379888268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2948461</v>
      </c>
      <c r="E255" s="33">
        <v>5574387</v>
      </c>
      <c r="F255" s="33">
        <v>160071</v>
      </c>
      <c r="G255" s="38">
        <f t="shared" si="56"/>
        <v>5.428967858147013E-2</v>
      </c>
      <c r="H255" s="33">
        <v>197051</v>
      </c>
      <c r="I255" s="38">
        <f t="shared" si="57"/>
        <v>6.6831814970589737E-2</v>
      </c>
      <c r="J255" s="33">
        <v>4020166</v>
      </c>
      <c r="K255" s="38">
        <f t="shared" si="58"/>
        <v>0.72118530701223293</v>
      </c>
      <c r="L255" s="33">
        <v>5064667</v>
      </c>
      <c r="M255" s="38">
        <f t="shared" si="59"/>
        <v>0.90856034932630259</v>
      </c>
      <c r="N255" s="33">
        <f t="shared" si="60"/>
        <v>9441955</v>
      </c>
      <c r="O255" s="38">
        <f t="shared" si="61"/>
        <v>1.6938104584414393</v>
      </c>
      <c r="P255" s="33">
        <v>161091</v>
      </c>
      <c r="Q255" s="33">
        <v>705400</v>
      </c>
      <c r="R255" s="33">
        <v>705400</v>
      </c>
      <c r="S255" s="33">
        <v>689061</v>
      </c>
      <c r="T255" s="38">
        <f t="shared" si="62"/>
        <v>0.97683725545789624</v>
      </c>
      <c r="U255" s="38">
        <f t="shared" si="63"/>
        <v>30.439788690864169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2770862</v>
      </c>
      <c r="E256" s="33">
        <v>2765862</v>
      </c>
      <c r="F256" s="33">
        <v>664428</v>
      </c>
      <c r="G256" s="38">
        <f t="shared" si="56"/>
        <v>0.23979108306368199</v>
      </c>
      <c r="H256" s="33">
        <v>837665</v>
      </c>
      <c r="I256" s="38">
        <f t="shared" si="57"/>
        <v>0.30231206029026347</v>
      </c>
      <c r="J256" s="33">
        <v>750471</v>
      </c>
      <c r="K256" s="38">
        <f t="shared" si="58"/>
        <v>0.27133349386194971</v>
      </c>
      <c r="L256" s="33">
        <v>661666</v>
      </c>
      <c r="M256" s="38">
        <f t="shared" si="59"/>
        <v>0.23922596282822498</v>
      </c>
      <c r="N256" s="33">
        <f t="shared" si="60"/>
        <v>2914230</v>
      </c>
      <c r="O256" s="38">
        <f t="shared" si="61"/>
        <v>1.0536425895435131</v>
      </c>
      <c r="P256" s="33">
        <v>437132</v>
      </c>
      <c r="Q256" s="33">
        <v>2815862</v>
      </c>
      <c r="R256" s="33">
        <v>2815862</v>
      </c>
      <c r="S256" s="33">
        <v>2437816</v>
      </c>
      <c r="T256" s="38">
        <f t="shared" si="62"/>
        <v>0.86574413092687075</v>
      </c>
      <c r="U256" s="38">
        <f t="shared" si="63"/>
        <v>0.51365262666654465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5719323</v>
      </c>
      <c r="E259" s="34">
        <f>SUM(E255:E258)</f>
        <v>8340249</v>
      </c>
      <c r="F259" s="34">
        <f>SUM(F255:F258)</f>
        <v>824499</v>
      </c>
      <c r="G259" s="39">
        <f t="shared" si="56"/>
        <v>0.14416024414078379</v>
      </c>
      <c r="H259" s="34">
        <f>SUM(H255:H258)</f>
        <v>1034716</v>
      </c>
      <c r="I259" s="39">
        <f t="shared" si="57"/>
        <v>0.1809158181833759</v>
      </c>
      <c r="J259" s="34">
        <f>SUM(J255:J258)</f>
        <v>4770637</v>
      </c>
      <c r="K259" s="39">
        <f t="shared" si="58"/>
        <v>0.57200174719004193</v>
      </c>
      <c r="L259" s="34">
        <f>SUM(L255:L258)</f>
        <v>5726333</v>
      </c>
      <c r="M259" s="39">
        <f t="shared" si="59"/>
        <v>0.68659017254760624</v>
      </c>
      <c r="N259" s="34">
        <f t="shared" si="60"/>
        <v>12356185</v>
      </c>
      <c r="O259" s="39">
        <f t="shared" si="61"/>
        <v>1.4815127222220823</v>
      </c>
      <c r="P259" s="34">
        <f>SUM(P255:P258)</f>
        <v>598223</v>
      </c>
      <c r="Q259" s="34">
        <f>SUM(Q255:Q258)</f>
        <v>3521262</v>
      </c>
      <c r="R259" s="34">
        <f>SUM(R255:R258)</f>
        <v>3521262</v>
      </c>
      <c r="S259" s="34">
        <f>SUM(S255:S258)</f>
        <v>3126877</v>
      </c>
      <c r="T259" s="39">
        <f t="shared" si="62"/>
        <v>0.88799896173587767</v>
      </c>
      <c r="U259" s="39">
        <f t="shared" si="63"/>
        <v>8.5722381118746682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58780367</v>
      </c>
      <c r="E260" s="34">
        <f>SUM(E234:E239,E241:E246,E248:E253,E255:E258)</f>
        <v>53220956</v>
      </c>
      <c r="F260" s="34">
        <f>SUM(F234:F239,F241:F246,F248:F253,F255:F258)</f>
        <v>7889922</v>
      </c>
      <c r="G260" s="39">
        <f t="shared" si="56"/>
        <v>0.13422716465856704</v>
      </c>
      <c r="H260" s="34">
        <f>SUM(H234:H239,H241:H246,H248:H253,H255:H258)</f>
        <v>9229575</v>
      </c>
      <c r="I260" s="39">
        <f t="shared" si="57"/>
        <v>0.15701798867638916</v>
      </c>
      <c r="J260" s="34">
        <f>SUM(J234:J239,J241:J246,J248:J253,J255:J258)</f>
        <v>13905986</v>
      </c>
      <c r="K260" s="39">
        <f t="shared" si="58"/>
        <v>0.2612877904711069</v>
      </c>
      <c r="L260" s="34">
        <f>SUM(L234:L239,L241:L246,L248:L253,L255:L258)</f>
        <v>14212825</v>
      </c>
      <c r="M260" s="39">
        <f t="shared" si="59"/>
        <v>0.26705316980777272</v>
      </c>
      <c r="N260" s="34">
        <f t="shared" si="60"/>
        <v>45238308</v>
      </c>
      <c r="O260" s="39">
        <f t="shared" si="61"/>
        <v>0.85000930836341981</v>
      </c>
      <c r="P260" s="34">
        <f>SUM(P234:P239,P241:P246,P248:P253,P255:P258)</f>
        <v>10259362</v>
      </c>
      <c r="Q260" s="34">
        <f>SUM(Q234:Q239,Q241:Q246,Q248:Q253,Q255:Q258)</f>
        <v>45042929</v>
      </c>
      <c r="R260" s="34">
        <f>SUM(R234:R239,R241:R246,R248:R253,R255:R258)</f>
        <v>48407110</v>
      </c>
      <c r="S260" s="34">
        <f>SUM(S234:S239,S241:S246,S248:S253,S255:S258)</f>
        <v>35021046</v>
      </c>
      <c r="T260" s="39">
        <f t="shared" si="62"/>
        <v>0.72346905237680992</v>
      </c>
      <c r="U260" s="39">
        <f t="shared" si="63"/>
        <v>0.38535174019593033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13676456</v>
      </c>
      <c r="E263" s="33">
        <v>12595012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111000</v>
      </c>
      <c r="Q263" s="33">
        <v>0</v>
      </c>
      <c r="R263" s="33">
        <v>2700000</v>
      </c>
      <c r="S263" s="33">
        <v>222000</v>
      </c>
      <c r="T263" s="38">
        <f t="shared" ref="T263:T299" si="70">IF(($R263     =0),0,($S263     /$R263     ))</f>
        <v>8.2222222222222224E-2</v>
      </c>
      <c r="U263" s="38">
        <f t="shared" ref="U263:U299" si="71">IF(($P263     =0),0,(($L263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686204</v>
      </c>
      <c r="E265" s="33">
        <v>470320</v>
      </c>
      <c r="F265" s="33">
        <v>0</v>
      </c>
      <c r="G265" s="38">
        <f t="shared" si="64"/>
        <v>0</v>
      </c>
      <c r="H265" s="33">
        <v>1600</v>
      </c>
      <c r="I265" s="38">
        <f t="shared" si="65"/>
        <v>2.331668133674534E-3</v>
      </c>
      <c r="J265" s="33">
        <v>127318</v>
      </c>
      <c r="K265" s="38">
        <f t="shared" si="66"/>
        <v>0.27070505187957133</v>
      </c>
      <c r="L265" s="33">
        <v>309574</v>
      </c>
      <c r="M265" s="38">
        <f t="shared" si="67"/>
        <v>0.65821993536315704</v>
      </c>
      <c r="N265" s="33">
        <f t="shared" si="68"/>
        <v>438492</v>
      </c>
      <c r="O265" s="38">
        <f t="shared" si="69"/>
        <v>0.93232692634801839</v>
      </c>
      <c r="P265" s="33">
        <v>0</v>
      </c>
      <c r="Q265" s="33">
        <v>4063</v>
      </c>
      <c r="R265" s="33">
        <v>2370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5716451</v>
      </c>
      <c r="E266" s="33">
        <v>57498234</v>
      </c>
      <c r="F266" s="33">
        <v>1114462</v>
      </c>
      <c r="G266" s="38">
        <f t="shared" si="64"/>
        <v>0.19495697592789651</v>
      </c>
      <c r="H266" s="33">
        <v>2069045</v>
      </c>
      <c r="I266" s="38">
        <f t="shared" si="65"/>
        <v>0.36194572471626191</v>
      </c>
      <c r="J266" s="33">
        <v>1900124</v>
      </c>
      <c r="K266" s="38">
        <f t="shared" si="66"/>
        <v>3.3046649745799149E-2</v>
      </c>
      <c r="L266" s="33">
        <v>11452049</v>
      </c>
      <c r="M266" s="38">
        <f t="shared" si="67"/>
        <v>0.19917218674924869</v>
      </c>
      <c r="N266" s="33">
        <f t="shared" si="68"/>
        <v>16535680</v>
      </c>
      <c r="O266" s="38">
        <f t="shared" si="69"/>
        <v>0.28758587611577774</v>
      </c>
      <c r="P266" s="33">
        <v>1079687</v>
      </c>
      <c r="Q266" s="33">
        <v>4746993</v>
      </c>
      <c r="R266" s="33">
        <v>5593285</v>
      </c>
      <c r="S266" s="33">
        <v>5446314</v>
      </c>
      <c r="T266" s="38">
        <f t="shared" si="70"/>
        <v>0.97372367043696151</v>
      </c>
      <c r="U266" s="38">
        <f t="shared" si="71"/>
        <v>9.6068230885432531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20079111</v>
      </c>
      <c r="E267" s="34">
        <f>SUM(E263:E266)</f>
        <v>70563566</v>
      </c>
      <c r="F267" s="34">
        <f>SUM(F263:F266)</f>
        <v>1114462</v>
      </c>
      <c r="G267" s="39">
        <f t="shared" si="64"/>
        <v>5.5503552921242379E-2</v>
      </c>
      <c r="H267" s="34">
        <f>SUM(H263:H266)</f>
        <v>2070645</v>
      </c>
      <c r="I267" s="39">
        <f t="shared" si="65"/>
        <v>0.10312433653063624</v>
      </c>
      <c r="J267" s="34">
        <f>SUM(J263:J266)</f>
        <v>2027442</v>
      </c>
      <c r="K267" s="39">
        <f t="shared" si="66"/>
        <v>2.8732136354900205E-2</v>
      </c>
      <c r="L267" s="34">
        <f>SUM(L263:L266)</f>
        <v>11761623</v>
      </c>
      <c r="M267" s="39">
        <f t="shared" si="67"/>
        <v>0.16668124453914362</v>
      </c>
      <c r="N267" s="34">
        <f t="shared" si="68"/>
        <v>16974172</v>
      </c>
      <c r="O267" s="39">
        <f t="shared" si="69"/>
        <v>0.24055150500755587</v>
      </c>
      <c r="P267" s="34">
        <f>SUM(P263:P266)</f>
        <v>1190687</v>
      </c>
      <c r="Q267" s="34">
        <f>SUM(Q263:Q266)</f>
        <v>4751056</v>
      </c>
      <c r="R267" s="34">
        <f>SUM(R263:R266)</f>
        <v>8295655</v>
      </c>
      <c r="S267" s="34">
        <f>SUM(S263:S266)</f>
        <v>5668314</v>
      </c>
      <c r="T267" s="39">
        <f t="shared" si="70"/>
        <v>0.68328709426802348</v>
      </c>
      <c r="U267" s="39">
        <f t="shared" si="71"/>
        <v>8.8780141212594081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1919706</v>
      </c>
      <c r="E268" s="33">
        <v>1919706</v>
      </c>
      <c r="F268" s="33">
        <v>0</v>
      </c>
      <c r="G268" s="38">
        <f t="shared" si="64"/>
        <v>0</v>
      </c>
      <c r="H268" s="33">
        <v>19080</v>
      </c>
      <c r="I268" s="38">
        <f t="shared" si="65"/>
        <v>9.9390219127303871E-3</v>
      </c>
      <c r="J268" s="33">
        <v>29885</v>
      </c>
      <c r="K268" s="38">
        <f t="shared" si="66"/>
        <v>1.5567487938257213E-2</v>
      </c>
      <c r="L268" s="33">
        <v>9934</v>
      </c>
      <c r="M268" s="38">
        <f t="shared" si="67"/>
        <v>5.1747507170368792E-3</v>
      </c>
      <c r="N268" s="33">
        <f t="shared" si="68"/>
        <v>58899</v>
      </c>
      <c r="O268" s="38">
        <f t="shared" si="69"/>
        <v>3.068126056802448E-2</v>
      </c>
      <c r="P268" s="33">
        <v>28830</v>
      </c>
      <c r="Q268" s="33">
        <v>111388</v>
      </c>
      <c r="R268" s="33">
        <v>111388</v>
      </c>
      <c r="S268" s="33">
        <v>85167</v>
      </c>
      <c r="T268" s="38">
        <f t="shared" si="70"/>
        <v>0.76459762272417131</v>
      </c>
      <c r="U268" s="38">
        <f t="shared" si="71"/>
        <v>-0.65542837322233782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885801</v>
      </c>
      <c r="E274" s="33">
        <v>870535</v>
      </c>
      <c r="F274" s="33">
        <v>11542</v>
      </c>
      <c r="G274" s="38">
        <f t="shared" si="64"/>
        <v>1.3030014642114876E-2</v>
      </c>
      <c r="H274" s="33">
        <v>441866</v>
      </c>
      <c r="I274" s="38">
        <f t="shared" si="65"/>
        <v>0.49883213046722685</v>
      </c>
      <c r="J274" s="33">
        <v>200155</v>
      </c>
      <c r="K274" s="38">
        <f t="shared" si="66"/>
        <v>0.22992182967944999</v>
      </c>
      <c r="L274" s="33">
        <v>205898</v>
      </c>
      <c r="M274" s="38">
        <f t="shared" si="67"/>
        <v>0.23651892227193622</v>
      </c>
      <c r="N274" s="33">
        <f t="shared" si="68"/>
        <v>859461</v>
      </c>
      <c r="O274" s="38">
        <f t="shared" si="69"/>
        <v>0.9872790869982252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2805507</v>
      </c>
      <c r="E275" s="34">
        <f>SUM(E268:E274)</f>
        <v>2790241</v>
      </c>
      <c r="F275" s="34">
        <f>SUM(F268:F274)</f>
        <v>11542</v>
      </c>
      <c r="G275" s="39">
        <f t="shared" si="64"/>
        <v>4.1140513996222429E-3</v>
      </c>
      <c r="H275" s="34">
        <f>SUM(H268:H274)</f>
        <v>460946</v>
      </c>
      <c r="I275" s="39">
        <f t="shared" si="65"/>
        <v>0.16430042769453079</v>
      </c>
      <c r="J275" s="34">
        <f>SUM(J268:J274)</f>
        <v>230040</v>
      </c>
      <c r="K275" s="39">
        <f t="shared" si="66"/>
        <v>8.2444491353972651E-2</v>
      </c>
      <c r="L275" s="34">
        <f>SUM(L268:L274)</f>
        <v>215832</v>
      </c>
      <c r="M275" s="39">
        <f t="shared" si="67"/>
        <v>7.7352458085161821E-2</v>
      </c>
      <c r="N275" s="34">
        <f t="shared" si="68"/>
        <v>918360</v>
      </c>
      <c r="O275" s="39">
        <f t="shared" si="69"/>
        <v>0.32913285984974056</v>
      </c>
      <c r="P275" s="34">
        <f>SUM(P268:P274)</f>
        <v>28830</v>
      </c>
      <c r="Q275" s="34">
        <f>SUM(Q268:Q274)</f>
        <v>111388</v>
      </c>
      <c r="R275" s="34">
        <f>SUM(R268:R274)</f>
        <v>111388</v>
      </c>
      <c r="S275" s="34">
        <f>SUM(S268:S274)</f>
        <v>85167</v>
      </c>
      <c r="T275" s="39">
        <f t="shared" si="70"/>
        <v>0.76459762272417131</v>
      </c>
      <c r="U275" s="39">
        <f t="shared" si="71"/>
        <v>6.4863683662851193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1138648</v>
      </c>
      <c r="E277" s="33">
        <v>1705750</v>
      </c>
      <c r="F277" s="33">
        <v>234598</v>
      </c>
      <c r="G277" s="38">
        <f t="shared" si="64"/>
        <v>0.20603206609944424</v>
      </c>
      <c r="H277" s="33">
        <v>285562</v>
      </c>
      <c r="I277" s="38">
        <f t="shared" si="65"/>
        <v>0.25079041108402245</v>
      </c>
      <c r="J277" s="33">
        <v>149482</v>
      </c>
      <c r="K277" s="38">
        <f t="shared" si="66"/>
        <v>8.7634178513850219E-2</v>
      </c>
      <c r="L277" s="33">
        <v>254198</v>
      </c>
      <c r="M277" s="38">
        <f t="shared" si="67"/>
        <v>0.14902418291074307</v>
      </c>
      <c r="N277" s="33">
        <f t="shared" si="68"/>
        <v>923840</v>
      </c>
      <c r="O277" s="38">
        <f t="shared" si="69"/>
        <v>0.54160340026381359</v>
      </c>
      <c r="P277" s="33">
        <v>216031</v>
      </c>
      <c r="Q277" s="33">
        <v>0</v>
      </c>
      <c r="R277" s="33">
        <v>881038</v>
      </c>
      <c r="S277" s="33">
        <v>875560</v>
      </c>
      <c r="T277" s="38">
        <f t="shared" si="70"/>
        <v>0.993782334019645</v>
      </c>
      <c r="U277" s="38">
        <f t="shared" si="71"/>
        <v>0.17667371812378785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2797288</v>
      </c>
      <c r="E278" s="33">
        <v>2797288</v>
      </c>
      <c r="F278" s="33">
        <v>984585</v>
      </c>
      <c r="G278" s="38">
        <f t="shared" si="64"/>
        <v>0.35197841623744142</v>
      </c>
      <c r="H278" s="33">
        <v>1267840</v>
      </c>
      <c r="I278" s="38">
        <f t="shared" si="65"/>
        <v>0.4532389943402324</v>
      </c>
      <c r="J278" s="33">
        <v>711285</v>
      </c>
      <c r="K278" s="38">
        <f t="shared" si="66"/>
        <v>0.25427664223347757</v>
      </c>
      <c r="L278" s="33">
        <v>428714</v>
      </c>
      <c r="M278" s="38">
        <f t="shared" si="67"/>
        <v>0.15326058668252965</v>
      </c>
      <c r="N278" s="33">
        <f t="shared" si="68"/>
        <v>3392424</v>
      </c>
      <c r="O278" s="38">
        <f t="shared" si="69"/>
        <v>1.212754639493681</v>
      </c>
      <c r="P278" s="33">
        <v>4691001</v>
      </c>
      <c r="Q278" s="33">
        <v>2654233</v>
      </c>
      <c r="R278" s="33">
        <v>2654233</v>
      </c>
      <c r="S278" s="33">
        <v>6368580</v>
      </c>
      <c r="T278" s="38">
        <f t="shared" si="70"/>
        <v>2.3994050258586945</v>
      </c>
      <c r="U278" s="38">
        <f t="shared" si="71"/>
        <v>-0.90860927124082902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12096</v>
      </c>
      <c r="E279" s="33">
        <v>12196</v>
      </c>
      <c r="F279" s="33">
        <v>694</v>
      </c>
      <c r="G279" s="38">
        <f t="shared" si="64"/>
        <v>5.7374338624338626E-2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694</v>
      </c>
      <c r="O279" s="38">
        <f t="shared" si="69"/>
        <v>5.6903902918989835E-2</v>
      </c>
      <c r="P279" s="33">
        <v>0</v>
      </c>
      <c r="Q279" s="33">
        <v>11077</v>
      </c>
      <c r="R279" s="33">
        <v>11077</v>
      </c>
      <c r="S279" s="33">
        <v>287</v>
      </c>
      <c r="T279" s="38">
        <f t="shared" si="70"/>
        <v>2.5909542294845173E-2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</v>
      </c>
      <c r="R283" s="33">
        <v>1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2734044</v>
      </c>
      <c r="E284" s="33">
        <v>2358700</v>
      </c>
      <c r="F284" s="33">
        <v>501535</v>
      </c>
      <c r="G284" s="38">
        <f t="shared" si="64"/>
        <v>0.18344072004693412</v>
      </c>
      <c r="H284" s="33">
        <v>611867</v>
      </c>
      <c r="I284" s="38">
        <f t="shared" si="65"/>
        <v>0.22379559363346019</v>
      </c>
      <c r="J284" s="33">
        <v>650144</v>
      </c>
      <c r="K284" s="38">
        <f t="shared" si="66"/>
        <v>0.27563657947174292</v>
      </c>
      <c r="L284" s="33">
        <v>761144</v>
      </c>
      <c r="M284" s="38">
        <f t="shared" si="67"/>
        <v>0.32269640055963028</v>
      </c>
      <c r="N284" s="33">
        <f t="shared" si="68"/>
        <v>2524690</v>
      </c>
      <c r="O284" s="38">
        <f t="shared" si="69"/>
        <v>1.0703735108322381</v>
      </c>
      <c r="P284" s="33">
        <v>789561</v>
      </c>
      <c r="Q284" s="33">
        <v>2508378</v>
      </c>
      <c r="R284" s="33">
        <v>2481225</v>
      </c>
      <c r="S284" s="33">
        <v>2636305</v>
      </c>
      <c r="T284" s="38">
        <f t="shared" si="70"/>
        <v>1.062501385404387</v>
      </c>
      <c r="U284" s="38">
        <f t="shared" si="71"/>
        <v>-3.5990886074666828E-2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6682077</v>
      </c>
      <c r="E285" s="34">
        <f>SUM(E276:E284)</f>
        <v>6873934</v>
      </c>
      <c r="F285" s="34">
        <f>SUM(F276:F284)</f>
        <v>1721412</v>
      </c>
      <c r="G285" s="39">
        <f t="shared" si="64"/>
        <v>0.25761630702549521</v>
      </c>
      <c r="H285" s="34">
        <f>SUM(H276:H284)</f>
        <v>2165269</v>
      </c>
      <c r="I285" s="39">
        <f t="shared" si="65"/>
        <v>0.32404131230454242</v>
      </c>
      <c r="J285" s="34">
        <f>SUM(J276:J284)</f>
        <v>1510911</v>
      </c>
      <c r="K285" s="39">
        <f t="shared" si="66"/>
        <v>0.21980295417442181</v>
      </c>
      <c r="L285" s="34">
        <f>SUM(L276:L284)</f>
        <v>1444056</v>
      </c>
      <c r="M285" s="39">
        <f t="shared" si="67"/>
        <v>0.21007708249744614</v>
      </c>
      <c r="N285" s="34">
        <f t="shared" si="68"/>
        <v>6841648</v>
      </c>
      <c r="O285" s="39">
        <f t="shared" si="69"/>
        <v>0.99530312627383388</v>
      </c>
      <c r="P285" s="34">
        <f>SUM(P276:P284)</f>
        <v>5696593</v>
      </c>
      <c r="Q285" s="34">
        <f>SUM(Q276:Q284)</f>
        <v>5173689</v>
      </c>
      <c r="R285" s="34">
        <f>SUM(R276:R284)</f>
        <v>6027574</v>
      </c>
      <c r="S285" s="34">
        <f>SUM(S276:S284)</f>
        <v>9880732</v>
      </c>
      <c r="T285" s="39">
        <f t="shared" si="70"/>
        <v>1.6392551962033151</v>
      </c>
      <c r="U285" s="39">
        <f t="shared" si="71"/>
        <v>-0.7465053234450838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2159372</v>
      </c>
      <c r="E286" s="33">
        <v>2257172</v>
      </c>
      <c r="F286" s="33">
        <v>873040</v>
      </c>
      <c r="G286" s="38">
        <f t="shared" si="64"/>
        <v>0.40430273246110443</v>
      </c>
      <c r="H286" s="33">
        <v>704286</v>
      </c>
      <c r="I286" s="38">
        <f t="shared" si="65"/>
        <v>0.32615315934447608</v>
      </c>
      <c r="J286" s="33">
        <v>781600</v>
      </c>
      <c r="K286" s="38">
        <f t="shared" si="66"/>
        <v>0.34627401013303372</v>
      </c>
      <c r="L286" s="33">
        <v>611767</v>
      </c>
      <c r="M286" s="38">
        <f t="shared" si="67"/>
        <v>0.27103251325109473</v>
      </c>
      <c r="N286" s="33">
        <f t="shared" si="68"/>
        <v>2970693</v>
      </c>
      <c r="O286" s="38">
        <f t="shared" si="69"/>
        <v>1.3161128172775491</v>
      </c>
      <c r="P286" s="33">
        <v>36192</v>
      </c>
      <c r="Q286" s="33">
        <v>2102589</v>
      </c>
      <c r="R286" s="33">
        <v>2102589</v>
      </c>
      <c r="S286" s="33">
        <v>418632</v>
      </c>
      <c r="T286" s="38">
        <f t="shared" si="70"/>
        <v>0.19910310574249176</v>
      </c>
      <c r="U286" s="38">
        <f t="shared" si="71"/>
        <v>15.90337643678161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902546</v>
      </c>
      <c r="E288" s="33">
        <v>873746</v>
      </c>
      <c r="F288" s="33">
        <v>617690</v>
      </c>
      <c r="G288" s="38">
        <f t="shared" si="64"/>
        <v>0.68438616979079181</v>
      </c>
      <c r="H288" s="33">
        <v>339574</v>
      </c>
      <c r="I288" s="38">
        <f t="shared" si="65"/>
        <v>0.37624010299752036</v>
      </c>
      <c r="J288" s="33">
        <v>581964</v>
      </c>
      <c r="K288" s="38">
        <f t="shared" si="66"/>
        <v>0.66605626806875229</v>
      </c>
      <c r="L288" s="33">
        <v>334077</v>
      </c>
      <c r="M288" s="38">
        <f t="shared" si="67"/>
        <v>0.38235024824147978</v>
      </c>
      <c r="N288" s="33">
        <f t="shared" si="68"/>
        <v>1873305</v>
      </c>
      <c r="O288" s="38">
        <f t="shared" si="69"/>
        <v>2.1439926477488882</v>
      </c>
      <c r="P288" s="33">
        <v>457120</v>
      </c>
      <c r="Q288" s="33">
        <v>2406246</v>
      </c>
      <c r="R288" s="33">
        <v>2061192</v>
      </c>
      <c r="S288" s="33">
        <v>1889221</v>
      </c>
      <c r="T288" s="38">
        <f t="shared" si="70"/>
        <v>0.91656720965344329</v>
      </c>
      <c r="U288" s="38">
        <f t="shared" si="71"/>
        <v>-0.26917002100105003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6036134</v>
      </c>
      <c r="E290" s="33">
        <v>6036134</v>
      </c>
      <c r="F290" s="33">
        <v>1149506</v>
      </c>
      <c r="G290" s="38">
        <f t="shared" si="64"/>
        <v>0.1904374554971775</v>
      </c>
      <c r="H290" s="33">
        <v>1221190</v>
      </c>
      <c r="I290" s="38">
        <f t="shared" si="65"/>
        <v>0.20231326872465058</v>
      </c>
      <c r="J290" s="33">
        <v>1140389</v>
      </c>
      <c r="K290" s="38">
        <f t="shared" si="66"/>
        <v>0.18892705165259752</v>
      </c>
      <c r="L290" s="33">
        <v>1177814</v>
      </c>
      <c r="M290" s="38">
        <f t="shared" si="67"/>
        <v>0.19512721221894677</v>
      </c>
      <c r="N290" s="33">
        <f t="shared" si="68"/>
        <v>4688899</v>
      </c>
      <c r="O290" s="38">
        <f t="shared" si="69"/>
        <v>0.77680498809337239</v>
      </c>
      <c r="P290" s="33">
        <v>1228865</v>
      </c>
      <c r="Q290" s="33">
        <v>5628804</v>
      </c>
      <c r="R290" s="33">
        <v>6206540</v>
      </c>
      <c r="S290" s="33">
        <v>4961807</v>
      </c>
      <c r="T290" s="38">
        <f t="shared" si="70"/>
        <v>0.79944816274445984</v>
      </c>
      <c r="U290" s="38">
        <f t="shared" si="71"/>
        <v>-4.1543212639305382E-2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9098052</v>
      </c>
      <c r="E292" s="34">
        <f>SUM(E286:E291)</f>
        <v>9167052</v>
      </c>
      <c r="F292" s="34">
        <f>SUM(F286:F291)</f>
        <v>2640236</v>
      </c>
      <c r="G292" s="39">
        <f t="shared" si="64"/>
        <v>0.29019794567012808</v>
      </c>
      <c r="H292" s="34">
        <f>SUM(H286:H291)</f>
        <v>2265050</v>
      </c>
      <c r="I292" s="39">
        <f t="shared" si="65"/>
        <v>0.24895988723739984</v>
      </c>
      <c r="J292" s="34">
        <f>SUM(J286:J291)</f>
        <v>2503953</v>
      </c>
      <c r="K292" s="39">
        <f t="shared" si="66"/>
        <v>0.27314702698315663</v>
      </c>
      <c r="L292" s="34">
        <f>SUM(L286:L291)</f>
        <v>2123658</v>
      </c>
      <c r="M292" s="39">
        <f t="shared" si="67"/>
        <v>0.2316620435882768</v>
      </c>
      <c r="N292" s="34">
        <f t="shared" si="68"/>
        <v>9532897</v>
      </c>
      <c r="O292" s="39">
        <f t="shared" si="69"/>
        <v>1.0399086860203259</v>
      </c>
      <c r="P292" s="34">
        <f>SUM(P286:P291)</f>
        <v>1722177</v>
      </c>
      <c r="Q292" s="34">
        <f>SUM(Q286:Q291)</f>
        <v>10137639</v>
      </c>
      <c r="R292" s="34">
        <f>SUM(R286:R291)</f>
        <v>10370321</v>
      </c>
      <c r="S292" s="34">
        <f>SUM(S286:S291)</f>
        <v>7269660</v>
      </c>
      <c r="T292" s="39">
        <f t="shared" si="70"/>
        <v>0.70100626586197279</v>
      </c>
      <c r="U292" s="39">
        <f t="shared" si="71"/>
        <v>0.23312412138821959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23479609</v>
      </c>
      <c r="E293" s="33">
        <v>23479609</v>
      </c>
      <c r="F293" s="33">
        <v>5555429</v>
      </c>
      <c r="G293" s="38">
        <f t="shared" si="64"/>
        <v>0.23660653803902781</v>
      </c>
      <c r="H293" s="33">
        <v>4669356</v>
      </c>
      <c r="I293" s="38">
        <f t="shared" si="65"/>
        <v>0.19886855867148384</v>
      </c>
      <c r="J293" s="33">
        <v>5643413</v>
      </c>
      <c r="K293" s="38">
        <f t="shared" si="66"/>
        <v>0.24035378953712561</v>
      </c>
      <c r="L293" s="33">
        <v>3900965</v>
      </c>
      <c r="M293" s="38">
        <f t="shared" si="67"/>
        <v>0.16614267298914559</v>
      </c>
      <c r="N293" s="33">
        <f t="shared" si="68"/>
        <v>19769163</v>
      </c>
      <c r="O293" s="38">
        <f t="shared" si="69"/>
        <v>0.84197155923678291</v>
      </c>
      <c r="P293" s="33">
        <v>6033143</v>
      </c>
      <c r="Q293" s="33">
        <v>22865950</v>
      </c>
      <c r="R293" s="33">
        <v>22865950</v>
      </c>
      <c r="S293" s="33">
        <v>22503023</v>
      </c>
      <c r="T293" s="38">
        <f t="shared" si="70"/>
        <v>0.98412805940710968</v>
      </c>
      <c r="U293" s="38">
        <f t="shared" si="71"/>
        <v>-0.3534108175456806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679844</v>
      </c>
      <c r="Q294" s="33">
        <v>1128539</v>
      </c>
      <c r="R294" s="33">
        <v>11765739</v>
      </c>
      <c r="S294" s="33">
        <v>3087519</v>
      </c>
      <c r="T294" s="38">
        <f t="shared" si="70"/>
        <v>0.26241607093273106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1067735</v>
      </c>
      <c r="E295" s="33">
        <v>1034602</v>
      </c>
      <c r="F295" s="33">
        <v>250061</v>
      </c>
      <c r="G295" s="38">
        <f t="shared" si="64"/>
        <v>0.23419762394227031</v>
      </c>
      <c r="H295" s="33">
        <v>317345</v>
      </c>
      <c r="I295" s="38">
        <f t="shared" si="65"/>
        <v>0.29721325984443708</v>
      </c>
      <c r="J295" s="33">
        <v>237710</v>
      </c>
      <c r="K295" s="38">
        <f t="shared" si="66"/>
        <v>0.22975984968132673</v>
      </c>
      <c r="L295" s="33">
        <v>241845</v>
      </c>
      <c r="M295" s="38">
        <f t="shared" si="67"/>
        <v>0.23375655566101747</v>
      </c>
      <c r="N295" s="33">
        <f t="shared" si="68"/>
        <v>1046961</v>
      </c>
      <c r="O295" s="38">
        <f t="shared" si="69"/>
        <v>1.0119456563973392</v>
      </c>
      <c r="P295" s="33">
        <v>233132</v>
      </c>
      <c r="Q295" s="33">
        <v>1119006</v>
      </c>
      <c r="R295" s="33">
        <v>1011218</v>
      </c>
      <c r="S295" s="33">
        <v>751374</v>
      </c>
      <c r="T295" s="38">
        <f t="shared" si="70"/>
        <v>0.743038593063019</v>
      </c>
      <c r="U295" s="38">
        <f t="shared" si="71"/>
        <v>3.7373676715337201E-2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4220705</v>
      </c>
      <c r="E297" s="33">
        <v>3729525</v>
      </c>
      <c r="F297" s="33">
        <v>785864</v>
      </c>
      <c r="G297" s="38">
        <f t="shared" si="64"/>
        <v>0.18619259104817798</v>
      </c>
      <c r="H297" s="33">
        <v>780725</v>
      </c>
      <c r="I297" s="38">
        <f t="shared" si="65"/>
        <v>0.1849750219453859</v>
      </c>
      <c r="J297" s="33">
        <v>1096542</v>
      </c>
      <c r="K297" s="38">
        <f t="shared" si="66"/>
        <v>0.29401653025519336</v>
      </c>
      <c r="L297" s="33">
        <v>906453</v>
      </c>
      <c r="M297" s="38">
        <f t="shared" si="67"/>
        <v>0.24304784121302311</v>
      </c>
      <c r="N297" s="33">
        <f t="shared" si="68"/>
        <v>3569584</v>
      </c>
      <c r="O297" s="38">
        <f t="shared" si="69"/>
        <v>0.95711491409763982</v>
      </c>
      <c r="P297" s="33">
        <v>583239</v>
      </c>
      <c r="Q297" s="33">
        <v>4269230</v>
      </c>
      <c r="R297" s="33">
        <v>3169750</v>
      </c>
      <c r="S297" s="33">
        <v>2040955</v>
      </c>
      <c r="T297" s="38">
        <f t="shared" si="70"/>
        <v>0.64388516444514554</v>
      </c>
      <c r="U297" s="38">
        <f t="shared" si="71"/>
        <v>0.55417076018579015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28768049</v>
      </c>
      <c r="E298" s="34">
        <f>SUM(E293:E297)</f>
        <v>28243736</v>
      </c>
      <c r="F298" s="34">
        <f>SUM(F293:F297)</f>
        <v>6591354</v>
      </c>
      <c r="G298" s="39">
        <f t="shared" si="64"/>
        <v>0.22912064700668439</v>
      </c>
      <c r="H298" s="34">
        <f>SUM(H293:H297)</f>
        <v>5767426</v>
      </c>
      <c r="I298" s="39">
        <f t="shared" si="65"/>
        <v>0.20048026197396981</v>
      </c>
      <c r="J298" s="34">
        <f>SUM(J293:J297)</f>
        <v>6977665</v>
      </c>
      <c r="K298" s="39">
        <f t="shared" si="66"/>
        <v>0.24705177105465084</v>
      </c>
      <c r="L298" s="34">
        <f>SUM(L293:L297)</f>
        <v>5049263</v>
      </c>
      <c r="M298" s="39">
        <f t="shared" si="67"/>
        <v>0.17877461395333819</v>
      </c>
      <c r="N298" s="34">
        <f t="shared" si="68"/>
        <v>24385708</v>
      </c>
      <c r="O298" s="39">
        <f t="shared" si="69"/>
        <v>0.86340234875442823</v>
      </c>
      <c r="P298" s="34">
        <f>SUM(P293:P297)</f>
        <v>7529358</v>
      </c>
      <c r="Q298" s="34">
        <f>SUM(Q293:Q297)</f>
        <v>29382725</v>
      </c>
      <c r="R298" s="34">
        <f>SUM(R293:R297)</f>
        <v>38812657</v>
      </c>
      <c r="S298" s="34">
        <f>SUM(S293:S297)</f>
        <v>28382871</v>
      </c>
      <c r="T298" s="39">
        <f t="shared" si="70"/>
        <v>0.73127874239581181</v>
      </c>
      <c r="U298" s="39">
        <f t="shared" si="71"/>
        <v>-0.3293899692377491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67432796</v>
      </c>
      <c r="E299" s="34">
        <f>SUM(E263:E266,E268:E274,E276:E284,E286:E291,E293:E297)</f>
        <v>117638529</v>
      </c>
      <c r="F299" s="34">
        <f>SUM(F263:F266,F268:F274,F276:F284,F286:F291,F293:F297)</f>
        <v>12079006</v>
      </c>
      <c r="G299" s="39">
        <f t="shared" si="64"/>
        <v>0.17912657811193236</v>
      </c>
      <c r="H299" s="34">
        <f>SUM(H263:H266,H268:H274,H276:H284,H286:H291,H293:H297)</f>
        <v>12729336</v>
      </c>
      <c r="I299" s="39">
        <f t="shared" si="65"/>
        <v>0.18877069845954481</v>
      </c>
      <c r="J299" s="34">
        <f>SUM(J263:J266,J268:J274,J276:J284,J286:J291,J293:J297)</f>
        <v>13250011</v>
      </c>
      <c r="K299" s="39">
        <f t="shared" si="66"/>
        <v>0.11263325980555232</v>
      </c>
      <c r="L299" s="34">
        <f>SUM(L263:L266,L268:L274,L276:L284,L286:L291,L293:L297)</f>
        <v>20594432</v>
      </c>
      <c r="M299" s="39">
        <f t="shared" si="67"/>
        <v>0.17506536485168053</v>
      </c>
      <c r="N299" s="34">
        <f t="shared" si="68"/>
        <v>58652785</v>
      </c>
      <c r="O299" s="39">
        <f t="shared" si="69"/>
        <v>0.49858482164461609</v>
      </c>
      <c r="P299" s="34">
        <f>SUM(P263:P266,P268:P274,P276:P284,P286:P291,P293:P297)</f>
        <v>16167645</v>
      </c>
      <c r="Q299" s="34">
        <f>SUM(Q263:Q266,Q268:Q274,Q276:Q284,Q286:Q291,Q293:Q297)</f>
        <v>49556497</v>
      </c>
      <c r="R299" s="34">
        <f>SUM(R263:R266,R268:R274,R276:R284,R286:R291,R293:R297)</f>
        <v>63617595</v>
      </c>
      <c r="S299" s="34">
        <f>SUM(S263:S266,S268:S274,S276:S284,S286:S291,S293:S297)</f>
        <v>51286744</v>
      </c>
      <c r="T299" s="39">
        <f t="shared" si="70"/>
        <v>0.80617231757975127</v>
      </c>
      <c r="U299" s="39">
        <f t="shared" si="71"/>
        <v>0.27380530683349358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1534626593</v>
      </c>
      <c r="E302" s="33">
        <v>1494548595</v>
      </c>
      <c r="F302" s="33">
        <v>266656681</v>
      </c>
      <c r="G302" s="38">
        <f t="shared" ref="G302:G339" si="72">IF(($D302     =0),0,($F302     /$D302     ))</f>
        <v>0.17375997667205809</v>
      </c>
      <c r="H302" s="33">
        <v>370403787</v>
      </c>
      <c r="I302" s="38">
        <f t="shared" ref="I302:I339" si="73">IF(($D302     =0),0,($H302     /$D302     ))</f>
        <v>0.24136411338728833</v>
      </c>
      <c r="J302" s="33">
        <v>343941787</v>
      </c>
      <c r="K302" s="38">
        <f t="shared" ref="K302:K339" si="74">IF(($E302     =0),0,($J302     /$E302     ))</f>
        <v>0.23013088242875102</v>
      </c>
      <c r="L302" s="33">
        <v>350383485</v>
      </c>
      <c r="M302" s="38">
        <f t="shared" ref="M302:M339" si="75">IF(($E302     =0),0,($L302     /$E302     ))</f>
        <v>0.23444101193645028</v>
      </c>
      <c r="N302" s="33">
        <f t="shared" ref="N302:N339" si="76">$F302     +$H302     +$J302     +$L302</f>
        <v>1331385740</v>
      </c>
      <c r="O302" s="38">
        <f t="shared" ref="O302:O339" si="77">IF(($E302     =0),0,($N302     /$E302     ))</f>
        <v>0.89082800281913888</v>
      </c>
      <c r="P302" s="33">
        <v>317879388</v>
      </c>
      <c r="Q302" s="33">
        <v>1391022815</v>
      </c>
      <c r="R302" s="33">
        <v>1526794374</v>
      </c>
      <c r="S302" s="33">
        <v>1313708376</v>
      </c>
      <c r="T302" s="38">
        <f t="shared" ref="T302:T339" si="78">IF(($R302     =0),0,($S302     /$R302     ))</f>
        <v>0.86043569348389548</v>
      </c>
      <c r="U302" s="38">
        <f t="shared" ref="U302:U339" si="79">IF(($P302     =0),0,(($L302     /$P302     )-1))</f>
        <v>0.10225292430725319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1534626593</v>
      </c>
      <c r="E303" s="34">
        <f>E302</f>
        <v>1494548595</v>
      </c>
      <c r="F303" s="34">
        <f>F302</f>
        <v>266656681</v>
      </c>
      <c r="G303" s="39">
        <f t="shared" si="72"/>
        <v>0.17375997667205809</v>
      </c>
      <c r="H303" s="34">
        <f>H302</f>
        <v>370403787</v>
      </c>
      <c r="I303" s="39">
        <f t="shared" si="73"/>
        <v>0.24136411338728833</v>
      </c>
      <c r="J303" s="34">
        <f>J302</f>
        <v>343941787</v>
      </c>
      <c r="K303" s="39">
        <f t="shared" si="74"/>
        <v>0.23013088242875102</v>
      </c>
      <c r="L303" s="34">
        <f>L302</f>
        <v>350383485</v>
      </c>
      <c r="M303" s="39">
        <f t="shared" si="75"/>
        <v>0.23444101193645028</v>
      </c>
      <c r="N303" s="34">
        <f t="shared" si="76"/>
        <v>1331385740</v>
      </c>
      <c r="O303" s="39">
        <f t="shared" si="77"/>
        <v>0.89082800281913888</v>
      </c>
      <c r="P303" s="34">
        <f>P302</f>
        <v>317879388</v>
      </c>
      <c r="Q303" s="34">
        <f>Q302</f>
        <v>1391022815</v>
      </c>
      <c r="R303" s="34">
        <f>R302</f>
        <v>1526794374</v>
      </c>
      <c r="S303" s="34">
        <f>S302</f>
        <v>1313708376</v>
      </c>
      <c r="T303" s="39">
        <f t="shared" si="78"/>
        <v>0.86043569348389548</v>
      </c>
      <c r="U303" s="39">
        <f t="shared" si="79"/>
        <v>0.10225292430725319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50562081</v>
      </c>
      <c r="E304" s="33">
        <v>8495603</v>
      </c>
      <c r="F304" s="33">
        <v>320710</v>
      </c>
      <c r="G304" s="38">
        <f t="shared" si="72"/>
        <v>6.3428955782100817E-3</v>
      </c>
      <c r="H304" s="33">
        <v>456574</v>
      </c>
      <c r="I304" s="38">
        <f t="shared" si="73"/>
        <v>9.0299685252274321E-3</v>
      </c>
      <c r="J304" s="33">
        <v>4770985</v>
      </c>
      <c r="K304" s="38">
        <f t="shared" si="74"/>
        <v>0.56158285644938921</v>
      </c>
      <c r="L304" s="33">
        <v>420009</v>
      </c>
      <c r="M304" s="38">
        <f t="shared" si="75"/>
        <v>4.9438397721739115E-2</v>
      </c>
      <c r="N304" s="33">
        <f t="shared" si="76"/>
        <v>5968278</v>
      </c>
      <c r="O304" s="38">
        <f t="shared" si="77"/>
        <v>0.70251375917636449</v>
      </c>
      <c r="P304" s="33">
        <v>313600</v>
      </c>
      <c r="Q304" s="33">
        <v>16408505</v>
      </c>
      <c r="R304" s="33">
        <v>7697334</v>
      </c>
      <c r="S304" s="33">
        <v>1372538</v>
      </c>
      <c r="T304" s="38">
        <f t="shared" si="78"/>
        <v>0.17831342644089498</v>
      </c>
      <c r="U304" s="38">
        <f t="shared" si="79"/>
        <v>0.33931441326530609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22473358</v>
      </c>
      <c r="E305" s="33">
        <v>22860148</v>
      </c>
      <c r="F305" s="33">
        <v>755977</v>
      </c>
      <c r="G305" s="38">
        <f t="shared" si="72"/>
        <v>3.3638809117889724E-2</v>
      </c>
      <c r="H305" s="33">
        <v>871427</v>
      </c>
      <c r="I305" s="38">
        <f t="shared" si="73"/>
        <v>3.8776003123342763E-2</v>
      </c>
      <c r="J305" s="33">
        <v>12951042</v>
      </c>
      <c r="K305" s="38">
        <f t="shared" si="74"/>
        <v>0.56653360249461204</v>
      </c>
      <c r="L305" s="33">
        <v>9161776</v>
      </c>
      <c r="M305" s="38">
        <f t="shared" si="75"/>
        <v>0.40077500810580929</v>
      </c>
      <c r="N305" s="33">
        <f t="shared" si="76"/>
        <v>23740222</v>
      </c>
      <c r="O305" s="38">
        <f t="shared" si="77"/>
        <v>1.0384981759523166</v>
      </c>
      <c r="P305" s="33">
        <v>646869</v>
      </c>
      <c r="Q305" s="33">
        <v>15749921</v>
      </c>
      <c r="R305" s="33">
        <v>16924697</v>
      </c>
      <c r="S305" s="33">
        <v>2572682</v>
      </c>
      <c r="T305" s="38">
        <f t="shared" si="78"/>
        <v>0.15200756622112643</v>
      </c>
      <c r="U305" s="38">
        <f t="shared" si="79"/>
        <v>13.163263350075518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3141020</v>
      </c>
      <c r="E306" s="33">
        <v>4418233</v>
      </c>
      <c r="F306" s="33">
        <v>375781</v>
      </c>
      <c r="G306" s="38">
        <f t="shared" si="72"/>
        <v>0.11963661485759403</v>
      </c>
      <c r="H306" s="33">
        <v>504497</v>
      </c>
      <c r="I306" s="38">
        <f t="shared" si="73"/>
        <v>0.16061565988118509</v>
      </c>
      <c r="J306" s="33">
        <v>411341</v>
      </c>
      <c r="K306" s="38">
        <f t="shared" si="74"/>
        <v>9.3100793914671312E-2</v>
      </c>
      <c r="L306" s="33">
        <v>488048</v>
      </c>
      <c r="M306" s="38">
        <f t="shared" si="75"/>
        <v>0.11046225945983383</v>
      </c>
      <c r="N306" s="33">
        <f t="shared" si="76"/>
        <v>1779667</v>
      </c>
      <c r="O306" s="38">
        <f t="shared" si="77"/>
        <v>0.4028006218775696</v>
      </c>
      <c r="P306" s="33">
        <v>294663</v>
      </c>
      <c r="Q306" s="33">
        <v>6650285</v>
      </c>
      <c r="R306" s="33">
        <v>6651285</v>
      </c>
      <c r="S306" s="33">
        <v>1475130</v>
      </c>
      <c r="T306" s="38">
        <f t="shared" si="78"/>
        <v>0.22178120468450832</v>
      </c>
      <c r="U306" s="38">
        <f t="shared" si="79"/>
        <v>0.65629210318227948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12587784</v>
      </c>
      <c r="E307" s="33">
        <v>33643659</v>
      </c>
      <c r="F307" s="33">
        <v>1786312</v>
      </c>
      <c r="G307" s="38">
        <f t="shared" si="72"/>
        <v>0.14190837720126115</v>
      </c>
      <c r="H307" s="33">
        <v>6009301</v>
      </c>
      <c r="I307" s="38">
        <f t="shared" si="73"/>
        <v>0.47739149321278473</v>
      </c>
      <c r="J307" s="33">
        <v>2974458</v>
      </c>
      <c r="K307" s="38">
        <f t="shared" si="74"/>
        <v>8.8410657116694713E-2</v>
      </c>
      <c r="L307" s="33">
        <v>6953652</v>
      </c>
      <c r="M307" s="38">
        <f t="shared" si="75"/>
        <v>0.20668536677297794</v>
      </c>
      <c r="N307" s="33">
        <f t="shared" si="76"/>
        <v>17723723</v>
      </c>
      <c r="O307" s="38">
        <f t="shared" si="77"/>
        <v>0.52680723580036282</v>
      </c>
      <c r="P307" s="33">
        <v>3163219</v>
      </c>
      <c r="Q307" s="33">
        <v>21200970</v>
      </c>
      <c r="R307" s="33">
        <v>40445493</v>
      </c>
      <c r="S307" s="33">
        <v>8538174</v>
      </c>
      <c r="T307" s="38">
        <f t="shared" si="78"/>
        <v>0.21110322477710927</v>
      </c>
      <c r="U307" s="38">
        <f t="shared" si="79"/>
        <v>1.1982834574526771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30442466</v>
      </c>
      <c r="E308" s="33">
        <v>30562398</v>
      </c>
      <c r="F308" s="33">
        <v>534080</v>
      </c>
      <c r="G308" s="38">
        <f t="shared" si="72"/>
        <v>1.7543913820910566E-2</v>
      </c>
      <c r="H308" s="33">
        <v>3399198</v>
      </c>
      <c r="I308" s="38">
        <f t="shared" si="73"/>
        <v>0.11165974530447041</v>
      </c>
      <c r="J308" s="33">
        <v>11779005</v>
      </c>
      <c r="K308" s="38">
        <f t="shared" si="74"/>
        <v>0.38540840283540578</v>
      </c>
      <c r="L308" s="33">
        <v>14348899</v>
      </c>
      <c r="M308" s="38">
        <f t="shared" si="75"/>
        <v>0.4694951947160691</v>
      </c>
      <c r="N308" s="33">
        <f t="shared" si="76"/>
        <v>30061182</v>
      </c>
      <c r="O308" s="38">
        <f t="shared" si="77"/>
        <v>0.98360023974558541</v>
      </c>
      <c r="P308" s="33">
        <v>4481346</v>
      </c>
      <c r="Q308" s="33">
        <v>6628609</v>
      </c>
      <c r="R308" s="33">
        <v>7266245</v>
      </c>
      <c r="S308" s="33">
        <v>6027944</v>
      </c>
      <c r="T308" s="38">
        <f t="shared" si="78"/>
        <v>0.8295817165537358</v>
      </c>
      <c r="U308" s="38">
        <f t="shared" si="79"/>
        <v>2.201917236473149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119206709</v>
      </c>
      <c r="E310" s="34">
        <f>SUM(E304:E309)</f>
        <v>99980041</v>
      </c>
      <c r="F310" s="34">
        <f>SUM(F304:F309)</f>
        <v>3772860</v>
      </c>
      <c r="G310" s="39">
        <f t="shared" si="72"/>
        <v>3.1649728707802846E-2</v>
      </c>
      <c r="H310" s="34">
        <f>SUM(H304:H309)</f>
        <v>11240997</v>
      </c>
      <c r="I310" s="39">
        <f t="shared" si="73"/>
        <v>9.4298358660333453E-2</v>
      </c>
      <c r="J310" s="34">
        <f>SUM(J304:J309)</f>
        <v>32886831</v>
      </c>
      <c r="K310" s="39">
        <f t="shared" si="74"/>
        <v>0.3289339619294615</v>
      </c>
      <c r="L310" s="34">
        <f>SUM(L304:L309)</f>
        <v>31372384</v>
      </c>
      <c r="M310" s="39">
        <f t="shared" si="75"/>
        <v>0.31378646864127613</v>
      </c>
      <c r="N310" s="34">
        <f t="shared" si="76"/>
        <v>79273072</v>
      </c>
      <c r="O310" s="39">
        <f t="shared" si="77"/>
        <v>0.7928889727100632</v>
      </c>
      <c r="P310" s="34">
        <f>SUM(P304:P309)</f>
        <v>8899697</v>
      </c>
      <c r="Q310" s="34">
        <f>SUM(Q304:Q309)</f>
        <v>66638290</v>
      </c>
      <c r="R310" s="34">
        <f>SUM(R304:R309)</f>
        <v>78985054</v>
      </c>
      <c r="S310" s="34">
        <f>SUM(S304:S309)</f>
        <v>19986468</v>
      </c>
      <c r="T310" s="39">
        <f t="shared" si="78"/>
        <v>0.25304113864377431</v>
      </c>
      <c r="U310" s="39">
        <f t="shared" si="79"/>
        <v>2.5251069783611735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29011143</v>
      </c>
      <c r="E311" s="33">
        <v>26597971</v>
      </c>
      <c r="F311" s="33">
        <v>1090415</v>
      </c>
      <c r="G311" s="38">
        <f t="shared" si="72"/>
        <v>3.7586075116033867E-2</v>
      </c>
      <c r="H311" s="33">
        <v>2175559</v>
      </c>
      <c r="I311" s="38">
        <f t="shared" si="73"/>
        <v>7.4990461423736388E-2</v>
      </c>
      <c r="J311" s="33">
        <v>660208</v>
      </c>
      <c r="K311" s="38">
        <f t="shared" si="74"/>
        <v>2.4821742981823689E-2</v>
      </c>
      <c r="L311" s="33">
        <v>1005648</v>
      </c>
      <c r="M311" s="38">
        <f t="shared" si="75"/>
        <v>3.7809199807007837E-2</v>
      </c>
      <c r="N311" s="33">
        <f t="shared" si="76"/>
        <v>4931830</v>
      </c>
      <c r="O311" s="38">
        <f t="shared" si="77"/>
        <v>0.1854212864582791</v>
      </c>
      <c r="P311" s="33">
        <v>1358224</v>
      </c>
      <c r="Q311" s="33">
        <v>5807352</v>
      </c>
      <c r="R311" s="33">
        <v>11606250</v>
      </c>
      <c r="S311" s="33">
        <v>4791495</v>
      </c>
      <c r="T311" s="38">
        <f t="shared" si="78"/>
        <v>0.41283747980613894</v>
      </c>
      <c r="U311" s="38">
        <f t="shared" si="79"/>
        <v>-0.25958604766224125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79488219</v>
      </c>
      <c r="E312" s="33">
        <v>86227309</v>
      </c>
      <c r="F312" s="33">
        <v>6888918</v>
      </c>
      <c r="G312" s="38">
        <f t="shared" si="72"/>
        <v>8.6665899508957422E-2</v>
      </c>
      <c r="H312" s="33">
        <v>29074290</v>
      </c>
      <c r="I312" s="38">
        <f t="shared" si="73"/>
        <v>0.36576854237984624</v>
      </c>
      <c r="J312" s="33">
        <v>7898060</v>
      </c>
      <c r="K312" s="38">
        <f t="shared" si="74"/>
        <v>9.1595807541668725E-2</v>
      </c>
      <c r="L312" s="33">
        <v>12847915</v>
      </c>
      <c r="M312" s="38">
        <f t="shared" si="75"/>
        <v>0.14900053299819435</v>
      </c>
      <c r="N312" s="33">
        <f t="shared" si="76"/>
        <v>56709183</v>
      </c>
      <c r="O312" s="38">
        <f t="shared" si="77"/>
        <v>0.65767079661502603</v>
      </c>
      <c r="P312" s="33">
        <v>15373612</v>
      </c>
      <c r="Q312" s="33">
        <v>130998357</v>
      </c>
      <c r="R312" s="33">
        <v>86660224</v>
      </c>
      <c r="S312" s="33">
        <v>61682802</v>
      </c>
      <c r="T312" s="38">
        <f t="shared" si="78"/>
        <v>0.71177755090963069</v>
      </c>
      <c r="U312" s="38">
        <f t="shared" si="79"/>
        <v>-0.16428780692526912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34003435</v>
      </c>
      <c r="E313" s="33">
        <v>30891638</v>
      </c>
      <c r="F313" s="33">
        <v>5096905</v>
      </c>
      <c r="G313" s="38">
        <f t="shared" si="72"/>
        <v>0.14989382690307612</v>
      </c>
      <c r="H313" s="33">
        <v>6054928</v>
      </c>
      <c r="I313" s="38">
        <f t="shared" si="73"/>
        <v>0.17806812752888054</v>
      </c>
      <c r="J313" s="33">
        <v>4102963</v>
      </c>
      <c r="K313" s="38">
        <f t="shared" si="74"/>
        <v>0.13281791661549316</v>
      </c>
      <c r="L313" s="33">
        <v>6708095</v>
      </c>
      <c r="M313" s="38">
        <f t="shared" si="75"/>
        <v>0.21714921688516484</v>
      </c>
      <c r="N313" s="33">
        <f t="shared" si="76"/>
        <v>21962891</v>
      </c>
      <c r="O313" s="38">
        <f t="shared" si="77"/>
        <v>0.71096556938806543</v>
      </c>
      <c r="P313" s="33">
        <v>7878392</v>
      </c>
      <c r="Q313" s="33">
        <v>36888378</v>
      </c>
      <c r="R313" s="33">
        <v>37863157</v>
      </c>
      <c r="S313" s="33">
        <v>25298754</v>
      </c>
      <c r="T313" s="38">
        <f t="shared" si="78"/>
        <v>0.66816282646478742</v>
      </c>
      <c r="U313" s="38">
        <f t="shared" si="79"/>
        <v>-0.14854515997680739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29854600</v>
      </c>
      <c r="E314" s="33">
        <v>33429755</v>
      </c>
      <c r="F314" s="33">
        <v>2001251</v>
      </c>
      <c r="G314" s="38">
        <f t="shared" si="72"/>
        <v>6.7033254506843165E-2</v>
      </c>
      <c r="H314" s="33">
        <v>3581468</v>
      </c>
      <c r="I314" s="38">
        <f t="shared" si="73"/>
        <v>0.11996369068753224</v>
      </c>
      <c r="J314" s="33">
        <v>5710333</v>
      </c>
      <c r="K314" s="38">
        <f t="shared" si="74"/>
        <v>0.1708158794463196</v>
      </c>
      <c r="L314" s="33">
        <v>4742394</v>
      </c>
      <c r="M314" s="38">
        <f t="shared" si="75"/>
        <v>0.14186146443490238</v>
      </c>
      <c r="N314" s="33">
        <f t="shared" si="76"/>
        <v>16035446</v>
      </c>
      <c r="O314" s="38">
        <f t="shared" si="77"/>
        <v>0.47967584566503702</v>
      </c>
      <c r="P314" s="33">
        <v>4199879</v>
      </c>
      <c r="Q314" s="33">
        <v>73371061</v>
      </c>
      <c r="R314" s="33">
        <v>22970901</v>
      </c>
      <c r="S314" s="33">
        <v>19088496</v>
      </c>
      <c r="T314" s="38">
        <f t="shared" si="78"/>
        <v>0.83098595044225732</v>
      </c>
      <c r="U314" s="38">
        <f t="shared" si="79"/>
        <v>0.12917395953550082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10676950</v>
      </c>
      <c r="E315" s="33">
        <v>24211968</v>
      </c>
      <c r="F315" s="33">
        <v>890681</v>
      </c>
      <c r="G315" s="38">
        <f t="shared" si="72"/>
        <v>8.3420920768571549E-2</v>
      </c>
      <c r="H315" s="33">
        <v>902910</v>
      </c>
      <c r="I315" s="38">
        <f t="shared" si="73"/>
        <v>8.456628531556297E-2</v>
      </c>
      <c r="J315" s="33">
        <v>868472</v>
      </c>
      <c r="K315" s="38">
        <f t="shared" si="74"/>
        <v>3.5869533612468016E-2</v>
      </c>
      <c r="L315" s="33">
        <v>14302144</v>
      </c>
      <c r="M315" s="38">
        <f t="shared" si="75"/>
        <v>0.59070555520311274</v>
      </c>
      <c r="N315" s="33">
        <f t="shared" si="76"/>
        <v>16964207</v>
      </c>
      <c r="O315" s="38">
        <f t="shared" si="77"/>
        <v>0.7006537841120557</v>
      </c>
      <c r="P315" s="33">
        <v>1276643</v>
      </c>
      <c r="Q315" s="33">
        <v>13026127</v>
      </c>
      <c r="R315" s="33">
        <v>19133036</v>
      </c>
      <c r="S315" s="33">
        <v>6048392</v>
      </c>
      <c r="T315" s="38">
        <f t="shared" si="78"/>
        <v>0.31612296135333673</v>
      </c>
      <c r="U315" s="38">
        <f t="shared" si="79"/>
        <v>10.202931438154598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183034347</v>
      </c>
      <c r="E317" s="34">
        <f>SUM(E311:E316)</f>
        <v>201358641</v>
      </c>
      <c r="F317" s="34">
        <f>SUM(F311:F316)</f>
        <v>15968170</v>
      </c>
      <c r="G317" s="39">
        <f t="shared" si="72"/>
        <v>8.7241385355940865E-2</v>
      </c>
      <c r="H317" s="34">
        <f>SUM(H311:H316)</f>
        <v>41789155</v>
      </c>
      <c r="I317" s="39">
        <f t="shared" si="73"/>
        <v>0.22831318648625004</v>
      </c>
      <c r="J317" s="34">
        <f>SUM(J311:J316)</f>
        <v>19240036</v>
      </c>
      <c r="K317" s="39">
        <f t="shared" si="74"/>
        <v>9.5551081912595939E-2</v>
      </c>
      <c r="L317" s="34">
        <f>SUM(L311:L316)</f>
        <v>39606196</v>
      </c>
      <c r="M317" s="39">
        <f t="shared" si="75"/>
        <v>0.19669479195581183</v>
      </c>
      <c r="N317" s="34">
        <f t="shared" si="76"/>
        <v>116603557</v>
      </c>
      <c r="O317" s="39">
        <f t="shared" si="77"/>
        <v>0.57908394902208349</v>
      </c>
      <c r="P317" s="34">
        <f>SUM(P311:P316)</f>
        <v>30086750</v>
      </c>
      <c r="Q317" s="34">
        <f>SUM(Q311:Q316)</f>
        <v>260091275</v>
      </c>
      <c r="R317" s="34">
        <f>SUM(R311:R316)</f>
        <v>178233568</v>
      </c>
      <c r="S317" s="34">
        <f>SUM(S311:S316)</f>
        <v>116909939</v>
      </c>
      <c r="T317" s="39">
        <f t="shared" si="78"/>
        <v>0.65593670323650821</v>
      </c>
      <c r="U317" s="39">
        <f t="shared" si="79"/>
        <v>0.31639994349672196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25569831</v>
      </c>
      <c r="E318" s="33">
        <v>22143249</v>
      </c>
      <c r="F318" s="33">
        <v>2435594</v>
      </c>
      <c r="G318" s="38">
        <f t="shared" si="72"/>
        <v>9.5252643633037704E-2</v>
      </c>
      <c r="H318" s="33">
        <v>2913178</v>
      </c>
      <c r="I318" s="38">
        <f t="shared" si="73"/>
        <v>0.11393027978949098</v>
      </c>
      <c r="J318" s="33">
        <v>1919534</v>
      </c>
      <c r="K318" s="38">
        <f t="shared" si="74"/>
        <v>8.6687098176062599E-2</v>
      </c>
      <c r="L318" s="33">
        <v>2289904</v>
      </c>
      <c r="M318" s="38">
        <f t="shared" si="75"/>
        <v>0.10341318927497947</v>
      </c>
      <c r="N318" s="33">
        <f t="shared" si="76"/>
        <v>9558210</v>
      </c>
      <c r="O318" s="38">
        <f t="shared" si="77"/>
        <v>0.4316534579004192</v>
      </c>
      <c r="P318" s="33">
        <v>20612938</v>
      </c>
      <c r="Q318" s="33">
        <v>26366828</v>
      </c>
      <c r="R318" s="33">
        <v>36717930</v>
      </c>
      <c r="S318" s="33">
        <v>28841848</v>
      </c>
      <c r="T318" s="38">
        <f t="shared" si="78"/>
        <v>0.78549765741151534</v>
      </c>
      <c r="U318" s="38">
        <f t="shared" si="79"/>
        <v>-0.88890938302924116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63722816</v>
      </c>
      <c r="E319" s="33">
        <v>65733289</v>
      </c>
      <c r="F319" s="33">
        <v>8676793</v>
      </c>
      <c r="G319" s="38">
        <f t="shared" si="72"/>
        <v>0.13616461959245493</v>
      </c>
      <c r="H319" s="33">
        <v>6952324</v>
      </c>
      <c r="I319" s="38">
        <f t="shared" si="73"/>
        <v>0.10910258579909589</v>
      </c>
      <c r="J319" s="33">
        <v>7838506</v>
      </c>
      <c r="K319" s="38">
        <f t="shared" si="74"/>
        <v>0.11924712910683657</v>
      </c>
      <c r="L319" s="33">
        <v>7050603</v>
      </c>
      <c r="M319" s="38">
        <f t="shared" si="75"/>
        <v>0.10726076706735305</v>
      </c>
      <c r="N319" s="33">
        <f t="shared" si="76"/>
        <v>30518226</v>
      </c>
      <c r="O319" s="38">
        <f t="shared" si="77"/>
        <v>0.46427352813579736</v>
      </c>
      <c r="P319" s="33">
        <v>5533291</v>
      </c>
      <c r="Q319" s="33">
        <v>52410415</v>
      </c>
      <c r="R319" s="33">
        <v>42282562</v>
      </c>
      <c r="S319" s="33">
        <v>28968002</v>
      </c>
      <c r="T319" s="38">
        <f t="shared" si="78"/>
        <v>0.68510517409044414</v>
      </c>
      <c r="U319" s="38">
        <f t="shared" si="79"/>
        <v>0.2742151099589738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7702050</v>
      </c>
      <c r="E320" s="33">
        <v>13620840</v>
      </c>
      <c r="F320" s="33">
        <v>676144</v>
      </c>
      <c r="G320" s="38">
        <f t="shared" si="72"/>
        <v>8.778753708428276E-2</v>
      </c>
      <c r="H320" s="33">
        <v>917867</v>
      </c>
      <c r="I320" s="38">
        <f t="shared" si="73"/>
        <v>0.11917177894196999</v>
      </c>
      <c r="J320" s="33">
        <v>778509</v>
      </c>
      <c r="K320" s="38">
        <f t="shared" si="74"/>
        <v>5.7155726078567844E-2</v>
      </c>
      <c r="L320" s="33">
        <v>814445</v>
      </c>
      <c r="M320" s="38">
        <f t="shared" si="75"/>
        <v>5.9794036197473872E-2</v>
      </c>
      <c r="N320" s="33">
        <f t="shared" si="76"/>
        <v>3186965</v>
      </c>
      <c r="O320" s="38">
        <f t="shared" si="77"/>
        <v>0.23397712622716366</v>
      </c>
      <c r="P320" s="33">
        <v>688177</v>
      </c>
      <c r="Q320" s="33">
        <v>34013500</v>
      </c>
      <c r="R320" s="33">
        <v>33930980</v>
      </c>
      <c r="S320" s="33">
        <v>14914295</v>
      </c>
      <c r="T320" s="38">
        <f t="shared" si="78"/>
        <v>0.43954801777019115</v>
      </c>
      <c r="U320" s="38">
        <f t="shared" si="79"/>
        <v>0.18348186585718507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7509625</v>
      </c>
      <c r="E321" s="33">
        <v>12294414</v>
      </c>
      <c r="F321" s="33">
        <v>749117</v>
      </c>
      <c r="G321" s="38">
        <f t="shared" si="72"/>
        <v>9.9754248714150173E-2</v>
      </c>
      <c r="H321" s="33">
        <v>629544</v>
      </c>
      <c r="I321" s="38">
        <f t="shared" si="73"/>
        <v>8.3831616092681055E-2</v>
      </c>
      <c r="J321" s="33">
        <v>7156887</v>
      </c>
      <c r="K321" s="38">
        <f t="shared" si="74"/>
        <v>0.58212510169252474</v>
      </c>
      <c r="L321" s="33">
        <v>2859702</v>
      </c>
      <c r="M321" s="38">
        <f t="shared" si="75"/>
        <v>0.23260173278693885</v>
      </c>
      <c r="N321" s="33">
        <f t="shared" si="76"/>
        <v>11395250</v>
      </c>
      <c r="O321" s="38">
        <f t="shared" si="77"/>
        <v>0.92686402133521772</v>
      </c>
      <c r="P321" s="33">
        <v>11897793</v>
      </c>
      <c r="Q321" s="33">
        <v>10339216</v>
      </c>
      <c r="R321" s="33">
        <v>17987114</v>
      </c>
      <c r="S321" s="33">
        <v>17373895</v>
      </c>
      <c r="T321" s="38">
        <f t="shared" si="78"/>
        <v>0.96590787160185898</v>
      </c>
      <c r="U321" s="38">
        <f t="shared" si="79"/>
        <v>-0.75964433067544546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104504322</v>
      </c>
      <c r="E323" s="34">
        <f>SUM(E318:E322)</f>
        <v>113791792</v>
      </c>
      <c r="F323" s="34">
        <f>SUM(F318:F322)</f>
        <v>12537648</v>
      </c>
      <c r="G323" s="39">
        <f t="shared" si="72"/>
        <v>0.11997253089685611</v>
      </c>
      <c r="H323" s="34">
        <f>SUM(H318:H322)</f>
        <v>11412913</v>
      </c>
      <c r="I323" s="39">
        <f t="shared" si="73"/>
        <v>0.10920996167029341</v>
      </c>
      <c r="J323" s="34">
        <f>SUM(J318:J322)</f>
        <v>17693436</v>
      </c>
      <c r="K323" s="39">
        <f t="shared" si="74"/>
        <v>0.15548956290274435</v>
      </c>
      <c r="L323" s="34">
        <f>SUM(L318:L322)</f>
        <v>13014654</v>
      </c>
      <c r="M323" s="39">
        <f t="shared" si="75"/>
        <v>0.114372519944145</v>
      </c>
      <c r="N323" s="34">
        <f t="shared" si="76"/>
        <v>54658651</v>
      </c>
      <c r="O323" s="39">
        <f t="shared" si="77"/>
        <v>0.48033913553272806</v>
      </c>
      <c r="P323" s="34">
        <f>SUM(P318:P322)</f>
        <v>38732199</v>
      </c>
      <c r="Q323" s="34">
        <f>SUM(Q318:Q322)</f>
        <v>123129959</v>
      </c>
      <c r="R323" s="34">
        <f>SUM(R318:R322)</f>
        <v>130918586</v>
      </c>
      <c r="S323" s="34">
        <f>SUM(S318:S322)</f>
        <v>90098040</v>
      </c>
      <c r="T323" s="39">
        <f t="shared" si="78"/>
        <v>0.68819900025501346</v>
      </c>
      <c r="U323" s="39">
        <f t="shared" si="79"/>
        <v>-0.66398360186056049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7142540</v>
      </c>
      <c r="E324" s="33">
        <v>2784750</v>
      </c>
      <c r="F324" s="33">
        <v>222645</v>
      </c>
      <c r="G324" s="38">
        <f t="shared" si="72"/>
        <v>3.117168402277061E-2</v>
      </c>
      <c r="H324" s="33">
        <v>292556</v>
      </c>
      <c r="I324" s="38">
        <f t="shared" si="73"/>
        <v>4.095965860884223E-2</v>
      </c>
      <c r="J324" s="33">
        <v>227281</v>
      </c>
      <c r="K324" s="38">
        <f t="shared" si="74"/>
        <v>8.1616303079271035E-2</v>
      </c>
      <c r="L324" s="33">
        <v>769335</v>
      </c>
      <c r="M324" s="38">
        <f t="shared" si="75"/>
        <v>0.27626716940479396</v>
      </c>
      <c r="N324" s="33">
        <f t="shared" si="76"/>
        <v>1511817</v>
      </c>
      <c r="O324" s="38">
        <f t="shared" si="77"/>
        <v>0.54289146242930242</v>
      </c>
      <c r="P324" s="33">
        <v>285799</v>
      </c>
      <c r="Q324" s="33">
        <v>1376422</v>
      </c>
      <c r="R324" s="33">
        <v>2146447</v>
      </c>
      <c r="S324" s="33">
        <v>885395</v>
      </c>
      <c r="T324" s="38">
        <f t="shared" si="78"/>
        <v>0.41249329706254101</v>
      </c>
      <c r="U324" s="38">
        <f t="shared" si="79"/>
        <v>1.6918743592524814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7418486</v>
      </c>
      <c r="E325" s="33">
        <v>10949123</v>
      </c>
      <c r="F325" s="33">
        <v>419969</v>
      </c>
      <c r="G325" s="38">
        <f t="shared" si="72"/>
        <v>5.6611146802730369E-2</v>
      </c>
      <c r="H325" s="33">
        <v>498469</v>
      </c>
      <c r="I325" s="38">
        <f t="shared" si="73"/>
        <v>6.719282074536502E-2</v>
      </c>
      <c r="J325" s="33">
        <v>419325</v>
      </c>
      <c r="K325" s="38">
        <f t="shared" si="74"/>
        <v>3.8297587852470012E-2</v>
      </c>
      <c r="L325" s="33">
        <v>503736</v>
      </c>
      <c r="M325" s="38">
        <f t="shared" si="75"/>
        <v>4.6006972430577317E-2</v>
      </c>
      <c r="N325" s="33">
        <f t="shared" si="76"/>
        <v>1841499</v>
      </c>
      <c r="O325" s="38">
        <f t="shared" si="77"/>
        <v>0.16818689496866554</v>
      </c>
      <c r="P325" s="33">
        <v>477444</v>
      </c>
      <c r="Q325" s="33">
        <v>14644828</v>
      </c>
      <c r="R325" s="33">
        <v>15103885</v>
      </c>
      <c r="S325" s="33">
        <v>1796316</v>
      </c>
      <c r="T325" s="38">
        <f t="shared" si="78"/>
        <v>0.11893072543918336</v>
      </c>
      <c r="U325" s="38">
        <f t="shared" si="79"/>
        <v>5.5068238369316624E-2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26824114</v>
      </c>
      <c r="E326" s="33">
        <v>41219297</v>
      </c>
      <c r="F326" s="33">
        <v>9786158</v>
      </c>
      <c r="G326" s="38">
        <f t="shared" si="72"/>
        <v>0.36482688673333258</v>
      </c>
      <c r="H326" s="33">
        <v>7617897</v>
      </c>
      <c r="I326" s="38">
        <f t="shared" si="73"/>
        <v>0.28399435671948009</v>
      </c>
      <c r="J326" s="33">
        <v>4821756</v>
      </c>
      <c r="K326" s="38">
        <f t="shared" si="74"/>
        <v>0.11697812313489965</v>
      </c>
      <c r="L326" s="33">
        <v>6831707</v>
      </c>
      <c r="M326" s="38">
        <f t="shared" si="75"/>
        <v>0.16574050256121545</v>
      </c>
      <c r="N326" s="33">
        <f t="shared" si="76"/>
        <v>29057518</v>
      </c>
      <c r="O326" s="38">
        <f t="shared" si="77"/>
        <v>0.70494938329491641</v>
      </c>
      <c r="P326" s="33">
        <v>8808085</v>
      </c>
      <c r="Q326" s="33">
        <v>57129489</v>
      </c>
      <c r="R326" s="33">
        <v>76454606</v>
      </c>
      <c r="S326" s="33">
        <v>23496968</v>
      </c>
      <c r="T326" s="38">
        <f t="shared" si="78"/>
        <v>0.30733227504958954</v>
      </c>
      <c r="U326" s="38">
        <f t="shared" si="79"/>
        <v>-0.22438225789147126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146382377</v>
      </c>
      <c r="E327" s="33">
        <v>144361585</v>
      </c>
      <c r="F327" s="33">
        <v>9488198</v>
      </c>
      <c r="G327" s="38">
        <f t="shared" si="72"/>
        <v>6.4817898127176879E-2</v>
      </c>
      <c r="H327" s="33">
        <v>14324672</v>
      </c>
      <c r="I327" s="38">
        <f t="shared" si="73"/>
        <v>9.7857899930126155E-2</v>
      </c>
      <c r="J327" s="33">
        <v>11410742</v>
      </c>
      <c r="K327" s="38">
        <f t="shared" si="74"/>
        <v>7.9042786902069548E-2</v>
      </c>
      <c r="L327" s="33">
        <v>12090887</v>
      </c>
      <c r="M327" s="38">
        <f t="shared" si="75"/>
        <v>8.3754185713602408E-2</v>
      </c>
      <c r="N327" s="33">
        <f t="shared" si="76"/>
        <v>47314499</v>
      </c>
      <c r="O327" s="38">
        <f t="shared" si="77"/>
        <v>0.32774992737853359</v>
      </c>
      <c r="P327" s="33">
        <v>13432837</v>
      </c>
      <c r="Q327" s="33">
        <v>195078830</v>
      </c>
      <c r="R327" s="33">
        <v>195554232</v>
      </c>
      <c r="S327" s="33">
        <v>52016284</v>
      </c>
      <c r="T327" s="38">
        <f t="shared" si="78"/>
        <v>0.26599416166048506</v>
      </c>
      <c r="U327" s="38">
        <f t="shared" si="79"/>
        <v>-9.9900713453159651E-2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13556900</v>
      </c>
      <c r="E328" s="33">
        <v>13727000</v>
      </c>
      <c r="F328" s="33">
        <v>2693318</v>
      </c>
      <c r="G328" s="38">
        <f t="shared" si="72"/>
        <v>0.1986676895160398</v>
      </c>
      <c r="H328" s="33">
        <v>3316343</v>
      </c>
      <c r="I328" s="38">
        <f t="shared" si="73"/>
        <v>0.24462399221060863</v>
      </c>
      <c r="J328" s="33">
        <v>3257452</v>
      </c>
      <c r="K328" s="38">
        <f t="shared" si="74"/>
        <v>0.2373025424346179</v>
      </c>
      <c r="L328" s="33">
        <v>4012522</v>
      </c>
      <c r="M328" s="38">
        <f t="shared" si="75"/>
        <v>0.2923087346106214</v>
      </c>
      <c r="N328" s="33">
        <f t="shared" si="76"/>
        <v>13279635</v>
      </c>
      <c r="O328" s="38">
        <f t="shared" si="77"/>
        <v>0.967409849202302</v>
      </c>
      <c r="P328" s="33">
        <v>2458440</v>
      </c>
      <c r="Q328" s="33">
        <v>16430994</v>
      </c>
      <c r="R328" s="33">
        <v>17000402</v>
      </c>
      <c r="S328" s="33">
        <v>11550226</v>
      </c>
      <c r="T328" s="38">
        <f t="shared" si="78"/>
        <v>0.67940899279911149</v>
      </c>
      <c r="U328" s="38">
        <f t="shared" si="79"/>
        <v>0.63214152063910456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19102520</v>
      </c>
      <c r="E329" s="33">
        <v>43292553</v>
      </c>
      <c r="F329" s="33">
        <v>3997703</v>
      </c>
      <c r="G329" s="38">
        <f t="shared" si="72"/>
        <v>0.2092762106779629</v>
      </c>
      <c r="H329" s="33">
        <v>5295285</v>
      </c>
      <c r="I329" s="38">
        <f t="shared" si="73"/>
        <v>0.27720347891272984</v>
      </c>
      <c r="J329" s="33">
        <v>1772404</v>
      </c>
      <c r="K329" s="38">
        <f t="shared" si="74"/>
        <v>4.0940158922944551E-2</v>
      </c>
      <c r="L329" s="33">
        <v>5049451</v>
      </c>
      <c r="M329" s="38">
        <f t="shared" si="75"/>
        <v>0.11663555623527215</v>
      </c>
      <c r="N329" s="33">
        <f t="shared" si="76"/>
        <v>16114843</v>
      </c>
      <c r="O329" s="38">
        <f t="shared" si="77"/>
        <v>0.37223129345132405</v>
      </c>
      <c r="P329" s="33">
        <v>15210903</v>
      </c>
      <c r="Q329" s="33">
        <v>27903041</v>
      </c>
      <c r="R329" s="33">
        <v>41464670</v>
      </c>
      <c r="S329" s="33">
        <v>35223998</v>
      </c>
      <c r="T329" s="38">
        <f t="shared" si="78"/>
        <v>0.84949423207757346</v>
      </c>
      <c r="U329" s="38">
        <f t="shared" si="79"/>
        <v>-0.66803739396668305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47623128</v>
      </c>
      <c r="E330" s="33">
        <v>60380822</v>
      </c>
      <c r="F330" s="33">
        <v>9110332</v>
      </c>
      <c r="G330" s="38">
        <f t="shared" si="72"/>
        <v>0.19130057983591503</v>
      </c>
      <c r="H330" s="33">
        <v>9445086</v>
      </c>
      <c r="I330" s="38">
        <f t="shared" si="73"/>
        <v>0.19832981151511089</v>
      </c>
      <c r="J330" s="33">
        <v>11320983</v>
      </c>
      <c r="K330" s="38">
        <f t="shared" si="74"/>
        <v>0.18749302551727434</v>
      </c>
      <c r="L330" s="33">
        <v>11658125</v>
      </c>
      <c r="M330" s="38">
        <f t="shared" si="75"/>
        <v>0.19307661959288994</v>
      </c>
      <c r="N330" s="33">
        <f t="shared" si="76"/>
        <v>41534526</v>
      </c>
      <c r="O330" s="38">
        <f t="shared" si="77"/>
        <v>0.68787612729088055</v>
      </c>
      <c r="P330" s="33">
        <v>13183833</v>
      </c>
      <c r="Q330" s="33">
        <v>61831529</v>
      </c>
      <c r="R330" s="33">
        <v>80025353</v>
      </c>
      <c r="S330" s="33">
        <v>66077713</v>
      </c>
      <c r="T330" s="38">
        <f t="shared" si="78"/>
        <v>0.8257097347636817</v>
      </c>
      <c r="U330" s="38">
        <f t="shared" si="79"/>
        <v>-0.11572567704703174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268050065</v>
      </c>
      <c r="E332" s="34">
        <f>SUM(E324:E331)</f>
        <v>316715130</v>
      </c>
      <c r="F332" s="34">
        <f>SUM(F324:F331)</f>
        <v>35718323</v>
      </c>
      <c r="G332" s="39">
        <f t="shared" si="72"/>
        <v>0.13325243177986171</v>
      </c>
      <c r="H332" s="34">
        <f>SUM(H324:H331)</f>
        <v>40790308</v>
      </c>
      <c r="I332" s="39">
        <f t="shared" si="73"/>
        <v>0.15217421417152052</v>
      </c>
      <c r="J332" s="34">
        <f>SUM(J324:J331)</f>
        <v>33229943</v>
      </c>
      <c r="K332" s="39">
        <f t="shared" si="74"/>
        <v>0.10492060483501373</v>
      </c>
      <c r="L332" s="34">
        <f>SUM(L324:L331)</f>
        <v>40915763</v>
      </c>
      <c r="M332" s="39">
        <f t="shared" si="75"/>
        <v>0.12918790144316755</v>
      </c>
      <c r="N332" s="34">
        <f t="shared" si="76"/>
        <v>150654337</v>
      </c>
      <c r="O332" s="39">
        <f t="shared" si="77"/>
        <v>0.47567773917210715</v>
      </c>
      <c r="P332" s="34">
        <f>SUM(P324:P331)</f>
        <v>53857341</v>
      </c>
      <c r="Q332" s="34">
        <f>SUM(Q324:Q331)</f>
        <v>374395133</v>
      </c>
      <c r="R332" s="34">
        <f>SUM(R324:R331)</f>
        <v>427749595</v>
      </c>
      <c r="S332" s="34">
        <f>SUM(S324:S331)</f>
        <v>191046900</v>
      </c>
      <c r="T332" s="39">
        <f t="shared" si="78"/>
        <v>0.44663256782277022</v>
      </c>
      <c r="U332" s="39">
        <f t="shared" si="79"/>
        <v>-0.24029366767289906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299328</v>
      </c>
      <c r="E333" s="33">
        <v>300072</v>
      </c>
      <c r="F333" s="33">
        <v>70368</v>
      </c>
      <c r="G333" s="38">
        <f t="shared" si="72"/>
        <v>0.23508659397049392</v>
      </c>
      <c r="H333" s="33">
        <v>69492</v>
      </c>
      <c r="I333" s="38">
        <f t="shared" si="73"/>
        <v>0.23216003848620911</v>
      </c>
      <c r="J333" s="33">
        <v>69054</v>
      </c>
      <c r="K333" s="38">
        <f t="shared" si="74"/>
        <v>0.23012477005518675</v>
      </c>
      <c r="L333" s="33">
        <v>73345</v>
      </c>
      <c r="M333" s="38">
        <f t="shared" si="75"/>
        <v>0.2444246714121944</v>
      </c>
      <c r="N333" s="33">
        <f t="shared" si="76"/>
        <v>282259</v>
      </c>
      <c r="O333" s="38">
        <f t="shared" si="77"/>
        <v>0.94063758031405797</v>
      </c>
      <c r="P333" s="33">
        <v>66468</v>
      </c>
      <c r="Q333" s="33">
        <v>499572</v>
      </c>
      <c r="R333" s="33">
        <v>489944</v>
      </c>
      <c r="S333" s="33">
        <v>266149</v>
      </c>
      <c r="T333" s="38">
        <f t="shared" si="78"/>
        <v>0.54322330715347056</v>
      </c>
      <c r="U333" s="38">
        <f t="shared" si="79"/>
        <v>0.10346332069567321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2235447</v>
      </c>
      <c r="E335" s="33">
        <v>2437262</v>
      </c>
      <c r="F335" s="33">
        <v>124590</v>
      </c>
      <c r="G335" s="38">
        <f t="shared" si="72"/>
        <v>5.5733819679017214E-2</v>
      </c>
      <c r="H335" s="33">
        <v>14512</v>
      </c>
      <c r="I335" s="38">
        <f t="shared" si="73"/>
        <v>6.4917665236527639E-3</v>
      </c>
      <c r="J335" s="33">
        <v>47345</v>
      </c>
      <c r="K335" s="38">
        <f t="shared" si="74"/>
        <v>1.9425486468012055E-2</v>
      </c>
      <c r="L335" s="33">
        <v>38728</v>
      </c>
      <c r="M335" s="38">
        <f t="shared" si="75"/>
        <v>1.5889961768574736E-2</v>
      </c>
      <c r="N335" s="33">
        <f t="shared" si="76"/>
        <v>225175</v>
      </c>
      <c r="O335" s="38">
        <f t="shared" si="77"/>
        <v>9.2388508088174351E-2</v>
      </c>
      <c r="P335" s="33">
        <v>419251</v>
      </c>
      <c r="Q335" s="33">
        <v>8768341</v>
      </c>
      <c r="R335" s="33">
        <v>2359620</v>
      </c>
      <c r="S335" s="33">
        <v>1439928</v>
      </c>
      <c r="T335" s="38">
        <f t="shared" si="78"/>
        <v>0.61023724158974746</v>
      </c>
      <c r="U335" s="38">
        <f t="shared" si="79"/>
        <v>-0.90762574209721625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2534775</v>
      </c>
      <c r="E337" s="34">
        <f>SUM(E333:E336)</f>
        <v>2737334</v>
      </c>
      <c r="F337" s="34">
        <f>SUM(F333:F336)</f>
        <v>194958</v>
      </c>
      <c r="G337" s="39">
        <f t="shared" si="72"/>
        <v>7.6913335503151173E-2</v>
      </c>
      <c r="H337" s="34">
        <f>SUM(H333:H336)</f>
        <v>84004</v>
      </c>
      <c r="I337" s="39">
        <f t="shared" si="73"/>
        <v>3.3140614058447003E-2</v>
      </c>
      <c r="J337" s="34">
        <f>SUM(J333:J336)</f>
        <v>116399</v>
      </c>
      <c r="K337" s="39">
        <f t="shared" si="74"/>
        <v>4.2522761197573991E-2</v>
      </c>
      <c r="L337" s="34">
        <f>SUM(L333:L336)</f>
        <v>112073</v>
      </c>
      <c r="M337" s="39">
        <f t="shared" si="75"/>
        <v>4.0942391392500881E-2</v>
      </c>
      <c r="N337" s="34">
        <f t="shared" si="76"/>
        <v>507434</v>
      </c>
      <c r="O337" s="39">
        <f t="shared" si="77"/>
        <v>0.18537525928512924</v>
      </c>
      <c r="P337" s="34">
        <f>SUM(P333:P336)</f>
        <v>485719</v>
      </c>
      <c r="Q337" s="34">
        <f>SUM(Q333:Q336)</f>
        <v>9267913</v>
      </c>
      <c r="R337" s="34">
        <f>SUM(R333:R336)</f>
        <v>2849564</v>
      </c>
      <c r="S337" s="34">
        <f>SUM(S333:S336)</f>
        <v>1706077</v>
      </c>
      <c r="T337" s="39">
        <f t="shared" si="78"/>
        <v>0.598715101678713</v>
      </c>
      <c r="U337" s="39">
        <f t="shared" si="79"/>
        <v>-0.7692637100875197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2211956811</v>
      </c>
      <c r="E338" s="34">
        <f>SUM(E302,E304:E309,E311:E316,E318:E322,E324:E331,E333:E336)</f>
        <v>2229131533</v>
      </c>
      <c r="F338" s="34">
        <f>SUM(F302,F304:F309,F311:F316,F318:F322,F324:F331,F333:F336)</f>
        <v>334848640</v>
      </c>
      <c r="G338" s="39">
        <f t="shared" si="72"/>
        <v>0.15138118354517907</v>
      </c>
      <c r="H338" s="34">
        <f>SUM(H302,H304:H309,H311:H316,H318:H322,H324:H331,H333:H336)</f>
        <v>475721164</v>
      </c>
      <c r="I338" s="39">
        <f t="shared" si="73"/>
        <v>0.2150680165337098</v>
      </c>
      <c r="J338" s="34">
        <f>SUM(J302,J304:J309,J311:J316,J318:J322,J324:J331,J333:J336)</f>
        <v>447108432</v>
      </c>
      <c r="K338" s="39">
        <f t="shared" si="74"/>
        <v>0.20057516812310958</v>
      </c>
      <c r="L338" s="34">
        <f>SUM(L302,L304:L309,L311:L316,L318:L322,L324:L331,L333:L336)</f>
        <v>475404555</v>
      </c>
      <c r="M338" s="39">
        <f t="shared" si="75"/>
        <v>0.21326895607644702</v>
      </c>
      <c r="N338" s="34">
        <f t="shared" si="76"/>
        <v>1733082791</v>
      </c>
      <c r="O338" s="39">
        <f t="shared" si="77"/>
        <v>0.77746995425953624</v>
      </c>
      <c r="P338" s="34">
        <f>SUM(P302,P304:P309,P311:P316,P318:P322,P324:P331,P333:P336)</f>
        <v>449941094</v>
      </c>
      <c r="Q338" s="34">
        <f>SUM(Q302,Q304:Q309,Q311:Q316,Q318:Q322,Q324:Q331,Q333:Q336)</f>
        <v>2224545385</v>
      </c>
      <c r="R338" s="34">
        <f>SUM(R302,R304:R309,R311:R316,R318:R322,R324:R331,R333:R336)</f>
        <v>2345530741</v>
      </c>
      <c r="S338" s="34">
        <f>SUM(S302,S304:S309,S311:S316,S318:S322,S324:S331,S333:S336)</f>
        <v>1733455800</v>
      </c>
      <c r="T338" s="39">
        <f t="shared" si="78"/>
        <v>0.73904629331822513</v>
      </c>
      <c r="U338" s="39">
        <f t="shared" si="79"/>
        <v>5.6592877022253019E-2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7358843152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7847416197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1330760476</v>
      </c>
      <c r="G339" s="41">
        <f t="shared" si="72"/>
        <v>0.18083827152075166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1407293694</v>
      </c>
      <c r="I339" s="41">
        <f t="shared" si="73"/>
        <v>0.19123844127830381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1663038726</v>
      </c>
      <c r="K339" s="41">
        <f t="shared" si="74"/>
        <v>0.21192182041214602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1572412012</v>
      </c>
      <c r="M339" s="41">
        <f t="shared" si="75"/>
        <v>0.20037321489347279</v>
      </c>
      <c r="N339" s="36">
        <f t="shared" si="76"/>
        <v>5973504908</v>
      </c>
      <c r="O339" s="41">
        <f t="shared" si="77"/>
        <v>0.76120658800837149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1684236886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7303907968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7878925745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6275647589</v>
      </c>
      <c r="T339" s="41">
        <f t="shared" si="78"/>
        <v>0.79651056401725229</v>
      </c>
      <c r="U339" s="41">
        <f t="shared" si="79"/>
        <v>-6.6394979785521668E-2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42927443</v>
      </c>
      <c r="E8" s="33">
        <v>50465020</v>
      </c>
      <c r="F8" s="33">
        <v>11098849</v>
      </c>
      <c r="G8" s="38">
        <f>IF(($D8       =0),0,($F8       /$D8       ))</f>
        <v>0.25854903586966499</v>
      </c>
      <c r="H8" s="33">
        <v>12494515</v>
      </c>
      <c r="I8" s="38">
        <f>IF(($D8       =0),0,($H8       /$D8       ))</f>
        <v>0.29106124490107643</v>
      </c>
      <c r="J8" s="33">
        <v>11522810</v>
      </c>
      <c r="K8" s="38">
        <f>IF(($E8       =0),0,($J8       /$E8       ))</f>
        <v>0.22833261534425231</v>
      </c>
      <c r="L8" s="33">
        <v>12888940</v>
      </c>
      <c r="M8" s="38">
        <f>IF(($E8       =0),0,($L8       /$E8       ))</f>
        <v>0.2554034457927491</v>
      </c>
      <c r="N8" s="33">
        <f>$F8       +$H8       +$J8       +$L8</f>
        <v>48005114</v>
      </c>
      <c r="O8" s="38">
        <f>IF(($E8       =0),0,($N8       /$E8       ))</f>
        <v>0.9512552258970669</v>
      </c>
      <c r="P8" s="33">
        <v>11161875</v>
      </c>
      <c r="Q8" s="33">
        <v>46641097</v>
      </c>
      <c r="R8" s="33">
        <v>51524858</v>
      </c>
      <c r="S8" s="33">
        <v>42640748</v>
      </c>
      <c r="T8" s="38">
        <f>IF(($R8       =0),0,($S8       /$R8       ))</f>
        <v>0.82757623514459755</v>
      </c>
      <c r="U8" s="38">
        <f>IF(($P8       =0),0,(($L8       /$P8       )-1))</f>
        <v>0.1547289321910521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103804180</v>
      </c>
      <c r="E9" s="33">
        <v>103573150</v>
      </c>
      <c r="F9" s="33">
        <v>12579988</v>
      </c>
      <c r="G9" s="38">
        <f>IF(($D9       =0),0,($F9       /$D9       ))</f>
        <v>0.12118960912749371</v>
      </c>
      <c r="H9" s="33">
        <v>23583692</v>
      </c>
      <c r="I9" s="38">
        <f>IF(($D9       =0),0,($H9       /$D9       ))</f>
        <v>0.22719404941111235</v>
      </c>
      <c r="J9" s="33">
        <v>18841771</v>
      </c>
      <c r="K9" s="38">
        <f>IF(($E9       =0),0,($J9       /$E9       ))</f>
        <v>0.1819175239914978</v>
      </c>
      <c r="L9" s="33">
        <v>22838178</v>
      </c>
      <c r="M9" s="38">
        <f>IF(($E9       =0),0,($L9       /$E9       ))</f>
        <v>0.22050288129693846</v>
      </c>
      <c r="N9" s="33">
        <f>$F9       +$H9       +$J9       +$L9</f>
        <v>77843629</v>
      </c>
      <c r="O9" s="38">
        <f>IF(($E9       =0),0,($N9       /$E9       ))</f>
        <v>0.75158116751300896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146731623</v>
      </c>
      <c r="E10" s="34">
        <f>SUM(E8:E9)</f>
        <v>154038170</v>
      </c>
      <c r="F10" s="34">
        <f>SUM(F8:F9)</f>
        <v>23678837</v>
      </c>
      <c r="G10" s="39">
        <f t="shared" ref="G10:G54" si="0">IF(($D10      =0),0,($F10      /$D10      ))</f>
        <v>0.16137514542451425</v>
      </c>
      <c r="H10" s="34">
        <f>SUM(H8:H9)</f>
        <v>36078207</v>
      </c>
      <c r="I10" s="39">
        <f t="shared" ref="I10:I54" si="1">IF(($D10      =0),0,($H10      /$D10      ))</f>
        <v>0.24587887915613119</v>
      </c>
      <c r="J10" s="34">
        <f>SUM(J8:J9)</f>
        <v>30364581</v>
      </c>
      <c r="K10" s="39">
        <f t="shared" ref="K10:K54" si="2">IF(($E10      =0),0,($J10      /$E10      ))</f>
        <v>0.19712374536778773</v>
      </c>
      <c r="L10" s="34">
        <f>SUM(L8:L9)</f>
        <v>35727118</v>
      </c>
      <c r="M10" s="39">
        <f t="shared" ref="M10:M54" si="3">IF(($E10      =0),0,($L10      /$E10      ))</f>
        <v>0.23193678553828573</v>
      </c>
      <c r="N10" s="34">
        <f t="shared" ref="N10:N54" si="4">$F10      +$H10      +$J10      +$L10</f>
        <v>125848743</v>
      </c>
      <c r="O10" s="39">
        <f t="shared" ref="O10:O54" si="5">IF(($E10      =0),0,($N10      /$E10      ))</f>
        <v>0.81699713129544449</v>
      </c>
      <c r="P10" s="34">
        <f>SUM(P8:P9)</f>
        <v>11161875</v>
      </c>
      <c r="Q10" s="34">
        <f>SUM(Q8:Q9)</f>
        <v>46641097</v>
      </c>
      <c r="R10" s="34">
        <f>SUM(R8:R9)</f>
        <v>51524858</v>
      </c>
      <c r="S10" s="34">
        <f>SUM(S8:S9)</f>
        <v>42640748</v>
      </c>
      <c r="T10" s="39">
        <f t="shared" ref="T10:T54" si="6">IF(($R10      =0),0,($S10      /$R10      ))</f>
        <v>0.82757623514459755</v>
      </c>
      <c r="U10" s="39">
        <f t="shared" ref="U10:U54" si="7">IF(($P10      =0),0,(($L10      /$P10      )-1))</f>
        <v>2.2008168878436645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6284084</v>
      </c>
      <c r="E11" s="33">
        <v>4243867</v>
      </c>
      <c r="F11" s="33">
        <v>681150</v>
      </c>
      <c r="G11" s="38">
        <f t="shared" si="0"/>
        <v>0.10839288590031579</v>
      </c>
      <c r="H11" s="33">
        <v>538627</v>
      </c>
      <c r="I11" s="38">
        <f t="shared" si="1"/>
        <v>8.5712889897716193E-2</v>
      </c>
      <c r="J11" s="33">
        <v>757701</v>
      </c>
      <c r="K11" s="38">
        <f t="shared" si="2"/>
        <v>0.17854023229285931</v>
      </c>
      <c r="L11" s="33">
        <v>698974</v>
      </c>
      <c r="M11" s="38">
        <f t="shared" si="3"/>
        <v>0.16470214547251363</v>
      </c>
      <c r="N11" s="33">
        <f t="shared" si="4"/>
        <v>2676452</v>
      </c>
      <c r="O11" s="38">
        <f t="shared" si="5"/>
        <v>0.6306634962877018</v>
      </c>
      <c r="P11" s="33">
        <v>569041</v>
      </c>
      <c r="Q11" s="33">
        <v>4427350</v>
      </c>
      <c r="R11" s="33">
        <v>6333185</v>
      </c>
      <c r="S11" s="33">
        <v>3997796</v>
      </c>
      <c r="T11" s="38">
        <f t="shared" si="6"/>
        <v>0.6312457318079292</v>
      </c>
      <c r="U11" s="38">
        <f t="shared" si="7"/>
        <v>0.22833679822719266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247390</v>
      </c>
      <c r="E12" s="33">
        <v>0</v>
      </c>
      <c r="F12" s="33">
        <v>50024</v>
      </c>
      <c r="G12" s="38">
        <f t="shared" si="0"/>
        <v>0.20220704151339988</v>
      </c>
      <c r="H12" s="33">
        <v>42354</v>
      </c>
      <c r="I12" s="38">
        <f t="shared" si="1"/>
        <v>0.17120336311087755</v>
      </c>
      <c r="J12" s="33">
        <v>17618</v>
      </c>
      <c r="K12" s="38">
        <f t="shared" si="2"/>
        <v>0</v>
      </c>
      <c r="L12" s="33">
        <v>34128</v>
      </c>
      <c r="M12" s="38">
        <f t="shared" si="3"/>
        <v>0</v>
      </c>
      <c r="N12" s="33">
        <f t="shared" si="4"/>
        <v>144124</v>
      </c>
      <c r="O12" s="38">
        <f t="shared" si="5"/>
        <v>0</v>
      </c>
      <c r="P12" s="33">
        <v>61835</v>
      </c>
      <c r="Q12" s="33">
        <v>823903</v>
      </c>
      <c r="R12" s="33">
        <v>703990</v>
      </c>
      <c r="S12" s="33">
        <v>407687</v>
      </c>
      <c r="T12" s="38">
        <f t="shared" si="6"/>
        <v>0.57910907825395253</v>
      </c>
      <c r="U12" s="38">
        <f t="shared" si="7"/>
        <v>-0.44807956658850168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10010532</v>
      </c>
      <c r="E13" s="33">
        <v>10110532</v>
      </c>
      <c r="F13" s="33">
        <v>1267081</v>
      </c>
      <c r="G13" s="38">
        <f t="shared" si="0"/>
        <v>0.12657479142966627</v>
      </c>
      <c r="H13" s="33">
        <v>1486279</v>
      </c>
      <c r="I13" s="38">
        <f t="shared" si="1"/>
        <v>0.14847152978483061</v>
      </c>
      <c r="J13" s="33">
        <v>1186688</v>
      </c>
      <c r="K13" s="38">
        <f t="shared" si="2"/>
        <v>0.11737146967142778</v>
      </c>
      <c r="L13" s="33">
        <v>2800848</v>
      </c>
      <c r="M13" s="38">
        <f t="shared" si="3"/>
        <v>0.27702281146036628</v>
      </c>
      <c r="N13" s="33">
        <f t="shared" si="4"/>
        <v>6740896</v>
      </c>
      <c r="O13" s="38">
        <f t="shared" si="5"/>
        <v>0.66672020819478139</v>
      </c>
      <c r="P13" s="33">
        <v>2403337</v>
      </c>
      <c r="Q13" s="33">
        <v>8485380</v>
      </c>
      <c r="R13" s="33">
        <v>9754480</v>
      </c>
      <c r="S13" s="33">
        <v>8262043</v>
      </c>
      <c r="T13" s="38">
        <f t="shared" si="6"/>
        <v>0.84699984007348417</v>
      </c>
      <c r="U13" s="38">
        <f t="shared" si="7"/>
        <v>0.16539960896037464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3265167</v>
      </c>
      <c r="E14" s="33">
        <v>3528517</v>
      </c>
      <c r="F14" s="33">
        <v>478019</v>
      </c>
      <c r="G14" s="38">
        <f t="shared" si="0"/>
        <v>0.14639955628609502</v>
      </c>
      <c r="H14" s="33">
        <v>806818</v>
      </c>
      <c r="I14" s="38">
        <f t="shared" si="1"/>
        <v>0.24709854044218871</v>
      </c>
      <c r="J14" s="33">
        <v>513141</v>
      </c>
      <c r="K14" s="38">
        <f t="shared" si="2"/>
        <v>0.14542681812217428</v>
      </c>
      <c r="L14" s="33">
        <v>1264510</v>
      </c>
      <c r="M14" s="38">
        <f t="shared" si="3"/>
        <v>0.35836868576798697</v>
      </c>
      <c r="N14" s="33">
        <f t="shared" si="4"/>
        <v>3062488</v>
      </c>
      <c r="O14" s="38">
        <f t="shared" si="5"/>
        <v>0.8679249667778276</v>
      </c>
      <c r="P14" s="33">
        <v>584000</v>
      </c>
      <c r="Q14" s="33">
        <v>4199116</v>
      </c>
      <c r="R14" s="33">
        <v>4015370</v>
      </c>
      <c r="S14" s="33">
        <v>2484985</v>
      </c>
      <c r="T14" s="38">
        <f t="shared" si="6"/>
        <v>0.61886824875416213</v>
      </c>
      <c r="U14" s="38">
        <f t="shared" si="7"/>
        <v>1.1652568493150683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6885856</v>
      </c>
      <c r="E16" s="33">
        <v>6575444</v>
      </c>
      <c r="F16" s="33">
        <v>1235957</v>
      </c>
      <c r="G16" s="38">
        <f t="shared" si="0"/>
        <v>0.17949213576351292</v>
      </c>
      <c r="H16" s="33">
        <v>1465037</v>
      </c>
      <c r="I16" s="38">
        <f t="shared" si="1"/>
        <v>0.21276033074174075</v>
      </c>
      <c r="J16" s="33">
        <v>1197540</v>
      </c>
      <c r="K16" s="38">
        <f t="shared" si="2"/>
        <v>0.18212306271637321</v>
      </c>
      <c r="L16" s="33">
        <v>1937219</v>
      </c>
      <c r="M16" s="38">
        <f t="shared" si="3"/>
        <v>0.29461417358280295</v>
      </c>
      <c r="N16" s="33">
        <f t="shared" si="4"/>
        <v>5835753</v>
      </c>
      <c r="O16" s="38">
        <f t="shared" si="5"/>
        <v>0.88750706416175085</v>
      </c>
      <c r="P16" s="33">
        <v>1445835</v>
      </c>
      <c r="Q16" s="33">
        <v>6026407</v>
      </c>
      <c r="R16" s="33">
        <v>5590086</v>
      </c>
      <c r="S16" s="33">
        <v>5622220</v>
      </c>
      <c r="T16" s="38">
        <f t="shared" si="6"/>
        <v>1.0057483909907647</v>
      </c>
      <c r="U16" s="38">
        <f t="shared" si="7"/>
        <v>0.33986174079338238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85177</v>
      </c>
      <c r="E17" s="33">
        <v>156043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80355</v>
      </c>
      <c r="S17" s="33">
        <v>720206</v>
      </c>
      <c r="T17" s="38">
        <f t="shared" si="6"/>
        <v>8.962802563623919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14045236</v>
      </c>
      <c r="E18" s="33">
        <v>16057906</v>
      </c>
      <c r="F18" s="33">
        <v>2922073</v>
      </c>
      <c r="G18" s="38">
        <f t="shared" si="0"/>
        <v>0.20804726955104208</v>
      </c>
      <c r="H18" s="33">
        <v>4008068</v>
      </c>
      <c r="I18" s="38">
        <f t="shared" si="1"/>
        <v>0.28536850502191635</v>
      </c>
      <c r="J18" s="33">
        <v>3554926</v>
      </c>
      <c r="K18" s="38">
        <f t="shared" si="2"/>
        <v>0.22138166707415027</v>
      </c>
      <c r="L18" s="33">
        <v>2913892</v>
      </c>
      <c r="M18" s="38">
        <f t="shared" si="3"/>
        <v>0.18146151808336652</v>
      </c>
      <c r="N18" s="33">
        <f t="shared" si="4"/>
        <v>13398959</v>
      </c>
      <c r="O18" s="38">
        <f t="shared" si="5"/>
        <v>0.83441508500547956</v>
      </c>
      <c r="P18" s="33">
        <v>2753941</v>
      </c>
      <c r="Q18" s="33">
        <v>14396650</v>
      </c>
      <c r="R18" s="33">
        <v>14601950</v>
      </c>
      <c r="S18" s="33">
        <v>12332591</v>
      </c>
      <c r="T18" s="38">
        <f t="shared" si="6"/>
        <v>0.84458520950968874</v>
      </c>
      <c r="U18" s="38">
        <f t="shared" si="7"/>
        <v>5.8080764983708733E-2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40823442</v>
      </c>
      <c r="E19" s="34">
        <f>SUM(E11:E18)</f>
        <v>40672309</v>
      </c>
      <c r="F19" s="34">
        <f>SUM(F11:F18)</f>
        <v>6634304</v>
      </c>
      <c r="G19" s="39">
        <f t="shared" si="0"/>
        <v>0.1625121174250814</v>
      </c>
      <c r="H19" s="34">
        <f>SUM(H11:H18)</f>
        <v>8347183</v>
      </c>
      <c r="I19" s="39">
        <f t="shared" si="1"/>
        <v>0.20447033839037873</v>
      </c>
      <c r="J19" s="34">
        <f>SUM(J11:J18)</f>
        <v>7227614</v>
      </c>
      <c r="K19" s="39">
        <f t="shared" si="2"/>
        <v>0.1777035574744478</v>
      </c>
      <c r="L19" s="34">
        <f>SUM(L11:L18)</f>
        <v>9649571</v>
      </c>
      <c r="M19" s="39">
        <f t="shared" si="3"/>
        <v>0.23725161509763312</v>
      </c>
      <c r="N19" s="34">
        <f t="shared" si="4"/>
        <v>31858672</v>
      </c>
      <c r="O19" s="39">
        <f t="shared" si="5"/>
        <v>0.78330128736974336</v>
      </c>
      <c r="P19" s="34">
        <f>SUM(P11:P18)</f>
        <v>7817989</v>
      </c>
      <c r="Q19" s="34">
        <f>SUM(Q11:Q18)</f>
        <v>38358806</v>
      </c>
      <c r="R19" s="34">
        <f>SUM(R11:R18)</f>
        <v>41079416</v>
      </c>
      <c r="S19" s="34">
        <f>SUM(S11:S18)</f>
        <v>33827528</v>
      </c>
      <c r="T19" s="39">
        <f t="shared" si="6"/>
        <v>0.82346662377089297</v>
      </c>
      <c r="U19" s="39">
        <f t="shared" si="7"/>
        <v>0.23427789422574019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465000</v>
      </c>
      <c r="E20" s="33">
        <v>465000</v>
      </c>
      <c r="F20" s="33">
        <v>139930</v>
      </c>
      <c r="G20" s="38">
        <f t="shared" si="0"/>
        <v>0.30092473118279572</v>
      </c>
      <c r="H20" s="33">
        <v>6050</v>
      </c>
      <c r="I20" s="38">
        <f t="shared" si="1"/>
        <v>1.3010752688172042E-2</v>
      </c>
      <c r="J20" s="33">
        <v>37695</v>
      </c>
      <c r="K20" s="38">
        <f t="shared" si="2"/>
        <v>8.106451612903226E-2</v>
      </c>
      <c r="L20" s="33">
        <v>102887</v>
      </c>
      <c r="M20" s="38">
        <f t="shared" si="3"/>
        <v>0.22126236559139784</v>
      </c>
      <c r="N20" s="33">
        <f t="shared" si="4"/>
        <v>286562</v>
      </c>
      <c r="O20" s="38">
        <f t="shared" si="5"/>
        <v>0.6162623655913978</v>
      </c>
      <c r="P20" s="33">
        <v>24030</v>
      </c>
      <c r="Q20" s="33">
        <v>460000</v>
      </c>
      <c r="R20" s="33">
        <v>470000</v>
      </c>
      <c r="S20" s="33">
        <v>186421</v>
      </c>
      <c r="T20" s="38">
        <f t="shared" si="6"/>
        <v>0.39664042553191492</v>
      </c>
      <c r="U20" s="38">
        <f t="shared" si="7"/>
        <v>3.2816063254265497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53867088</v>
      </c>
      <c r="E26" s="33">
        <v>43303566</v>
      </c>
      <c r="F26" s="33">
        <v>9176708</v>
      </c>
      <c r="G26" s="38">
        <f t="shared" si="0"/>
        <v>0.17035834571194938</v>
      </c>
      <c r="H26" s="33">
        <v>8923390</v>
      </c>
      <c r="I26" s="38">
        <f t="shared" si="1"/>
        <v>0.16565569685148007</v>
      </c>
      <c r="J26" s="33">
        <v>8516235</v>
      </c>
      <c r="K26" s="38">
        <f t="shared" si="2"/>
        <v>0.19666359578793119</v>
      </c>
      <c r="L26" s="33">
        <v>10582619</v>
      </c>
      <c r="M26" s="38">
        <f t="shared" si="3"/>
        <v>0.24438216012048522</v>
      </c>
      <c r="N26" s="33">
        <f t="shared" si="4"/>
        <v>37198952</v>
      </c>
      <c r="O26" s="38">
        <f t="shared" si="5"/>
        <v>0.85902745284302917</v>
      </c>
      <c r="P26" s="33">
        <v>10247214</v>
      </c>
      <c r="Q26" s="33">
        <v>50787480</v>
      </c>
      <c r="R26" s="33">
        <v>0</v>
      </c>
      <c r="S26" s="33">
        <v>39558689</v>
      </c>
      <c r="T26" s="38">
        <f t="shared" si="6"/>
        <v>0</v>
      </c>
      <c r="U26" s="38">
        <f t="shared" si="7"/>
        <v>3.2731335561060781E-2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54332088</v>
      </c>
      <c r="E27" s="34">
        <f>SUM(E20:E26)</f>
        <v>43768566</v>
      </c>
      <c r="F27" s="34">
        <f>SUM(F20:F26)</f>
        <v>9316638</v>
      </c>
      <c r="G27" s="39">
        <f t="shared" si="0"/>
        <v>0.17147579529798301</v>
      </c>
      <c r="H27" s="34">
        <f>SUM(H20:H26)</f>
        <v>8929440</v>
      </c>
      <c r="I27" s="39">
        <f t="shared" si="1"/>
        <v>0.16434928839841384</v>
      </c>
      <c r="J27" s="34">
        <f>SUM(J20:J26)</f>
        <v>8553930</v>
      </c>
      <c r="K27" s="39">
        <f t="shared" si="2"/>
        <v>0.19543546388976965</v>
      </c>
      <c r="L27" s="34">
        <f>SUM(L20:L26)</f>
        <v>10685506</v>
      </c>
      <c r="M27" s="39">
        <f t="shared" si="3"/>
        <v>0.24413653396823648</v>
      </c>
      <c r="N27" s="34">
        <f t="shared" si="4"/>
        <v>37485514</v>
      </c>
      <c r="O27" s="39">
        <f t="shared" si="5"/>
        <v>0.85644830127630867</v>
      </c>
      <c r="P27" s="34">
        <f>SUM(P20:P26)</f>
        <v>10271244</v>
      </c>
      <c r="Q27" s="34">
        <f>SUM(Q20:Q26)</f>
        <v>51247480</v>
      </c>
      <c r="R27" s="34">
        <f>SUM(R20:R26)</f>
        <v>470000</v>
      </c>
      <c r="S27" s="34">
        <f>SUM(S20:S26)</f>
        <v>39745110</v>
      </c>
      <c r="T27" s="39">
        <f t="shared" si="6"/>
        <v>84.56406382978723</v>
      </c>
      <c r="U27" s="39">
        <f t="shared" si="7"/>
        <v>4.0332212923770427E-2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90</v>
      </c>
      <c r="E28" s="33">
        <v>90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90</v>
      </c>
      <c r="R28" s="33">
        <v>90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180000</v>
      </c>
      <c r="E29" s="33">
        <v>280000</v>
      </c>
      <c r="F29" s="33">
        <v>3120</v>
      </c>
      <c r="G29" s="38">
        <f t="shared" si="0"/>
        <v>1.7333333333333333E-2</v>
      </c>
      <c r="H29" s="33">
        <v>73000</v>
      </c>
      <c r="I29" s="38">
        <f t="shared" si="1"/>
        <v>0.40555555555555556</v>
      </c>
      <c r="J29" s="33">
        <v>9500</v>
      </c>
      <c r="K29" s="38">
        <f t="shared" si="2"/>
        <v>3.3928571428571426E-2</v>
      </c>
      <c r="L29" s="33">
        <v>0</v>
      </c>
      <c r="M29" s="38">
        <f t="shared" si="3"/>
        <v>0</v>
      </c>
      <c r="N29" s="33">
        <f t="shared" si="4"/>
        <v>85620</v>
      </c>
      <c r="O29" s="38">
        <f t="shared" si="5"/>
        <v>0.30578571428571427</v>
      </c>
      <c r="P29" s="33">
        <v>158542</v>
      </c>
      <c r="Q29" s="33">
        <v>947000</v>
      </c>
      <c r="R29" s="33">
        <v>505492</v>
      </c>
      <c r="S29" s="33">
        <v>336021</v>
      </c>
      <c r="T29" s="38">
        <f t="shared" si="6"/>
        <v>0.66474049045286576</v>
      </c>
      <c r="U29" s="38">
        <f t="shared" si="7"/>
        <v>-1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522800</v>
      </c>
      <c r="E33" s="33">
        <v>522800</v>
      </c>
      <c r="F33" s="33">
        <v>18957</v>
      </c>
      <c r="G33" s="38">
        <f t="shared" si="0"/>
        <v>3.6260520275439939E-2</v>
      </c>
      <c r="H33" s="33">
        <v>20821</v>
      </c>
      <c r="I33" s="38">
        <f t="shared" si="1"/>
        <v>3.9825937260902833E-2</v>
      </c>
      <c r="J33" s="33">
        <v>16957</v>
      </c>
      <c r="K33" s="38">
        <f t="shared" si="2"/>
        <v>3.2434965570007648E-2</v>
      </c>
      <c r="L33" s="33">
        <v>53307</v>
      </c>
      <c r="M33" s="38">
        <f t="shared" si="3"/>
        <v>0.10196442234123948</v>
      </c>
      <c r="N33" s="33">
        <f t="shared" si="4"/>
        <v>110042</v>
      </c>
      <c r="O33" s="38">
        <f t="shared" si="5"/>
        <v>0.21048584544758991</v>
      </c>
      <c r="P33" s="33">
        <v>100812</v>
      </c>
      <c r="Q33" s="33">
        <v>0</v>
      </c>
      <c r="R33" s="33">
        <v>522800</v>
      </c>
      <c r="S33" s="33">
        <v>106132</v>
      </c>
      <c r="T33" s="38">
        <f t="shared" si="6"/>
        <v>0.20300688599846978</v>
      </c>
      <c r="U33" s="38">
        <f t="shared" si="7"/>
        <v>-0.47122366384954173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2082100</v>
      </c>
      <c r="E34" s="33">
        <v>2172237</v>
      </c>
      <c r="F34" s="33">
        <v>147046</v>
      </c>
      <c r="G34" s="38">
        <f t="shared" si="0"/>
        <v>7.0623889342490753E-2</v>
      </c>
      <c r="H34" s="33">
        <v>192234</v>
      </c>
      <c r="I34" s="38">
        <f t="shared" si="1"/>
        <v>9.2326977570721863E-2</v>
      </c>
      <c r="J34" s="33">
        <v>352279</v>
      </c>
      <c r="K34" s="38">
        <f t="shared" si="2"/>
        <v>0.16217337242667351</v>
      </c>
      <c r="L34" s="33">
        <v>237307</v>
      </c>
      <c r="M34" s="38">
        <f t="shared" si="3"/>
        <v>0.10924544605399872</v>
      </c>
      <c r="N34" s="33">
        <f t="shared" si="4"/>
        <v>928866</v>
      </c>
      <c r="O34" s="38">
        <f t="shared" si="5"/>
        <v>0.42760803724455482</v>
      </c>
      <c r="P34" s="33">
        <v>190986</v>
      </c>
      <c r="Q34" s="33">
        <v>4527274</v>
      </c>
      <c r="R34" s="33">
        <v>885572</v>
      </c>
      <c r="S34" s="33">
        <v>1022735</v>
      </c>
      <c r="T34" s="38">
        <f t="shared" si="6"/>
        <v>1.1548863333529065</v>
      </c>
      <c r="U34" s="38">
        <f t="shared" si="7"/>
        <v>0.24253610212266863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2784990</v>
      </c>
      <c r="E35" s="34">
        <f>SUM(E28:E34)</f>
        <v>2975127</v>
      </c>
      <c r="F35" s="34">
        <f>SUM(F28:F34)</f>
        <v>169123</v>
      </c>
      <c r="G35" s="39">
        <f t="shared" si="0"/>
        <v>6.0726609431272643E-2</v>
      </c>
      <c r="H35" s="34">
        <f>SUM(H28:H34)</f>
        <v>286055</v>
      </c>
      <c r="I35" s="39">
        <f t="shared" si="1"/>
        <v>0.10271311566648354</v>
      </c>
      <c r="J35" s="34">
        <f>SUM(J28:J34)</f>
        <v>378736</v>
      </c>
      <c r="K35" s="39">
        <f t="shared" si="2"/>
        <v>0.12730078413459325</v>
      </c>
      <c r="L35" s="34">
        <f>SUM(L28:L34)</f>
        <v>290614</v>
      </c>
      <c r="M35" s="39">
        <f t="shared" si="3"/>
        <v>9.7681208230774683E-2</v>
      </c>
      <c r="N35" s="34">
        <f t="shared" si="4"/>
        <v>1124528</v>
      </c>
      <c r="O35" s="39">
        <f t="shared" si="5"/>
        <v>0.37797646957592063</v>
      </c>
      <c r="P35" s="34">
        <f>SUM(P28:P34)</f>
        <v>450340</v>
      </c>
      <c r="Q35" s="34">
        <f>SUM(Q28:Q34)</f>
        <v>5474364</v>
      </c>
      <c r="R35" s="34">
        <f>SUM(R28:R34)</f>
        <v>1913954</v>
      </c>
      <c r="S35" s="34">
        <f>SUM(S28:S34)</f>
        <v>1464888</v>
      </c>
      <c r="T35" s="39">
        <f t="shared" si="6"/>
        <v>0.76537262651035498</v>
      </c>
      <c r="U35" s="39">
        <f t="shared" si="7"/>
        <v>-0.35467868721410489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23031024</v>
      </c>
      <c r="E39" s="33">
        <v>21231024</v>
      </c>
      <c r="F39" s="33">
        <v>3923427</v>
      </c>
      <c r="G39" s="38">
        <f t="shared" si="0"/>
        <v>0.17035399728644285</v>
      </c>
      <c r="H39" s="33">
        <v>4919861</v>
      </c>
      <c r="I39" s="38">
        <f t="shared" si="1"/>
        <v>0.21361885602654923</v>
      </c>
      <c r="J39" s="33">
        <v>4157231</v>
      </c>
      <c r="K39" s="38">
        <f t="shared" si="2"/>
        <v>0.19580925536139943</v>
      </c>
      <c r="L39" s="33">
        <v>2498717</v>
      </c>
      <c r="M39" s="38">
        <f t="shared" si="3"/>
        <v>0.11769177972762877</v>
      </c>
      <c r="N39" s="33">
        <f t="shared" si="4"/>
        <v>15499236</v>
      </c>
      <c r="O39" s="38">
        <f t="shared" si="5"/>
        <v>0.73002771792825438</v>
      </c>
      <c r="P39" s="33">
        <v>3878351</v>
      </c>
      <c r="Q39" s="33">
        <v>19217723</v>
      </c>
      <c r="R39" s="33">
        <v>21869121</v>
      </c>
      <c r="S39" s="33">
        <v>8309549</v>
      </c>
      <c r="T39" s="38">
        <f t="shared" si="6"/>
        <v>0.37996721496030866</v>
      </c>
      <c r="U39" s="38">
        <f t="shared" si="7"/>
        <v>-0.35572695715266622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23031024</v>
      </c>
      <c r="E40" s="34">
        <f>SUM(E36:E39)</f>
        <v>21231024</v>
      </c>
      <c r="F40" s="34">
        <f>SUM(F36:F39)</f>
        <v>3923427</v>
      </c>
      <c r="G40" s="39">
        <f t="shared" si="0"/>
        <v>0.17035399728644285</v>
      </c>
      <c r="H40" s="34">
        <f>SUM(H36:H39)</f>
        <v>4919861</v>
      </c>
      <c r="I40" s="39">
        <f t="shared" si="1"/>
        <v>0.21361885602654923</v>
      </c>
      <c r="J40" s="34">
        <f>SUM(J36:J39)</f>
        <v>4157231</v>
      </c>
      <c r="K40" s="39">
        <f t="shared" si="2"/>
        <v>0.19580925536139943</v>
      </c>
      <c r="L40" s="34">
        <f>SUM(L36:L39)</f>
        <v>2498717</v>
      </c>
      <c r="M40" s="39">
        <f t="shared" si="3"/>
        <v>0.11769177972762877</v>
      </c>
      <c r="N40" s="34">
        <f t="shared" si="4"/>
        <v>15499236</v>
      </c>
      <c r="O40" s="39">
        <f t="shared" si="5"/>
        <v>0.73002771792825438</v>
      </c>
      <c r="P40" s="34">
        <f>SUM(P36:P39)</f>
        <v>3878351</v>
      </c>
      <c r="Q40" s="34">
        <f>SUM(Q36:Q39)</f>
        <v>19217723</v>
      </c>
      <c r="R40" s="34">
        <f>SUM(R36:R39)</f>
        <v>21869121</v>
      </c>
      <c r="S40" s="34">
        <f>SUM(S36:S39)</f>
        <v>8309549</v>
      </c>
      <c r="T40" s="39">
        <f t="shared" si="6"/>
        <v>0.37996721496030866</v>
      </c>
      <c r="U40" s="39">
        <f t="shared" si="7"/>
        <v>-0.35572695715266622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1050700</v>
      </c>
      <c r="E43" s="33">
        <v>1050700</v>
      </c>
      <c r="F43" s="33">
        <v>116353</v>
      </c>
      <c r="G43" s="38">
        <f t="shared" si="0"/>
        <v>0.1107385552488817</v>
      </c>
      <c r="H43" s="33">
        <v>146953</v>
      </c>
      <c r="I43" s="38">
        <f t="shared" si="1"/>
        <v>0.13986199676406205</v>
      </c>
      <c r="J43" s="33">
        <v>48000</v>
      </c>
      <c r="K43" s="38">
        <f t="shared" si="2"/>
        <v>4.5683829827733891E-2</v>
      </c>
      <c r="L43" s="33">
        <v>0</v>
      </c>
      <c r="M43" s="38">
        <f t="shared" si="3"/>
        <v>0</v>
      </c>
      <c r="N43" s="33">
        <f t="shared" si="4"/>
        <v>311306</v>
      </c>
      <c r="O43" s="38">
        <f t="shared" si="5"/>
        <v>0.29628438184067762</v>
      </c>
      <c r="P43" s="33">
        <v>376320</v>
      </c>
      <c r="Q43" s="33">
        <v>1050700</v>
      </c>
      <c r="R43" s="33">
        <v>1550700</v>
      </c>
      <c r="S43" s="33">
        <v>561773</v>
      </c>
      <c r="T43" s="38">
        <f t="shared" si="6"/>
        <v>0.36227058747662344</v>
      </c>
      <c r="U43" s="38">
        <f t="shared" si="7"/>
        <v>-1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20000</v>
      </c>
      <c r="F44" s="33">
        <v>17736</v>
      </c>
      <c r="G44" s="38">
        <f t="shared" si="0"/>
        <v>0</v>
      </c>
      <c r="H44" s="33">
        <v>0</v>
      </c>
      <c r="I44" s="38">
        <f t="shared" si="1"/>
        <v>0</v>
      </c>
      <c r="J44" s="33">
        <v>29500</v>
      </c>
      <c r="K44" s="38">
        <f t="shared" si="2"/>
        <v>1.4750000000000001</v>
      </c>
      <c r="L44" s="33">
        <v>7973</v>
      </c>
      <c r="M44" s="38">
        <f t="shared" si="3"/>
        <v>0.39865</v>
      </c>
      <c r="N44" s="33">
        <f t="shared" si="4"/>
        <v>55209</v>
      </c>
      <c r="O44" s="38">
        <f t="shared" si="5"/>
        <v>2.7604500000000001</v>
      </c>
      <c r="P44" s="33">
        <v>8800</v>
      </c>
      <c r="Q44" s="33">
        <v>0</v>
      </c>
      <c r="R44" s="33">
        <v>1133484</v>
      </c>
      <c r="S44" s="33">
        <v>243211</v>
      </c>
      <c r="T44" s="38">
        <f t="shared" si="6"/>
        <v>0.21456941606586419</v>
      </c>
      <c r="U44" s="38">
        <f t="shared" si="7"/>
        <v>-9.3977272727272743E-2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23077544</v>
      </c>
      <c r="E46" s="33">
        <v>21675176</v>
      </c>
      <c r="F46" s="33">
        <v>5231957</v>
      </c>
      <c r="G46" s="38">
        <f t="shared" si="0"/>
        <v>0.22671203660146852</v>
      </c>
      <c r="H46" s="33">
        <v>5467310</v>
      </c>
      <c r="I46" s="38">
        <f t="shared" si="1"/>
        <v>0.23691039219771393</v>
      </c>
      <c r="J46" s="33">
        <v>5239927</v>
      </c>
      <c r="K46" s="38">
        <f t="shared" si="2"/>
        <v>0.24174784094025351</v>
      </c>
      <c r="L46" s="33">
        <v>5210994</v>
      </c>
      <c r="M46" s="38">
        <f t="shared" si="3"/>
        <v>0.24041299595445037</v>
      </c>
      <c r="N46" s="33">
        <f t="shared" si="4"/>
        <v>21150188</v>
      </c>
      <c r="O46" s="38">
        <f t="shared" si="5"/>
        <v>0.97577929701701149</v>
      </c>
      <c r="P46" s="33">
        <v>4975150</v>
      </c>
      <c r="Q46" s="33">
        <v>22940979</v>
      </c>
      <c r="R46" s="33">
        <v>22821453</v>
      </c>
      <c r="S46" s="33">
        <v>21134974</v>
      </c>
      <c r="T46" s="38">
        <f t="shared" si="6"/>
        <v>0.92610115578530428</v>
      </c>
      <c r="U46" s="38">
        <f t="shared" si="7"/>
        <v>4.7404399867340574E-2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24128244</v>
      </c>
      <c r="E47" s="34">
        <f>SUM(E41:E46)</f>
        <v>22745876</v>
      </c>
      <c r="F47" s="34">
        <f>SUM(F41:F46)</f>
        <v>5366046</v>
      </c>
      <c r="G47" s="39">
        <f t="shared" si="0"/>
        <v>0.22239687231279656</v>
      </c>
      <c r="H47" s="34">
        <f>SUM(H41:H46)</f>
        <v>5614263</v>
      </c>
      <c r="I47" s="39">
        <f t="shared" si="1"/>
        <v>0.23268427656815804</v>
      </c>
      <c r="J47" s="34">
        <f>SUM(J41:J46)</f>
        <v>5317427</v>
      </c>
      <c r="K47" s="39">
        <f t="shared" si="2"/>
        <v>0.23377543252236141</v>
      </c>
      <c r="L47" s="34">
        <f>SUM(L41:L46)</f>
        <v>5218967</v>
      </c>
      <c r="M47" s="39">
        <f t="shared" si="3"/>
        <v>0.22944673575113134</v>
      </c>
      <c r="N47" s="34">
        <f t="shared" si="4"/>
        <v>21516703</v>
      </c>
      <c r="O47" s="39">
        <f t="shared" si="5"/>
        <v>0.94596062160894567</v>
      </c>
      <c r="P47" s="34">
        <f>SUM(P41:P46)</f>
        <v>5360270</v>
      </c>
      <c r="Q47" s="34">
        <f>SUM(Q41:Q46)</f>
        <v>23991679</v>
      </c>
      <c r="R47" s="34">
        <f>SUM(R41:R46)</f>
        <v>25505637</v>
      </c>
      <c r="S47" s="34">
        <f>SUM(S41:S46)</f>
        <v>21939958</v>
      </c>
      <c r="T47" s="39">
        <f t="shared" si="6"/>
        <v>0.86020035492546221</v>
      </c>
      <c r="U47" s="39">
        <f t="shared" si="7"/>
        <v>-2.6361172105136443E-2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23782845</v>
      </c>
      <c r="E52" s="33">
        <v>21453176</v>
      </c>
      <c r="F52" s="33">
        <v>4843104</v>
      </c>
      <c r="G52" s="38">
        <f t="shared" si="0"/>
        <v>0.2036385470283307</v>
      </c>
      <c r="H52" s="33">
        <v>5125137</v>
      </c>
      <c r="I52" s="38">
        <f t="shared" si="1"/>
        <v>0.21549722079086839</v>
      </c>
      <c r="J52" s="33">
        <v>2748079</v>
      </c>
      <c r="K52" s="38">
        <f t="shared" si="2"/>
        <v>0.12809660443749682</v>
      </c>
      <c r="L52" s="33">
        <v>4937927</v>
      </c>
      <c r="M52" s="38">
        <f t="shared" si="3"/>
        <v>0.23017230642213535</v>
      </c>
      <c r="N52" s="33">
        <f t="shared" si="4"/>
        <v>17654247</v>
      </c>
      <c r="O52" s="38">
        <f t="shared" si="5"/>
        <v>0.82291997231552105</v>
      </c>
      <c r="P52" s="33">
        <v>4321445</v>
      </c>
      <c r="Q52" s="33">
        <v>880000</v>
      </c>
      <c r="R52" s="33">
        <v>22747352</v>
      </c>
      <c r="S52" s="33">
        <v>20382129</v>
      </c>
      <c r="T52" s="38">
        <f t="shared" si="6"/>
        <v>0.89602205126996759</v>
      </c>
      <c r="U52" s="38">
        <f t="shared" si="7"/>
        <v>0.14265644940523359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23782845</v>
      </c>
      <c r="E53" s="34">
        <f>SUM(E48:E52)</f>
        <v>21453176</v>
      </c>
      <c r="F53" s="34">
        <f>SUM(F48:F52)</f>
        <v>4843104</v>
      </c>
      <c r="G53" s="39">
        <f t="shared" si="0"/>
        <v>0.2036385470283307</v>
      </c>
      <c r="H53" s="34">
        <f>SUM(H48:H52)</f>
        <v>5125137</v>
      </c>
      <c r="I53" s="39">
        <f t="shared" si="1"/>
        <v>0.21549722079086839</v>
      </c>
      <c r="J53" s="34">
        <f>SUM(J48:J52)</f>
        <v>2748079</v>
      </c>
      <c r="K53" s="39">
        <f t="shared" si="2"/>
        <v>0.12809660443749682</v>
      </c>
      <c r="L53" s="34">
        <f>SUM(L48:L52)</f>
        <v>4937927</v>
      </c>
      <c r="M53" s="39">
        <f t="shared" si="3"/>
        <v>0.23017230642213535</v>
      </c>
      <c r="N53" s="34">
        <f t="shared" si="4"/>
        <v>17654247</v>
      </c>
      <c r="O53" s="39">
        <f t="shared" si="5"/>
        <v>0.82291997231552105</v>
      </c>
      <c r="P53" s="34">
        <f>SUM(P48:P52)</f>
        <v>4321445</v>
      </c>
      <c r="Q53" s="34">
        <f>SUM(Q48:Q52)</f>
        <v>880000</v>
      </c>
      <c r="R53" s="34">
        <f>SUM(R48:R52)</f>
        <v>22747352</v>
      </c>
      <c r="S53" s="34">
        <f>SUM(S48:S52)</f>
        <v>20382129</v>
      </c>
      <c r="T53" s="39">
        <f t="shared" si="6"/>
        <v>0.89602205126996759</v>
      </c>
      <c r="U53" s="39">
        <f t="shared" si="7"/>
        <v>0.14265644940523359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315614256</v>
      </c>
      <c r="E54" s="34">
        <f>SUM(E8:E9,E11:E18,E20:E26,E28:E34,E36:E39,E41:E46,E48:E52)</f>
        <v>306884248</v>
      </c>
      <c r="F54" s="34">
        <f>SUM(F8:F9,F11:F18,F20:F26,F28:F34,F36:F39,F41:F46,F48:F52)</f>
        <v>53931479</v>
      </c>
      <c r="G54" s="39">
        <f t="shared" si="0"/>
        <v>0.17087782942225524</v>
      </c>
      <c r="H54" s="34">
        <f>SUM(H8:H9,H11:H18,H20:H26,H28:H34,H36:H39,H41:H46,H48:H52)</f>
        <v>69300146</v>
      </c>
      <c r="I54" s="39">
        <f t="shared" si="1"/>
        <v>0.21957229333772554</v>
      </c>
      <c r="J54" s="34">
        <f>SUM(J8:J9,J11:J18,J20:J26,J28:J34,J36:J39,J41:J46,J48:J52)</f>
        <v>58747598</v>
      </c>
      <c r="K54" s="39">
        <f t="shared" si="2"/>
        <v>0.19143243220486181</v>
      </c>
      <c r="L54" s="34">
        <f>SUM(L8:L9,L11:L18,L20:L26,L28:L34,L36:L39,L41:L46,L48:L52)</f>
        <v>69008420</v>
      </c>
      <c r="M54" s="39">
        <f t="shared" si="3"/>
        <v>0.22486791176065837</v>
      </c>
      <c r="N54" s="34">
        <f t="shared" si="4"/>
        <v>250987643</v>
      </c>
      <c r="O54" s="39">
        <f t="shared" si="5"/>
        <v>0.81785769271546316</v>
      </c>
      <c r="P54" s="34">
        <f>SUM(P8:P9,P11:P18,P20:P26,P28:P34,P36:P39,P41:P46,P48:P52)</f>
        <v>43261514</v>
      </c>
      <c r="Q54" s="34">
        <f>SUM(Q8:Q9,Q11:Q18,Q20:Q26,Q28:Q34,Q36:Q39,Q41:Q46,Q48:Q52)</f>
        <v>185811149</v>
      </c>
      <c r="R54" s="34">
        <f>SUM(R8:R9,R11:R18,R20:R26,R28:R34,R36:R39,R41:R46,R48:R52)</f>
        <v>165110338</v>
      </c>
      <c r="S54" s="34">
        <f>SUM(S8:S9,S11:S18,S20:S26,S28:S34,S36:S39,S41:S46,S48:S52)</f>
        <v>168309910</v>
      </c>
      <c r="T54" s="39">
        <f t="shared" si="6"/>
        <v>1.0193783868336579</v>
      </c>
      <c r="U54" s="39">
        <f t="shared" si="7"/>
        <v>0.59514574547714627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13384844</v>
      </c>
      <c r="E57" s="33">
        <v>14945226</v>
      </c>
      <c r="F57" s="33">
        <v>3339088</v>
      </c>
      <c r="G57" s="38">
        <f t="shared" ref="G57:G85" si="8">IF(($D57      =0),0,($F57      /$D57      ))</f>
        <v>0.24946783092877287</v>
      </c>
      <c r="H57" s="33">
        <v>3974862</v>
      </c>
      <c r="I57" s="38">
        <f t="shared" ref="I57:I85" si="9">IF(($D57      =0),0,($H57      /$D57      ))</f>
        <v>0.29696737593654438</v>
      </c>
      <c r="J57" s="33">
        <v>2467633</v>
      </c>
      <c r="K57" s="38">
        <f t="shared" ref="K57:K85" si="10">IF(($E57      =0),0,($J57      /$E57      ))</f>
        <v>0.16511178887492234</v>
      </c>
      <c r="L57" s="33">
        <v>4876153</v>
      </c>
      <c r="M57" s="38">
        <f t="shared" ref="M57:M85" si="11">IF(($E57      =0),0,($L57      /$E57      ))</f>
        <v>0.32626826787363405</v>
      </c>
      <c r="N57" s="33">
        <f t="shared" ref="N57:N85" si="12">$F57      +$H57      +$J57      +$L57</f>
        <v>14657736</v>
      </c>
      <c r="O57" s="38">
        <f t="shared" ref="O57:O85" si="13">IF(($E57      =0),0,($N57      /$E57      ))</f>
        <v>0.98076375693482321</v>
      </c>
      <c r="P57" s="33">
        <v>3410251</v>
      </c>
      <c r="Q57" s="33">
        <v>14315682</v>
      </c>
      <c r="R57" s="33">
        <v>14095238</v>
      </c>
      <c r="S57" s="33">
        <v>13580276</v>
      </c>
      <c r="T57" s="38">
        <f t="shared" ref="T57:T85" si="14">IF(($R57      =0),0,($S57      /$R57      ))</f>
        <v>0.96346553353692932</v>
      </c>
      <c r="U57" s="38">
        <f t="shared" ref="U57:U85" si="15">IF(($P57      =0),0,(($L57      /$P57      )-1))</f>
        <v>0.4298516443511049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13384844</v>
      </c>
      <c r="E58" s="34">
        <f>E57</f>
        <v>14945226</v>
      </c>
      <c r="F58" s="34">
        <f>F57</f>
        <v>3339088</v>
      </c>
      <c r="G58" s="39">
        <f t="shared" si="8"/>
        <v>0.24946783092877287</v>
      </c>
      <c r="H58" s="34">
        <f>H57</f>
        <v>3974862</v>
      </c>
      <c r="I58" s="39">
        <f t="shared" si="9"/>
        <v>0.29696737593654438</v>
      </c>
      <c r="J58" s="34">
        <f>J57</f>
        <v>2467633</v>
      </c>
      <c r="K58" s="39">
        <f t="shared" si="10"/>
        <v>0.16511178887492234</v>
      </c>
      <c r="L58" s="34">
        <f>L57</f>
        <v>4876153</v>
      </c>
      <c r="M58" s="39">
        <f t="shared" si="11"/>
        <v>0.32626826787363405</v>
      </c>
      <c r="N58" s="34">
        <f t="shared" si="12"/>
        <v>14657736</v>
      </c>
      <c r="O58" s="39">
        <f t="shared" si="13"/>
        <v>0.98076375693482321</v>
      </c>
      <c r="P58" s="34">
        <f>P57</f>
        <v>3410251</v>
      </c>
      <c r="Q58" s="34">
        <f>Q57</f>
        <v>14315682</v>
      </c>
      <c r="R58" s="34">
        <f>R57</f>
        <v>14095238</v>
      </c>
      <c r="S58" s="34">
        <f>S57</f>
        <v>13580276</v>
      </c>
      <c r="T58" s="39">
        <f t="shared" si="14"/>
        <v>0.96346553353692932</v>
      </c>
      <c r="U58" s="39">
        <f t="shared" si="15"/>
        <v>0.4298516443511049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200000</v>
      </c>
      <c r="E59" s="33">
        <v>200000</v>
      </c>
      <c r="F59" s="33">
        <v>5913</v>
      </c>
      <c r="G59" s="38">
        <f t="shared" si="8"/>
        <v>2.9565000000000001E-2</v>
      </c>
      <c r="H59" s="33">
        <v>90396</v>
      </c>
      <c r="I59" s="38">
        <f t="shared" si="9"/>
        <v>0.45197999999999999</v>
      </c>
      <c r="J59" s="33">
        <v>89487</v>
      </c>
      <c r="K59" s="38">
        <f t="shared" si="10"/>
        <v>0.44743500000000003</v>
      </c>
      <c r="L59" s="33">
        <v>0</v>
      </c>
      <c r="M59" s="38">
        <f t="shared" si="11"/>
        <v>0</v>
      </c>
      <c r="N59" s="33">
        <f t="shared" si="12"/>
        <v>185796</v>
      </c>
      <c r="O59" s="38">
        <f t="shared" si="13"/>
        <v>0.92898000000000003</v>
      </c>
      <c r="P59" s="33">
        <v>2550</v>
      </c>
      <c r="Q59" s="33">
        <v>210400</v>
      </c>
      <c r="R59" s="33">
        <v>100000</v>
      </c>
      <c r="S59" s="33">
        <v>8278</v>
      </c>
      <c r="T59" s="38">
        <f t="shared" si="14"/>
        <v>8.2780000000000006E-2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200000</v>
      </c>
      <c r="E63" s="34">
        <f>SUM(E59:E62)</f>
        <v>200000</v>
      </c>
      <c r="F63" s="34">
        <f>SUM(F59:F62)</f>
        <v>5913</v>
      </c>
      <c r="G63" s="39">
        <f t="shared" si="8"/>
        <v>2.9565000000000001E-2</v>
      </c>
      <c r="H63" s="34">
        <f>SUM(H59:H62)</f>
        <v>90396</v>
      </c>
      <c r="I63" s="39">
        <f t="shared" si="9"/>
        <v>0.45197999999999999</v>
      </c>
      <c r="J63" s="34">
        <f>SUM(J59:J62)</f>
        <v>89487</v>
      </c>
      <c r="K63" s="39">
        <f t="shared" si="10"/>
        <v>0.44743500000000003</v>
      </c>
      <c r="L63" s="34">
        <f>SUM(L59:L62)</f>
        <v>0</v>
      </c>
      <c r="M63" s="39">
        <f t="shared" si="11"/>
        <v>0</v>
      </c>
      <c r="N63" s="34">
        <f t="shared" si="12"/>
        <v>185796</v>
      </c>
      <c r="O63" s="39">
        <f t="shared" si="13"/>
        <v>0.92898000000000003</v>
      </c>
      <c r="P63" s="34">
        <f>SUM(P59:P62)</f>
        <v>2550</v>
      </c>
      <c r="Q63" s="34">
        <f>SUM(Q59:Q62)</f>
        <v>210400</v>
      </c>
      <c r="R63" s="34">
        <f>SUM(R59:R62)</f>
        <v>100000</v>
      </c>
      <c r="S63" s="34">
        <f>SUM(S59:S62)</f>
        <v>8278</v>
      </c>
      <c r="T63" s="39">
        <f t="shared" si="14"/>
        <v>8.2780000000000006E-2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16583316</v>
      </c>
      <c r="E67" s="33">
        <v>16997878</v>
      </c>
      <c r="F67" s="33">
        <v>2462991</v>
      </c>
      <c r="G67" s="38">
        <f t="shared" si="8"/>
        <v>0.14852222559106995</v>
      </c>
      <c r="H67" s="33">
        <v>3098732</v>
      </c>
      <c r="I67" s="38">
        <f t="shared" si="9"/>
        <v>0.18685840636456544</v>
      </c>
      <c r="J67" s="33">
        <v>2584795</v>
      </c>
      <c r="K67" s="38">
        <f t="shared" si="10"/>
        <v>0.15206574608901183</v>
      </c>
      <c r="L67" s="33">
        <v>2091252</v>
      </c>
      <c r="M67" s="38">
        <f t="shared" si="11"/>
        <v>0.12303018059077728</v>
      </c>
      <c r="N67" s="33">
        <f t="shared" si="12"/>
        <v>10237770</v>
      </c>
      <c r="O67" s="38">
        <f t="shared" si="13"/>
        <v>0.60229694553637814</v>
      </c>
      <c r="P67" s="33">
        <v>2376589</v>
      </c>
      <c r="Q67" s="33">
        <v>15313846</v>
      </c>
      <c r="R67" s="33">
        <v>15433846</v>
      </c>
      <c r="S67" s="33">
        <v>9793553</v>
      </c>
      <c r="T67" s="38">
        <f t="shared" si="14"/>
        <v>0.63455039009719283</v>
      </c>
      <c r="U67" s="38">
        <f t="shared" si="15"/>
        <v>-0.12006156722933581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16822170</v>
      </c>
      <c r="E69" s="33">
        <v>20525877</v>
      </c>
      <c r="F69" s="33">
        <v>4155802</v>
      </c>
      <c r="G69" s="38">
        <f t="shared" si="8"/>
        <v>0.2470431579279011</v>
      </c>
      <c r="H69" s="33">
        <v>4794642</v>
      </c>
      <c r="I69" s="38">
        <f t="shared" si="9"/>
        <v>0.2850192335471583</v>
      </c>
      <c r="J69" s="33">
        <v>4991000</v>
      </c>
      <c r="K69" s="38">
        <f t="shared" si="10"/>
        <v>0.24315647998865042</v>
      </c>
      <c r="L69" s="33">
        <v>5433224</v>
      </c>
      <c r="M69" s="38">
        <f t="shared" si="11"/>
        <v>0.26470118670203469</v>
      </c>
      <c r="N69" s="33">
        <f t="shared" si="12"/>
        <v>19374668</v>
      </c>
      <c r="O69" s="38">
        <f t="shared" si="13"/>
        <v>0.94391426003380996</v>
      </c>
      <c r="P69" s="33">
        <v>4729776</v>
      </c>
      <c r="Q69" s="33">
        <v>15993334</v>
      </c>
      <c r="R69" s="33">
        <v>19683334</v>
      </c>
      <c r="S69" s="33">
        <v>17210831</v>
      </c>
      <c r="T69" s="38">
        <f t="shared" si="14"/>
        <v>0.874385965304455</v>
      </c>
      <c r="U69" s="38">
        <f t="shared" si="15"/>
        <v>0.14872755073390365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33405486</v>
      </c>
      <c r="E70" s="34">
        <f>SUM(E64:E69)</f>
        <v>37523755</v>
      </c>
      <c r="F70" s="34">
        <f>SUM(F64:F69)</f>
        <v>6618793</v>
      </c>
      <c r="G70" s="39">
        <f t="shared" si="8"/>
        <v>0.19813491113405743</v>
      </c>
      <c r="H70" s="34">
        <f>SUM(H64:H69)</f>
        <v>7893374</v>
      </c>
      <c r="I70" s="39">
        <f t="shared" si="9"/>
        <v>0.23628975192877003</v>
      </c>
      <c r="J70" s="34">
        <f>SUM(J64:J69)</f>
        <v>7575795</v>
      </c>
      <c r="K70" s="39">
        <f t="shared" si="10"/>
        <v>0.20189330731958996</v>
      </c>
      <c r="L70" s="34">
        <f>SUM(L64:L69)</f>
        <v>7524476</v>
      </c>
      <c r="M70" s="39">
        <f t="shared" si="11"/>
        <v>0.20052566700747301</v>
      </c>
      <c r="N70" s="34">
        <f t="shared" si="12"/>
        <v>29612438</v>
      </c>
      <c r="O70" s="39">
        <f t="shared" si="13"/>
        <v>0.78916510354574054</v>
      </c>
      <c r="P70" s="34">
        <f>SUM(P64:P69)</f>
        <v>7106365</v>
      </c>
      <c r="Q70" s="34">
        <f>SUM(Q64:Q69)</f>
        <v>31307180</v>
      </c>
      <c r="R70" s="34">
        <f>SUM(R64:R69)</f>
        <v>35117180</v>
      </c>
      <c r="S70" s="34">
        <f>SUM(S64:S69)</f>
        <v>27004384</v>
      </c>
      <c r="T70" s="39">
        <f t="shared" si="14"/>
        <v>0.76897928592216114</v>
      </c>
      <c r="U70" s="39">
        <f t="shared" si="15"/>
        <v>5.8836127893796553E-2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654804</v>
      </c>
      <c r="R71" s="33">
        <v>654804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255500</v>
      </c>
      <c r="E77" s="33">
        <v>2026845</v>
      </c>
      <c r="F77" s="33">
        <v>48779</v>
      </c>
      <c r="G77" s="38">
        <f t="shared" si="8"/>
        <v>0.19091585127201566</v>
      </c>
      <c r="H77" s="33">
        <v>26384</v>
      </c>
      <c r="I77" s="38">
        <f t="shared" si="9"/>
        <v>0.10326418786692759</v>
      </c>
      <c r="J77" s="33">
        <v>36672</v>
      </c>
      <c r="K77" s="38">
        <f t="shared" si="10"/>
        <v>1.8093144764399844E-2</v>
      </c>
      <c r="L77" s="33">
        <v>123625</v>
      </c>
      <c r="M77" s="38">
        <f t="shared" si="11"/>
        <v>6.0993810577523191E-2</v>
      </c>
      <c r="N77" s="33">
        <f t="shared" si="12"/>
        <v>235460</v>
      </c>
      <c r="O77" s="38">
        <f t="shared" si="13"/>
        <v>0.1161706987954185</v>
      </c>
      <c r="P77" s="33">
        <v>86208</v>
      </c>
      <c r="Q77" s="33">
        <v>339689</v>
      </c>
      <c r="R77" s="33">
        <v>1083363</v>
      </c>
      <c r="S77" s="33">
        <v>248993</v>
      </c>
      <c r="T77" s="38">
        <f t="shared" si="14"/>
        <v>0.22983339840847436</v>
      </c>
      <c r="U77" s="38">
        <f t="shared" si="15"/>
        <v>0.43403164439495168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255500</v>
      </c>
      <c r="E78" s="34">
        <f>SUM(E71:E77)</f>
        <v>2026845</v>
      </c>
      <c r="F78" s="34">
        <f>SUM(F71:F77)</f>
        <v>48779</v>
      </c>
      <c r="G78" s="39">
        <f t="shared" si="8"/>
        <v>0.19091585127201566</v>
      </c>
      <c r="H78" s="34">
        <f>SUM(H71:H77)</f>
        <v>26384</v>
      </c>
      <c r="I78" s="39">
        <f t="shared" si="9"/>
        <v>0.10326418786692759</v>
      </c>
      <c r="J78" s="34">
        <f>SUM(J71:J77)</f>
        <v>36672</v>
      </c>
      <c r="K78" s="39">
        <f t="shared" si="10"/>
        <v>1.8093144764399844E-2</v>
      </c>
      <c r="L78" s="34">
        <f>SUM(L71:L77)</f>
        <v>123625</v>
      </c>
      <c r="M78" s="39">
        <f t="shared" si="11"/>
        <v>6.0993810577523191E-2</v>
      </c>
      <c r="N78" s="34">
        <f t="shared" si="12"/>
        <v>235460</v>
      </c>
      <c r="O78" s="39">
        <f t="shared" si="13"/>
        <v>0.1161706987954185</v>
      </c>
      <c r="P78" s="34">
        <f>SUM(P71:P77)</f>
        <v>86208</v>
      </c>
      <c r="Q78" s="34">
        <f>SUM(Q71:Q77)</f>
        <v>994493</v>
      </c>
      <c r="R78" s="34">
        <f>SUM(R71:R77)</f>
        <v>1738167</v>
      </c>
      <c r="S78" s="34">
        <f>SUM(S71:S77)</f>
        <v>248993</v>
      </c>
      <c r="T78" s="39">
        <f t="shared" si="14"/>
        <v>0.14325033210272661</v>
      </c>
      <c r="U78" s="39">
        <f t="shared" si="15"/>
        <v>0.43403164439495168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2428000</v>
      </c>
      <c r="E83" s="33">
        <v>2356980</v>
      </c>
      <c r="F83" s="33">
        <v>744045</v>
      </c>
      <c r="G83" s="38">
        <f t="shared" si="8"/>
        <v>0.30644357495881386</v>
      </c>
      <c r="H83" s="33">
        <v>453915</v>
      </c>
      <c r="I83" s="38">
        <f t="shared" si="9"/>
        <v>0.18695016474464579</v>
      </c>
      <c r="J83" s="33">
        <v>458596</v>
      </c>
      <c r="K83" s="38">
        <f t="shared" si="10"/>
        <v>0.19456932175920033</v>
      </c>
      <c r="L83" s="33">
        <v>466813</v>
      </c>
      <c r="M83" s="38">
        <f t="shared" si="11"/>
        <v>0.19805556262675117</v>
      </c>
      <c r="N83" s="33">
        <f t="shared" si="12"/>
        <v>2123369</v>
      </c>
      <c r="O83" s="38">
        <f t="shared" si="13"/>
        <v>0.90088545511629292</v>
      </c>
      <c r="P83" s="33">
        <v>454685</v>
      </c>
      <c r="Q83" s="33">
        <v>3600680</v>
      </c>
      <c r="R83" s="33">
        <v>1888700</v>
      </c>
      <c r="S83" s="33">
        <v>1988205</v>
      </c>
      <c r="T83" s="38">
        <f t="shared" si="14"/>
        <v>1.0526843860856674</v>
      </c>
      <c r="U83" s="38">
        <f t="shared" si="15"/>
        <v>2.6673411262742253E-2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2428000</v>
      </c>
      <c r="E84" s="34">
        <f>SUM(E79:E83)</f>
        <v>2356980</v>
      </c>
      <c r="F84" s="34">
        <f>SUM(F79:F83)</f>
        <v>744045</v>
      </c>
      <c r="G84" s="39">
        <f t="shared" si="8"/>
        <v>0.30644357495881386</v>
      </c>
      <c r="H84" s="34">
        <f>SUM(H79:H83)</f>
        <v>453915</v>
      </c>
      <c r="I84" s="39">
        <f t="shared" si="9"/>
        <v>0.18695016474464579</v>
      </c>
      <c r="J84" s="34">
        <f>SUM(J79:J83)</f>
        <v>458596</v>
      </c>
      <c r="K84" s="39">
        <f t="shared" si="10"/>
        <v>0.19456932175920033</v>
      </c>
      <c r="L84" s="34">
        <f>SUM(L79:L83)</f>
        <v>466813</v>
      </c>
      <c r="M84" s="39">
        <f t="shared" si="11"/>
        <v>0.19805556262675117</v>
      </c>
      <c r="N84" s="34">
        <f t="shared" si="12"/>
        <v>2123369</v>
      </c>
      <c r="O84" s="39">
        <f t="shared" si="13"/>
        <v>0.90088545511629292</v>
      </c>
      <c r="P84" s="34">
        <f>SUM(P79:P83)</f>
        <v>454685</v>
      </c>
      <c r="Q84" s="34">
        <f>SUM(Q79:Q83)</f>
        <v>3600680</v>
      </c>
      <c r="R84" s="34">
        <f>SUM(R79:R83)</f>
        <v>1888700</v>
      </c>
      <c r="S84" s="34">
        <f>SUM(S79:S83)</f>
        <v>1988205</v>
      </c>
      <c r="T84" s="39">
        <f t="shared" si="14"/>
        <v>1.0526843860856674</v>
      </c>
      <c r="U84" s="39">
        <f t="shared" si="15"/>
        <v>2.6673411262742253E-2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49673830</v>
      </c>
      <c r="E85" s="34">
        <f>SUM(E57,E59:E62,E64:E69,E71:E77,E79:E83)</f>
        <v>57052806</v>
      </c>
      <c r="F85" s="34">
        <f>SUM(F57,F59:F62,F64:F69,F71:F77,F79:F83)</f>
        <v>10756618</v>
      </c>
      <c r="G85" s="39">
        <f t="shared" si="8"/>
        <v>0.2165449694537345</v>
      </c>
      <c r="H85" s="34">
        <f>SUM(H57,H59:H62,H64:H69,H71:H77,H79:H83)</f>
        <v>12438931</v>
      </c>
      <c r="I85" s="39">
        <f t="shared" si="9"/>
        <v>0.25041215867590638</v>
      </c>
      <c r="J85" s="34">
        <f>SUM(J57,J59:J62,J64:J69,J71:J77,J79:J83)</f>
        <v>10628183</v>
      </c>
      <c r="K85" s="39">
        <f t="shared" si="10"/>
        <v>0.18628677089081297</v>
      </c>
      <c r="L85" s="34">
        <f>SUM(L57,L59:L62,L64:L69,L71:L77,L79:L83)</f>
        <v>12991067</v>
      </c>
      <c r="M85" s="39">
        <f t="shared" si="11"/>
        <v>0.22770250774344034</v>
      </c>
      <c r="N85" s="34">
        <f t="shared" si="12"/>
        <v>46814799</v>
      </c>
      <c r="O85" s="39">
        <f t="shared" si="13"/>
        <v>0.82055208643024502</v>
      </c>
      <c r="P85" s="34">
        <f>SUM(P57,P59:P62,P64:P69,P71:P77,P79:P83)</f>
        <v>11060059</v>
      </c>
      <c r="Q85" s="34">
        <f>SUM(Q57,Q59:Q62,Q64:Q69,Q71:Q77,Q79:Q83)</f>
        <v>50428435</v>
      </c>
      <c r="R85" s="34">
        <f>SUM(R57,R59:R62,R64:R69,R71:R77,R79:R83)</f>
        <v>52939285</v>
      </c>
      <c r="S85" s="34">
        <f>SUM(S57,S59:S62,S64:S69,S71:S77,S79:S83)</f>
        <v>42830136</v>
      </c>
      <c r="T85" s="39">
        <f t="shared" si="14"/>
        <v>0.8090425852937001</v>
      </c>
      <c r="U85" s="39">
        <f t="shared" si="15"/>
        <v>0.17459292034518081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1172268383</v>
      </c>
      <c r="E88" s="33">
        <v>1152769924</v>
      </c>
      <c r="F88" s="33">
        <v>279220837</v>
      </c>
      <c r="G88" s="38">
        <f t="shared" ref="G88:G99" si="16">IF(($D88      =0),0,($F88      /$D88      ))</f>
        <v>0.23818849083469651</v>
      </c>
      <c r="H88" s="33">
        <v>294868316</v>
      </c>
      <c r="I88" s="38">
        <f t="shared" ref="I88:I99" si="17">IF(($D88      =0),0,($H88      /$D88      ))</f>
        <v>0.25153652548863464</v>
      </c>
      <c r="J88" s="33">
        <v>290301901</v>
      </c>
      <c r="K88" s="38">
        <f t="shared" ref="K88:K99" si="18">IF(($E88      =0),0,($J88      /$E88      ))</f>
        <v>0.25182987078000829</v>
      </c>
      <c r="L88" s="33">
        <v>291708065</v>
      </c>
      <c r="M88" s="38">
        <f t="shared" ref="M88:M99" si="19">IF(($E88      =0),0,($L88      /$E88      ))</f>
        <v>0.25304968400615557</v>
      </c>
      <c r="N88" s="33">
        <f t="shared" ref="N88:N99" si="20">$F88      +$H88      +$J88      +$L88</f>
        <v>1156099119</v>
      </c>
      <c r="O88" s="38">
        <f t="shared" ref="O88:O99" si="21">IF(($E88      =0),0,($N88      /$E88      ))</f>
        <v>1.0028879960612158</v>
      </c>
      <c r="P88" s="33">
        <v>390570053</v>
      </c>
      <c r="Q88" s="33">
        <v>1615672144</v>
      </c>
      <c r="R88" s="33">
        <v>1579256437</v>
      </c>
      <c r="S88" s="33">
        <v>1594671428</v>
      </c>
      <c r="T88" s="38">
        <f t="shared" ref="T88:T99" si="22">IF(($R88      =0),0,($S88      /$R88      ))</f>
        <v>1.0097609169979276</v>
      </c>
      <c r="U88" s="38">
        <f t="shared" ref="U88:U99" si="23">IF(($P88      =0),0,(($L88      /$P88      )-1))</f>
        <v>-0.25312229455544044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1052322000</v>
      </c>
      <c r="E89" s="33">
        <v>1065101000</v>
      </c>
      <c r="F89" s="33">
        <v>256098647</v>
      </c>
      <c r="G89" s="38">
        <f t="shared" si="16"/>
        <v>0.24336528838131294</v>
      </c>
      <c r="H89" s="33">
        <v>321485832</v>
      </c>
      <c r="I89" s="38">
        <f t="shared" si="17"/>
        <v>0.30550138835831619</v>
      </c>
      <c r="J89" s="33">
        <v>248319972</v>
      </c>
      <c r="K89" s="38">
        <f t="shared" si="18"/>
        <v>0.2331421827601326</v>
      </c>
      <c r="L89" s="33">
        <v>251763754</v>
      </c>
      <c r="M89" s="38">
        <f t="shared" si="19"/>
        <v>0.23637547425079874</v>
      </c>
      <c r="N89" s="33">
        <f t="shared" si="20"/>
        <v>1077668205</v>
      </c>
      <c r="O89" s="38">
        <f t="shared" si="21"/>
        <v>1.0117990735150939</v>
      </c>
      <c r="P89" s="33">
        <v>239640808</v>
      </c>
      <c r="Q89" s="33">
        <v>932697000</v>
      </c>
      <c r="R89" s="33">
        <v>1014029000</v>
      </c>
      <c r="S89" s="33">
        <v>955096557</v>
      </c>
      <c r="T89" s="38">
        <f t="shared" si="22"/>
        <v>0.94188288204775206</v>
      </c>
      <c r="U89" s="38">
        <f t="shared" si="23"/>
        <v>5.0587986667112173E-2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989671242</v>
      </c>
      <c r="E90" s="33">
        <v>975327721</v>
      </c>
      <c r="F90" s="33">
        <v>234588583</v>
      </c>
      <c r="G90" s="38">
        <f t="shared" si="16"/>
        <v>0.23703687956611352</v>
      </c>
      <c r="H90" s="33">
        <v>229160679</v>
      </c>
      <c r="I90" s="38">
        <f t="shared" si="17"/>
        <v>0.2315523269493972</v>
      </c>
      <c r="J90" s="33">
        <v>217342024</v>
      </c>
      <c r="K90" s="38">
        <f t="shared" si="18"/>
        <v>0.22283999451708397</v>
      </c>
      <c r="L90" s="33">
        <v>221693031</v>
      </c>
      <c r="M90" s="38">
        <f t="shared" si="19"/>
        <v>0.22730106632537722</v>
      </c>
      <c r="N90" s="33">
        <f t="shared" si="20"/>
        <v>902784317</v>
      </c>
      <c r="O90" s="38">
        <f t="shared" si="21"/>
        <v>0.92562150912144536</v>
      </c>
      <c r="P90" s="33">
        <v>155404082</v>
      </c>
      <c r="Q90" s="33">
        <v>942086000</v>
      </c>
      <c r="R90" s="33">
        <v>939820192</v>
      </c>
      <c r="S90" s="33">
        <v>1022077735</v>
      </c>
      <c r="T90" s="38">
        <f t="shared" si="22"/>
        <v>1.0875247666523853</v>
      </c>
      <c r="U90" s="38">
        <f t="shared" si="23"/>
        <v>0.42655860867284034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3214261625</v>
      </c>
      <c r="E91" s="34">
        <f>SUM(E88:E90)</f>
        <v>3193198645</v>
      </c>
      <c r="F91" s="34">
        <f>SUM(F88:F90)</f>
        <v>769908067</v>
      </c>
      <c r="G91" s="39">
        <f t="shared" si="16"/>
        <v>0.23952874931268234</v>
      </c>
      <c r="H91" s="34">
        <f>SUM(H88:H90)</f>
        <v>845514827</v>
      </c>
      <c r="I91" s="39">
        <f t="shared" si="17"/>
        <v>0.26305102871020963</v>
      </c>
      <c r="J91" s="34">
        <f>SUM(J88:J90)</f>
        <v>755963897</v>
      </c>
      <c r="K91" s="39">
        <f t="shared" si="18"/>
        <v>0.23674189458388675</v>
      </c>
      <c r="L91" s="34">
        <f>SUM(L88:L90)</f>
        <v>765164850</v>
      </c>
      <c r="M91" s="39">
        <f t="shared" si="19"/>
        <v>0.23962331663835465</v>
      </c>
      <c r="N91" s="34">
        <f t="shared" si="20"/>
        <v>3136551641</v>
      </c>
      <c r="O91" s="39">
        <f t="shared" si="21"/>
        <v>0.9822601064645009</v>
      </c>
      <c r="P91" s="34">
        <f>SUM(P88:P90)</f>
        <v>785614943</v>
      </c>
      <c r="Q91" s="34">
        <f>SUM(Q88:Q90)</f>
        <v>3490455144</v>
      </c>
      <c r="R91" s="34">
        <f>SUM(R88:R90)</f>
        <v>3533105629</v>
      </c>
      <c r="S91" s="34">
        <f>SUM(S88:S90)</f>
        <v>3571845720</v>
      </c>
      <c r="T91" s="39">
        <f t="shared" si="22"/>
        <v>1.0109648833258815</v>
      </c>
      <c r="U91" s="39">
        <f t="shared" si="23"/>
        <v>-2.6030682310990594E-2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120067141</v>
      </c>
      <c r="E92" s="33">
        <v>126148703</v>
      </c>
      <c r="F92" s="33">
        <v>15836951</v>
      </c>
      <c r="G92" s="38">
        <f t="shared" si="16"/>
        <v>0.13190079207432781</v>
      </c>
      <c r="H92" s="33">
        <v>11845890</v>
      </c>
      <c r="I92" s="38">
        <f t="shared" si="17"/>
        <v>9.8660548600886563E-2</v>
      </c>
      <c r="J92" s="33">
        <v>22699954</v>
      </c>
      <c r="K92" s="38">
        <f t="shared" si="18"/>
        <v>0.17994599595685101</v>
      </c>
      <c r="L92" s="33">
        <v>18241862</v>
      </c>
      <c r="M92" s="38">
        <f t="shared" si="19"/>
        <v>0.14460602103851991</v>
      </c>
      <c r="N92" s="33">
        <f t="shared" si="20"/>
        <v>68624657</v>
      </c>
      <c r="O92" s="38">
        <f t="shared" si="21"/>
        <v>0.54399811784033958</v>
      </c>
      <c r="P92" s="33">
        <v>16510930</v>
      </c>
      <c r="Q92" s="33">
        <v>84852096</v>
      </c>
      <c r="R92" s="33">
        <v>83410543</v>
      </c>
      <c r="S92" s="33">
        <v>65922106</v>
      </c>
      <c r="T92" s="38">
        <f t="shared" si="22"/>
        <v>0.79033301581551862</v>
      </c>
      <c r="U92" s="38">
        <f t="shared" si="23"/>
        <v>0.10483552410433572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5876285</v>
      </c>
      <c r="E93" s="33">
        <v>5677156</v>
      </c>
      <c r="F93" s="33">
        <v>909044</v>
      </c>
      <c r="G93" s="38">
        <f t="shared" si="16"/>
        <v>0.15469705774992193</v>
      </c>
      <c r="H93" s="33">
        <v>1073160</v>
      </c>
      <c r="I93" s="38">
        <f t="shared" si="17"/>
        <v>0.18262558742470797</v>
      </c>
      <c r="J93" s="33">
        <v>1004727</v>
      </c>
      <c r="K93" s="38">
        <f t="shared" si="18"/>
        <v>0.17697716955461501</v>
      </c>
      <c r="L93" s="33">
        <v>1094881</v>
      </c>
      <c r="M93" s="38">
        <f t="shared" si="19"/>
        <v>0.19285730390357425</v>
      </c>
      <c r="N93" s="33">
        <f t="shared" si="20"/>
        <v>4081812</v>
      </c>
      <c r="O93" s="38">
        <f t="shared" si="21"/>
        <v>0.71898887400663292</v>
      </c>
      <c r="P93" s="33">
        <v>1124250</v>
      </c>
      <c r="Q93" s="33">
        <v>5730193</v>
      </c>
      <c r="R93" s="33">
        <v>5606197</v>
      </c>
      <c r="S93" s="33">
        <v>4107662</v>
      </c>
      <c r="T93" s="38">
        <f t="shared" si="22"/>
        <v>0.7327002600871857</v>
      </c>
      <c r="U93" s="38">
        <f t="shared" si="23"/>
        <v>-2.6123193239937725E-2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6616268</v>
      </c>
      <c r="E94" s="33">
        <v>6577353</v>
      </c>
      <c r="F94" s="33">
        <v>1970434</v>
      </c>
      <c r="G94" s="38">
        <f t="shared" si="16"/>
        <v>0.29781653342941972</v>
      </c>
      <c r="H94" s="33">
        <v>1630055</v>
      </c>
      <c r="I94" s="38">
        <f t="shared" si="17"/>
        <v>0.24637076369941482</v>
      </c>
      <c r="J94" s="33">
        <v>1846890</v>
      </c>
      <c r="K94" s="38">
        <f t="shared" si="18"/>
        <v>0.28079532906322652</v>
      </c>
      <c r="L94" s="33">
        <v>1688366</v>
      </c>
      <c r="M94" s="38">
        <f t="shared" si="19"/>
        <v>0.25669384021201236</v>
      </c>
      <c r="N94" s="33">
        <f t="shared" si="20"/>
        <v>7135745</v>
      </c>
      <c r="O94" s="38">
        <f t="shared" si="21"/>
        <v>1.0848961580745324</v>
      </c>
      <c r="P94" s="33">
        <v>1575184</v>
      </c>
      <c r="Q94" s="33">
        <v>6423027</v>
      </c>
      <c r="R94" s="33">
        <v>6442438</v>
      </c>
      <c r="S94" s="33">
        <v>6883761</v>
      </c>
      <c r="T94" s="38">
        <f t="shared" si="22"/>
        <v>1.0685024830661933</v>
      </c>
      <c r="U94" s="38">
        <f t="shared" si="23"/>
        <v>7.1853193023799111E-2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23332348</v>
      </c>
      <c r="E95" s="33">
        <v>24451998</v>
      </c>
      <c r="F95" s="33">
        <v>1336986</v>
      </c>
      <c r="G95" s="38">
        <f t="shared" si="16"/>
        <v>5.7301819773989314E-2</v>
      </c>
      <c r="H95" s="33">
        <v>3833554</v>
      </c>
      <c r="I95" s="38">
        <f t="shared" si="17"/>
        <v>0.16430210967194558</v>
      </c>
      <c r="J95" s="33">
        <v>10937515</v>
      </c>
      <c r="K95" s="38">
        <f t="shared" si="18"/>
        <v>0.44730557396577569</v>
      </c>
      <c r="L95" s="33">
        <v>5665899</v>
      </c>
      <c r="M95" s="38">
        <f t="shared" si="19"/>
        <v>0.23171517517709594</v>
      </c>
      <c r="N95" s="33">
        <f t="shared" si="20"/>
        <v>21773954</v>
      </c>
      <c r="O95" s="38">
        <f t="shared" si="21"/>
        <v>0.89047749799423348</v>
      </c>
      <c r="P95" s="33">
        <v>3320615</v>
      </c>
      <c r="Q95" s="33">
        <v>24767028</v>
      </c>
      <c r="R95" s="33">
        <v>23964714</v>
      </c>
      <c r="S95" s="33">
        <v>10744740</v>
      </c>
      <c r="T95" s="38">
        <f t="shared" si="22"/>
        <v>0.44835669643293052</v>
      </c>
      <c r="U95" s="38">
        <f t="shared" si="23"/>
        <v>0.70628001138343355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155892042</v>
      </c>
      <c r="E96" s="34">
        <f>SUM(E92:E95)</f>
        <v>162855210</v>
      </c>
      <c r="F96" s="34">
        <f>SUM(F92:F95)</f>
        <v>20053415</v>
      </c>
      <c r="G96" s="39">
        <f t="shared" si="16"/>
        <v>0.12863655349385955</v>
      </c>
      <c r="H96" s="34">
        <f>SUM(H92:H95)</f>
        <v>18382659</v>
      </c>
      <c r="I96" s="39">
        <f t="shared" si="17"/>
        <v>0.11791916228796336</v>
      </c>
      <c r="J96" s="34">
        <f>SUM(J92:J95)</f>
        <v>36489086</v>
      </c>
      <c r="K96" s="39">
        <f t="shared" si="18"/>
        <v>0.22405845044810049</v>
      </c>
      <c r="L96" s="34">
        <f>SUM(L92:L95)</f>
        <v>26691008</v>
      </c>
      <c r="M96" s="39">
        <f t="shared" si="19"/>
        <v>0.16389409955014642</v>
      </c>
      <c r="N96" s="34">
        <f t="shared" si="20"/>
        <v>101616168</v>
      </c>
      <c r="O96" s="39">
        <f t="shared" si="21"/>
        <v>0.62396633181093808</v>
      </c>
      <c r="P96" s="34">
        <f>SUM(P92:P95)</f>
        <v>22530979</v>
      </c>
      <c r="Q96" s="34">
        <f>SUM(Q92:Q95)</f>
        <v>121772344</v>
      </c>
      <c r="R96" s="34">
        <f>SUM(R92:R95)</f>
        <v>119423892</v>
      </c>
      <c r="S96" s="34">
        <f>SUM(S92:S95)</f>
        <v>87658269</v>
      </c>
      <c r="T96" s="39">
        <f t="shared" si="22"/>
        <v>0.73400948111789888</v>
      </c>
      <c r="U96" s="39">
        <f t="shared" si="23"/>
        <v>0.18463596277818195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36900182</v>
      </c>
      <c r="E97" s="33">
        <v>37153179</v>
      </c>
      <c r="F97" s="33">
        <v>7020333</v>
      </c>
      <c r="G97" s="38">
        <f t="shared" si="16"/>
        <v>0.1902519884590271</v>
      </c>
      <c r="H97" s="33">
        <v>8472289</v>
      </c>
      <c r="I97" s="38">
        <f t="shared" si="17"/>
        <v>0.22960019546787058</v>
      </c>
      <c r="J97" s="33">
        <v>7883538</v>
      </c>
      <c r="K97" s="38">
        <f t="shared" si="18"/>
        <v>0.2121901331781057</v>
      </c>
      <c r="L97" s="33">
        <v>9272280</v>
      </c>
      <c r="M97" s="38">
        <f t="shared" si="19"/>
        <v>0.2495689534400273</v>
      </c>
      <c r="N97" s="33">
        <f t="shared" si="20"/>
        <v>32648440</v>
      </c>
      <c r="O97" s="38">
        <f t="shared" si="21"/>
        <v>0.87875225966531689</v>
      </c>
      <c r="P97" s="33">
        <v>7995825</v>
      </c>
      <c r="Q97" s="33">
        <v>36221483</v>
      </c>
      <c r="R97" s="33">
        <v>26080676</v>
      </c>
      <c r="S97" s="33">
        <v>29276303</v>
      </c>
      <c r="T97" s="38">
        <f t="shared" si="22"/>
        <v>1.1225285341530258</v>
      </c>
      <c r="U97" s="38">
        <f t="shared" si="23"/>
        <v>0.1596401872227069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-489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-489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-450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9484963</v>
      </c>
      <c r="E99" s="33">
        <v>9664963</v>
      </c>
      <c r="F99" s="33">
        <v>0</v>
      </c>
      <c r="G99" s="38">
        <f t="shared" si="16"/>
        <v>0</v>
      </c>
      <c r="H99" s="33">
        <v>4248916</v>
      </c>
      <c r="I99" s="38">
        <f t="shared" si="17"/>
        <v>0.44796337107482653</v>
      </c>
      <c r="J99" s="33">
        <v>3962131</v>
      </c>
      <c r="K99" s="38">
        <f t="shared" si="18"/>
        <v>0.40994787046779174</v>
      </c>
      <c r="L99" s="33">
        <v>2798470</v>
      </c>
      <c r="M99" s="38">
        <f t="shared" si="19"/>
        <v>0.28954792687773351</v>
      </c>
      <c r="N99" s="33">
        <f t="shared" si="20"/>
        <v>11009517</v>
      </c>
      <c r="O99" s="38">
        <f t="shared" si="21"/>
        <v>1.1391163111540106</v>
      </c>
      <c r="P99" s="33">
        <v>9399624</v>
      </c>
      <c r="Q99" s="33">
        <v>9703674</v>
      </c>
      <c r="R99" s="33">
        <v>9353674</v>
      </c>
      <c r="S99" s="33">
        <v>10600779</v>
      </c>
      <c r="T99" s="38">
        <f t="shared" si="22"/>
        <v>1.1333278239117592</v>
      </c>
      <c r="U99" s="38">
        <f t="shared" si="23"/>
        <v>-0.70227851667258179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39015910</v>
      </c>
      <c r="E100" s="33">
        <v>42816280</v>
      </c>
      <c r="F100" s="33">
        <v>7482662</v>
      </c>
      <c r="G100" s="38">
        <f>IF(($D100     =0),0,($F100     /$D100     ))</f>
        <v>0.19178488980521025</v>
      </c>
      <c r="H100" s="33">
        <v>2682627</v>
      </c>
      <c r="I100" s="38">
        <f>IF(($D100     =0),0,($H100     /$D100     ))</f>
        <v>6.87572582569521E-2</v>
      </c>
      <c r="J100" s="33">
        <v>22457697</v>
      </c>
      <c r="K100" s="38">
        <f>IF(($E100     =0),0,($J100     /$E100     ))</f>
        <v>0.52451303569576802</v>
      </c>
      <c r="L100" s="33">
        <v>7267437</v>
      </c>
      <c r="M100" s="38">
        <f>IF(($E100     =0),0,($L100     /$E100     ))</f>
        <v>0.16973536701460284</v>
      </c>
      <c r="N100" s="33">
        <f>$F100     +$H100     +$J100     +$L100</f>
        <v>39890423</v>
      </c>
      <c r="O100" s="38">
        <f>IF(($E100     =0),0,($N100     /$E100     ))</f>
        <v>0.93166484804378147</v>
      </c>
      <c r="P100" s="33">
        <v>6881010</v>
      </c>
      <c r="Q100" s="33">
        <v>42551883</v>
      </c>
      <c r="R100" s="33">
        <v>42551884</v>
      </c>
      <c r="S100" s="33">
        <v>37785409</v>
      </c>
      <c r="T100" s="38">
        <f>IF(($R100     =0),0,($S100     /$R100     ))</f>
        <v>0.8879843957085426</v>
      </c>
      <c r="U100" s="38">
        <f>IF(($P100     =0),0,(($L100     /$P100     )-1))</f>
        <v>5.6158470922146542E-2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85401055</v>
      </c>
      <c r="E101" s="34">
        <f>SUM(E97:E100)</f>
        <v>89634422</v>
      </c>
      <c r="F101" s="34">
        <f>SUM(F97:F100)</f>
        <v>14502995</v>
      </c>
      <c r="G101" s="39">
        <f>IF(($D101     =0),0,($F101     /$D101     ))</f>
        <v>0.16982219950327312</v>
      </c>
      <c r="H101" s="34">
        <f>SUM(H97:H100)</f>
        <v>15403343</v>
      </c>
      <c r="I101" s="39">
        <f>IF(($D101     =0),0,($H101     /$D101     ))</f>
        <v>0.18036478589169655</v>
      </c>
      <c r="J101" s="34">
        <f>SUM(J97:J100)</f>
        <v>34303366</v>
      </c>
      <c r="K101" s="39">
        <f>IF(($E101     =0),0,($J101     /$E101     ))</f>
        <v>0.38270304236468439</v>
      </c>
      <c r="L101" s="34">
        <f>SUM(L97:L100)</f>
        <v>19338187</v>
      </c>
      <c r="M101" s="39">
        <f>IF(($E101     =0),0,($L101     /$E101     ))</f>
        <v>0.2157450962309993</v>
      </c>
      <c r="N101" s="34">
        <f>$F101     +$H101     +$J101     +$L101</f>
        <v>83547891</v>
      </c>
      <c r="O101" s="39">
        <f>IF(($E101     =0),0,($N101     /$E101     ))</f>
        <v>0.93209605345589219</v>
      </c>
      <c r="P101" s="34">
        <f>SUM(P97:P100)</f>
        <v>24276459</v>
      </c>
      <c r="Q101" s="34">
        <f>SUM(Q97:Q100)</f>
        <v>88477040</v>
      </c>
      <c r="R101" s="34">
        <f>SUM(R97:R100)</f>
        <v>77986234</v>
      </c>
      <c r="S101" s="34">
        <f>SUM(S97:S100)</f>
        <v>77662041</v>
      </c>
      <c r="T101" s="39">
        <f>IF(($R101     =0),0,($S101     /$R101     ))</f>
        <v>0.99584294582041233</v>
      </c>
      <c r="U101" s="39">
        <f>IF(($P101     =0),0,(($L101     /$P101     )-1))</f>
        <v>-0.20341813441573176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3455554722</v>
      </c>
      <c r="E102" s="34">
        <f>SUM(E88:E90,E92:E95,E97:E100)</f>
        <v>3445688277</v>
      </c>
      <c r="F102" s="34">
        <f>SUM(F88:F90,F92:F95,F97:F100)</f>
        <v>804464477</v>
      </c>
      <c r="G102" s="39">
        <f>IF(($D102     =0),0,($F102     /$D102     ))</f>
        <v>0.23280328101254708</v>
      </c>
      <c r="H102" s="34">
        <f>SUM(H88:H90,H92:H95,H97:H100)</f>
        <v>879300829</v>
      </c>
      <c r="I102" s="39">
        <f>IF(($D102     =0),0,($H102     /$D102     ))</f>
        <v>0.25446010835883387</v>
      </c>
      <c r="J102" s="34">
        <f>SUM(J88:J90,J92:J95,J97:J100)</f>
        <v>826756349</v>
      </c>
      <c r="K102" s="39">
        <f>IF(($E102     =0),0,($J102     /$E102     ))</f>
        <v>0.23993939165031439</v>
      </c>
      <c r="L102" s="34">
        <f>SUM(L88:L90,L92:L95,L97:L100)</f>
        <v>811194045</v>
      </c>
      <c r="M102" s="39">
        <f>IF(($E102     =0),0,($L102     /$E102     ))</f>
        <v>0.23542293434224085</v>
      </c>
      <c r="N102" s="34">
        <f>$F102     +$H102     +$J102     +$L102</f>
        <v>3321715700</v>
      </c>
      <c r="O102" s="39">
        <f>IF(($E102     =0),0,($N102     /$E102     ))</f>
        <v>0.96402095400575905</v>
      </c>
      <c r="P102" s="34">
        <f>SUM(P88:P90,P92:P95,P97:P100)</f>
        <v>832422381</v>
      </c>
      <c r="Q102" s="34">
        <f>SUM(Q88:Q90,Q92:Q95,Q97:Q100)</f>
        <v>3700704528</v>
      </c>
      <c r="R102" s="34">
        <f>SUM(R88:R90,R92:R95,R97:R100)</f>
        <v>3730515755</v>
      </c>
      <c r="S102" s="34">
        <f>SUM(S88:S90,S92:S95,S97:S100)</f>
        <v>3737166030</v>
      </c>
      <c r="T102" s="39">
        <f>IF(($R102     =0),0,($S102     /$R102     ))</f>
        <v>1.0017826690561717</v>
      </c>
      <c r="U102" s="39">
        <f>IF(($P102     =0),0,(($L102     /$P102     )-1))</f>
        <v>-2.5501880396942345E-2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640843790</v>
      </c>
      <c r="E105" s="33">
        <v>639657495</v>
      </c>
      <c r="F105" s="33">
        <v>142866366</v>
      </c>
      <c r="G105" s="38">
        <f t="shared" ref="G105:G136" si="24">IF(($D105     =0),0,($F105     /$D105     ))</f>
        <v>0.22293477479121707</v>
      </c>
      <c r="H105" s="33">
        <v>182118486</v>
      </c>
      <c r="I105" s="38">
        <f t="shared" ref="I105:I136" si="25">IF(($D105     =0),0,($H105     /$D105     ))</f>
        <v>0.28418545805054923</v>
      </c>
      <c r="J105" s="33">
        <v>143023482</v>
      </c>
      <c r="K105" s="38">
        <f t="shared" ref="K105:K136" si="26">IF(($E105     =0),0,($J105     /$E105     ))</f>
        <v>0.22359385001812571</v>
      </c>
      <c r="L105" s="33">
        <v>137699311</v>
      </c>
      <c r="M105" s="38">
        <f t="shared" ref="M105:M136" si="27">IF(($E105     =0),0,($L105     /$E105     ))</f>
        <v>0.2152703784077446</v>
      </c>
      <c r="N105" s="33">
        <f t="shared" ref="N105:N136" si="28">$F105     +$H105     +$J105     +$L105</f>
        <v>605707645</v>
      </c>
      <c r="O105" s="38">
        <f t="shared" ref="O105:O136" si="29">IF(($E105     =0),0,($N105     /$E105     ))</f>
        <v>0.94692495551857792</v>
      </c>
      <c r="P105" s="33">
        <v>183320552</v>
      </c>
      <c r="Q105" s="33">
        <v>566119490</v>
      </c>
      <c r="R105" s="33">
        <v>631392898</v>
      </c>
      <c r="S105" s="33">
        <v>609506501</v>
      </c>
      <c r="T105" s="38">
        <f t="shared" ref="T105:T136" si="30">IF(($R105     =0),0,($S105     /$R105     ))</f>
        <v>0.96533632692206806</v>
      </c>
      <c r="U105" s="38">
        <f t="shared" ref="U105:U136" si="31">IF(($P105     =0),0,(($L105     /$P105     )-1))</f>
        <v>-0.24886048237515668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640843790</v>
      </c>
      <c r="E106" s="34">
        <f>E105</f>
        <v>639657495</v>
      </c>
      <c r="F106" s="34">
        <f>F105</f>
        <v>142866366</v>
      </c>
      <c r="G106" s="39">
        <f t="shared" si="24"/>
        <v>0.22293477479121707</v>
      </c>
      <c r="H106" s="34">
        <f>H105</f>
        <v>182118486</v>
      </c>
      <c r="I106" s="39">
        <f t="shared" si="25"/>
        <v>0.28418545805054923</v>
      </c>
      <c r="J106" s="34">
        <f>J105</f>
        <v>143023482</v>
      </c>
      <c r="K106" s="39">
        <f t="shared" si="26"/>
        <v>0.22359385001812571</v>
      </c>
      <c r="L106" s="34">
        <f>L105</f>
        <v>137699311</v>
      </c>
      <c r="M106" s="39">
        <f t="shared" si="27"/>
        <v>0.2152703784077446</v>
      </c>
      <c r="N106" s="34">
        <f t="shared" si="28"/>
        <v>605707645</v>
      </c>
      <c r="O106" s="39">
        <f t="shared" si="29"/>
        <v>0.94692495551857792</v>
      </c>
      <c r="P106" s="34">
        <f>P105</f>
        <v>183320552</v>
      </c>
      <c r="Q106" s="34">
        <f>Q105</f>
        <v>566119490</v>
      </c>
      <c r="R106" s="34">
        <f>R105</f>
        <v>631392898</v>
      </c>
      <c r="S106" s="34">
        <f>S105</f>
        <v>609506501</v>
      </c>
      <c r="T106" s="39">
        <f t="shared" si="30"/>
        <v>0.96533632692206806</v>
      </c>
      <c r="U106" s="39">
        <f t="shared" si="31"/>
        <v>-0.24886048237515668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148213</v>
      </c>
      <c r="E107" s="33">
        <v>148213</v>
      </c>
      <c r="F107" s="33">
        <v>24692</v>
      </c>
      <c r="G107" s="38">
        <f t="shared" si="24"/>
        <v>0.16659807169411589</v>
      </c>
      <c r="H107" s="33">
        <v>25815</v>
      </c>
      <c r="I107" s="38">
        <f t="shared" si="25"/>
        <v>0.1741750048916087</v>
      </c>
      <c r="J107" s="33">
        <v>21679</v>
      </c>
      <c r="K107" s="38">
        <f t="shared" si="26"/>
        <v>0.14626922064866105</v>
      </c>
      <c r="L107" s="33">
        <v>43315</v>
      </c>
      <c r="M107" s="38">
        <f t="shared" si="27"/>
        <v>0.29224831829866477</v>
      </c>
      <c r="N107" s="33">
        <f t="shared" si="28"/>
        <v>115501</v>
      </c>
      <c r="O107" s="38">
        <f t="shared" si="29"/>
        <v>0.77929061553305046</v>
      </c>
      <c r="P107" s="33">
        <v>47890</v>
      </c>
      <c r="Q107" s="33">
        <v>142650</v>
      </c>
      <c r="R107" s="33">
        <v>142650</v>
      </c>
      <c r="S107" s="33">
        <v>132242</v>
      </c>
      <c r="T107" s="38">
        <f t="shared" si="30"/>
        <v>0.92703820539782689</v>
      </c>
      <c r="U107" s="38">
        <f t="shared" si="31"/>
        <v>-9.5531426185007318E-2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350000</v>
      </c>
      <c r="E111" s="33">
        <v>320000</v>
      </c>
      <c r="F111" s="33">
        <v>-100857</v>
      </c>
      <c r="G111" s="38">
        <f t="shared" si="24"/>
        <v>-0.28816285714285717</v>
      </c>
      <c r="H111" s="33">
        <v>1205546</v>
      </c>
      <c r="I111" s="38">
        <f t="shared" si="25"/>
        <v>3.4444171428571431</v>
      </c>
      <c r="J111" s="33">
        <v>-1187309</v>
      </c>
      <c r="K111" s="38">
        <f t="shared" si="26"/>
        <v>-3.7103406250000002</v>
      </c>
      <c r="L111" s="33">
        <v>28777</v>
      </c>
      <c r="M111" s="38">
        <f t="shared" si="27"/>
        <v>8.9928124999999998E-2</v>
      </c>
      <c r="N111" s="33">
        <f t="shared" si="28"/>
        <v>-53843</v>
      </c>
      <c r="O111" s="38">
        <f t="shared" si="29"/>
        <v>-0.16825937499999999</v>
      </c>
      <c r="P111" s="33">
        <v>31790</v>
      </c>
      <c r="Q111" s="33">
        <v>300000</v>
      </c>
      <c r="R111" s="33">
        <v>470000</v>
      </c>
      <c r="S111" s="33">
        <v>73700</v>
      </c>
      <c r="T111" s="38">
        <f t="shared" si="30"/>
        <v>0.15680851063829787</v>
      </c>
      <c r="U111" s="38">
        <f t="shared" si="31"/>
        <v>-9.4778232148474362E-2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498213</v>
      </c>
      <c r="E112" s="34">
        <f>SUM(E107:E111)</f>
        <v>468213</v>
      </c>
      <c r="F112" s="34">
        <f>SUM(F107:F111)</f>
        <v>-76165</v>
      </c>
      <c r="G112" s="39">
        <f t="shared" si="24"/>
        <v>-0.15287638018277322</v>
      </c>
      <c r="H112" s="34">
        <f>SUM(H107:H111)</f>
        <v>1231361</v>
      </c>
      <c r="I112" s="39">
        <f t="shared" si="25"/>
        <v>2.4715553387808025</v>
      </c>
      <c r="J112" s="34">
        <f>SUM(J107:J111)</f>
        <v>-1165630</v>
      </c>
      <c r="K112" s="39">
        <f t="shared" si="26"/>
        <v>-2.4895293381431101</v>
      </c>
      <c r="L112" s="34">
        <f>SUM(L107:L111)</f>
        <v>72092</v>
      </c>
      <c r="M112" s="39">
        <f t="shared" si="27"/>
        <v>0.15397265774337748</v>
      </c>
      <c r="N112" s="34">
        <f t="shared" si="28"/>
        <v>61658</v>
      </c>
      <c r="O112" s="39">
        <f t="shared" si="29"/>
        <v>0.1316879283573929</v>
      </c>
      <c r="P112" s="34">
        <f>SUM(P107:P111)</f>
        <v>79680</v>
      </c>
      <c r="Q112" s="34">
        <f>SUM(Q107:Q111)</f>
        <v>442650</v>
      </c>
      <c r="R112" s="34">
        <f>SUM(R107:R111)</f>
        <v>612650</v>
      </c>
      <c r="S112" s="34">
        <f>SUM(S107:S111)</f>
        <v>205942</v>
      </c>
      <c r="T112" s="39">
        <f t="shared" si="30"/>
        <v>0.33614951440463559</v>
      </c>
      <c r="U112" s="39">
        <f t="shared" si="31"/>
        <v>-9.5230923694779146E-2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300000</v>
      </c>
      <c r="E113" s="33">
        <v>300000</v>
      </c>
      <c r="F113" s="33">
        <v>9232</v>
      </c>
      <c r="G113" s="38">
        <f t="shared" si="24"/>
        <v>3.0773333333333333E-2</v>
      </c>
      <c r="H113" s="33">
        <v>121609</v>
      </c>
      <c r="I113" s="38">
        <f t="shared" si="25"/>
        <v>0.40536333333333335</v>
      </c>
      <c r="J113" s="33">
        <v>4000</v>
      </c>
      <c r="K113" s="38">
        <f t="shared" si="26"/>
        <v>1.3333333333333334E-2</v>
      </c>
      <c r="L113" s="33">
        <v>131992</v>
      </c>
      <c r="M113" s="38">
        <f t="shared" si="27"/>
        <v>0.43997333333333333</v>
      </c>
      <c r="N113" s="33">
        <f t="shared" si="28"/>
        <v>266833</v>
      </c>
      <c r="O113" s="38">
        <f t="shared" si="29"/>
        <v>0.88944333333333336</v>
      </c>
      <c r="P113" s="33">
        <v>147506</v>
      </c>
      <c r="Q113" s="33">
        <v>535000</v>
      </c>
      <c r="R113" s="33">
        <v>623000</v>
      </c>
      <c r="S113" s="33">
        <v>472736</v>
      </c>
      <c r="T113" s="38">
        <f t="shared" si="30"/>
        <v>0.7588057784911717</v>
      </c>
      <c r="U113" s="38">
        <f t="shared" si="31"/>
        <v>-0.10517538269629712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10810</v>
      </c>
      <c r="F116" s="33">
        <v>0</v>
      </c>
      <c r="G116" s="38">
        <f t="shared" si="24"/>
        <v>0</v>
      </c>
      <c r="H116" s="33">
        <v>10810</v>
      </c>
      <c r="I116" s="38">
        <f t="shared" si="25"/>
        <v>0.2162</v>
      </c>
      <c r="J116" s="33">
        <v>6000</v>
      </c>
      <c r="K116" s="38">
        <f t="shared" si="26"/>
        <v>0.55504162812210911</v>
      </c>
      <c r="L116" s="33">
        <v>0</v>
      </c>
      <c r="M116" s="38">
        <f t="shared" si="27"/>
        <v>0</v>
      </c>
      <c r="N116" s="33">
        <f t="shared" si="28"/>
        <v>16810</v>
      </c>
      <c r="O116" s="38">
        <f t="shared" si="29"/>
        <v>1.5550416281221091</v>
      </c>
      <c r="P116" s="33">
        <v>0</v>
      </c>
      <c r="Q116" s="33">
        <v>30000</v>
      </c>
      <c r="R116" s="33">
        <v>30000</v>
      </c>
      <c r="S116" s="33">
        <v>12100</v>
      </c>
      <c r="T116" s="38">
        <f t="shared" si="30"/>
        <v>0.40333333333333332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14425299</v>
      </c>
      <c r="E117" s="33">
        <v>0</v>
      </c>
      <c r="F117" s="33">
        <v>2188319</v>
      </c>
      <c r="G117" s="38">
        <f t="shared" si="24"/>
        <v>0.15170007914567316</v>
      </c>
      <c r="H117" s="33">
        <v>7177308</v>
      </c>
      <c r="I117" s="38">
        <f t="shared" si="25"/>
        <v>0.49755003345164628</v>
      </c>
      <c r="J117" s="33">
        <v>0</v>
      </c>
      <c r="K117" s="38">
        <f t="shared" si="26"/>
        <v>0</v>
      </c>
      <c r="L117" s="33">
        <v>2213786</v>
      </c>
      <c r="M117" s="38">
        <f t="shared" si="27"/>
        <v>0</v>
      </c>
      <c r="N117" s="33">
        <f t="shared" si="28"/>
        <v>11579413</v>
      </c>
      <c r="O117" s="38">
        <f t="shared" si="29"/>
        <v>0</v>
      </c>
      <c r="P117" s="33">
        <v>1448809</v>
      </c>
      <c r="Q117" s="33">
        <v>125879</v>
      </c>
      <c r="R117" s="33">
        <v>147771</v>
      </c>
      <c r="S117" s="33">
        <v>23906099</v>
      </c>
      <c r="T117" s="38">
        <f t="shared" si="30"/>
        <v>161.77801463074621</v>
      </c>
      <c r="U117" s="38">
        <f t="shared" si="31"/>
        <v>0.52800403641887916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340000</v>
      </c>
      <c r="E118" s="33">
        <v>25000</v>
      </c>
      <c r="F118" s="33">
        <v>0</v>
      </c>
      <c r="G118" s="38">
        <f t="shared" si="24"/>
        <v>0</v>
      </c>
      <c r="H118" s="33">
        <v>45230</v>
      </c>
      <c r="I118" s="38">
        <f t="shared" si="25"/>
        <v>0.1330294117647059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45230</v>
      </c>
      <c r="O118" s="38">
        <f t="shared" si="29"/>
        <v>1.8091999999999999</v>
      </c>
      <c r="P118" s="33">
        <v>-3231</v>
      </c>
      <c r="Q118" s="33">
        <v>270000</v>
      </c>
      <c r="R118" s="33">
        <v>189885</v>
      </c>
      <c r="S118" s="33">
        <v>110260</v>
      </c>
      <c r="T118" s="38">
        <f t="shared" si="30"/>
        <v>0.58066724596466279</v>
      </c>
      <c r="U118" s="38">
        <f t="shared" si="31"/>
        <v>-1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517500</v>
      </c>
      <c r="R120" s="33">
        <v>0</v>
      </c>
      <c r="S120" s="33">
        <v>5794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15115299</v>
      </c>
      <c r="E121" s="34">
        <f>SUM(E113:E120)</f>
        <v>335810</v>
      </c>
      <c r="F121" s="34">
        <f>SUM(F113:F120)</f>
        <v>2197551</v>
      </c>
      <c r="G121" s="39">
        <f t="shared" si="24"/>
        <v>0.14538587691847843</v>
      </c>
      <c r="H121" s="34">
        <f>SUM(H113:H120)</f>
        <v>7354957</v>
      </c>
      <c r="I121" s="39">
        <f t="shared" si="25"/>
        <v>0.48659024211165125</v>
      </c>
      <c r="J121" s="34">
        <f>SUM(J113:J120)</f>
        <v>10000</v>
      </c>
      <c r="K121" s="39">
        <f t="shared" si="26"/>
        <v>2.9778743932580922E-2</v>
      </c>
      <c r="L121" s="34">
        <f>SUM(L113:L120)</f>
        <v>2345778</v>
      </c>
      <c r="M121" s="39">
        <f t="shared" si="27"/>
        <v>6.9854322384681815</v>
      </c>
      <c r="N121" s="34">
        <f t="shared" si="28"/>
        <v>11908286</v>
      </c>
      <c r="O121" s="39">
        <f t="shared" si="29"/>
        <v>35.461379946993837</v>
      </c>
      <c r="P121" s="34">
        <f>SUM(P113:P120)</f>
        <v>1593084</v>
      </c>
      <c r="Q121" s="34">
        <f>SUM(Q113:Q120)</f>
        <v>1478379</v>
      </c>
      <c r="R121" s="34">
        <f>SUM(R113:R120)</f>
        <v>990656</v>
      </c>
      <c r="S121" s="34">
        <f>SUM(S113:S120)</f>
        <v>24506989</v>
      </c>
      <c r="T121" s="39">
        <f t="shared" si="30"/>
        <v>24.738142200723562</v>
      </c>
      <c r="U121" s="39">
        <f t="shared" si="31"/>
        <v>0.4724760276294282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49500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49500</v>
      </c>
      <c r="O123" s="38">
        <f t="shared" si="29"/>
        <v>0</v>
      </c>
      <c r="P123" s="33">
        <v>47000</v>
      </c>
      <c r="Q123" s="33">
        <v>0</v>
      </c>
      <c r="R123" s="33">
        <v>0</v>
      </c>
      <c r="S123" s="33">
        <v>47000</v>
      </c>
      <c r="T123" s="38">
        <f t="shared" si="30"/>
        <v>0</v>
      </c>
      <c r="U123" s="38">
        <f t="shared" si="31"/>
        <v>-1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39907368</v>
      </c>
      <c r="E125" s="33">
        <v>41407368</v>
      </c>
      <c r="F125" s="33">
        <v>7619487</v>
      </c>
      <c r="G125" s="38">
        <f t="shared" si="24"/>
        <v>0.1909293291404234</v>
      </c>
      <c r="H125" s="33">
        <v>9222678</v>
      </c>
      <c r="I125" s="38">
        <f t="shared" si="25"/>
        <v>0.23110213632730678</v>
      </c>
      <c r="J125" s="33">
        <v>9408126</v>
      </c>
      <c r="K125" s="38">
        <f t="shared" si="26"/>
        <v>0.22720898367652828</v>
      </c>
      <c r="L125" s="33">
        <v>8732579</v>
      </c>
      <c r="M125" s="38">
        <f t="shared" si="27"/>
        <v>0.21089432682608564</v>
      </c>
      <c r="N125" s="33">
        <f t="shared" si="28"/>
        <v>34982870</v>
      </c>
      <c r="O125" s="38">
        <f t="shared" si="29"/>
        <v>0.84484650171438092</v>
      </c>
      <c r="P125" s="33">
        <v>10988133</v>
      </c>
      <c r="Q125" s="33">
        <v>25582288</v>
      </c>
      <c r="R125" s="33">
        <v>32153940</v>
      </c>
      <c r="S125" s="33">
        <v>33887499</v>
      </c>
      <c r="T125" s="38">
        <f t="shared" si="30"/>
        <v>1.0539143569963743</v>
      </c>
      <c r="U125" s="38">
        <f t="shared" si="31"/>
        <v>-0.20527181460217125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39907368</v>
      </c>
      <c r="E126" s="34">
        <f>SUM(E122:E125)</f>
        <v>41407368</v>
      </c>
      <c r="F126" s="34">
        <f>SUM(F122:F125)</f>
        <v>7668987</v>
      </c>
      <c r="G126" s="39">
        <f t="shared" si="24"/>
        <v>0.19216970159495358</v>
      </c>
      <c r="H126" s="34">
        <f>SUM(H122:H125)</f>
        <v>9222678</v>
      </c>
      <c r="I126" s="39">
        <f t="shared" si="25"/>
        <v>0.23110213632730678</v>
      </c>
      <c r="J126" s="34">
        <f>SUM(J122:J125)</f>
        <v>9408126</v>
      </c>
      <c r="K126" s="39">
        <f t="shared" si="26"/>
        <v>0.22720898367652828</v>
      </c>
      <c r="L126" s="34">
        <f>SUM(L122:L125)</f>
        <v>8732579</v>
      </c>
      <c r="M126" s="39">
        <f t="shared" si="27"/>
        <v>0.21089432682608564</v>
      </c>
      <c r="N126" s="34">
        <f t="shared" si="28"/>
        <v>35032370</v>
      </c>
      <c r="O126" s="39">
        <f t="shared" si="29"/>
        <v>0.84604194113472753</v>
      </c>
      <c r="P126" s="34">
        <f>SUM(P122:P125)</f>
        <v>11035133</v>
      </c>
      <c r="Q126" s="34">
        <f>SUM(Q122:Q125)</f>
        <v>25582288</v>
      </c>
      <c r="R126" s="34">
        <f>SUM(R122:R125)</f>
        <v>32153940</v>
      </c>
      <c r="S126" s="34">
        <f>SUM(S122:S125)</f>
        <v>33934499</v>
      </c>
      <c r="T126" s="39">
        <f t="shared" si="30"/>
        <v>1.0553760752181536</v>
      </c>
      <c r="U126" s="39">
        <f t="shared" si="31"/>
        <v>-0.20865666050422771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9315014</v>
      </c>
      <c r="E133" s="33">
        <v>9602679</v>
      </c>
      <c r="F133" s="33">
        <v>2017865</v>
      </c>
      <c r="G133" s="38">
        <f t="shared" si="24"/>
        <v>0.21662500990336675</v>
      </c>
      <c r="H133" s="33">
        <v>2472512</v>
      </c>
      <c r="I133" s="38">
        <f t="shared" si="25"/>
        <v>0.26543298807709792</v>
      </c>
      <c r="J133" s="33">
        <v>2329255</v>
      </c>
      <c r="K133" s="38">
        <f t="shared" si="26"/>
        <v>0.24256303891861844</v>
      </c>
      <c r="L133" s="33">
        <v>2746049</v>
      </c>
      <c r="M133" s="38">
        <f t="shared" si="27"/>
        <v>0.28596696817627665</v>
      </c>
      <c r="N133" s="33">
        <f t="shared" si="28"/>
        <v>9565681</v>
      </c>
      <c r="O133" s="38">
        <f t="shared" si="29"/>
        <v>0.99614711686186741</v>
      </c>
      <c r="P133" s="33">
        <v>2643123</v>
      </c>
      <c r="Q133" s="33">
        <v>8442257</v>
      </c>
      <c r="R133" s="33">
        <v>8963322</v>
      </c>
      <c r="S133" s="33">
        <v>9132760</v>
      </c>
      <c r="T133" s="38">
        <f t="shared" si="30"/>
        <v>1.0189034824365342</v>
      </c>
      <c r="U133" s="38">
        <f t="shared" si="31"/>
        <v>3.8941055713260342E-2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5614813</v>
      </c>
      <c r="E136" s="33">
        <v>4409422</v>
      </c>
      <c r="F136" s="33">
        <v>975979</v>
      </c>
      <c r="G136" s="38">
        <f t="shared" si="24"/>
        <v>0.17382217359687668</v>
      </c>
      <c r="H136" s="33">
        <v>1184717</v>
      </c>
      <c r="I136" s="38">
        <f t="shared" si="25"/>
        <v>0.21099847848895412</v>
      </c>
      <c r="J136" s="33">
        <v>1220654</v>
      </c>
      <c r="K136" s="38">
        <f t="shared" si="26"/>
        <v>0.27682857299664221</v>
      </c>
      <c r="L136" s="33">
        <v>1179028</v>
      </c>
      <c r="M136" s="38">
        <f t="shared" si="27"/>
        <v>0.26738833343689944</v>
      </c>
      <c r="N136" s="33">
        <f t="shared" si="28"/>
        <v>4560378</v>
      </c>
      <c r="O136" s="38">
        <f t="shared" si="29"/>
        <v>1.0342348725070996</v>
      </c>
      <c r="P136" s="33">
        <v>338085</v>
      </c>
      <c r="Q136" s="33">
        <v>3928972</v>
      </c>
      <c r="R136" s="33">
        <v>3835337</v>
      </c>
      <c r="S136" s="33">
        <v>364440</v>
      </c>
      <c r="T136" s="38">
        <f t="shared" si="30"/>
        <v>9.5021636951329175E-2</v>
      </c>
      <c r="U136" s="38">
        <f t="shared" si="31"/>
        <v>2.4873715189967021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14929827</v>
      </c>
      <c r="E137" s="34">
        <f>SUM(E133:E136)</f>
        <v>14012101</v>
      </c>
      <c r="F137" s="34">
        <f>SUM(F133:F136)</f>
        <v>2993844</v>
      </c>
      <c r="G137" s="39">
        <f t="shared" ref="G137:G170" si="32">IF(($D137     =0),0,($F137     /$D137     ))</f>
        <v>0.20052770872696649</v>
      </c>
      <c r="H137" s="34">
        <f>SUM(H133:H136)</f>
        <v>3657229</v>
      </c>
      <c r="I137" s="39">
        <f t="shared" ref="I137:I170" si="33">IF(($D137     =0),0,($H137     /$D137     ))</f>
        <v>0.24496124436003178</v>
      </c>
      <c r="J137" s="34">
        <f>SUM(J133:J136)</f>
        <v>3549909</v>
      </c>
      <c r="K137" s="39">
        <f t="shared" ref="K137:K170" si="34">IF(($E137     =0),0,($J137     /$E137     ))</f>
        <v>0.25334594719235892</v>
      </c>
      <c r="L137" s="34">
        <f>SUM(L133:L136)</f>
        <v>3925077</v>
      </c>
      <c r="M137" s="39">
        <f t="shared" ref="M137:M170" si="35">IF(($E137     =0),0,($L137     /$E137     ))</f>
        <v>0.28012051868595578</v>
      </c>
      <c r="N137" s="34">
        <f t="shared" ref="N137:N170" si="36">$F137     +$H137     +$J137     +$L137</f>
        <v>14126059</v>
      </c>
      <c r="O137" s="39">
        <f t="shared" ref="O137:O170" si="37">IF(($E137     =0),0,($N137     /$E137     ))</f>
        <v>1.0081328274753372</v>
      </c>
      <c r="P137" s="34">
        <f>SUM(P133:P136)</f>
        <v>2981208</v>
      </c>
      <c r="Q137" s="34">
        <f>SUM(Q133:Q136)</f>
        <v>12371229</v>
      </c>
      <c r="R137" s="34">
        <f>SUM(R133:R136)</f>
        <v>12798659</v>
      </c>
      <c r="S137" s="34">
        <f>SUM(S133:S136)</f>
        <v>9497200</v>
      </c>
      <c r="T137" s="39">
        <f t="shared" ref="T137:T170" si="38">IF(($R137     =0),0,($S137     /$R137     ))</f>
        <v>0.74204649096440489</v>
      </c>
      <c r="U137" s="39">
        <f t="shared" ref="U137:U170" si="39">IF(($P137     =0),0,(($L137     /$P137     )-1))</f>
        <v>0.31660622137066574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12006789</v>
      </c>
      <c r="E143" s="33">
        <v>11876047</v>
      </c>
      <c r="F143" s="33">
        <v>2692761</v>
      </c>
      <c r="G143" s="38">
        <f t="shared" si="32"/>
        <v>0.22426986932143139</v>
      </c>
      <c r="H143" s="33">
        <v>2765171</v>
      </c>
      <c r="I143" s="38">
        <f t="shared" si="33"/>
        <v>0.23030062408858853</v>
      </c>
      <c r="J143" s="33">
        <v>2767391</v>
      </c>
      <c r="K143" s="38">
        <f t="shared" si="34"/>
        <v>0.23302290736976705</v>
      </c>
      <c r="L143" s="33">
        <v>3342941</v>
      </c>
      <c r="M143" s="38">
        <f t="shared" si="35"/>
        <v>0.28148600287620956</v>
      </c>
      <c r="N143" s="33">
        <f t="shared" si="36"/>
        <v>11568264</v>
      </c>
      <c r="O143" s="38">
        <f t="shared" si="37"/>
        <v>0.97408371657673631</v>
      </c>
      <c r="P143" s="33">
        <v>3103121</v>
      </c>
      <c r="Q143" s="33">
        <v>11686082</v>
      </c>
      <c r="R143" s="33">
        <v>11466082</v>
      </c>
      <c r="S143" s="33">
        <v>11294285</v>
      </c>
      <c r="T143" s="38">
        <f t="shared" si="38"/>
        <v>0.98501693952650959</v>
      </c>
      <c r="U143" s="38">
        <f t="shared" si="39"/>
        <v>7.7283483306000544E-2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12006789</v>
      </c>
      <c r="E144" s="34">
        <f>SUM(E138:E143)</f>
        <v>11876047</v>
      </c>
      <c r="F144" s="34">
        <f>SUM(F138:F143)</f>
        <v>2692761</v>
      </c>
      <c r="G144" s="39">
        <f t="shared" si="32"/>
        <v>0.22426986932143139</v>
      </c>
      <c r="H144" s="34">
        <f>SUM(H138:H143)</f>
        <v>2765171</v>
      </c>
      <c r="I144" s="39">
        <f t="shared" si="33"/>
        <v>0.23030062408858853</v>
      </c>
      <c r="J144" s="34">
        <f>SUM(J138:J143)</f>
        <v>2767391</v>
      </c>
      <c r="K144" s="39">
        <f t="shared" si="34"/>
        <v>0.23302290736976705</v>
      </c>
      <c r="L144" s="34">
        <f>SUM(L138:L143)</f>
        <v>3342941</v>
      </c>
      <c r="M144" s="39">
        <f t="shared" si="35"/>
        <v>0.28148600287620956</v>
      </c>
      <c r="N144" s="34">
        <f t="shared" si="36"/>
        <v>11568264</v>
      </c>
      <c r="O144" s="39">
        <f t="shared" si="37"/>
        <v>0.97408371657673631</v>
      </c>
      <c r="P144" s="34">
        <f>SUM(P138:P143)</f>
        <v>3103121</v>
      </c>
      <c r="Q144" s="34">
        <f>SUM(Q138:Q143)</f>
        <v>11686082</v>
      </c>
      <c r="R144" s="34">
        <f>SUM(R138:R143)</f>
        <v>11466082</v>
      </c>
      <c r="S144" s="34">
        <f>SUM(S138:S143)</f>
        <v>11294285</v>
      </c>
      <c r="T144" s="39">
        <f t="shared" si="38"/>
        <v>0.98501693952650959</v>
      </c>
      <c r="U144" s="39">
        <f t="shared" si="39"/>
        <v>7.7283483306000544E-2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824344</v>
      </c>
      <c r="F146" s="33">
        <v>75000</v>
      </c>
      <c r="G146" s="38">
        <f t="shared" si="32"/>
        <v>3.9473684210526314E-2</v>
      </c>
      <c r="H146" s="33">
        <v>360430</v>
      </c>
      <c r="I146" s="38">
        <f t="shared" si="33"/>
        <v>0.18970000000000001</v>
      </c>
      <c r="J146" s="33">
        <v>354610</v>
      </c>
      <c r="K146" s="38">
        <f t="shared" si="34"/>
        <v>0.43017235523034075</v>
      </c>
      <c r="L146" s="33">
        <v>325868</v>
      </c>
      <c r="M146" s="38">
        <f t="shared" si="35"/>
        <v>0.39530584319167728</v>
      </c>
      <c r="N146" s="33">
        <f t="shared" si="36"/>
        <v>1115908</v>
      </c>
      <c r="O146" s="38">
        <f t="shared" si="37"/>
        <v>1.3536921479382393</v>
      </c>
      <c r="P146" s="33">
        <v>646598</v>
      </c>
      <c r="Q146" s="33">
        <v>600000</v>
      </c>
      <c r="R146" s="33">
        <v>1600000</v>
      </c>
      <c r="S146" s="33">
        <v>1086042</v>
      </c>
      <c r="T146" s="38">
        <f t="shared" si="38"/>
        <v>0.67877624999999997</v>
      </c>
      <c r="U146" s="38">
        <f t="shared" si="39"/>
        <v>-0.49602689770150854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100000</v>
      </c>
      <c r="R147" s="33">
        <v>3096167</v>
      </c>
      <c r="S147" s="33">
        <v>138241</v>
      </c>
      <c r="T147" s="38">
        <f t="shared" si="38"/>
        <v>4.4649077391497295E-2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459810</v>
      </c>
      <c r="E149" s="33">
        <v>250610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15322</v>
      </c>
      <c r="K149" s="38">
        <f t="shared" si="34"/>
        <v>6.1138821276086351E-2</v>
      </c>
      <c r="L149" s="33">
        <v>0</v>
      </c>
      <c r="M149" s="38">
        <f t="shared" si="35"/>
        <v>0</v>
      </c>
      <c r="N149" s="33">
        <f t="shared" si="36"/>
        <v>15322</v>
      </c>
      <c r="O149" s="38">
        <f t="shared" si="37"/>
        <v>6.1138821276086351E-2</v>
      </c>
      <c r="P149" s="33">
        <v>22514</v>
      </c>
      <c r="Q149" s="33">
        <v>439507</v>
      </c>
      <c r="R149" s="33">
        <v>1139507</v>
      </c>
      <c r="S149" s="33">
        <v>22514</v>
      </c>
      <c r="T149" s="38">
        <f t="shared" si="38"/>
        <v>1.9757667131487563E-2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2359810</v>
      </c>
      <c r="E150" s="34">
        <f>SUM(E145:E149)</f>
        <v>1074954</v>
      </c>
      <c r="F150" s="34">
        <f>SUM(F145:F149)</f>
        <v>75000</v>
      </c>
      <c r="G150" s="39">
        <f t="shared" si="32"/>
        <v>3.1782219754980273E-2</v>
      </c>
      <c r="H150" s="34">
        <f>SUM(H145:H149)</f>
        <v>360430</v>
      </c>
      <c r="I150" s="39">
        <f t="shared" si="33"/>
        <v>0.15273687288383386</v>
      </c>
      <c r="J150" s="34">
        <f>SUM(J145:J149)</f>
        <v>369932</v>
      </c>
      <c r="K150" s="39">
        <f t="shared" si="34"/>
        <v>0.3441375165821049</v>
      </c>
      <c r="L150" s="34">
        <f>SUM(L145:L149)</f>
        <v>325868</v>
      </c>
      <c r="M150" s="39">
        <f t="shared" si="35"/>
        <v>0.30314599508444084</v>
      </c>
      <c r="N150" s="34">
        <f t="shared" si="36"/>
        <v>1131230</v>
      </c>
      <c r="O150" s="39">
        <f t="shared" si="37"/>
        <v>1.0523520076207913</v>
      </c>
      <c r="P150" s="34">
        <f>SUM(P145:P149)</f>
        <v>669112</v>
      </c>
      <c r="Q150" s="34">
        <f>SUM(Q145:Q149)</f>
        <v>1139507</v>
      </c>
      <c r="R150" s="34">
        <f>SUM(R145:R149)</f>
        <v>5835674</v>
      </c>
      <c r="S150" s="34">
        <f>SUM(S145:S149)</f>
        <v>1246797</v>
      </c>
      <c r="T150" s="39">
        <f t="shared" si="38"/>
        <v>0.21365089962187744</v>
      </c>
      <c r="U150" s="39">
        <f t="shared" si="39"/>
        <v>-0.5129843733186672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20000</v>
      </c>
      <c r="E151" s="33">
        <v>20000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32530</v>
      </c>
      <c r="M151" s="38">
        <f t="shared" si="35"/>
        <v>1.6265000000000001</v>
      </c>
      <c r="N151" s="33">
        <f t="shared" si="36"/>
        <v>32530</v>
      </c>
      <c r="O151" s="38">
        <f t="shared" si="37"/>
        <v>1.6265000000000001</v>
      </c>
      <c r="P151" s="33">
        <v>0</v>
      </c>
      <c r="Q151" s="33">
        <v>140000</v>
      </c>
      <c r="R151" s="33">
        <v>20000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2109800</v>
      </c>
      <c r="E152" s="33">
        <v>2634905</v>
      </c>
      <c r="F152" s="33">
        <v>579522</v>
      </c>
      <c r="G152" s="38">
        <f t="shared" si="32"/>
        <v>0.27468101241823867</v>
      </c>
      <c r="H152" s="33">
        <v>669468</v>
      </c>
      <c r="I152" s="38">
        <f t="shared" si="33"/>
        <v>0.31731348943027776</v>
      </c>
      <c r="J152" s="33">
        <v>526946</v>
      </c>
      <c r="K152" s="38">
        <f t="shared" si="34"/>
        <v>0.19998671678865082</v>
      </c>
      <c r="L152" s="33">
        <v>892023</v>
      </c>
      <c r="M152" s="38">
        <f t="shared" si="35"/>
        <v>0.33854085820930924</v>
      </c>
      <c r="N152" s="33">
        <f t="shared" si="36"/>
        <v>2667959</v>
      </c>
      <c r="O152" s="38">
        <f t="shared" si="37"/>
        <v>1.0125446647981615</v>
      </c>
      <c r="P152" s="33">
        <v>407378</v>
      </c>
      <c r="Q152" s="33">
        <v>1950600</v>
      </c>
      <c r="R152" s="33">
        <v>2038903</v>
      </c>
      <c r="S152" s="33">
        <v>1907649</v>
      </c>
      <c r="T152" s="38">
        <f t="shared" si="38"/>
        <v>0.93562518668126926</v>
      </c>
      <c r="U152" s="38">
        <f t="shared" si="39"/>
        <v>1.1896690542935553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99685</v>
      </c>
      <c r="Q155" s="33">
        <v>0</v>
      </c>
      <c r="R155" s="33">
        <v>300000</v>
      </c>
      <c r="S155" s="33">
        <v>427572</v>
      </c>
      <c r="T155" s="38">
        <f t="shared" si="38"/>
        <v>1.4252400000000001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2169800</v>
      </c>
      <c r="E157" s="34">
        <f>SUM(E151:E156)</f>
        <v>2654905</v>
      </c>
      <c r="F157" s="34">
        <f>SUM(F151:F156)</f>
        <v>579522</v>
      </c>
      <c r="G157" s="39">
        <f t="shared" si="32"/>
        <v>0.26708544566319475</v>
      </c>
      <c r="H157" s="34">
        <f>SUM(H151:H156)</f>
        <v>669468</v>
      </c>
      <c r="I157" s="39">
        <f t="shared" si="33"/>
        <v>0.30853903585583925</v>
      </c>
      <c r="J157" s="34">
        <f>SUM(J151:J156)</f>
        <v>526946</v>
      </c>
      <c r="K157" s="39">
        <f t="shared" si="34"/>
        <v>0.19848017160689366</v>
      </c>
      <c r="L157" s="34">
        <f>SUM(L151:L156)</f>
        <v>924553</v>
      </c>
      <c r="M157" s="39">
        <f t="shared" si="35"/>
        <v>0.34824334580710042</v>
      </c>
      <c r="N157" s="34">
        <f t="shared" si="36"/>
        <v>2700489</v>
      </c>
      <c r="O157" s="39">
        <f t="shared" si="37"/>
        <v>1.0171697292370161</v>
      </c>
      <c r="P157" s="34">
        <f>SUM(P151:P156)</f>
        <v>507063</v>
      </c>
      <c r="Q157" s="34">
        <f>SUM(Q151:Q156)</f>
        <v>2090600</v>
      </c>
      <c r="R157" s="34">
        <f>SUM(R151:R156)</f>
        <v>2358903</v>
      </c>
      <c r="S157" s="34">
        <f>SUM(S151:S156)</f>
        <v>2335221</v>
      </c>
      <c r="T157" s="39">
        <f t="shared" si="38"/>
        <v>0.98996058761212313</v>
      </c>
      <c r="U157" s="39">
        <f t="shared" si="39"/>
        <v>0.8233493668439622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18336863</v>
      </c>
      <c r="E162" s="33">
        <v>17057883</v>
      </c>
      <c r="F162" s="33">
        <v>3751192</v>
      </c>
      <c r="G162" s="38">
        <f t="shared" si="32"/>
        <v>0.2045710872137726</v>
      </c>
      <c r="H162" s="33">
        <v>4176430</v>
      </c>
      <c r="I162" s="38">
        <f t="shared" si="33"/>
        <v>0.22776142244177752</v>
      </c>
      <c r="J162" s="33">
        <v>3702708</v>
      </c>
      <c r="K162" s="38">
        <f t="shared" si="34"/>
        <v>0.21706726444307303</v>
      </c>
      <c r="L162" s="33">
        <v>3916691</v>
      </c>
      <c r="M162" s="38">
        <f t="shared" si="35"/>
        <v>0.22961178711332467</v>
      </c>
      <c r="N162" s="33">
        <f t="shared" si="36"/>
        <v>15547021</v>
      </c>
      <c r="O162" s="38">
        <f t="shared" si="37"/>
        <v>0.91142734417864157</v>
      </c>
      <c r="P162" s="33">
        <v>3901761</v>
      </c>
      <c r="Q162" s="33">
        <v>24290472</v>
      </c>
      <c r="R162" s="33">
        <v>18375934</v>
      </c>
      <c r="S162" s="33">
        <v>15776798</v>
      </c>
      <c r="T162" s="38">
        <f t="shared" si="38"/>
        <v>0.8585576112757044</v>
      </c>
      <c r="U162" s="38">
        <f t="shared" si="39"/>
        <v>3.8264773265199725E-3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18336863</v>
      </c>
      <c r="E163" s="34">
        <f>SUM(E158:E162)</f>
        <v>17057883</v>
      </c>
      <c r="F163" s="34">
        <f>SUM(F158:F162)</f>
        <v>3751192</v>
      </c>
      <c r="G163" s="39">
        <f t="shared" si="32"/>
        <v>0.2045710872137726</v>
      </c>
      <c r="H163" s="34">
        <f>SUM(H158:H162)</f>
        <v>4176430</v>
      </c>
      <c r="I163" s="39">
        <f t="shared" si="33"/>
        <v>0.22776142244177752</v>
      </c>
      <c r="J163" s="34">
        <f>SUM(J158:J162)</f>
        <v>3702708</v>
      </c>
      <c r="K163" s="39">
        <f t="shared" si="34"/>
        <v>0.21706726444307303</v>
      </c>
      <c r="L163" s="34">
        <f>SUM(L158:L162)</f>
        <v>3916691</v>
      </c>
      <c r="M163" s="39">
        <f t="shared" si="35"/>
        <v>0.22961178711332467</v>
      </c>
      <c r="N163" s="34">
        <f t="shared" si="36"/>
        <v>15547021</v>
      </c>
      <c r="O163" s="39">
        <f t="shared" si="37"/>
        <v>0.91142734417864157</v>
      </c>
      <c r="P163" s="34">
        <f>SUM(P158:P162)</f>
        <v>3901761</v>
      </c>
      <c r="Q163" s="34">
        <f>SUM(Q158:Q162)</f>
        <v>24290472</v>
      </c>
      <c r="R163" s="34">
        <f>SUM(R158:R162)</f>
        <v>18375934</v>
      </c>
      <c r="S163" s="34">
        <f>SUM(S158:S162)</f>
        <v>15776798</v>
      </c>
      <c r="T163" s="39">
        <f t="shared" si="38"/>
        <v>0.8585576112757044</v>
      </c>
      <c r="U163" s="39">
        <f t="shared" si="39"/>
        <v>3.8264773265199725E-3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25870</v>
      </c>
      <c r="Q167" s="33">
        <v>0</v>
      </c>
      <c r="R167" s="33">
        <v>252472</v>
      </c>
      <c r="S167" s="33">
        <v>55870</v>
      </c>
      <c r="T167" s="38">
        <f t="shared" si="38"/>
        <v>0.22129186602870812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25870</v>
      </c>
      <c r="Q169" s="34">
        <f>SUM(Q164:Q168)</f>
        <v>0</v>
      </c>
      <c r="R169" s="34">
        <f>SUM(R164:R168)</f>
        <v>252472</v>
      </c>
      <c r="S169" s="34">
        <f>SUM(S164:S168)</f>
        <v>55870</v>
      </c>
      <c r="T169" s="39">
        <f t="shared" si="38"/>
        <v>0.22129186602870812</v>
      </c>
      <c r="U169" s="39">
        <f t="shared" si="39"/>
        <v>-1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746167759</v>
      </c>
      <c r="E170" s="34">
        <f>SUM(E105,E107:E111,E113:E120,E122:E125,E127:E131,E133:E136,E138:E143,E145:E149,E151:E156,E158:E162,E164:E168)</f>
        <v>728544776</v>
      </c>
      <c r="F170" s="34">
        <f>SUM(F105,F107:F111,F113:F120,F122:F125,F127:F131,F133:F136,F138:F143,F145:F149,F151:F156,F158:F162,F164:F168)</f>
        <v>162749058</v>
      </c>
      <c r="G170" s="39">
        <f t="shared" si="32"/>
        <v>0.21811322726957974</v>
      </c>
      <c r="H170" s="34">
        <f>SUM(H105,H107:H111,H113:H120,H122:H125,H127:H131,H133:H136,H138:H143,H145:H149,H151:H156,H158:H162,H164:H168)</f>
        <v>211556210</v>
      </c>
      <c r="I170" s="39">
        <f t="shared" si="33"/>
        <v>0.28352365463166573</v>
      </c>
      <c r="J170" s="34">
        <f>SUM(J105,J107:J111,J113:J120,J122:J125,J127:J131,J133:J136,J138:J143,J145:J149,J151:J156,J158:J162,J164:J168)</f>
        <v>162192864</v>
      </c>
      <c r="K170" s="39">
        <f t="shared" si="34"/>
        <v>0.22262580055889386</v>
      </c>
      <c r="L170" s="34">
        <f>SUM(L105,L107:L111,L113:L120,L122:L125,L127:L131,L133:L136,L138:L143,L145:L149,L151:L156,L158:L162,L164:L168)</f>
        <v>161284890</v>
      </c>
      <c r="M170" s="39">
        <f t="shared" si="35"/>
        <v>0.22137951614383686</v>
      </c>
      <c r="N170" s="34">
        <f t="shared" si="36"/>
        <v>697783022</v>
      </c>
      <c r="O170" s="39">
        <f t="shared" si="37"/>
        <v>0.95777644008526941</v>
      </c>
      <c r="P170" s="34">
        <f>SUM(P105,P107:P111,P113:P120,P122:P125,P127:P131,P133:P136,P138:P143,P145:P149,P151:P156,P158:P162,P164:P168)</f>
        <v>207216584</v>
      </c>
      <c r="Q170" s="34">
        <f>SUM(Q105,Q107:Q111,Q113:Q120,Q122:Q125,Q127:Q131,Q133:Q136,Q138:Q143,Q145:Q149,Q151:Q156,Q158:Q162,Q164:Q168)</f>
        <v>645200697</v>
      </c>
      <c r="R170" s="34">
        <f>SUM(R105,R107:R111,R113:R120,R122:R125,R127:R131,R133:R136,R138:R143,R145:R149,R151:R156,R158:R162,R164:R168)</f>
        <v>716237868</v>
      </c>
      <c r="S170" s="34">
        <f>SUM(S105,S107:S111,S113:S120,S122:S125,S127:S131,S133:S136,S138:S143,S145:S149,S151:S156,S158:S162,S164:S168)</f>
        <v>708360102</v>
      </c>
      <c r="T170" s="39">
        <f t="shared" si="38"/>
        <v>0.9890011875216852</v>
      </c>
      <c r="U170" s="39">
        <f t="shared" si="39"/>
        <v>-0.22166031846176948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10849951</v>
      </c>
      <c r="E175" s="33">
        <v>11388757</v>
      </c>
      <c r="F175" s="33">
        <v>2549298</v>
      </c>
      <c r="G175" s="38">
        <f t="shared" si="40"/>
        <v>0.23495940212080221</v>
      </c>
      <c r="H175" s="33">
        <v>1824543</v>
      </c>
      <c r="I175" s="38">
        <f t="shared" si="41"/>
        <v>0.16816140459989173</v>
      </c>
      <c r="J175" s="33">
        <v>3031700</v>
      </c>
      <c r="K175" s="38">
        <f t="shared" si="42"/>
        <v>0.26620113151944502</v>
      </c>
      <c r="L175" s="33">
        <v>2035086</v>
      </c>
      <c r="M175" s="38">
        <f t="shared" si="43"/>
        <v>0.17869254739564644</v>
      </c>
      <c r="N175" s="33">
        <f t="shared" si="44"/>
        <v>9440627</v>
      </c>
      <c r="O175" s="38">
        <f t="shared" si="45"/>
        <v>0.82894270199987585</v>
      </c>
      <c r="P175" s="33">
        <v>3091111</v>
      </c>
      <c r="Q175" s="33">
        <v>11722504</v>
      </c>
      <c r="R175" s="33">
        <v>11722504</v>
      </c>
      <c r="S175" s="33">
        <v>10306794</v>
      </c>
      <c r="T175" s="38">
        <f t="shared" si="46"/>
        <v>0.87923143383017821</v>
      </c>
      <c r="U175" s="38">
        <f t="shared" si="47"/>
        <v>-0.3416328303965791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20703095</v>
      </c>
      <c r="E176" s="33">
        <v>14279957</v>
      </c>
      <c r="F176" s="33">
        <v>2493322</v>
      </c>
      <c r="G176" s="38">
        <f t="shared" si="40"/>
        <v>0.12043233149439733</v>
      </c>
      <c r="H176" s="33">
        <v>3346089</v>
      </c>
      <c r="I176" s="38">
        <f t="shared" si="41"/>
        <v>0.16162264627583461</v>
      </c>
      <c r="J176" s="33">
        <v>3479972</v>
      </c>
      <c r="K176" s="38">
        <f t="shared" si="42"/>
        <v>0.24369625202652923</v>
      </c>
      <c r="L176" s="33">
        <v>2957461</v>
      </c>
      <c r="M176" s="38">
        <f t="shared" si="43"/>
        <v>0.20710573568253743</v>
      </c>
      <c r="N176" s="33">
        <f t="shared" si="44"/>
        <v>12276844</v>
      </c>
      <c r="O176" s="38">
        <f t="shared" si="45"/>
        <v>0.85972555799712846</v>
      </c>
      <c r="P176" s="33">
        <v>2881441</v>
      </c>
      <c r="Q176" s="33">
        <v>14807871</v>
      </c>
      <c r="R176" s="33">
        <v>16718258</v>
      </c>
      <c r="S176" s="33">
        <v>9671965</v>
      </c>
      <c r="T176" s="38">
        <f t="shared" si="46"/>
        <v>0.57852708099133299</v>
      </c>
      <c r="U176" s="38">
        <f t="shared" si="47"/>
        <v>2.6382632856268851E-2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33971544</v>
      </c>
      <c r="E178" s="33">
        <v>34843479</v>
      </c>
      <c r="F178" s="33">
        <v>9385744</v>
      </c>
      <c r="G178" s="38">
        <f t="shared" si="40"/>
        <v>0.27628252634028055</v>
      </c>
      <c r="H178" s="33">
        <v>9556778</v>
      </c>
      <c r="I178" s="38">
        <f t="shared" si="41"/>
        <v>0.28131715179033367</v>
      </c>
      <c r="J178" s="33">
        <v>8808283</v>
      </c>
      <c r="K178" s="38">
        <f t="shared" si="42"/>
        <v>0.25279573833600255</v>
      </c>
      <c r="L178" s="33">
        <v>8967411</v>
      </c>
      <c r="M178" s="38">
        <f t="shared" si="43"/>
        <v>0.25736267609787183</v>
      </c>
      <c r="N178" s="33">
        <f t="shared" si="44"/>
        <v>36718216</v>
      </c>
      <c r="O178" s="38">
        <f t="shared" si="45"/>
        <v>1.0538045296797143</v>
      </c>
      <c r="P178" s="33">
        <v>7160061</v>
      </c>
      <c r="Q178" s="33">
        <v>35674764</v>
      </c>
      <c r="R178" s="33">
        <v>32924734</v>
      </c>
      <c r="S178" s="33">
        <v>34186154</v>
      </c>
      <c r="T178" s="38">
        <f t="shared" si="46"/>
        <v>1.0383122305559098</v>
      </c>
      <c r="U178" s="38">
        <f t="shared" si="47"/>
        <v>0.2524210338431474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65524590</v>
      </c>
      <c r="E179" s="34">
        <f>SUM(E173:E178)</f>
        <v>60512193</v>
      </c>
      <c r="F179" s="34">
        <f>SUM(F173:F178)</f>
        <v>14428364</v>
      </c>
      <c r="G179" s="39">
        <f t="shared" si="40"/>
        <v>0.22019769982536327</v>
      </c>
      <c r="H179" s="34">
        <f>SUM(H173:H178)</f>
        <v>14727410</v>
      </c>
      <c r="I179" s="39">
        <f t="shared" si="41"/>
        <v>0.22476157424258589</v>
      </c>
      <c r="J179" s="34">
        <f>SUM(J173:J178)</f>
        <v>15319955</v>
      </c>
      <c r="K179" s="39">
        <f t="shared" si="42"/>
        <v>0.25317137324704131</v>
      </c>
      <c r="L179" s="34">
        <f>SUM(L173:L178)</f>
        <v>13959958</v>
      </c>
      <c r="M179" s="39">
        <f t="shared" si="43"/>
        <v>0.23069661349077203</v>
      </c>
      <c r="N179" s="34">
        <f t="shared" si="44"/>
        <v>58435687</v>
      </c>
      <c r="O179" s="39">
        <f t="shared" si="45"/>
        <v>0.96568450262577654</v>
      </c>
      <c r="P179" s="34">
        <f>SUM(P173:P178)</f>
        <v>13132613</v>
      </c>
      <c r="Q179" s="34">
        <f>SUM(Q173:Q178)</f>
        <v>62205139</v>
      </c>
      <c r="R179" s="34">
        <f>SUM(R173:R178)</f>
        <v>61365496</v>
      </c>
      <c r="S179" s="34">
        <f>SUM(S173:S178)</f>
        <v>54164913</v>
      </c>
      <c r="T179" s="39">
        <f t="shared" si="46"/>
        <v>0.88266072191447775</v>
      </c>
      <c r="U179" s="39">
        <f t="shared" si="47"/>
        <v>6.2999267548659255E-2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1942488</v>
      </c>
      <c r="E182" s="33">
        <v>2357488</v>
      </c>
      <c r="F182" s="33">
        <v>520157</v>
      </c>
      <c r="G182" s="38">
        <f t="shared" si="40"/>
        <v>0.2677787456087245</v>
      </c>
      <c r="H182" s="33">
        <v>592670</v>
      </c>
      <c r="I182" s="38">
        <f t="shared" si="41"/>
        <v>0.30510870594824779</v>
      </c>
      <c r="J182" s="33">
        <v>507857</v>
      </c>
      <c r="K182" s="38">
        <f t="shared" si="42"/>
        <v>0.21542294170744453</v>
      </c>
      <c r="L182" s="33">
        <v>531415</v>
      </c>
      <c r="M182" s="38">
        <f t="shared" si="43"/>
        <v>0.22541578154374486</v>
      </c>
      <c r="N182" s="33">
        <f t="shared" si="44"/>
        <v>2152099</v>
      </c>
      <c r="O182" s="38">
        <f t="shared" si="45"/>
        <v>0.91287802949580232</v>
      </c>
      <c r="P182" s="33">
        <v>385542</v>
      </c>
      <c r="Q182" s="33">
        <v>1839972</v>
      </c>
      <c r="R182" s="33">
        <v>2030242</v>
      </c>
      <c r="S182" s="33">
        <v>2051548</v>
      </c>
      <c r="T182" s="38">
        <f t="shared" si="46"/>
        <v>1.01049431545599</v>
      </c>
      <c r="U182" s="38">
        <f t="shared" si="47"/>
        <v>0.3783582592817385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3262400</v>
      </c>
      <c r="E184" s="33">
        <v>3111650</v>
      </c>
      <c r="F184" s="33">
        <v>60700</v>
      </c>
      <c r="G184" s="38">
        <f t="shared" si="40"/>
        <v>1.8605934281510545E-2</v>
      </c>
      <c r="H184" s="33">
        <v>141550</v>
      </c>
      <c r="I184" s="38">
        <f t="shared" si="41"/>
        <v>4.3388303089749877E-2</v>
      </c>
      <c r="J184" s="33">
        <v>178675</v>
      </c>
      <c r="K184" s="38">
        <f t="shared" si="42"/>
        <v>5.7421303809875791E-2</v>
      </c>
      <c r="L184" s="33">
        <v>303292</v>
      </c>
      <c r="M184" s="38">
        <f t="shared" si="43"/>
        <v>9.7469831118538394E-2</v>
      </c>
      <c r="N184" s="33">
        <f t="shared" si="44"/>
        <v>684217</v>
      </c>
      <c r="O184" s="38">
        <f t="shared" si="45"/>
        <v>0.21988880497485258</v>
      </c>
      <c r="P184" s="33">
        <v>0</v>
      </c>
      <c r="Q184" s="33">
        <v>0</v>
      </c>
      <c r="R184" s="33">
        <v>1500000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5204888</v>
      </c>
      <c r="E185" s="34">
        <f>SUM(E180:E184)</f>
        <v>5469138</v>
      </c>
      <c r="F185" s="34">
        <f>SUM(F180:F184)</f>
        <v>580857</v>
      </c>
      <c r="G185" s="39">
        <f t="shared" si="40"/>
        <v>0.11159836676600918</v>
      </c>
      <c r="H185" s="34">
        <f>SUM(H180:H184)</f>
        <v>734220</v>
      </c>
      <c r="I185" s="39">
        <f t="shared" si="41"/>
        <v>0.14106355410529486</v>
      </c>
      <c r="J185" s="34">
        <f>SUM(J180:J184)</f>
        <v>686532</v>
      </c>
      <c r="K185" s="39">
        <f t="shared" si="42"/>
        <v>0.12552837394119512</v>
      </c>
      <c r="L185" s="34">
        <f>SUM(L180:L184)</f>
        <v>834707</v>
      </c>
      <c r="M185" s="39">
        <f t="shared" si="43"/>
        <v>0.15262130887902262</v>
      </c>
      <c r="N185" s="34">
        <f t="shared" si="44"/>
        <v>2836316</v>
      </c>
      <c r="O185" s="39">
        <f t="shared" si="45"/>
        <v>0.51860384579800323</v>
      </c>
      <c r="P185" s="34">
        <f>SUM(P180:P184)</f>
        <v>385542</v>
      </c>
      <c r="Q185" s="34">
        <f>SUM(Q180:Q184)</f>
        <v>1839972</v>
      </c>
      <c r="R185" s="34">
        <f>SUM(R180:R184)</f>
        <v>3530242</v>
      </c>
      <c r="S185" s="34">
        <f>SUM(S180:S184)</f>
        <v>2051548</v>
      </c>
      <c r="T185" s="39">
        <f t="shared" si="46"/>
        <v>0.58113523095583819</v>
      </c>
      <c r="U185" s="39">
        <f t="shared" si="47"/>
        <v>1.1650222284472251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7154785</v>
      </c>
      <c r="E188" s="33">
        <v>6738840</v>
      </c>
      <c r="F188" s="33">
        <v>1198506</v>
      </c>
      <c r="G188" s="38">
        <f t="shared" si="40"/>
        <v>0.16751111319208054</v>
      </c>
      <c r="H188" s="33">
        <v>1354716</v>
      </c>
      <c r="I188" s="38">
        <f t="shared" si="41"/>
        <v>0.1893440543636182</v>
      </c>
      <c r="J188" s="33">
        <v>1265455</v>
      </c>
      <c r="K188" s="38">
        <f t="shared" si="42"/>
        <v>0.18778528648847576</v>
      </c>
      <c r="L188" s="33">
        <v>1335649</v>
      </c>
      <c r="M188" s="38">
        <f t="shared" si="43"/>
        <v>0.1982016192697853</v>
      </c>
      <c r="N188" s="33">
        <f t="shared" si="44"/>
        <v>5154326</v>
      </c>
      <c r="O188" s="38">
        <f t="shared" si="45"/>
        <v>0.764868434329944</v>
      </c>
      <c r="P188" s="33">
        <v>1259481</v>
      </c>
      <c r="Q188" s="33">
        <v>7004858</v>
      </c>
      <c r="R188" s="33">
        <v>7024858</v>
      </c>
      <c r="S188" s="33">
        <v>4957321</v>
      </c>
      <c r="T188" s="38">
        <f t="shared" si="46"/>
        <v>0.70568273408515869</v>
      </c>
      <c r="U188" s="38">
        <f t="shared" si="47"/>
        <v>6.0475703881201825E-2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21080000</v>
      </c>
      <c r="F190" s="33">
        <v>4433188</v>
      </c>
      <c r="G190" s="38">
        <f t="shared" si="40"/>
        <v>0.20195836180584029</v>
      </c>
      <c r="H190" s="33">
        <v>5452349</v>
      </c>
      <c r="I190" s="38">
        <f t="shared" si="41"/>
        <v>0.24838727165049429</v>
      </c>
      <c r="J190" s="33">
        <v>4407178</v>
      </c>
      <c r="K190" s="38">
        <f t="shared" si="42"/>
        <v>0.209069165085389</v>
      </c>
      <c r="L190" s="33">
        <v>5069044</v>
      </c>
      <c r="M190" s="38">
        <f t="shared" si="43"/>
        <v>0.24046698292220114</v>
      </c>
      <c r="N190" s="33">
        <f t="shared" si="44"/>
        <v>19361759</v>
      </c>
      <c r="O190" s="38">
        <f t="shared" si="45"/>
        <v>0.91848951612903229</v>
      </c>
      <c r="P190" s="33">
        <v>5014474</v>
      </c>
      <c r="Q190" s="33">
        <v>17473000</v>
      </c>
      <c r="R190" s="33">
        <v>21044000</v>
      </c>
      <c r="S190" s="33">
        <v>19570740</v>
      </c>
      <c r="T190" s="38">
        <f t="shared" si="46"/>
        <v>0.9299914464930622</v>
      </c>
      <c r="U190" s="38">
        <f t="shared" si="47"/>
        <v>1.0882497346680786E-2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29105785</v>
      </c>
      <c r="E191" s="34">
        <f>SUM(E186:E190)</f>
        <v>27818840</v>
      </c>
      <c r="F191" s="34">
        <f>SUM(F186:F190)</f>
        <v>5631694</v>
      </c>
      <c r="G191" s="39">
        <f t="shared" si="40"/>
        <v>0.19349053804939464</v>
      </c>
      <c r="H191" s="34">
        <f>SUM(H186:H190)</f>
        <v>6807065</v>
      </c>
      <c r="I191" s="39">
        <f t="shared" si="41"/>
        <v>0.23387326608782413</v>
      </c>
      <c r="J191" s="34">
        <f>SUM(J186:J190)</f>
        <v>5672633</v>
      </c>
      <c r="K191" s="39">
        <f t="shared" si="42"/>
        <v>0.20391335512192457</v>
      </c>
      <c r="L191" s="34">
        <f>SUM(L186:L190)</f>
        <v>6404693</v>
      </c>
      <c r="M191" s="39">
        <f t="shared" si="43"/>
        <v>0.23022861485238061</v>
      </c>
      <c r="N191" s="34">
        <f t="shared" si="44"/>
        <v>24516085</v>
      </c>
      <c r="O191" s="39">
        <f t="shared" si="45"/>
        <v>0.88127632208963425</v>
      </c>
      <c r="P191" s="34">
        <f>SUM(P186:P190)</f>
        <v>6273955</v>
      </c>
      <c r="Q191" s="34">
        <f>SUM(Q186:Q190)</f>
        <v>24477858</v>
      </c>
      <c r="R191" s="34">
        <f>SUM(R186:R190)</f>
        <v>28068858</v>
      </c>
      <c r="S191" s="34">
        <f>SUM(S186:S190)</f>
        <v>24528061</v>
      </c>
      <c r="T191" s="39">
        <f t="shared" si="46"/>
        <v>0.87385318633198406</v>
      </c>
      <c r="U191" s="39">
        <f t="shared" si="47"/>
        <v>2.0838211303715104E-2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22217702</v>
      </c>
      <c r="E197" s="33">
        <v>23987730</v>
      </c>
      <c r="F197" s="33">
        <v>5487630</v>
      </c>
      <c r="G197" s="38">
        <f t="shared" si="40"/>
        <v>0.24699359096633847</v>
      </c>
      <c r="H197" s="33">
        <v>5570797</v>
      </c>
      <c r="I197" s="38">
        <f t="shared" si="41"/>
        <v>0.25073686738619505</v>
      </c>
      <c r="J197" s="33">
        <v>6168430</v>
      </c>
      <c r="K197" s="38">
        <f t="shared" si="42"/>
        <v>0.25714938428938461</v>
      </c>
      <c r="L197" s="33">
        <v>4270886</v>
      </c>
      <c r="M197" s="38">
        <f t="shared" si="43"/>
        <v>0.17804460863950028</v>
      </c>
      <c r="N197" s="33">
        <f t="shared" si="44"/>
        <v>21497743</v>
      </c>
      <c r="O197" s="38">
        <f t="shared" si="45"/>
        <v>0.89619747262454597</v>
      </c>
      <c r="P197" s="33">
        <v>6914874</v>
      </c>
      <c r="Q197" s="33">
        <v>25024440</v>
      </c>
      <c r="R197" s="33">
        <v>21909739</v>
      </c>
      <c r="S197" s="33">
        <v>22709093</v>
      </c>
      <c r="T197" s="38">
        <f t="shared" si="46"/>
        <v>1.0364839581156124</v>
      </c>
      <c r="U197" s="38">
        <f t="shared" si="47"/>
        <v>-0.38236242627125239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22217702</v>
      </c>
      <c r="E198" s="34">
        <f>SUM(E192:E197)</f>
        <v>23987730</v>
      </c>
      <c r="F198" s="34">
        <f>SUM(F192:F197)</f>
        <v>5487630</v>
      </c>
      <c r="G198" s="39">
        <f t="shared" si="40"/>
        <v>0.24699359096633847</v>
      </c>
      <c r="H198" s="34">
        <f>SUM(H192:H197)</f>
        <v>5570797</v>
      </c>
      <c r="I198" s="39">
        <f t="shared" si="41"/>
        <v>0.25073686738619505</v>
      </c>
      <c r="J198" s="34">
        <f>SUM(J192:J197)</f>
        <v>6168430</v>
      </c>
      <c r="K198" s="39">
        <f t="shared" si="42"/>
        <v>0.25714938428938461</v>
      </c>
      <c r="L198" s="34">
        <f>SUM(L192:L197)</f>
        <v>4270886</v>
      </c>
      <c r="M198" s="39">
        <f t="shared" si="43"/>
        <v>0.17804460863950028</v>
      </c>
      <c r="N198" s="34">
        <f t="shared" si="44"/>
        <v>21497743</v>
      </c>
      <c r="O198" s="39">
        <f t="shared" si="45"/>
        <v>0.89619747262454597</v>
      </c>
      <c r="P198" s="34">
        <f>SUM(P192:P197)</f>
        <v>6914874</v>
      </c>
      <c r="Q198" s="34">
        <f>SUM(Q192:Q197)</f>
        <v>25024440</v>
      </c>
      <c r="R198" s="34">
        <f>SUM(R192:R197)</f>
        <v>21909739</v>
      </c>
      <c r="S198" s="34">
        <f>SUM(S192:S197)</f>
        <v>22709093</v>
      </c>
      <c r="T198" s="39">
        <f t="shared" si="46"/>
        <v>1.0364839581156124</v>
      </c>
      <c r="U198" s="39">
        <f t="shared" si="47"/>
        <v>-0.38236242627125239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5891231</v>
      </c>
      <c r="E199" s="33">
        <v>5902636</v>
      </c>
      <c r="F199" s="33">
        <v>1144045</v>
      </c>
      <c r="G199" s="38">
        <f t="shared" si="40"/>
        <v>0.19419455797947832</v>
      </c>
      <c r="H199" s="33">
        <v>1459703</v>
      </c>
      <c r="I199" s="38">
        <f t="shared" si="41"/>
        <v>0.24777554979595945</v>
      </c>
      <c r="J199" s="33">
        <v>1112629</v>
      </c>
      <c r="K199" s="38">
        <f t="shared" si="42"/>
        <v>0.18849696982839531</v>
      </c>
      <c r="L199" s="33">
        <v>1122031</v>
      </c>
      <c r="M199" s="38">
        <f t="shared" si="43"/>
        <v>0.19008981749848711</v>
      </c>
      <c r="N199" s="33">
        <f t="shared" si="44"/>
        <v>4838408</v>
      </c>
      <c r="O199" s="38">
        <f t="shared" si="45"/>
        <v>0.81970292594698368</v>
      </c>
      <c r="P199" s="33">
        <v>1000439</v>
      </c>
      <c r="Q199" s="33">
        <v>4793596</v>
      </c>
      <c r="R199" s="33">
        <v>5541146</v>
      </c>
      <c r="S199" s="33">
        <v>4221605</v>
      </c>
      <c r="T199" s="38">
        <f t="shared" si="46"/>
        <v>0.76186496439545182</v>
      </c>
      <c r="U199" s="38">
        <f t="shared" si="47"/>
        <v>0.12153864453504903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5891231</v>
      </c>
      <c r="E204" s="34">
        <f>SUM(E199:E203)</f>
        <v>5902636</v>
      </c>
      <c r="F204" s="34">
        <f>SUM(F199:F203)</f>
        <v>1144045</v>
      </c>
      <c r="G204" s="39">
        <f t="shared" si="40"/>
        <v>0.19419455797947832</v>
      </c>
      <c r="H204" s="34">
        <f>SUM(H199:H203)</f>
        <v>1459703</v>
      </c>
      <c r="I204" s="39">
        <f t="shared" si="41"/>
        <v>0.24777554979595945</v>
      </c>
      <c r="J204" s="34">
        <f>SUM(J199:J203)</f>
        <v>1112629</v>
      </c>
      <c r="K204" s="39">
        <f t="shared" si="42"/>
        <v>0.18849696982839531</v>
      </c>
      <c r="L204" s="34">
        <f>SUM(L199:L203)</f>
        <v>1122031</v>
      </c>
      <c r="M204" s="39">
        <f t="shared" si="43"/>
        <v>0.19008981749848711</v>
      </c>
      <c r="N204" s="34">
        <f t="shared" si="44"/>
        <v>4838408</v>
      </c>
      <c r="O204" s="39">
        <f t="shared" si="45"/>
        <v>0.81970292594698368</v>
      </c>
      <c r="P204" s="34">
        <f>SUM(P199:P203)</f>
        <v>1000439</v>
      </c>
      <c r="Q204" s="34">
        <f>SUM(Q199:Q203)</f>
        <v>4793596</v>
      </c>
      <c r="R204" s="34">
        <f>SUM(R199:R203)</f>
        <v>5541146</v>
      </c>
      <c r="S204" s="34">
        <f>SUM(S199:S203)</f>
        <v>4221605</v>
      </c>
      <c r="T204" s="39">
        <f t="shared" si="46"/>
        <v>0.76186496439545182</v>
      </c>
      <c r="U204" s="39">
        <f t="shared" si="47"/>
        <v>0.12153864453504903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127944196</v>
      </c>
      <c r="E205" s="34">
        <f>SUM(E173:E178,E180:E184,E186:E190,E192:E197,E199:E203)</f>
        <v>123690537</v>
      </c>
      <c r="F205" s="34">
        <f>SUM(F173:F178,F180:F184,F186:F190,F192:F197,F199:F203)</f>
        <v>27272590</v>
      </c>
      <c r="G205" s="39">
        <f t="shared" si="40"/>
        <v>0.213160040491403</v>
      </c>
      <c r="H205" s="34">
        <f>SUM(H173:H178,H180:H184,H186:H190,H192:H197,H199:H203)</f>
        <v>29299195</v>
      </c>
      <c r="I205" s="39">
        <f t="shared" si="41"/>
        <v>0.22899979769305048</v>
      </c>
      <c r="J205" s="34">
        <f>SUM(J173:J178,J180:J184,J186:J190,J192:J197,J199:J203)</f>
        <v>28960179</v>
      </c>
      <c r="K205" s="39">
        <f t="shared" si="42"/>
        <v>0.23413415207341204</v>
      </c>
      <c r="L205" s="34">
        <f>SUM(L173:L178,L180:L184,L186:L190,L192:L197,L199:L203)</f>
        <v>26592275</v>
      </c>
      <c r="M205" s="39">
        <f t="shared" si="43"/>
        <v>0.21499037553697417</v>
      </c>
      <c r="N205" s="34">
        <f t="shared" si="44"/>
        <v>112124239</v>
      </c>
      <c r="O205" s="39">
        <f t="shared" si="45"/>
        <v>0.90649003326746003</v>
      </c>
      <c r="P205" s="34">
        <f>SUM(P173:P178,P180:P184,P186:P190,P192:P197,P199:P203)</f>
        <v>27707423</v>
      </c>
      <c r="Q205" s="34">
        <f>SUM(Q173:Q178,Q180:Q184,Q186:Q190,Q192:Q197,Q199:Q203)</f>
        <v>118341005</v>
      </c>
      <c r="R205" s="34">
        <f>SUM(R173:R178,R180:R184,R186:R190,R192:R197,R199:R203)</f>
        <v>120415481</v>
      </c>
      <c r="S205" s="34">
        <f>SUM(S173:S178,S180:S184,S186:S190,S192:S197,S199:S203)</f>
        <v>107675220</v>
      </c>
      <c r="T205" s="39">
        <f t="shared" si="46"/>
        <v>0.89419748279708322</v>
      </c>
      <c r="U205" s="39">
        <f t="shared" si="47"/>
        <v>-4.0247265146238997E-2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1000000</v>
      </c>
      <c r="E209" s="33">
        <v>256000</v>
      </c>
      <c r="F209" s="33">
        <v>79000</v>
      </c>
      <c r="G209" s="38">
        <f t="shared" si="48"/>
        <v>7.9000000000000001E-2</v>
      </c>
      <c r="H209" s="33">
        <v>0</v>
      </c>
      <c r="I209" s="38">
        <f t="shared" si="49"/>
        <v>0</v>
      </c>
      <c r="J209" s="33">
        <v>16900</v>
      </c>
      <c r="K209" s="38">
        <f t="shared" si="50"/>
        <v>6.6015624999999994E-2</v>
      </c>
      <c r="L209" s="33">
        <v>0</v>
      </c>
      <c r="M209" s="38">
        <f t="shared" si="51"/>
        <v>0</v>
      </c>
      <c r="N209" s="33">
        <f t="shared" si="52"/>
        <v>95900</v>
      </c>
      <c r="O209" s="38">
        <f t="shared" si="53"/>
        <v>0.37460937500000002</v>
      </c>
      <c r="P209" s="33">
        <v>403936</v>
      </c>
      <c r="Q209" s="33">
        <v>0</v>
      </c>
      <c r="R209" s="33">
        <v>3546000</v>
      </c>
      <c r="S209" s="33">
        <v>586936</v>
      </c>
      <c r="T209" s="38">
        <f t="shared" si="54"/>
        <v>0.16552058657642413</v>
      </c>
      <c r="U209" s="38">
        <f t="shared" si="55"/>
        <v>-1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1058073</v>
      </c>
      <c r="E214" s="33">
        <v>1160073</v>
      </c>
      <c r="F214" s="33">
        <v>59437</v>
      </c>
      <c r="G214" s="38">
        <f t="shared" si="48"/>
        <v>5.6174762988943104E-2</v>
      </c>
      <c r="H214" s="33">
        <v>324731</v>
      </c>
      <c r="I214" s="38">
        <f t="shared" si="49"/>
        <v>0.30690793546381018</v>
      </c>
      <c r="J214" s="33">
        <v>275722</v>
      </c>
      <c r="K214" s="38">
        <f t="shared" si="50"/>
        <v>0.23767642208723072</v>
      </c>
      <c r="L214" s="33">
        <v>333898</v>
      </c>
      <c r="M214" s="38">
        <f t="shared" si="51"/>
        <v>0.28782499032388481</v>
      </c>
      <c r="N214" s="33">
        <f t="shared" si="52"/>
        <v>993788</v>
      </c>
      <c r="O214" s="38">
        <f t="shared" si="53"/>
        <v>0.8566598826108357</v>
      </c>
      <c r="P214" s="33">
        <v>288708</v>
      </c>
      <c r="Q214" s="33">
        <v>1489032</v>
      </c>
      <c r="R214" s="33">
        <v>1506152</v>
      </c>
      <c r="S214" s="33">
        <v>918134</v>
      </c>
      <c r="T214" s="38">
        <f t="shared" si="54"/>
        <v>0.60958920480801404</v>
      </c>
      <c r="U214" s="38">
        <f t="shared" si="55"/>
        <v>0.15652493176496662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29636460</v>
      </c>
      <c r="E215" s="33">
        <v>29136460</v>
      </c>
      <c r="F215" s="33">
        <v>6338713</v>
      </c>
      <c r="G215" s="38">
        <f t="shared" si="48"/>
        <v>0.21388225854234952</v>
      </c>
      <c r="H215" s="33">
        <v>7396086</v>
      </c>
      <c r="I215" s="38">
        <f t="shared" si="49"/>
        <v>0.24956037259510752</v>
      </c>
      <c r="J215" s="33">
        <v>7528578</v>
      </c>
      <c r="K215" s="38">
        <f t="shared" si="50"/>
        <v>0.25839027802279341</v>
      </c>
      <c r="L215" s="33">
        <v>7355946</v>
      </c>
      <c r="M215" s="38">
        <f t="shared" si="51"/>
        <v>0.25246533037987456</v>
      </c>
      <c r="N215" s="33">
        <f t="shared" si="52"/>
        <v>28619323</v>
      </c>
      <c r="O215" s="38">
        <f t="shared" si="53"/>
        <v>0.98225120690708478</v>
      </c>
      <c r="P215" s="33">
        <v>2674994</v>
      </c>
      <c r="Q215" s="33">
        <v>26103517</v>
      </c>
      <c r="R215" s="33">
        <v>27769017</v>
      </c>
      <c r="S215" s="33">
        <v>22661997</v>
      </c>
      <c r="T215" s="38">
        <f t="shared" si="54"/>
        <v>0.81608927676482035</v>
      </c>
      <c r="U215" s="38">
        <f t="shared" si="55"/>
        <v>1.7498925231234161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31694533</v>
      </c>
      <c r="E216" s="34">
        <f>SUM(E208:E215)</f>
        <v>30552533</v>
      </c>
      <c r="F216" s="34">
        <f>SUM(F208:F215)</f>
        <v>6477150</v>
      </c>
      <c r="G216" s="39">
        <f t="shared" si="48"/>
        <v>0.20436174276491154</v>
      </c>
      <c r="H216" s="34">
        <f>SUM(H208:H215)</f>
        <v>7720817</v>
      </c>
      <c r="I216" s="39">
        <f t="shared" si="49"/>
        <v>0.24360090744987473</v>
      </c>
      <c r="J216" s="34">
        <f>SUM(J208:J215)</f>
        <v>7821200</v>
      </c>
      <c r="K216" s="39">
        <f t="shared" si="50"/>
        <v>0.25599186817014485</v>
      </c>
      <c r="L216" s="34">
        <f>SUM(L208:L215)</f>
        <v>7689844</v>
      </c>
      <c r="M216" s="39">
        <f t="shared" si="51"/>
        <v>0.25169251924218528</v>
      </c>
      <c r="N216" s="34">
        <f t="shared" si="52"/>
        <v>29709011</v>
      </c>
      <c r="O216" s="39">
        <f t="shared" si="53"/>
        <v>0.97239109438160165</v>
      </c>
      <c r="P216" s="34">
        <f>SUM(P208:P215)</f>
        <v>3367638</v>
      </c>
      <c r="Q216" s="34">
        <f>SUM(Q208:Q215)</f>
        <v>27592549</v>
      </c>
      <c r="R216" s="34">
        <f>SUM(R208:R215)</f>
        <v>32821169</v>
      </c>
      <c r="S216" s="34">
        <f>SUM(S208:S215)</f>
        <v>24167067</v>
      </c>
      <c r="T216" s="39">
        <f t="shared" si="54"/>
        <v>0.73632560132151292</v>
      </c>
      <c r="U216" s="39">
        <f t="shared" si="55"/>
        <v>1.2834532690271341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20916</v>
      </c>
      <c r="E217" s="33">
        <v>735282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638145</v>
      </c>
      <c r="Q217" s="33">
        <v>715188</v>
      </c>
      <c r="R217" s="33">
        <v>3089498</v>
      </c>
      <c r="S217" s="33">
        <v>2271344</v>
      </c>
      <c r="T217" s="38">
        <f t="shared" si="54"/>
        <v>0.73518222054197802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5177928</v>
      </c>
      <c r="E220" s="33">
        <v>5177928</v>
      </c>
      <c r="F220" s="33">
        <v>67419</v>
      </c>
      <c r="G220" s="38">
        <f t="shared" si="48"/>
        <v>1.302045914891053E-2</v>
      </c>
      <c r="H220" s="33">
        <v>0</v>
      </c>
      <c r="I220" s="38">
        <f t="shared" si="49"/>
        <v>0</v>
      </c>
      <c r="J220" s="33">
        <v>24174</v>
      </c>
      <c r="K220" s="38">
        <f t="shared" si="50"/>
        <v>4.668662831928138E-3</v>
      </c>
      <c r="L220" s="33">
        <v>3311682</v>
      </c>
      <c r="M220" s="38">
        <f t="shared" si="51"/>
        <v>0.6395766800928866</v>
      </c>
      <c r="N220" s="33">
        <f t="shared" si="52"/>
        <v>3403275</v>
      </c>
      <c r="O220" s="38">
        <f t="shared" si="53"/>
        <v>0.6572658020737252</v>
      </c>
      <c r="P220" s="33">
        <v>147911</v>
      </c>
      <c r="Q220" s="33">
        <v>465804</v>
      </c>
      <c r="R220" s="33">
        <v>470268</v>
      </c>
      <c r="S220" s="33">
        <v>389575</v>
      </c>
      <c r="T220" s="38">
        <f t="shared" si="54"/>
        <v>0.82841060841902914</v>
      </c>
      <c r="U220" s="38">
        <f t="shared" si="55"/>
        <v>21.389693802354117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36044230</v>
      </c>
      <c r="E223" s="33">
        <v>38657570</v>
      </c>
      <c r="F223" s="33">
        <v>9091942</v>
      </c>
      <c r="G223" s="38">
        <f t="shared" si="48"/>
        <v>0.25224403462079786</v>
      </c>
      <c r="H223" s="33">
        <v>8810245</v>
      </c>
      <c r="I223" s="38">
        <f t="shared" si="49"/>
        <v>0.24442871993658902</v>
      </c>
      <c r="J223" s="33">
        <v>6774481</v>
      </c>
      <c r="K223" s="38">
        <f t="shared" si="50"/>
        <v>0.1752433223298826</v>
      </c>
      <c r="L223" s="33">
        <v>9071251</v>
      </c>
      <c r="M223" s="38">
        <f t="shared" si="51"/>
        <v>0.23465652393567418</v>
      </c>
      <c r="N223" s="33">
        <f t="shared" si="52"/>
        <v>33747919</v>
      </c>
      <c r="O223" s="38">
        <f t="shared" si="53"/>
        <v>0.87299638854692629</v>
      </c>
      <c r="P223" s="33">
        <v>8781741</v>
      </c>
      <c r="Q223" s="33">
        <v>31506449</v>
      </c>
      <c r="R223" s="33">
        <v>32163449</v>
      </c>
      <c r="S223" s="33">
        <v>32208567</v>
      </c>
      <c r="T223" s="38">
        <f t="shared" si="54"/>
        <v>1.0014027724452064</v>
      </c>
      <c r="U223" s="38">
        <f t="shared" si="55"/>
        <v>3.2967266969044173E-2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41243074</v>
      </c>
      <c r="E224" s="34">
        <f>SUM(E217:E223)</f>
        <v>44570780</v>
      </c>
      <c r="F224" s="34">
        <f>SUM(F217:F223)</f>
        <v>9159361</v>
      </c>
      <c r="G224" s="39">
        <f t="shared" si="48"/>
        <v>0.22208240346003308</v>
      </c>
      <c r="H224" s="34">
        <f>SUM(H217:H223)</f>
        <v>8810245</v>
      </c>
      <c r="I224" s="39">
        <f t="shared" si="49"/>
        <v>0.21361756400601953</v>
      </c>
      <c r="J224" s="34">
        <f>SUM(J217:J223)</f>
        <v>6798655</v>
      </c>
      <c r="K224" s="39">
        <f t="shared" si="50"/>
        <v>0.15253614587853298</v>
      </c>
      <c r="L224" s="34">
        <f>SUM(L217:L223)</f>
        <v>12382933</v>
      </c>
      <c r="M224" s="39">
        <f t="shared" si="51"/>
        <v>0.27782625747182349</v>
      </c>
      <c r="N224" s="34">
        <f t="shared" si="52"/>
        <v>37151194</v>
      </c>
      <c r="O224" s="39">
        <f t="shared" si="53"/>
        <v>0.83353250717173899</v>
      </c>
      <c r="P224" s="34">
        <f>SUM(P217:P223)</f>
        <v>9567797</v>
      </c>
      <c r="Q224" s="34">
        <f>SUM(Q217:Q223)</f>
        <v>32687441</v>
      </c>
      <c r="R224" s="34">
        <f>SUM(R217:R223)</f>
        <v>35723215</v>
      </c>
      <c r="S224" s="34">
        <f>SUM(S217:S223)</f>
        <v>34869486</v>
      </c>
      <c r="T224" s="39">
        <f t="shared" si="54"/>
        <v>0.97610156308719698</v>
      </c>
      <c r="U224" s="39">
        <f t="shared" si="55"/>
        <v>0.29423032282143935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</v>
      </c>
      <c r="E225" s="33">
        <v>200000</v>
      </c>
      <c r="F225" s="33">
        <v>15552</v>
      </c>
      <c r="G225" s="38">
        <f t="shared" si="48"/>
        <v>3.1104E-2</v>
      </c>
      <c r="H225" s="33">
        <v>23508</v>
      </c>
      <c r="I225" s="38">
        <f t="shared" si="49"/>
        <v>4.7016000000000002E-2</v>
      </c>
      <c r="J225" s="33">
        <v>14692</v>
      </c>
      <c r="K225" s="38">
        <f t="shared" si="50"/>
        <v>7.3459999999999998E-2</v>
      </c>
      <c r="L225" s="33">
        <v>24087</v>
      </c>
      <c r="M225" s="38">
        <f t="shared" si="51"/>
        <v>0.120435</v>
      </c>
      <c r="N225" s="33">
        <f t="shared" si="52"/>
        <v>77839</v>
      </c>
      <c r="O225" s="38">
        <f t="shared" si="53"/>
        <v>0.38919500000000001</v>
      </c>
      <c r="P225" s="33">
        <v>0</v>
      </c>
      <c r="Q225" s="33">
        <v>750000</v>
      </c>
      <c r="R225" s="33">
        <v>750000</v>
      </c>
      <c r="S225" s="33">
        <v>396516</v>
      </c>
      <c r="T225" s="38">
        <f t="shared" si="54"/>
        <v>0.52868800000000005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14321213</v>
      </c>
      <c r="E226" s="33">
        <v>13430143</v>
      </c>
      <c r="F226" s="33">
        <v>3413777</v>
      </c>
      <c r="G226" s="38">
        <f t="shared" si="48"/>
        <v>0.23837205689210822</v>
      </c>
      <c r="H226" s="33">
        <v>4151614</v>
      </c>
      <c r="I226" s="38">
        <f t="shared" si="49"/>
        <v>0.28989262292237394</v>
      </c>
      <c r="J226" s="33">
        <v>2240787</v>
      </c>
      <c r="K226" s="38">
        <f t="shared" si="50"/>
        <v>0.16684759052826167</v>
      </c>
      <c r="L226" s="33">
        <v>4503710</v>
      </c>
      <c r="M226" s="38">
        <f t="shared" si="51"/>
        <v>0.33534341369261667</v>
      </c>
      <c r="N226" s="33">
        <f t="shared" si="52"/>
        <v>14309888</v>
      </c>
      <c r="O226" s="38">
        <f t="shared" si="53"/>
        <v>1.0655052593259804</v>
      </c>
      <c r="P226" s="33">
        <v>3432103</v>
      </c>
      <c r="Q226" s="33">
        <v>12956069</v>
      </c>
      <c r="R226" s="33">
        <v>13060731</v>
      </c>
      <c r="S226" s="33">
        <v>13718274</v>
      </c>
      <c r="T226" s="38">
        <f t="shared" si="54"/>
        <v>1.0503450381146353</v>
      </c>
      <c r="U226" s="38">
        <f t="shared" si="55"/>
        <v>0.31223043131281325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3175130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1998</v>
      </c>
      <c r="Q227" s="33">
        <v>9228596</v>
      </c>
      <c r="R227" s="33">
        <v>9228596</v>
      </c>
      <c r="S227" s="33">
        <v>1998</v>
      </c>
      <c r="T227" s="38">
        <f t="shared" si="54"/>
        <v>2.1650097154540083E-4</v>
      </c>
      <c r="U227" s="38">
        <f t="shared" si="55"/>
        <v>-1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33015146</v>
      </c>
      <c r="E229" s="33">
        <v>33780008</v>
      </c>
      <c r="F229" s="33">
        <v>6947493</v>
      </c>
      <c r="G229" s="38">
        <f t="shared" si="48"/>
        <v>0.21043350830555163</v>
      </c>
      <c r="H229" s="33">
        <v>9277210</v>
      </c>
      <c r="I229" s="38">
        <f t="shared" si="49"/>
        <v>0.28099860591257114</v>
      </c>
      <c r="J229" s="33">
        <v>7398305</v>
      </c>
      <c r="K229" s="38">
        <f t="shared" si="50"/>
        <v>0.21901430573965525</v>
      </c>
      <c r="L229" s="33">
        <v>7995376</v>
      </c>
      <c r="M229" s="38">
        <f t="shared" si="51"/>
        <v>0.23668958278517874</v>
      </c>
      <c r="N229" s="33">
        <f t="shared" si="52"/>
        <v>31618384</v>
      </c>
      <c r="O229" s="38">
        <f t="shared" si="53"/>
        <v>0.93600877773622793</v>
      </c>
      <c r="P229" s="33">
        <v>6572866</v>
      </c>
      <c r="Q229" s="33">
        <v>30012469</v>
      </c>
      <c r="R229" s="33">
        <v>33831939</v>
      </c>
      <c r="S229" s="33">
        <v>29786900</v>
      </c>
      <c r="T229" s="38">
        <f t="shared" si="54"/>
        <v>0.88043726964629487</v>
      </c>
      <c r="U229" s="38">
        <f t="shared" si="55"/>
        <v>0.21642157317675426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51011489</v>
      </c>
      <c r="E230" s="34">
        <f>SUM(E225:E229)</f>
        <v>47410151</v>
      </c>
      <c r="F230" s="34">
        <f>SUM(F225:F229)</f>
        <v>10376822</v>
      </c>
      <c r="G230" s="39">
        <f t="shared" si="48"/>
        <v>0.20342127241178942</v>
      </c>
      <c r="H230" s="34">
        <f>SUM(H225:H229)</f>
        <v>13452332</v>
      </c>
      <c r="I230" s="39">
        <f t="shared" si="49"/>
        <v>0.26371180813796674</v>
      </c>
      <c r="J230" s="34">
        <f>SUM(J225:J229)</f>
        <v>9653784</v>
      </c>
      <c r="K230" s="39">
        <f t="shared" si="50"/>
        <v>0.20362272206220142</v>
      </c>
      <c r="L230" s="34">
        <f>SUM(L225:L229)</f>
        <v>12523173</v>
      </c>
      <c r="M230" s="39">
        <f t="shared" si="51"/>
        <v>0.26414539367318191</v>
      </c>
      <c r="N230" s="34">
        <f t="shared" si="52"/>
        <v>46006111</v>
      </c>
      <c r="O230" s="39">
        <f t="shared" si="53"/>
        <v>0.97038524513452828</v>
      </c>
      <c r="P230" s="34">
        <f>SUM(P225:P229)</f>
        <v>10006967</v>
      </c>
      <c r="Q230" s="34">
        <f>SUM(Q225:Q229)</f>
        <v>52947134</v>
      </c>
      <c r="R230" s="34">
        <f>SUM(R225:R229)</f>
        <v>56871266</v>
      </c>
      <c r="S230" s="34">
        <f>SUM(S225:S229)</f>
        <v>43903688</v>
      </c>
      <c r="T230" s="39">
        <f t="shared" si="54"/>
        <v>0.77198365867220187</v>
      </c>
      <c r="U230" s="39">
        <f t="shared" si="55"/>
        <v>0.25144541797729514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123949096</v>
      </c>
      <c r="E231" s="34">
        <f>SUM(E208:E215,E217:E223,E225:E229)</f>
        <v>122533464</v>
      </c>
      <c r="F231" s="34">
        <f>SUM(F208:F215,F217:F223,F225:F229)</f>
        <v>26013333</v>
      </c>
      <c r="G231" s="39">
        <f t="shared" si="48"/>
        <v>0.20987109901955234</v>
      </c>
      <c r="H231" s="34">
        <f>SUM(H208:H215,H217:H223,H225:H229)</f>
        <v>29983394</v>
      </c>
      <c r="I231" s="39">
        <f t="shared" si="49"/>
        <v>0.24190086872436731</v>
      </c>
      <c r="J231" s="34">
        <f>SUM(J208:J215,J217:J223,J225:J229)</f>
        <v>24273639</v>
      </c>
      <c r="K231" s="39">
        <f t="shared" si="50"/>
        <v>0.19809803956901112</v>
      </c>
      <c r="L231" s="34">
        <f>SUM(L208:L215,L217:L223,L225:L229)</f>
        <v>32595950</v>
      </c>
      <c r="M231" s="39">
        <f t="shared" si="51"/>
        <v>0.26601671850230235</v>
      </c>
      <c r="N231" s="34">
        <f t="shared" si="52"/>
        <v>112866316</v>
      </c>
      <c r="O231" s="39">
        <f t="shared" si="53"/>
        <v>0.92110605801530265</v>
      </c>
      <c r="P231" s="34">
        <f>SUM(P208:P215,P217:P223,P225:P229)</f>
        <v>22942402</v>
      </c>
      <c r="Q231" s="34">
        <f>SUM(Q208:Q215,Q217:Q223,Q225:Q229)</f>
        <v>113227124</v>
      </c>
      <c r="R231" s="34">
        <f>SUM(R208:R215,R217:R223,R225:R229)</f>
        <v>125415650</v>
      </c>
      <c r="S231" s="34">
        <f>SUM(S208:S215,S217:S223,S225:S229)</f>
        <v>102940241</v>
      </c>
      <c r="T231" s="39">
        <f t="shared" si="54"/>
        <v>0.82079262835220324</v>
      </c>
      <c r="U231" s="39">
        <f t="shared" si="55"/>
        <v>0.42077320413093622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793049</v>
      </c>
      <c r="E234" s="33">
        <v>774636</v>
      </c>
      <c r="F234" s="33">
        <v>0</v>
      </c>
      <c r="G234" s="38">
        <f t="shared" ref="G234:G260" si="56">IF(($D234     =0),0,($F234     /$D234     ))</f>
        <v>0</v>
      </c>
      <c r="H234" s="33">
        <v>170334</v>
      </c>
      <c r="I234" s="38">
        <f t="shared" ref="I234:I260" si="57">IF(($D234     =0),0,($H234     /$D234     ))</f>
        <v>0.21478370188979495</v>
      </c>
      <c r="J234" s="33">
        <v>105226</v>
      </c>
      <c r="K234" s="38">
        <f t="shared" ref="K234:K260" si="58">IF(($E234     =0),0,($J234     /$E234     ))</f>
        <v>0.13583928451556601</v>
      </c>
      <c r="L234" s="33">
        <v>91092</v>
      </c>
      <c r="M234" s="38">
        <f t="shared" ref="M234:M260" si="59">IF(($E234     =0),0,($L234     /$E234     ))</f>
        <v>0.1175932954316608</v>
      </c>
      <c r="N234" s="33">
        <f t="shared" ref="N234:N260" si="60">$F234     +$H234     +$J234     +$L234</f>
        <v>366652</v>
      </c>
      <c r="O234" s="38">
        <f t="shared" ref="O234:O260" si="61">IF(($E234     =0),0,($N234     /$E234     ))</f>
        <v>0.47332166333607012</v>
      </c>
      <c r="P234" s="33">
        <v>99714</v>
      </c>
      <c r="Q234" s="33">
        <v>747591</v>
      </c>
      <c r="R234" s="33">
        <v>677591</v>
      </c>
      <c r="S234" s="33">
        <v>399389</v>
      </c>
      <c r="T234" s="38">
        <f t="shared" ref="T234:T260" si="62">IF(($R234     =0),0,($S234     /$R234     ))</f>
        <v>0.58942488905549217</v>
      </c>
      <c r="U234" s="38">
        <f t="shared" ref="U234:U260" si="63">IF(($P234     =0),0,(($L234     /$P234     )-1))</f>
        <v>-8.6467296467898191E-2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7625032</v>
      </c>
      <c r="E235" s="33">
        <v>7665485</v>
      </c>
      <c r="F235" s="33">
        <v>1917304</v>
      </c>
      <c r="G235" s="38">
        <f t="shared" si="56"/>
        <v>0.25144864965812602</v>
      </c>
      <c r="H235" s="33">
        <v>1856813</v>
      </c>
      <c r="I235" s="38">
        <f t="shared" si="57"/>
        <v>0.24351543704996911</v>
      </c>
      <c r="J235" s="33">
        <v>1624371</v>
      </c>
      <c r="K235" s="38">
        <f t="shared" si="58"/>
        <v>0.21190713960042973</v>
      </c>
      <c r="L235" s="33">
        <v>1650699</v>
      </c>
      <c r="M235" s="38">
        <f t="shared" si="59"/>
        <v>0.21534175593586055</v>
      </c>
      <c r="N235" s="33">
        <f t="shared" si="60"/>
        <v>7049187</v>
      </c>
      <c r="O235" s="38">
        <f t="shared" si="61"/>
        <v>0.91960091240149844</v>
      </c>
      <c r="P235" s="33">
        <v>1656971</v>
      </c>
      <c r="Q235" s="33">
        <v>7561489</v>
      </c>
      <c r="R235" s="33">
        <v>7556489</v>
      </c>
      <c r="S235" s="33">
        <v>7143852</v>
      </c>
      <c r="T235" s="38">
        <f t="shared" si="62"/>
        <v>0.94539302578221185</v>
      </c>
      <c r="U235" s="38">
        <f t="shared" si="63"/>
        <v>-3.7852201396403329E-3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37423446</v>
      </c>
      <c r="E239" s="33">
        <v>37413996</v>
      </c>
      <c r="F239" s="33">
        <v>8898214</v>
      </c>
      <c r="G239" s="38">
        <f t="shared" si="56"/>
        <v>0.2377711021053486</v>
      </c>
      <c r="H239" s="33">
        <v>9439842</v>
      </c>
      <c r="I239" s="38">
        <f t="shared" si="57"/>
        <v>0.25224406111612491</v>
      </c>
      <c r="J239" s="33">
        <v>8960962</v>
      </c>
      <c r="K239" s="38">
        <f t="shared" si="58"/>
        <v>0.23950828454677764</v>
      </c>
      <c r="L239" s="33">
        <v>9904696</v>
      </c>
      <c r="M239" s="38">
        <f t="shared" si="59"/>
        <v>0.26473237448360232</v>
      </c>
      <c r="N239" s="33">
        <f t="shared" si="60"/>
        <v>37203714</v>
      </c>
      <c r="O239" s="38">
        <f t="shared" si="61"/>
        <v>0.99437958992672149</v>
      </c>
      <c r="P239" s="33">
        <v>9803854</v>
      </c>
      <c r="Q239" s="33">
        <v>35234579</v>
      </c>
      <c r="R239" s="33">
        <v>36334579</v>
      </c>
      <c r="S239" s="33">
        <v>34776898</v>
      </c>
      <c r="T239" s="38">
        <f t="shared" si="62"/>
        <v>0.95712951566055027</v>
      </c>
      <c r="U239" s="38">
        <f t="shared" si="63"/>
        <v>1.0285954890801197E-2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45841527</v>
      </c>
      <c r="E240" s="34">
        <f>SUM(E234:E239)</f>
        <v>45854117</v>
      </c>
      <c r="F240" s="34">
        <f>SUM(F234:F239)</f>
        <v>10815518</v>
      </c>
      <c r="G240" s="39">
        <f t="shared" si="56"/>
        <v>0.23593276026778079</v>
      </c>
      <c r="H240" s="34">
        <f>SUM(H234:H239)</f>
        <v>11466989</v>
      </c>
      <c r="I240" s="39">
        <f t="shared" si="57"/>
        <v>0.25014413241513528</v>
      </c>
      <c r="J240" s="34">
        <f>SUM(J234:J239)</f>
        <v>10690559</v>
      </c>
      <c r="K240" s="39">
        <f t="shared" si="58"/>
        <v>0.23314283862450128</v>
      </c>
      <c r="L240" s="34">
        <f>SUM(L234:L239)</f>
        <v>11646487</v>
      </c>
      <c r="M240" s="39">
        <f t="shared" si="59"/>
        <v>0.2539899961436396</v>
      </c>
      <c r="N240" s="34">
        <f t="shared" si="60"/>
        <v>44619553</v>
      </c>
      <c r="O240" s="39">
        <f t="shared" si="61"/>
        <v>0.97307626706670636</v>
      </c>
      <c r="P240" s="34">
        <f>SUM(P234:P239)</f>
        <v>11560539</v>
      </c>
      <c r="Q240" s="34">
        <f>SUM(Q234:Q239)</f>
        <v>43543659</v>
      </c>
      <c r="R240" s="34">
        <f>SUM(R234:R239)</f>
        <v>44568659</v>
      </c>
      <c r="S240" s="34">
        <f>SUM(S234:S239)</f>
        <v>42320139</v>
      </c>
      <c r="T240" s="39">
        <f t="shared" si="62"/>
        <v>0.9495493010009568</v>
      </c>
      <c r="U240" s="39">
        <f t="shared" si="63"/>
        <v>7.4346014489463652E-3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4766665</v>
      </c>
      <c r="F243" s="33">
        <v>208792</v>
      </c>
      <c r="G243" s="38">
        <f t="shared" si="56"/>
        <v>0</v>
      </c>
      <c r="H243" s="33">
        <v>192436</v>
      </c>
      <c r="I243" s="38">
        <f t="shared" si="57"/>
        <v>0</v>
      </c>
      <c r="J243" s="33">
        <v>258963</v>
      </c>
      <c r="K243" s="38">
        <f t="shared" si="58"/>
        <v>5.4327921093678705E-2</v>
      </c>
      <c r="L243" s="33">
        <v>215262</v>
      </c>
      <c r="M243" s="38">
        <f t="shared" si="59"/>
        <v>4.5159875930026551E-2</v>
      </c>
      <c r="N243" s="33">
        <f t="shared" si="60"/>
        <v>875453</v>
      </c>
      <c r="O243" s="38">
        <f t="shared" si="61"/>
        <v>0.18366153274878769</v>
      </c>
      <c r="P243" s="33">
        <v>1014266</v>
      </c>
      <c r="Q243" s="33">
        <v>2540496</v>
      </c>
      <c r="R243" s="33">
        <v>3440496</v>
      </c>
      <c r="S243" s="33">
        <v>3289650</v>
      </c>
      <c r="T243" s="38">
        <f t="shared" si="62"/>
        <v>0.95615574033511452</v>
      </c>
      <c r="U243" s="38">
        <f t="shared" si="63"/>
        <v>-0.78776573403821093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18612758</v>
      </c>
      <c r="E246" s="33">
        <v>18612758</v>
      </c>
      <c r="F246" s="33">
        <v>998275</v>
      </c>
      <c r="G246" s="38">
        <f t="shared" si="56"/>
        <v>5.3633910675677403E-2</v>
      </c>
      <c r="H246" s="33">
        <v>4019427</v>
      </c>
      <c r="I246" s="38">
        <f t="shared" si="57"/>
        <v>0.2159501026124124</v>
      </c>
      <c r="J246" s="33">
        <v>1066755</v>
      </c>
      <c r="K246" s="38">
        <f t="shared" si="58"/>
        <v>5.7313107493258117E-2</v>
      </c>
      <c r="L246" s="33">
        <v>3295835</v>
      </c>
      <c r="M246" s="38">
        <f t="shared" si="59"/>
        <v>0.17707397259449675</v>
      </c>
      <c r="N246" s="33">
        <f t="shared" si="60"/>
        <v>9380292</v>
      </c>
      <c r="O246" s="38">
        <f t="shared" si="61"/>
        <v>0.50397109337584467</v>
      </c>
      <c r="P246" s="33">
        <v>3040777</v>
      </c>
      <c r="Q246" s="33">
        <v>17251163</v>
      </c>
      <c r="R246" s="33">
        <v>17023163</v>
      </c>
      <c r="S246" s="33">
        <v>11758128</v>
      </c>
      <c r="T246" s="38">
        <f t="shared" si="62"/>
        <v>0.69071347081620493</v>
      </c>
      <c r="U246" s="38">
        <f t="shared" si="63"/>
        <v>8.387921902855755E-2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18612758</v>
      </c>
      <c r="E247" s="34">
        <f>SUM(E241:E246)</f>
        <v>23379423</v>
      </c>
      <c r="F247" s="34">
        <f>SUM(F241:F246)</f>
        <v>1207067</v>
      </c>
      <c r="G247" s="39">
        <f t="shared" si="56"/>
        <v>6.4851592654887574E-2</v>
      </c>
      <c r="H247" s="34">
        <f>SUM(H241:H246)</f>
        <v>4211863</v>
      </c>
      <c r="I247" s="39">
        <f t="shared" si="57"/>
        <v>0.22628903250125532</v>
      </c>
      <c r="J247" s="34">
        <f>SUM(J241:J246)</f>
        <v>1325718</v>
      </c>
      <c r="K247" s="39">
        <f t="shared" si="58"/>
        <v>5.6704478977090238E-2</v>
      </c>
      <c r="L247" s="34">
        <f>SUM(L241:L246)</f>
        <v>3511097</v>
      </c>
      <c r="M247" s="39">
        <f t="shared" si="59"/>
        <v>0.15017894154188494</v>
      </c>
      <c r="N247" s="34">
        <f t="shared" si="60"/>
        <v>10255745</v>
      </c>
      <c r="O247" s="39">
        <f t="shared" si="61"/>
        <v>0.43866544525072326</v>
      </c>
      <c r="P247" s="34">
        <f>SUM(P241:P246)</f>
        <v>4055043</v>
      </c>
      <c r="Q247" s="34">
        <f>SUM(Q241:Q246)</f>
        <v>19791659</v>
      </c>
      <c r="R247" s="34">
        <f>SUM(R241:R246)</f>
        <v>20463659</v>
      </c>
      <c r="S247" s="34">
        <f>SUM(S241:S246)</f>
        <v>15047778</v>
      </c>
      <c r="T247" s="39">
        <f t="shared" si="62"/>
        <v>0.73534151443786278</v>
      </c>
      <c r="U247" s="39">
        <f t="shared" si="63"/>
        <v>-0.13414062440274988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76343</v>
      </c>
      <c r="Q251" s="33">
        <v>350000</v>
      </c>
      <c r="R251" s="33">
        <v>350000</v>
      </c>
      <c r="S251" s="33">
        <v>349420</v>
      </c>
      <c r="T251" s="38">
        <f t="shared" si="62"/>
        <v>0.99834285714285709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76343</v>
      </c>
      <c r="Q254" s="34">
        <f>SUM(Q248:Q253)</f>
        <v>350000</v>
      </c>
      <c r="R254" s="34">
        <f>SUM(R248:R253)</f>
        <v>350000</v>
      </c>
      <c r="S254" s="34">
        <f>SUM(S248:S253)</f>
        <v>349420</v>
      </c>
      <c r="T254" s="39">
        <f t="shared" si="62"/>
        <v>0.99834285714285709</v>
      </c>
      <c r="U254" s="39">
        <f t="shared" si="63"/>
        <v>-1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172613</v>
      </c>
      <c r="E255" s="33">
        <v>3135266</v>
      </c>
      <c r="F255" s="33">
        <v>0</v>
      </c>
      <c r="G255" s="38">
        <f t="shared" si="56"/>
        <v>0</v>
      </c>
      <c r="H255" s="33">
        <v>1062</v>
      </c>
      <c r="I255" s="38">
        <f t="shared" si="57"/>
        <v>6.1524914114232413E-3</v>
      </c>
      <c r="J255" s="33">
        <v>5922</v>
      </c>
      <c r="K255" s="38">
        <f t="shared" si="58"/>
        <v>1.8888349505273238E-3</v>
      </c>
      <c r="L255" s="33">
        <v>94236</v>
      </c>
      <c r="M255" s="38">
        <f t="shared" si="59"/>
        <v>3.0056779871309166E-2</v>
      </c>
      <c r="N255" s="33">
        <f t="shared" si="60"/>
        <v>101220</v>
      </c>
      <c r="O255" s="38">
        <f t="shared" si="61"/>
        <v>3.228434206220461E-2</v>
      </c>
      <c r="P255" s="33">
        <v>141070</v>
      </c>
      <c r="Q255" s="33">
        <v>223500</v>
      </c>
      <c r="R255" s="33">
        <v>21512883</v>
      </c>
      <c r="S255" s="33">
        <v>153879</v>
      </c>
      <c r="T255" s="38">
        <f t="shared" si="62"/>
        <v>7.152876720428406E-3</v>
      </c>
      <c r="U255" s="38">
        <f t="shared" si="63"/>
        <v>-0.33199121003757004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163847</v>
      </c>
      <c r="E256" s="33">
        <v>163847</v>
      </c>
      <c r="F256" s="33">
        <v>38574</v>
      </c>
      <c r="G256" s="38">
        <f t="shared" si="56"/>
        <v>0.23542695319413842</v>
      </c>
      <c r="H256" s="33">
        <v>56286</v>
      </c>
      <c r="I256" s="38">
        <f t="shared" si="57"/>
        <v>0.34352780337754124</v>
      </c>
      <c r="J256" s="33">
        <v>43967</v>
      </c>
      <c r="K256" s="38">
        <f t="shared" si="58"/>
        <v>0.26834180668550539</v>
      </c>
      <c r="L256" s="33">
        <v>39926</v>
      </c>
      <c r="M256" s="38">
        <f t="shared" si="59"/>
        <v>0.24367855377272699</v>
      </c>
      <c r="N256" s="33">
        <f t="shared" si="60"/>
        <v>178753</v>
      </c>
      <c r="O256" s="38">
        <f t="shared" si="61"/>
        <v>1.090975117029912</v>
      </c>
      <c r="P256" s="33">
        <v>25774</v>
      </c>
      <c r="Q256" s="33">
        <v>163847</v>
      </c>
      <c r="R256" s="33">
        <v>163847</v>
      </c>
      <c r="S256" s="33">
        <v>155787</v>
      </c>
      <c r="T256" s="38">
        <f t="shared" si="62"/>
        <v>0.95080776578149129</v>
      </c>
      <c r="U256" s="38">
        <f t="shared" si="63"/>
        <v>0.54908046868937688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3778600</v>
      </c>
      <c r="E257" s="33">
        <v>3778600</v>
      </c>
      <c r="F257" s="33">
        <v>540829</v>
      </c>
      <c r="G257" s="38">
        <f t="shared" si="56"/>
        <v>0.14312946593976605</v>
      </c>
      <c r="H257" s="33">
        <v>1433220</v>
      </c>
      <c r="I257" s="38">
        <f t="shared" si="57"/>
        <v>0.37929921134811834</v>
      </c>
      <c r="J257" s="33">
        <v>840998</v>
      </c>
      <c r="K257" s="38">
        <f t="shared" si="58"/>
        <v>0.22256867622929127</v>
      </c>
      <c r="L257" s="33">
        <v>472146</v>
      </c>
      <c r="M257" s="38">
        <f t="shared" si="59"/>
        <v>0.12495262795744455</v>
      </c>
      <c r="N257" s="33">
        <f t="shared" si="60"/>
        <v>3287193</v>
      </c>
      <c r="O257" s="38">
        <f t="shared" si="61"/>
        <v>0.86994998147462022</v>
      </c>
      <c r="P257" s="33">
        <v>3776563</v>
      </c>
      <c r="Q257" s="33">
        <v>4980797</v>
      </c>
      <c r="R257" s="33">
        <v>8955297</v>
      </c>
      <c r="S257" s="33">
        <v>6828334</v>
      </c>
      <c r="T257" s="38">
        <f t="shared" si="62"/>
        <v>0.76249107092707258</v>
      </c>
      <c r="U257" s="38">
        <f t="shared" si="63"/>
        <v>-0.87497997517848902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4115060</v>
      </c>
      <c r="E259" s="34">
        <f>SUM(E255:E258)</f>
        <v>7077713</v>
      </c>
      <c r="F259" s="34">
        <f>SUM(F255:F258)</f>
        <v>579403</v>
      </c>
      <c r="G259" s="39">
        <f t="shared" si="56"/>
        <v>0.1408006201610669</v>
      </c>
      <c r="H259" s="34">
        <f>SUM(H255:H258)</f>
        <v>1490568</v>
      </c>
      <c r="I259" s="39">
        <f t="shared" si="57"/>
        <v>0.36222266504012091</v>
      </c>
      <c r="J259" s="34">
        <f>SUM(J255:J258)</f>
        <v>890887</v>
      </c>
      <c r="K259" s="39">
        <f t="shared" si="58"/>
        <v>0.12587215672633237</v>
      </c>
      <c r="L259" s="34">
        <f>SUM(L255:L258)</f>
        <v>606308</v>
      </c>
      <c r="M259" s="39">
        <f t="shared" si="59"/>
        <v>8.5664394699248192E-2</v>
      </c>
      <c r="N259" s="34">
        <f t="shared" si="60"/>
        <v>3567166</v>
      </c>
      <c r="O259" s="39">
        <f t="shared" si="61"/>
        <v>0.50399980897784358</v>
      </c>
      <c r="P259" s="34">
        <f>SUM(P255:P258)</f>
        <v>3943407</v>
      </c>
      <c r="Q259" s="34">
        <f>SUM(Q255:Q258)</f>
        <v>5368144</v>
      </c>
      <c r="R259" s="34">
        <f>SUM(R255:R258)</f>
        <v>30632027</v>
      </c>
      <c r="S259" s="34">
        <f>SUM(S255:S258)</f>
        <v>7138000</v>
      </c>
      <c r="T259" s="39">
        <f t="shared" si="62"/>
        <v>0.23302408293124055</v>
      </c>
      <c r="U259" s="39">
        <f t="shared" si="63"/>
        <v>-0.84624767364870024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68569345</v>
      </c>
      <c r="E260" s="34">
        <f>SUM(E234:E239,E241:E246,E248:E253,E255:E258)</f>
        <v>76311253</v>
      </c>
      <c r="F260" s="34">
        <f>SUM(F234:F239,F241:F246,F248:F253,F255:F258)</f>
        <v>12601988</v>
      </c>
      <c r="G260" s="39">
        <f t="shared" si="56"/>
        <v>0.18378457603758647</v>
      </c>
      <c r="H260" s="34">
        <f>SUM(H234:H239,H241:H246,H248:H253,H255:H258)</f>
        <v>17169420</v>
      </c>
      <c r="I260" s="39">
        <f t="shared" si="57"/>
        <v>0.25039498335590049</v>
      </c>
      <c r="J260" s="34">
        <f>SUM(J234:J239,J241:J246,J248:J253,J255:J258)</f>
        <v>12907164</v>
      </c>
      <c r="K260" s="39">
        <f t="shared" si="58"/>
        <v>0.16913841003239719</v>
      </c>
      <c r="L260" s="34">
        <f>SUM(L234:L239,L241:L246,L248:L253,L255:L258)</f>
        <v>15763892</v>
      </c>
      <c r="M260" s="39">
        <f t="shared" si="59"/>
        <v>0.20657362289674369</v>
      </c>
      <c r="N260" s="34">
        <f t="shared" si="60"/>
        <v>58442464</v>
      </c>
      <c r="O260" s="39">
        <f t="shared" si="61"/>
        <v>0.7658433285062165</v>
      </c>
      <c r="P260" s="34">
        <f>SUM(P234:P239,P241:P246,P248:P253,P255:P258)</f>
        <v>19635332</v>
      </c>
      <c r="Q260" s="34">
        <f>SUM(Q234:Q239,Q241:Q246,Q248:Q253,Q255:Q258)</f>
        <v>69053462</v>
      </c>
      <c r="R260" s="34">
        <f>SUM(R234:R239,R241:R246,R248:R253,R255:R258)</f>
        <v>96014345</v>
      </c>
      <c r="S260" s="34">
        <f>SUM(S234:S239,S241:S246,S248:S253,S255:S258)</f>
        <v>64855337</v>
      </c>
      <c r="T260" s="39">
        <f t="shared" si="62"/>
        <v>0.67547549275058849</v>
      </c>
      <c r="U260" s="39">
        <f t="shared" si="63"/>
        <v>-0.19716702523797403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1800000</v>
      </c>
      <c r="E263" s="33">
        <v>58145</v>
      </c>
      <c r="F263" s="33">
        <v>58146</v>
      </c>
      <c r="G263" s="38">
        <f t="shared" ref="G263:G299" si="64">IF(($D263     =0),0,($F263     /$D263     ))</f>
        <v>3.2303333333333337E-2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58146</v>
      </c>
      <c r="O263" s="38">
        <f t="shared" ref="O263:O299" si="69">IF(($E263     =0),0,($N263     /$E263     ))</f>
        <v>1.0000171983833519</v>
      </c>
      <c r="P263" s="33">
        <v>35000</v>
      </c>
      <c r="Q263" s="33">
        <v>0</v>
      </c>
      <c r="R263" s="33">
        <v>1200000</v>
      </c>
      <c r="S263" s="33">
        <v>35000</v>
      </c>
      <c r="T263" s="38">
        <f t="shared" ref="T263:T299" si="70">IF(($R263     =0),0,($S263     /$R263     ))</f>
        <v>2.9166666666666667E-2</v>
      </c>
      <c r="U263" s="38">
        <f t="shared" ref="U263:U299" si="71">IF(($P263     =0),0,(($L263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8218528</v>
      </c>
      <c r="E266" s="33">
        <v>8454872</v>
      </c>
      <c r="F266" s="33">
        <v>1724403</v>
      </c>
      <c r="G266" s="38">
        <f t="shared" si="64"/>
        <v>0.20981896028096517</v>
      </c>
      <c r="H266" s="33">
        <v>2504406</v>
      </c>
      <c r="I266" s="38">
        <f t="shared" si="65"/>
        <v>0.304726831860888</v>
      </c>
      <c r="J266" s="33">
        <v>2065655</v>
      </c>
      <c r="K266" s="38">
        <f t="shared" si="66"/>
        <v>0.24431534859427795</v>
      </c>
      <c r="L266" s="33">
        <v>1983599</v>
      </c>
      <c r="M266" s="38">
        <f t="shared" si="67"/>
        <v>0.23461017505646448</v>
      </c>
      <c r="N266" s="33">
        <f t="shared" si="68"/>
        <v>8278063</v>
      </c>
      <c r="O266" s="38">
        <f t="shared" si="69"/>
        <v>0.97908791522804839</v>
      </c>
      <c r="P266" s="33">
        <v>2247259</v>
      </c>
      <c r="Q266" s="33">
        <v>9030953</v>
      </c>
      <c r="R266" s="33">
        <v>8714887</v>
      </c>
      <c r="S266" s="33">
        <v>8345147</v>
      </c>
      <c r="T266" s="38">
        <f t="shared" si="70"/>
        <v>0.95757374708358234</v>
      </c>
      <c r="U266" s="38">
        <f t="shared" si="71"/>
        <v>-0.11732515032757684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10018528</v>
      </c>
      <c r="E267" s="34">
        <f>SUM(E263:E266)</f>
        <v>8513017</v>
      </c>
      <c r="F267" s="34">
        <f>SUM(F263:F266)</f>
        <v>1782549</v>
      </c>
      <c r="G267" s="39">
        <f t="shared" si="64"/>
        <v>0.17792524011511471</v>
      </c>
      <c r="H267" s="34">
        <f>SUM(H263:H266)</f>
        <v>2504406</v>
      </c>
      <c r="I267" s="39">
        <f t="shared" si="65"/>
        <v>0.24997744179584067</v>
      </c>
      <c r="J267" s="34">
        <f>SUM(J263:J266)</f>
        <v>2065655</v>
      </c>
      <c r="K267" s="39">
        <f t="shared" si="66"/>
        <v>0.24264664336979475</v>
      </c>
      <c r="L267" s="34">
        <f>SUM(L263:L266)</f>
        <v>1983599</v>
      </c>
      <c r="M267" s="39">
        <f t="shared" si="67"/>
        <v>0.23300775741432209</v>
      </c>
      <c r="N267" s="34">
        <f t="shared" si="68"/>
        <v>8336209</v>
      </c>
      <c r="O267" s="39">
        <f t="shared" si="69"/>
        <v>0.9792308649213316</v>
      </c>
      <c r="P267" s="34">
        <f>SUM(P263:P266)</f>
        <v>2282259</v>
      </c>
      <c r="Q267" s="34">
        <f>SUM(Q263:Q266)</f>
        <v>9030953</v>
      </c>
      <c r="R267" s="34">
        <f>SUM(R263:R266)</f>
        <v>9914887</v>
      </c>
      <c r="S267" s="34">
        <f>SUM(S263:S266)</f>
        <v>8380147</v>
      </c>
      <c r="T267" s="39">
        <f t="shared" si="70"/>
        <v>0.84520852330440077</v>
      </c>
      <c r="U267" s="39">
        <f t="shared" si="71"/>
        <v>-0.13086157180232394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75000</v>
      </c>
      <c r="E268" s="33">
        <v>78774</v>
      </c>
      <c r="F268" s="33">
        <v>0</v>
      </c>
      <c r="G268" s="38">
        <f t="shared" si="64"/>
        <v>0</v>
      </c>
      <c r="H268" s="33">
        <v>9541</v>
      </c>
      <c r="I268" s="38">
        <f t="shared" si="65"/>
        <v>0.12721333333333334</v>
      </c>
      <c r="J268" s="33">
        <v>14942</v>
      </c>
      <c r="K268" s="38">
        <f t="shared" si="66"/>
        <v>0.18968187473024095</v>
      </c>
      <c r="L268" s="33">
        <v>4967</v>
      </c>
      <c r="M268" s="38">
        <f t="shared" si="67"/>
        <v>6.3053799476984793E-2</v>
      </c>
      <c r="N268" s="33">
        <f t="shared" si="68"/>
        <v>29450</v>
      </c>
      <c r="O268" s="38">
        <f t="shared" si="69"/>
        <v>0.3738543174143753</v>
      </c>
      <c r="P268" s="33">
        <v>14415</v>
      </c>
      <c r="Q268" s="33">
        <v>81588</v>
      </c>
      <c r="R268" s="33">
        <v>81588</v>
      </c>
      <c r="S268" s="33">
        <v>43559</v>
      </c>
      <c r="T268" s="38">
        <f t="shared" si="70"/>
        <v>0.53388978771387952</v>
      </c>
      <c r="U268" s="38">
        <f t="shared" si="71"/>
        <v>-0.65542837322233782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5553733</v>
      </c>
      <c r="E274" s="33">
        <v>5316244</v>
      </c>
      <c r="F274" s="33">
        <v>1179121</v>
      </c>
      <c r="G274" s="38">
        <f t="shared" si="64"/>
        <v>0.21231143088801713</v>
      </c>
      <c r="H274" s="33">
        <v>1415783</v>
      </c>
      <c r="I274" s="38">
        <f t="shared" si="65"/>
        <v>0.25492457055461615</v>
      </c>
      <c r="J274" s="33">
        <v>1263619</v>
      </c>
      <c r="K274" s="38">
        <f t="shared" si="66"/>
        <v>0.23769018126331298</v>
      </c>
      <c r="L274" s="33">
        <v>1360078</v>
      </c>
      <c r="M274" s="38">
        <f t="shared" si="67"/>
        <v>0.25583438231954742</v>
      </c>
      <c r="N274" s="33">
        <f t="shared" si="68"/>
        <v>5218601</v>
      </c>
      <c r="O274" s="38">
        <f t="shared" si="69"/>
        <v>0.98163308531361615</v>
      </c>
      <c r="P274" s="33">
        <v>1227125</v>
      </c>
      <c r="Q274" s="33">
        <v>5540640</v>
      </c>
      <c r="R274" s="33">
        <v>5579282</v>
      </c>
      <c r="S274" s="33">
        <v>5425490</v>
      </c>
      <c r="T274" s="38">
        <f t="shared" si="70"/>
        <v>0.9724351628041028</v>
      </c>
      <c r="U274" s="38">
        <f t="shared" si="71"/>
        <v>0.10834511561576865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5628733</v>
      </c>
      <c r="E275" s="34">
        <f>SUM(E268:E274)</f>
        <v>5395018</v>
      </c>
      <c r="F275" s="34">
        <f>SUM(F268:F274)</f>
        <v>1179121</v>
      </c>
      <c r="G275" s="39">
        <f t="shared" si="64"/>
        <v>0.20948248922093124</v>
      </c>
      <c r="H275" s="34">
        <f>SUM(H268:H274)</f>
        <v>1425324</v>
      </c>
      <c r="I275" s="39">
        <f t="shared" si="65"/>
        <v>0.25322288337357624</v>
      </c>
      <c r="J275" s="34">
        <f>SUM(J268:J274)</f>
        <v>1278561</v>
      </c>
      <c r="K275" s="39">
        <f t="shared" si="66"/>
        <v>0.23698920003603324</v>
      </c>
      <c r="L275" s="34">
        <f>SUM(L268:L274)</f>
        <v>1365045</v>
      </c>
      <c r="M275" s="39">
        <f t="shared" si="67"/>
        <v>0.25301954506917307</v>
      </c>
      <c r="N275" s="34">
        <f t="shared" si="68"/>
        <v>5248051</v>
      </c>
      <c r="O275" s="39">
        <f t="shared" si="69"/>
        <v>0.97275875631925601</v>
      </c>
      <c r="P275" s="34">
        <f>SUM(P268:P274)</f>
        <v>1241540</v>
      </c>
      <c r="Q275" s="34">
        <f>SUM(Q268:Q274)</f>
        <v>5622228</v>
      </c>
      <c r="R275" s="34">
        <f>SUM(R268:R274)</f>
        <v>5660870</v>
      </c>
      <c r="S275" s="34">
        <f>SUM(S268:S274)</f>
        <v>5469049</v>
      </c>
      <c r="T275" s="39">
        <f t="shared" si="70"/>
        <v>0.96611457249504051</v>
      </c>
      <c r="U275" s="39">
        <f t="shared" si="71"/>
        <v>9.9477262109960218E-2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166326</v>
      </c>
      <c r="E278" s="33">
        <v>166326</v>
      </c>
      <c r="F278" s="33">
        <v>16121</v>
      </c>
      <c r="G278" s="38">
        <f t="shared" si="64"/>
        <v>9.6924112886740493E-2</v>
      </c>
      <c r="H278" s="33">
        <v>14939</v>
      </c>
      <c r="I278" s="38">
        <f t="shared" si="65"/>
        <v>8.9817587148130776E-2</v>
      </c>
      <c r="J278" s="33">
        <v>4328</v>
      </c>
      <c r="K278" s="38">
        <f t="shared" si="66"/>
        <v>2.6021187306855213E-2</v>
      </c>
      <c r="L278" s="33">
        <v>0</v>
      </c>
      <c r="M278" s="38">
        <f t="shared" si="67"/>
        <v>0</v>
      </c>
      <c r="N278" s="33">
        <f t="shared" si="68"/>
        <v>35388</v>
      </c>
      <c r="O278" s="38">
        <f t="shared" si="69"/>
        <v>0.21276288734172649</v>
      </c>
      <c r="P278" s="33">
        <v>39536</v>
      </c>
      <c r="Q278" s="33">
        <v>176295</v>
      </c>
      <c r="R278" s="33">
        <v>176295</v>
      </c>
      <c r="S278" s="33">
        <v>56798</v>
      </c>
      <c r="T278" s="38">
        <f t="shared" si="70"/>
        <v>0.32217589835219379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13085</v>
      </c>
      <c r="E279" s="33">
        <v>14185</v>
      </c>
      <c r="F279" s="33">
        <v>7560</v>
      </c>
      <c r="G279" s="38">
        <f t="shared" si="64"/>
        <v>0.57776079480320974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7560</v>
      </c>
      <c r="O279" s="38">
        <f t="shared" si="69"/>
        <v>0.53295734931265426</v>
      </c>
      <c r="P279" s="33">
        <v>0</v>
      </c>
      <c r="Q279" s="33">
        <v>11587</v>
      </c>
      <c r="R279" s="33">
        <v>11587</v>
      </c>
      <c r="S279" s="33">
        <v>5295</v>
      </c>
      <c r="T279" s="38">
        <f t="shared" si="70"/>
        <v>0.45697764736342456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1</v>
      </c>
      <c r="F282" s="33">
        <v>5439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5439</v>
      </c>
      <c r="O282" s="38">
        <f t="shared" si="69"/>
        <v>5439</v>
      </c>
      <c r="P282" s="33">
        <v>42582</v>
      </c>
      <c r="Q282" s="33">
        <v>18100</v>
      </c>
      <c r="R282" s="33">
        <v>18100</v>
      </c>
      <c r="S282" s="33">
        <v>68843</v>
      </c>
      <c r="T282" s="38">
        <f t="shared" si="70"/>
        <v>3.8034806629834255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83469</v>
      </c>
      <c r="E283" s="33">
        <v>35613</v>
      </c>
      <c r="F283" s="33">
        <v>7074</v>
      </c>
      <c r="G283" s="38">
        <f t="shared" si="64"/>
        <v>8.4750026956115443E-2</v>
      </c>
      <c r="H283" s="33">
        <v>10611</v>
      </c>
      <c r="I283" s="38">
        <f t="shared" si="65"/>
        <v>0.12712504043417316</v>
      </c>
      <c r="J283" s="33">
        <v>3660</v>
      </c>
      <c r="K283" s="38">
        <f t="shared" si="66"/>
        <v>0.10277145986016342</v>
      </c>
      <c r="L283" s="33">
        <v>0</v>
      </c>
      <c r="M283" s="38">
        <f t="shared" si="67"/>
        <v>0</v>
      </c>
      <c r="N283" s="33">
        <f t="shared" si="68"/>
        <v>21345</v>
      </c>
      <c r="O283" s="38">
        <f t="shared" si="69"/>
        <v>0.59935978434841208</v>
      </c>
      <c r="P283" s="33">
        <v>57691</v>
      </c>
      <c r="Q283" s="33">
        <v>55610</v>
      </c>
      <c r="R283" s="33">
        <v>160610</v>
      </c>
      <c r="S283" s="33">
        <v>120890</v>
      </c>
      <c r="T283" s="38">
        <f t="shared" si="70"/>
        <v>0.75269285847705625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7850124</v>
      </c>
      <c r="E284" s="33">
        <v>7860500</v>
      </c>
      <c r="F284" s="33">
        <v>1935434</v>
      </c>
      <c r="G284" s="38">
        <f t="shared" si="64"/>
        <v>0.2465482073913737</v>
      </c>
      <c r="H284" s="33">
        <v>1916092</v>
      </c>
      <c r="I284" s="38">
        <f t="shared" si="65"/>
        <v>0.24408429726715145</v>
      </c>
      <c r="J284" s="33">
        <v>1868630</v>
      </c>
      <c r="K284" s="38">
        <f t="shared" si="66"/>
        <v>0.23772406335474844</v>
      </c>
      <c r="L284" s="33">
        <v>1446350</v>
      </c>
      <c r="M284" s="38">
        <f t="shared" si="67"/>
        <v>0.184002289930666</v>
      </c>
      <c r="N284" s="33">
        <f t="shared" si="68"/>
        <v>7166506</v>
      </c>
      <c r="O284" s="38">
        <f t="shared" si="69"/>
        <v>0.91171121429934487</v>
      </c>
      <c r="P284" s="33">
        <v>1818451</v>
      </c>
      <c r="Q284" s="33">
        <v>7492201</v>
      </c>
      <c r="R284" s="33">
        <v>8180395</v>
      </c>
      <c r="S284" s="33">
        <v>6467123</v>
      </c>
      <c r="T284" s="38">
        <f t="shared" si="70"/>
        <v>0.79056365860083777</v>
      </c>
      <c r="U284" s="38">
        <f t="shared" si="71"/>
        <v>-0.20462525523096309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8113004</v>
      </c>
      <c r="E285" s="34">
        <f>SUM(E276:E284)</f>
        <v>8076625</v>
      </c>
      <c r="F285" s="34">
        <f>SUM(F276:F284)</f>
        <v>1971628</v>
      </c>
      <c r="G285" s="39">
        <f t="shared" si="64"/>
        <v>0.24302071094751093</v>
      </c>
      <c r="H285" s="34">
        <f>SUM(H276:H284)</f>
        <v>1941642</v>
      </c>
      <c r="I285" s="39">
        <f t="shared" si="65"/>
        <v>0.23932466938263558</v>
      </c>
      <c r="J285" s="34">
        <f>SUM(J276:J284)</f>
        <v>1876618</v>
      </c>
      <c r="K285" s="39">
        <f t="shared" si="66"/>
        <v>0.23235175583860834</v>
      </c>
      <c r="L285" s="34">
        <f>SUM(L276:L284)</f>
        <v>1446350</v>
      </c>
      <c r="M285" s="39">
        <f t="shared" si="67"/>
        <v>0.17907851361181187</v>
      </c>
      <c r="N285" s="34">
        <f t="shared" si="68"/>
        <v>7236238</v>
      </c>
      <c r="O285" s="39">
        <f t="shared" si="69"/>
        <v>0.89594824570906784</v>
      </c>
      <c r="P285" s="34">
        <f>SUM(P276:P284)</f>
        <v>1958260</v>
      </c>
      <c r="Q285" s="34">
        <f>SUM(Q276:Q284)</f>
        <v>7753793</v>
      </c>
      <c r="R285" s="34">
        <f>SUM(R276:R284)</f>
        <v>8546987</v>
      </c>
      <c r="S285" s="34">
        <f>SUM(S276:S284)</f>
        <v>6718949</v>
      </c>
      <c r="T285" s="39">
        <f t="shared" si="70"/>
        <v>0.7861190148060363</v>
      </c>
      <c r="U285" s="39">
        <f t="shared" si="71"/>
        <v>-0.26141064005801073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1245000</v>
      </c>
      <c r="F286" s="33">
        <v>0</v>
      </c>
      <c r="G286" s="38">
        <f t="shared" si="64"/>
        <v>0</v>
      </c>
      <c r="H286" s="33">
        <v>678119</v>
      </c>
      <c r="I286" s="38">
        <f t="shared" si="65"/>
        <v>0</v>
      </c>
      <c r="J286" s="33">
        <v>0</v>
      </c>
      <c r="K286" s="38">
        <f t="shared" si="66"/>
        <v>0</v>
      </c>
      <c r="L286" s="33">
        <v>7668</v>
      </c>
      <c r="M286" s="38">
        <f t="shared" si="67"/>
        <v>6.1590361445783134E-3</v>
      </c>
      <c r="N286" s="33">
        <f t="shared" si="68"/>
        <v>685787</v>
      </c>
      <c r="O286" s="38">
        <f t="shared" si="69"/>
        <v>0.55083293172690762</v>
      </c>
      <c r="P286" s="33">
        <v>59875</v>
      </c>
      <c r="Q286" s="33">
        <v>0</v>
      </c>
      <c r="R286" s="33">
        <v>1245000</v>
      </c>
      <c r="S286" s="33">
        <v>167768</v>
      </c>
      <c r="T286" s="38">
        <f t="shared" si="70"/>
        <v>0.13475341365461849</v>
      </c>
      <c r="U286" s="38">
        <f t="shared" si="71"/>
        <v>-0.87193319415448856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510000</v>
      </c>
      <c r="S289" s="33">
        <v>46000</v>
      </c>
      <c r="T289" s="38">
        <f t="shared" si="70"/>
        <v>9.0196078431372548E-2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6292054</v>
      </c>
      <c r="E291" s="33">
        <v>7051482</v>
      </c>
      <c r="F291" s="33">
        <v>1599381</v>
      </c>
      <c r="G291" s="38">
        <f t="shared" si="64"/>
        <v>0.2541906029414242</v>
      </c>
      <c r="H291" s="33">
        <v>1989755</v>
      </c>
      <c r="I291" s="38">
        <f t="shared" si="65"/>
        <v>0.31623298210727374</v>
      </c>
      <c r="J291" s="33">
        <v>1632386</v>
      </c>
      <c r="K291" s="38">
        <f t="shared" si="66"/>
        <v>0.23149545017628917</v>
      </c>
      <c r="L291" s="33">
        <v>1584071</v>
      </c>
      <c r="M291" s="38">
        <f t="shared" si="67"/>
        <v>0.22464369901249129</v>
      </c>
      <c r="N291" s="33">
        <f t="shared" si="68"/>
        <v>6805593</v>
      </c>
      <c r="O291" s="38">
        <f t="shared" si="69"/>
        <v>0.96512945789268123</v>
      </c>
      <c r="P291" s="33">
        <v>1595753</v>
      </c>
      <c r="Q291" s="33">
        <v>6259364</v>
      </c>
      <c r="R291" s="33">
        <v>6358269</v>
      </c>
      <c r="S291" s="33">
        <v>6331093</v>
      </c>
      <c r="T291" s="38">
        <f t="shared" si="70"/>
        <v>0.99572588073892443</v>
      </c>
      <c r="U291" s="38">
        <f t="shared" si="71"/>
        <v>-7.3206818348453551E-3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6292054</v>
      </c>
      <c r="E292" s="34">
        <f>SUM(E286:E291)</f>
        <v>8296482</v>
      </c>
      <c r="F292" s="34">
        <f>SUM(F286:F291)</f>
        <v>1599381</v>
      </c>
      <c r="G292" s="39">
        <f t="shared" si="64"/>
        <v>0.2541906029414242</v>
      </c>
      <c r="H292" s="34">
        <f>SUM(H286:H291)</f>
        <v>2667874</v>
      </c>
      <c r="I292" s="39">
        <f t="shared" si="65"/>
        <v>0.42400685054514792</v>
      </c>
      <c r="J292" s="34">
        <f>SUM(J286:J291)</f>
        <v>1632386</v>
      </c>
      <c r="K292" s="39">
        <f t="shared" si="66"/>
        <v>0.19675640831861022</v>
      </c>
      <c r="L292" s="34">
        <f>SUM(L286:L291)</f>
        <v>1591739</v>
      </c>
      <c r="M292" s="39">
        <f t="shared" si="67"/>
        <v>0.19185710280574345</v>
      </c>
      <c r="N292" s="34">
        <f t="shared" si="68"/>
        <v>7491380</v>
      </c>
      <c r="O292" s="39">
        <f t="shared" si="69"/>
        <v>0.90295862752429279</v>
      </c>
      <c r="P292" s="34">
        <f>SUM(P286:P291)</f>
        <v>1655628</v>
      </c>
      <c r="Q292" s="34">
        <f>SUM(Q286:Q291)</f>
        <v>6259364</v>
      </c>
      <c r="R292" s="34">
        <f>SUM(R286:R291)</f>
        <v>8113269</v>
      </c>
      <c r="S292" s="34">
        <f>SUM(S286:S291)</f>
        <v>6544861</v>
      </c>
      <c r="T292" s="39">
        <f t="shared" si="70"/>
        <v>0.80668605958954398</v>
      </c>
      <c r="U292" s="39">
        <f t="shared" si="71"/>
        <v>-3.8588982549219941E-2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18435151</v>
      </c>
      <c r="E293" s="33">
        <v>21435151</v>
      </c>
      <c r="F293" s="33">
        <v>1832606</v>
      </c>
      <c r="G293" s="38">
        <f t="shared" si="64"/>
        <v>9.9408244608357149E-2</v>
      </c>
      <c r="H293" s="33">
        <v>4477057</v>
      </c>
      <c r="I293" s="38">
        <f t="shared" si="65"/>
        <v>0.2428543709785724</v>
      </c>
      <c r="J293" s="33">
        <v>7835402</v>
      </c>
      <c r="K293" s="38">
        <f t="shared" si="66"/>
        <v>0.36553985553915624</v>
      </c>
      <c r="L293" s="33">
        <v>4382801</v>
      </c>
      <c r="M293" s="38">
        <f t="shared" si="67"/>
        <v>0.20446793213633066</v>
      </c>
      <c r="N293" s="33">
        <f t="shared" si="68"/>
        <v>18527866</v>
      </c>
      <c r="O293" s="38">
        <f t="shared" si="69"/>
        <v>0.86436834524748629</v>
      </c>
      <c r="P293" s="33">
        <v>4468262</v>
      </c>
      <c r="Q293" s="33">
        <v>17806420</v>
      </c>
      <c r="R293" s="33">
        <v>19906420</v>
      </c>
      <c r="S293" s="33">
        <v>17610280</v>
      </c>
      <c r="T293" s="38">
        <f t="shared" si="70"/>
        <v>0.88465329275680915</v>
      </c>
      <c r="U293" s="38">
        <f t="shared" si="71"/>
        <v>-1.9126228497791775E-2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24768</v>
      </c>
      <c r="Q294" s="33">
        <v>0</v>
      </c>
      <c r="R294" s="33">
        <v>610000</v>
      </c>
      <c r="S294" s="33">
        <v>24768</v>
      </c>
      <c r="T294" s="38">
        <f t="shared" si="70"/>
        <v>4.0603278688524591E-2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18435151</v>
      </c>
      <c r="E298" s="34">
        <f>SUM(E293:E297)</f>
        <v>21435151</v>
      </c>
      <c r="F298" s="34">
        <f>SUM(F293:F297)</f>
        <v>1832606</v>
      </c>
      <c r="G298" s="39">
        <f t="shared" si="64"/>
        <v>9.9408244608357149E-2</v>
      </c>
      <c r="H298" s="34">
        <f>SUM(H293:H297)</f>
        <v>4477057</v>
      </c>
      <c r="I298" s="39">
        <f t="shared" si="65"/>
        <v>0.2428543709785724</v>
      </c>
      <c r="J298" s="34">
        <f>SUM(J293:J297)</f>
        <v>7835402</v>
      </c>
      <c r="K298" s="39">
        <f t="shared" si="66"/>
        <v>0.36553985553915624</v>
      </c>
      <c r="L298" s="34">
        <f>SUM(L293:L297)</f>
        <v>4382801</v>
      </c>
      <c r="M298" s="39">
        <f t="shared" si="67"/>
        <v>0.20446793213633066</v>
      </c>
      <c r="N298" s="34">
        <f t="shared" si="68"/>
        <v>18527866</v>
      </c>
      <c r="O298" s="39">
        <f t="shared" si="69"/>
        <v>0.86436834524748629</v>
      </c>
      <c r="P298" s="34">
        <f>SUM(P293:P297)</f>
        <v>4493030</v>
      </c>
      <c r="Q298" s="34">
        <f>SUM(Q293:Q297)</f>
        <v>17806420</v>
      </c>
      <c r="R298" s="34">
        <f>SUM(R293:R297)</f>
        <v>20516420</v>
      </c>
      <c r="S298" s="34">
        <f>SUM(S293:S297)</f>
        <v>17635048</v>
      </c>
      <c r="T298" s="39">
        <f t="shared" si="70"/>
        <v>0.85955775910222154</v>
      </c>
      <c r="U298" s="39">
        <f t="shared" si="71"/>
        <v>-2.4533332739821501E-2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48487470</v>
      </c>
      <c r="E299" s="34">
        <f>SUM(E263:E266,E268:E274,E276:E284,E286:E291,E293:E297)</f>
        <v>51716293</v>
      </c>
      <c r="F299" s="34">
        <f>SUM(F263:F266,F268:F274,F276:F284,F286:F291,F293:F297)</f>
        <v>8365285</v>
      </c>
      <c r="G299" s="39">
        <f t="shared" si="64"/>
        <v>0.1725246749314823</v>
      </c>
      <c r="H299" s="34">
        <f>SUM(H263:H266,H268:H274,H276:H284,H286:H291,H293:H297)</f>
        <v>13016303</v>
      </c>
      <c r="I299" s="39">
        <f t="shared" si="65"/>
        <v>0.26844673479560804</v>
      </c>
      <c r="J299" s="34">
        <f>SUM(J263:J266,J268:J274,J276:J284,J286:J291,J293:J297)</f>
        <v>14688622</v>
      </c>
      <c r="K299" s="39">
        <f t="shared" si="66"/>
        <v>0.28402310273862824</v>
      </c>
      <c r="L299" s="34">
        <f>SUM(L263:L266,L268:L274,L276:L284,L286:L291,L293:L297)</f>
        <v>10769534</v>
      </c>
      <c r="M299" s="39">
        <f t="shared" si="67"/>
        <v>0.20824257454029044</v>
      </c>
      <c r="N299" s="34">
        <f t="shared" si="68"/>
        <v>46839744</v>
      </c>
      <c r="O299" s="39">
        <f t="shared" si="69"/>
        <v>0.90570575118367436</v>
      </c>
      <c r="P299" s="34">
        <f>SUM(P263:P266,P268:P274,P276:P284,P286:P291,P293:P297)</f>
        <v>11630717</v>
      </c>
      <c r="Q299" s="34">
        <f>SUM(Q263:Q266,Q268:Q274,Q276:Q284,Q286:Q291,Q293:Q297)</f>
        <v>46472758</v>
      </c>
      <c r="R299" s="34">
        <f>SUM(R263:R266,R268:R274,R276:R284,R286:R291,R293:R297)</f>
        <v>52752433</v>
      </c>
      <c r="S299" s="34">
        <f>SUM(S263:S266,S268:S274,S276:S284,S286:S291,S293:S297)</f>
        <v>44748054</v>
      </c>
      <c r="T299" s="39">
        <f t="shared" si="70"/>
        <v>0.84826521650669651</v>
      </c>
      <c r="U299" s="39">
        <f t="shared" si="71"/>
        <v>-7.4043844416470606E-2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1399644040</v>
      </c>
      <c r="E302" s="33">
        <v>1469566831</v>
      </c>
      <c r="F302" s="33">
        <v>312282953</v>
      </c>
      <c r="G302" s="38">
        <f t="shared" ref="G302:G339" si="72">IF(($D302     =0),0,($F302     /$D302     ))</f>
        <v>0.22311598097470553</v>
      </c>
      <c r="H302" s="33">
        <v>433512828</v>
      </c>
      <c r="I302" s="38">
        <f t="shared" ref="I302:I339" si="73">IF(($D302     =0),0,($H302     /$D302     ))</f>
        <v>0.30973077126095577</v>
      </c>
      <c r="J302" s="33">
        <v>347460209</v>
      </c>
      <c r="K302" s="38">
        <f t="shared" ref="K302:K339" si="74">IF(($E302     =0),0,($J302     /$E302     ))</f>
        <v>0.23643716071324422</v>
      </c>
      <c r="L302" s="33">
        <v>375507714</v>
      </c>
      <c r="M302" s="38">
        <f t="shared" ref="M302:M339" si="75">IF(($E302     =0),0,($L302     /$E302     ))</f>
        <v>0.25552272008240501</v>
      </c>
      <c r="N302" s="33">
        <f t="shared" ref="N302:N339" si="76">$F302     +$H302     +$J302     +$L302</f>
        <v>1468763704</v>
      </c>
      <c r="O302" s="38">
        <f t="shared" ref="O302:O339" si="77">IF(($E302     =0),0,($N302     /$E302     ))</f>
        <v>0.99945349406161166</v>
      </c>
      <c r="P302" s="33">
        <v>313761981</v>
      </c>
      <c r="Q302" s="33">
        <v>1401578841</v>
      </c>
      <c r="R302" s="33">
        <v>1433515705</v>
      </c>
      <c r="S302" s="33">
        <v>1396139983</v>
      </c>
      <c r="T302" s="38">
        <f t="shared" ref="T302:T339" si="78">IF(($R302     =0),0,($S302     /$R302     ))</f>
        <v>0.97392723227960731</v>
      </c>
      <c r="U302" s="38">
        <f t="shared" ref="U302:U339" si="79">IF(($P302     =0),0,(($L302     /$P302     )-1))</f>
        <v>0.19679163422925994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1399644040</v>
      </c>
      <c r="E303" s="34">
        <f>E302</f>
        <v>1469566831</v>
      </c>
      <c r="F303" s="34">
        <f>F302</f>
        <v>312282953</v>
      </c>
      <c r="G303" s="39">
        <f t="shared" si="72"/>
        <v>0.22311598097470553</v>
      </c>
      <c r="H303" s="34">
        <f>H302</f>
        <v>433512828</v>
      </c>
      <c r="I303" s="39">
        <f t="shared" si="73"/>
        <v>0.30973077126095577</v>
      </c>
      <c r="J303" s="34">
        <f>J302</f>
        <v>347460209</v>
      </c>
      <c r="K303" s="39">
        <f t="shared" si="74"/>
        <v>0.23643716071324422</v>
      </c>
      <c r="L303" s="34">
        <f>L302</f>
        <v>375507714</v>
      </c>
      <c r="M303" s="39">
        <f t="shared" si="75"/>
        <v>0.25552272008240501</v>
      </c>
      <c r="N303" s="34">
        <f t="shared" si="76"/>
        <v>1468763704</v>
      </c>
      <c r="O303" s="39">
        <f t="shared" si="77"/>
        <v>0.99945349406161166</v>
      </c>
      <c r="P303" s="34">
        <f>P302</f>
        <v>313761981</v>
      </c>
      <c r="Q303" s="34">
        <f>Q302</f>
        <v>1401578841</v>
      </c>
      <c r="R303" s="34">
        <f>R302</f>
        <v>1433515705</v>
      </c>
      <c r="S303" s="34">
        <f>S302</f>
        <v>1396139983</v>
      </c>
      <c r="T303" s="39">
        <f t="shared" si="78"/>
        <v>0.97392723227960731</v>
      </c>
      <c r="U303" s="39">
        <f t="shared" si="79"/>
        <v>0.19679163422925994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119000</v>
      </c>
      <c r="E304" s="33">
        <v>101000</v>
      </c>
      <c r="F304" s="33">
        <v>62146</v>
      </c>
      <c r="G304" s="38">
        <f t="shared" si="72"/>
        <v>0.52223529411764702</v>
      </c>
      <c r="H304" s="33">
        <v>18268</v>
      </c>
      <c r="I304" s="38">
        <f t="shared" si="73"/>
        <v>0.1535126050420168</v>
      </c>
      <c r="J304" s="33">
        <v>6009</v>
      </c>
      <c r="K304" s="38">
        <f t="shared" si="74"/>
        <v>5.9495049504950492E-2</v>
      </c>
      <c r="L304" s="33">
        <v>739</v>
      </c>
      <c r="M304" s="38">
        <f t="shared" si="75"/>
        <v>7.3168316831683173E-3</v>
      </c>
      <c r="N304" s="33">
        <f t="shared" si="76"/>
        <v>87162</v>
      </c>
      <c r="O304" s="38">
        <f t="shared" si="77"/>
        <v>0.86299009900990098</v>
      </c>
      <c r="P304" s="33">
        <v>47736</v>
      </c>
      <c r="Q304" s="33">
        <v>0</v>
      </c>
      <c r="R304" s="33">
        <v>230000</v>
      </c>
      <c r="S304" s="33">
        <v>186508</v>
      </c>
      <c r="T304" s="38">
        <f t="shared" si="78"/>
        <v>0.810904347826087</v>
      </c>
      <c r="U304" s="38">
        <f t="shared" si="79"/>
        <v>-0.98451902128372715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60000</v>
      </c>
      <c r="E307" s="33">
        <v>60000</v>
      </c>
      <c r="F307" s="33">
        <v>5563</v>
      </c>
      <c r="G307" s="38">
        <f t="shared" si="72"/>
        <v>9.2716666666666669E-2</v>
      </c>
      <c r="H307" s="33">
        <v>24048</v>
      </c>
      <c r="I307" s="38">
        <f t="shared" si="73"/>
        <v>0.40079999999999999</v>
      </c>
      <c r="J307" s="33">
        <v>2478</v>
      </c>
      <c r="K307" s="38">
        <f t="shared" si="74"/>
        <v>4.1300000000000003E-2</v>
      </c>
      <c r="L307" s="33">
        <v>35420</v>
      </c>
      <c r="M307" s="38">
        <f t="shared" si="75"/>
        <v>0.59033333333333338</v>
      </c>
      <c r="N307" s="33">
        <f t="shared" si="76"/>
        <v>67509</v>
      </c>
      <c r="O307" s="38">
        <f t="shared" si="77"/>
        <v>1.1251500000000001</v>
      </c>
      <c r="P307" s="33">
        <v>31701</v>
      </c>
      <c r="Q307" s="33">
        <v>68340</v>
      </c>
      <c r="R307" s="33">
        <v>60002</v>
      </c>
      <c r="S307" s="33">
        <v>56043</v>
      </c>
      <c r="T307" s="38">
        <f t="shared" si="78"/>
        <v>0.93401886603779871</v>
      </c>
      <c r="U307" s="38">
        <f t="shared" si="79"/>
        <v>0.11731491120153947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30087454</v>
      </c>
      <c r="E309" s="33">
        <v>30087454</v>
      </c>
      <c r="F309" s="33">
        <v>5979731</v>
      </c>
      <c r="G309" s="38">
        <f t="shared" si="72"/>
        <v>0.19874499849671562</v>
      </c>
      <c r="H309" s="33">
        <v>8108148</v>
      </c>
      <c r="I309" s="38">
        <f t="shared" si="73"/>
        <v>0.26948601234255315</v>
      </c>
      <c r="J309" s="33">
        <v>6732734</v>
      </c>
      <c r="K309" s="38">
        <f t="shared" si="74"/>
        <v>0.22377214103925178</v>
      </c>
      <c r="L309" s="33">
        <v>7125012</v>
      </c>
      <c r="M309" s="38">
        <f t="shared" si="75"/>
        <v>0.2368100670797868</v>
      </c>
      <c r="N309" s="33">
        <f t="shared" si="76"/>
        <v>27945625</v>
      </c>
      <c r="O309" s="38">
        <f t="shared" si="77"/>
        <v>0.92881321895830737</v>
      </c>
      <c r="P309" s="33">
        <v>6655883</v>
      </c>
      <c r="Q309" s="33">
        <v>27819586</v>
      </c>
      <c r="R309" s="33">
        <v>28622338</v>
      </c>
      <c r="S309" s="33">
        <v>26263657</v>
      </c>
      <c r="T309" s="38">
        <f t="shared" si="78"/>
        <v>0.91759300026433899</v>
      </c>
      <c r="U309" s="38">
        <f t="shared" si="79"/>
        <v>7.0483360359549607E-2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30266454</v>
      </c>
      <c r="E310" s="34">
        <f>SUM(E304:E309)</f>
        <v>30248454</v>
      </c>
      <c r="F310" s="34">
        <f>SUM(F304:F309)</f>
        <v>6047440</v>
      </c>
      <c r="G310" s="39">
        <f t="shared" si="72"/>
        <v>0.19980669027167833</v>
      </c>
      <c r="H310" s="34">
        <f>SUM(H304:H309)</f>
        <v>8150464</v>
      </c>
      <c r="I310" s="39">
        <f t="shared" si="73"/>
        <v>0.26929035030003845</v>
      </c>
      <c r="J310" s="34">
        <f>SUM(J304:J309)</f>
        <v>6741221</v>
      </c>
      <c r="K310" s="39">
        <f t="shared" si="74"/>
        <v>0.22286167088076633</v>
      </c>
      <c r="L310" s="34">
        <f>SUM(L304:L309)</f>
        <v>7161171</v>
      </c>
      <c r="M310" s="39">
        <f t="shared" si="75"/>
        <v>0.23674502505152825</v>
      </c>
      <c r="N310" s="34">
        <f t="shared" si="76"/>
        <v>28100296</v>
      </c>
      <c r="O310" s="39">
        <f t="shared" si="77"/>
        <v>0.92898288289378361</v>
      </c>
      <c r="P310" s="34">
        <f>SUM(P304:P309)</f>
        <v>6735320</v>
      </c>
      <c r="Q310" s="34">
        <f>SUM(Q304:Q309)</f>
        <v>27887926</v>
      </c>
      <c r="R310" s="34">
        <f>SUM(R304:R309)</f>
        <v>28912340</v>
      </c>
      <c r="S310" s="34">
        <f>SUM(S304:S309)</f>
        <v>26506208</v>
      </c>
      <c r="T310" s="39">
        <f t="shared" si="78"/>
        <v>0.91677837214144553</v>
      </c>
      <c r="U310" s="39">
        <f t="shared" si="79"/>
        <v>6.3226543059572426E-2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90600</v>
      </c>
      <c r="E314" s="33">
        <v>90600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62179</v>
      </c>
      <c r="K314" s="38">
        <f t="shared" si="74"/>
        <v>0.68630242825607068</v>
      </c>
      <c r="L314" s="33">
        <v>20652</v>
      </c>
      <c r="M314" s="38">
        <f t="shared" si="75"/>
        <v>0.22794701986754967</v>
      </c>
      <c r="N314" s="33">
        <f t="shared" si="76"/>
        <v>82831</v>
      </c>
      <c r="O314" s="38">
        <f t="shared" si="77"/>
        <v>0.9142494481236203</v>
      </c>
      <c r="P314" s="33">
        <v>48110</v>
      </c>
      <c r="Q314" s="33">
        <v>85330</v>
      </c>
      <c r="R314" s="33">
        <v>85330</v>
      </c>
      <c r="S314" s="33">
        <v>76023</v>
      </c>
      <c r="T314" s="38">
        <f t="shared" si="78"/>
        <v>0.89092933317707723</v>
      </c>
      <c r="U314" s="38">
        <f t="shared" si="79"/>
        <v>-0.57073373519018911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40593154</v>
      </c>
      <c r="E316" s="33">
        <v>40017044</v>
      </c>
      <c r="F316" s="33">
        <v>8117803</v>
      </c>
      <c r="G316" s="38">
        <f t="shared" si="72"/>
        <v>0.19997960739882395</v>
      </c>
      <c r="H316" s="33">
        <v>11310181</v>
      </c>
      <c r="I316" s="38">
        <f t="shared" si="73"/>
        <v>0.27862286827971039</v>
      </c>
      <c r="J316" s="33">
        <v>8984527</v>
      </c>
      <c r="K316" s="38">
        <f t="shared" si="74"/>
        <v>0.22451750808980295</v>
      </c>
      <c r="L316" s="33">
        <v>8964519</v>
      </c>
      <c r="M316" s="38">
        <f t="shared" si="75"/>
        <v>0.2240175211342447</v>
      </c>
      <c r="N316" s="33">
        <f t="shared" si="76"/>
        <v>37377030</v>
      </c>
      <c r="O316" s="38">
        <f t="shared" si="77"/>
        <v>0.93402776077113547</v>
      </c>
      <c r="P316" s="33">
        <v>9492459</v>
      </c>
      <c r="Q316" s="33">
        <v>42205582</v>
      </c>
      <c r="R316" s="33">
        <v>40979920</v>
      </c>
      <c r="S316" s="33">
        <v>36761748</v>
      </c>
      <c r="T316" s="38">
        <f t="shared" si="78"/>
        <v>0.89706734420174561</v>
      </c>
      <c r="U316" s="38">
        <f t="shared" si="79"/>
        <v>-5.5616779593148591E-2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40683754</v>
      </c>
      <c r="E317" s="34">
        <f>SUM(E311:E316)</f>
        <v>40107644</v>
      </c>
      <c r="F317" s="34">
        <f>SUM(F311:F316)</f>
        <v>8117803</v>
      </c>
      <c r="G317" s="39">
        <f t="shared" si="72"/>
        <v>0.19953426618399078</v>
      </c>
      <c r="H317" s="34">
        <f>SUM(H311:H316)</f>
        <v>11310181</v>
      </c>
      <c r="I317" s="39">
        <f t="shared" si="73"/>
        <v>0.27800239378106556</v>
      </c>
      <c r="J317" s="34">
        <f>SUM(J311:J316)</f>
        <v>9046706</v>
      </c>
      <c r="K317" s="39">
        <f t="shared" si="74"/>
        <v>0.22556064375160007</v>
      </c>
      <c r="L317" s="34">
        <f>SUM(L311:L316)</f>
        <v>8985171</v>
      </c>
      <c r="M317" s="39">
        <f t="shared" si="75"/>
        <v>0.22402639756152218</v>
      </c>
      <c r="N317" s="34">
        <f t="shared" si="76"/>
        <v>37459861</v>
      </c>
      <c r="O317" s="39">
        <f t="shared" si="77"/>
        <v>0.93398308312500233</v>
      </c>
      <c r="P317" s="34">
        <f>SUM(P311:P316)</f>
        <v>9540569</v>
      </c>
      <c r="Q317" s="34">
        <f>SUM(Q311:Q316)</f>
        <v>42290912</v>
      </c>
      <c r="R317" s="34">
        <f>SUM(R311:R316)</f>
        <v>41065250</v>
      </c>
      <c r="S317" s="34">
        <f>SUM(S311:S316)</f>
        <v>36837771</v>
      </c>
      <c r="T317" s="39">
        <f t="shared" si="78"/>
        <v>0.89705458995135789</v>
      </c>
      <c r="U317" s="39">
        <f t="shared" si="79"/>
        <v>-5.8214347592895122E-2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24748</v>
      </c>
      <c r="E321" s="33">
        <v>0</v>
      </c>
      <c r="F321" s="33">
        <v>90890</v>
      </c>
      <c r="G321" s="38">
        <f t="shared" si="72"/>
        <v>3.6726200096977535</v>
      </c>
      <c r="H321" s="33">
        <v>58130</v>
      </c>
      <c r="I321" s="38">
        <f t="shared" si="73"/>
        <v>2.3488766769031839</v>
      </c>
      <c r="J321" s="33">
        <v>38764</v>
      </c>
      <c r="K321" s="38">
        <f t="shared" si="74"/>
        <v>0</v>
      </c>
      <c r="L321" s="33">
        <v>-187786</v>
      </c>
      <c r="M321" s="38">
        <f t="shared" si="75"/>
        <v>0</v>
      </c>
      <c r="N321" s="33">
        <f t="shared" si="76"/>
        <v>-2</v>
      </c>
      <c r="O321" s="38">
        <f t="shared" si="77"/>
        <v>0</v>
      </c>
      <c r="P321" s="33">
        <v>68373</v>
      </c>
      <c r="Q321" s="33">
        <v>0</v>
      </c>
      <c r="R321" s="33">
        <v>409335</v>
      </c>
      <c r="S321" s="33">
        <v>359023</v>
      </c>
      <c r="T321" s="38">
        <f t="shared" si="78"/>
        <v>0.87708844833693678</v>
      </c>
      <c r="U321" s="38">
        <f t="shared" si="79"/>
        <v>-3.746493498895763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17647598</v>
      </c>
      <c r="E322" s="33">
        <v>16484659</v>
      </c>
      <c r="F322" s="33">
        <v>3184632</v>
      </c>
      <c r="G322" s="38">
        <f t="shared" si="72"/>
        <v>0.18045696643815209</v>
      </c>
      <c r="H322" s="33">
        <v>4176885</v>
      </c>
      <c r="I322" s="38">
        <f t="shared" si="73"/>
        <v>0.2366829185478953</v>
      </c>
      <c r="J322" s="33">
        <v>3830403</v>
      </c>
      <c r="K322" s="38">
        <f t="shared" si="74"/>
        <v>0.2323616763925781</v>
      </c>
      <c r="L322" s="33">
        <v>4084793</v>
      </c>
      <c r="M322" s="38">
        <f t="shared" si="75"/>
        <v>0.24779360009812759</v>
      </c>
      <c r="N322" s="33">
        <f t="shared" si="76"/>
        <v>15276713</v>
      </c>
      <c r="O322" s="38">
        <f t="shared" si="77"/>
        <v>0.92672302168943865</v>
      </c>
      <c r="P322" s="33">
        <v>3921748</v>
      </c>
      <c r="Q322" s="33">
        <v>17360183</v>
      </c>
      <c r="R322" s="33">
        <v>17360183</v>
      </c>
      <c r="S322" s="33">
        <v>14478307</v>
      </c>
      <c r="T322" s="38">
        <f t="shared" si="78"/>
        <v>0.83399506790913436</v>
      </c>
      <c r="U322" s="38">
        <f t="shared" si="79"/>
        <v>4.1574573379013602E-2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17672346</v>
      </c>
      <c r="E323" s="34">
        <f>SUM(E318:E322)</f>
        <v>16484659</v>
      </c>
      <c r="F323" s="34">
        <f>SUM(F318:F322)</f>
        <v>3275522</v>
      </c>
      <c r="G323" s="39">
        <f t="shared" si="72"/>
        <v>0.18534732174211618</v>
      </c>
      <c r="H323" s="34">
        <f>SUM(H318:H322)</f>
        <v>4235015</v>
      </c>
      <c r="I323" s="39">
        <f t="shared" si="73"/>
        <v>0.23964079245619116</v>
      </c>
      <c r="J323" s="34">
        <f>SUM(J318:J322)</f>
        <v>3869167</v>
      </c>
      <c r="K323" s="39">
        <f t="shared" si="74"/>
        <v>0.23471319606914526</v>
      </c>
      <c r="L323" s="34">
        <f>SUM(L318:L322)</f>
        <v>3897007</v>
      </c>
      <c r="M323" s="39">
        <f t="shared" si="75"/>
        <v>0.23640203901093737</v>
      </c>
      <c r="N323" s="34">
        <f t="shared" si="76"/>
        <v>15276711</v>
      </c>
      <c r="O323" s="39">
        <f t="shared" si="77"/>
        <v>0.92672290036451466</v>
      </c>
      <c r="P323" s="34">
        <f>SUM(P318:P322)</f>
        <v>3990121</v>
      </c>
      <c r="Q323" s="34">
        <f>SUM(Q318:Q322)</f>
        <v>17360183</v>
      </c>
      <c r="R323" s="34">
        <f>SUM(R318:R322)</f>
        <v>17769518</v>
      </c>
      <c r="S323" s="34">
        <f>SUM(S318:S322)</f>
        <v>14837330</v>
      </c>
      <c r="T323" s="39">
        <f t="shared" si="78"/>
        <v>0.83498775824982985</v>
      </c>
      <c r="U323" s="39">
        <f t="shared" si="79"/>
        <v>-2.3336134417978771E-2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4402210</v>
      </c>
      <c r="E327" s="33">
        <v>4583260</v>
      </c>
      <c r="F327" s="33">
        <v>806977</v>
      </c>
      <c r="G327" s="38">
        <f t="shared" si="72"/>
        <v>0.18331179112309498</v>
      </c>
      <c r="H327" s="33">
        <v>1337609</v>
      </c>
      <c r="I327" s="38">
        <f t="shared" si="73"/>
        <v>0.30384943017257243</v>
      </c>
      <c r="J327" s="33">
        <v>962870</v>
      </c>
      <c r="K327" s="38">
        <f t="shared" si="74"/>
        <v>0.21008408861814518</v>
      </c>
      <c r="L327" s="33">
        <v>1346626</v>
      </c>
      <c r="M327" s="38">
        <f t="shared" si="75"/>
        <v>0.29381401011507091</v>
      </c>
      <c r="N327" s="33">
        <f t="shared" si="76"/>
        <v>4454082</v>
      </c>
      <c r="O327" s="38">
        <f t="shared" si="77"/>
        <v>0.97181525813503922</v>
      </c>
      <c r="P327" s="33">
        <v>1078006</v>
      </c>
      <c r="Q327" s="33">
        <v>4255428</v>
      </c>
      <c r="R327" s="33">
        <v>3846234</v>
      </c>
      <c r="S327" s="33">
        <v>3564113</v>
      </c>
      <c r="T327" s="38">
        <f t="shared" si="78"/>
        <v>0.92665006861257015</v>
      </c>
      <c r="U327" s="38">
        <f t="shared" si="79"/>
        <v>0.24918228655499131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35455900</v>
      </c>
      <c r="E331" s="33">
        <v>37221830</v>
      </c>
      <c r="F331" s="33">
        <v>8393239</v>
      </c>
      <c r="G331" s="38">
        <f t="shared" si="72"/>
        <v>0.23672333800580439</v>
      </c>
      <c r="H331" s="33">
        <v>10612704</v>
      </c>
      <c r="I331" s="38">
        <f t="shared" si="73"/>
        <v>0.29932124131667792</v>
      </c>
      <c r="J331" s="33">
        <v>9359922</v>
      </c>
      <c r="K331" s="38">
        <f t="shared" si="74"/>
        <v>0.25146324079176119</v>
      </c>
      <c r="L331" s="33">
        <v>8734190</v>
      </c>
      <c r="M331" s="38">
        <f t="shared" si="75"/>
        <v>0.23465235320240838</v>
      </c>
      <c r="N331" s="33">
        <f t="shared" si="76"/>
        <v>37100055</v>
      </c>
      <c r="O331" s="38">
        <f t="shared" si="77"/>
        <v>0.99672839836192906</v>
      </c>
      <c r="P331" s="33">
        <v>9412043</v>
      </c>
      <c r="Q331" s="33">
        <v>32792923</v>
      </c>
      <c r="R331" s="33">
        <v>34482328</v>
      </c>
      <c r="S331" s="33">
        <v>35560644</v>
      </c>
      <c r="T331" s="38">
        <f t="shared" si="78"/>
        <v>1.0312715545191729</v>
      </c>
      <c r="U331" s="38">
        <f t="shared" si="79"/>
        <v>-7.2019751715966418E-2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39858110</v>
      </c>
      <c r="E332" s="34">
        <f>SUM(E324:E331)</f>
        <v>41805090</v>
      </c>
      <c r="F332" s="34">
        <f>SUM(F324:F331)</f>
        <v>9200216</v>
      </c>
      <c r="G332" s="39">
        <f t="shared" si="72"/>
        <v>0.23082419111192176</v>
      </c>
      <c r="H332" s="34">
        <f>SUM(H324:H331)</f>
        <v>11950313</v>
      </c>
      <c r="I332" s="39">
        <f t="shared" si="73"/>
        <v>0.29982136634175577</v>
      </c>
      <c r="J332" s="34">
        <f>SUM(J324:J331)</f>
        <v>10322792</v>
      </c>
      <c r="K332" s="39">
        <f t="shared" si="74"/>
        <v>0.24692667806719229</v>
      </c>
      <c r="L332" s="34">
        <f>SUM(L324:L331)</f>
        <v>10080816</v>
      </c>
      <c r="M332" s="39">
        <f t="shared" si="75"/>
        <v>0.24113848337606736</v>
      </c>
      <c r="N332" s="34">
        <f t="shared" si="76"/>
        <v>41554137</v>
      </c>
      <c r="O332" s="39">
        <f t="shared" si="77"/>
        <v>0.99399707069163112</v>
      </c>
      <c r="P332" s="34">
        <f>SUM(P324:P331)</f>
        <v>10490049</v>
      </c>
      <c r="Q332" s="34">
        <f>SUM(Q324:Q331)</f>
        <v>37048351</v>
      </c>
      <c r="R332" s="34">
        <f>SUM(R324:R331)</f>
        <v>38328562</v>
      </c>
      <c r="S332" s="34">
        <f>SUM(S324:S331)</f>
        <v>39124757</v>
      </c>
      <c r="T332" s="39">
        <f t="shared" si="78"/>
        <v>1.0207728899404054</v>
      </c>
      <c r="U332" s="39">
        <f t="shared" si="79"/>
        <v>-3.9011543225393908E-2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21048</v>
      </c>
      <c r="E333" s="33">
        <v>10692</v>
      </c>
      <c r="F333" s="33">
        <v>-825</v>
      </c>
      <c r="G333" s="38">
        <f t="shared" si="72"/>
        <v>-3.9196123147092359E-2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-825</v>
      </c>
      <c r="O333" s="38">
        <f t="shared" si="77"/>
        <v>-7.716049382716049E-2</v>
      </c>
      <c r="P333" s="33">
        <v>-529</v>
      </c>
      <c r="Q333" s="33">
        <v>13812</v>
      </c>
      <c r="R333" s="33">
        <v>98900</v>
      </c>
      <c r="S333" s="33">
        <v>55590</v>
      </c>
      <c r="T333" s="38">
        <f t="shared" si="78"/>
        <v>0.56208291203235594</v>
      </c>
      <c r="U333" s="38">
        <f t="shared" si="79"/>
        <v>-1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5690700</v>
      </c>
      <c r="E336" s="33">
        <v>5222572</v>
      </c>
      <c r="F336" s="33">
        <v>616474</v>
      </c>
      <c r="G336" s="38">
        <f t="shared" si="72"/>
        <v>0.1083300824151686</v>
      </c>
      <c r="H336" s="33">
        <v>2240714</v>
      </c>
      <c r="I336" s="38">
        <f t="shared" si="73"/>
        <v>0.39375015375964295</v>
      </c>
      <c r="J336" s="33">
        <v>1211645</v>
      </c>
      <c r="K336" s="38">
        <f t="shared" si="74"/>
        <v>0.23200158848934968</v>
      </c>
      <c r="L336" s="33">
        <v>1283955</v>
      </c>
      <c r="M336" s="38">
        <f t="shared" si="75"/>
        <v>0.24584725686883779</v>
      </c>
      <c r="N336" s="33">
        <f t="shared" si="76"/>
        <v>5352788</v>
      </c>
      <c r="O336" s="38">
        <f t="shared" si="77"/>
        <v>1.0249333087222159</v>
      </c>
      <c r="P336" s="33">
        <v>919795</v>
      </c>
      <c r="Q336" s="33">
        <v>5093091</v>
      </c>
      <c r="R336" s="33">
        <v>4914096</v>
      </c>
      <c r="S336" s="33">
        <v>2606639</v>
      </c>
      <c r="T336" s="38">
        <f t="shared" si="78"/>
        <v>0.53044120424183816</v>
      </c>
      <c r="U336" s="38">
        <f t="shared" si="79"/>
        <v>0.395914306992319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5711748</v>
      </c>
      <c r="E337" s="34">
        <f>SUM(E333:E336)</f>
        <v>5233264</v>
      </c>
      <c r="F337" s="34">
        <f>SUM(F333:F336)</f>
        <v>615649</v>
      </c>
      <c r="G337" s="39">
        <f t="shared" si="72"/>
        <v>0.10778644295931823</v>
      </c>
      <c r="H337" s="34">
        <f>SUM(H333:H336)</f>
        <v>2240714</v>
      </c>
      <c r="I337" s="39">
        <f t="shared" si="73"/>
        <v>0.39229917006142428</v>
      </c>
      <c r="J337" s="34">
        <f>SUM(J333:J336)</f>
        <v>1211645</v>
      </c>
      <c r="K337" s="39">
        <f t="shared" si="74"/>
        <v>0.23152758966488218</v>
      </c>
      <c r="L337" s="34">
        <f>SUM(L333:L336)</f>
        <v>1283955</v>
      </c>
      <c r="M337" s="39">
        <f t="shared" si="75"/>
        <v>0.24534497017540105</v>
      </c>
      <c r="N337" s="34">
        <f t="shared" si="76"/>
        <v>5351963</v>
      </c>
      <c r="O337" s="39">
        <f t="shared" si="77"/>
        <v>1.0226816380752051</v>
      </c>
      <c r="P337" s="34">
        <f>SUM(P333:P336)</f>
        <v>919266</v>
      </c>
      <c r="Q337" s="34">
        <f>SUM(Q333:Q336)</f>
        <v>5106903</v>
      </c>
      <c r="R337" s="34">
        <f>SUM(R333:R336)</f>
        <v>5012996</v>
      </c>
      <c r="S337" s="34">
        <f>SUM(S333:S336)</f>
        <v>2662229</v>
      </c>
      <c r="T337" s="39">
        <f t="shared" si="78"/>
        <v>0.53106545467022115</v>
      </c>
      <c r="U337" s="39">
        <f t="shared" si="79"/>
        <v>0.39671759860584421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1533836452</v>
      </c>
      <c r="E338" s="34">
        <f>SUM(E302,E304:E309,E311:E316,E318:E322,E324:E331,E333:E336)</f>
        <v>1603445942</v>
      </c>
      <c r="F338" s="34">
        <f>SUM(F302,F304:F309,F311:F316,F318:F322,F324:F331,F333:F336)</f>
        <v>339539583</v>
      </c>
      <c r="G338" s="39">
        <f t="shared" si="72"/>
        <v>0.22136622360048072</v>
      </c>
      <c r="H338" s="34">
        <f>SUM(H302,H304:H309,H311:H316,H318:H322,H324:H331,H333:H336)</f>
        <v>471399515</v>
      </c>
      <c r="I338" s="39">
        <f t="shared" si="73"/>
        <v>0.30733362372848338</v>
      </c>
      <c r="J338" s="34">
        <f>SUM(J302,J304:J309,J311:J316,J318:J322,J324:J331,J333:J336)</f>
        <v>378651740</v>
      </c>
      <c r="K338" s="39">
        <f t="shared" si="74"/>
        <v>0.23614874071008751</v>
      </c>
      <c r="L338" s="34">
        <f>SUM(L302,L304:L309,L311:L316,L318:L322,L324:L331,L333:L336)</f>
        <v>406915834</v>
      </c>
      <c r="M338" s="39">
        <f t="shared" si="75"/>
        <v>0.25377583574314228</v>
      </c>
      <c r="N338" s="34">
        <f t="shared" si="76"/>
        <v>1596506672</v>
      </c>
      <c r="O338" s="39">
        <f t="shared" si="77"/>
        <v>0.99567227692668914</v>
      </c>
      <c r="P338" s="34">
        <f>SUM(P302,P304:P309,P311:P316,P318:P322,P324:P331,P333:P336)</f>
        <v>345437306</v>
      </c>
      <c r="Q338" s="34">
        <f>SUM(Q302,Q304:Q309,Q311:Q316,Q318:Q322,Q324:Q331,Q333:Q336)</f>
        <v>1531273116</v>
      </c>
      <c r="R338" s="34">
        <f>SUM(R302,R304:R309,R311:R316,R318:R322,R324:R331,R333:R336)</f>
        <v>1564604371</v>
      </c>
      <c r="S338" s="34">
        <f>SUM(S302,S304:S309,S311:S316,S318:S322,S324:S331,S333:S336)</f>
        <v>1516108278</v>
      </c>
      <c r="T338" s="39">
        <f t="shared" si="78"/>
        <v>0.96900424548283459</v>
      </c>
      <c r="U338" s="39">
        <f t="shared" si="79"/>
        <v>0.17797304151046145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6469797126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6515867596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1445694411</v>
      </c>
      <c r="G339" s="41">
        <f t="shared" si="72"/>
        <v>0.22345281974765896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1733463943</v>
      </c>
      <c r="I339" s="41">
        <f t="shared" si="73"/>
        <v>0.26793173097094114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1517806338</v>
      </c>
      <c r="K339" s="41">
        <f t="shared" si="74"/>
        <v>0.23294002151482637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1547115907</v>
      </c>
      <c r="M339" s="41">
        <f t="shared" si="75"/>
        <v>0.2374382051516444</v>
      </c>
      <c r="N339" s="36">
        <f t="shared" si="76"/>
        <v>6244080599</v>
      </c>
      <c r="O339" s="41">
        <f t="shared" si="77"/>
        <v>0.95828844079538289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1521313718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6460512274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6624005526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6492993308</v>
      </c>
      <c r="T339" s="41">
        <f t="shared" si="78"/>
        <v>0.98022160194677355</v>
      </c>
      <c r="U339" s="41">
        <f t="shared" si="79"/>
        <v>1.6960465612523956E-2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334189807</v>
      </c>
      <c r="E8" s="33">
        <v>309930497</v>
      </c>
      <c r="F8" s="33">
        <v>60306918</v>
      </c>
      <c r="G8" s="38">
        <f>IF(($D8       =0),0,($F8       /$D8       ))</f>
        <v>0.18045708377933861</v>
      </c>
      <c r="H8" s="33">
        <v>94401139</v>
      </c>
      <c r="I8" s="38">
        <f>IF(($D8       =0),0,($H8       /$D8       ))</f>
        <v>0.28247761308889952</v>
      </c>
      <c r="J8" s="33">
        <v>72947866</v>
      </c>
      <c r="K8" s="38">
        <f>IF(($E8       =0),0,($J8       /$E8       ))</f>
        <v>0.23536846714378029</v>
      </c>
      <c r="L8" s="33">
        <v>84161873</v>
      </c>
      <c r="M8" s="38">
        <f>IF(($E8       =0),0,($L8       /$E8       ))</f>
        <v>0.27155079546753996</v>
      </c>
      <c r="N8" s="33">
        <f>$F8       +$H8       +$J8       +$L8</f>
        <v>311817796</v>
      </c>
      <c r="O8" s="38">
        <f>IF(($E8       =0),0,($N8       /$E8       ))</f>
        <v>1.0060894265594005</v>
      </c>
      <c r="P8" s="33">
        <v>97704351</v>
      </c>
      <c r="Q8" s="33">
        <v>259798872</v>
      </c>
      <c r="R8" s="33">
        <v>305032766</v>
      </c>
      <c r="S8" s="33">
        <v>356567029</v>
      </c>
      <c r="T8" s="38">
        <f>IF(($R8       =0),0,($S8       /$R8       ))</f>
        <v>1.1689466468661271</v>
      </c>
      <c r="U8" s="38">
        <f>IF(($P8       =0),0,(($L8       /$P8       )-1))</f>
        <v>-0.13860670340054759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354600050</v>
      </c>
      <c r="E9" s="33">
        <v>438934810</v>
      </c>
      <c r="F9" s="33">
        <v>45307453</v>
      </c>
      <c r="G9" s="38">
        <f>IF(($D9       =0),0,($F9       /$D9       ))</f>
        <v>0.1277705770205052</v>
      </c>
      <c r="H9" s="33">
        <v>85429954</v>
      </c>
      <c r="I9" s="38">
        <f>IF(($D9       =0),0,($H9       /$D9       ))</f>
        <v>0.24091918204749266</v>
      </c>
      <c r="J9" s="33">
        <v>93794585</v>
      </c>
      <c r="K9" s="38">
        <f>IF(($E9       =0),0,($J9       /$E9       ))</f>
        <v>0.21368682287923349</v>
      </c>
      <c r="L9" s="33">
        <v>76294359</v>
      </c>
      <c r="M9" s="38">
        <f>IF(($E9       =0),0,($L9       /$E9       ))</f>
        <v>0.1738170618092468</v>
      </c>
      <c r="N9" s="33">
        <f>$F9       +$H9       +$J9       +$L9</f>
        <v>300826351</v>
      </c>
      <c r="O9" s="38">
        <f>IF(($E9       =0),0,($N9       /$E9       ))</f>
        <v>0.6853554198629177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688789857</v>
      </c>
      <c r="E10" s="34">
        <f>SUM(E8:E9)</f>
        <v>748865307</v>
      </c>
      <c r="F10" s="34">
        <f>SUM(F8:F9)</f>
        <v>105614371</v>
      </c>
      <c r="G10" s="39">
        <f t="shared" ref="G10:G54" si="0">IF(($D10      =0),0,($F10      /$D10      ))</f>
        <v>0.15333322627600773</v>
      </c>
      <c r="H10" s="34">
        <f>SUM(H8:H9)</f>
        <v>179831093</v>
      </c>
      <c r="I10" s="39">
        <f t="shared" ref="I10:I54" si="1">IF(($D10      =0),0,($H10      /$D10      ))</f>
        <v>0.26108266719148276</v>
      </c>
      <c r="J10" s="34">
        <f>SUM(J8:J9)</f>
        <v>166742451</v>
      </c>
      <c r="K10" s="39">
        <f t="shared" ref="K10:K54" si="2">IF(($E10      =0),0,($J10      /$E10      ))</f>
        <v>0.22266013586339098</v>
      </c>
      <c r="L10" s="34">
        <f>SUM(L8:L9)</f>
        <v>160456232</v>
      </c>
      <c r="M10" s="39">
        <f t="shared" ref="M10:M54" si="3">IF(($E10      =0),0,($L10      /$E10      ))</f>
        <v>0.21426581055383301</v>
      </c>
      <c r="N10" s="34">
        <f t="shared" ref="N10:N54" si="4">$F10      +$H10      +$J10      +$L10</f>
        <v>612644147</v>
      </c>
      <c r="O10" s="39">
        <f t="shared" ref="O10:O54" si="5">IF(($E10      =0),0,($N10      /$E10      ))</f>
        <v>0.81809658061780133</v>
      </c>
      <c r="P10" s="34">
        <f>SUM(P8:P9)</f>
        <v>97704351</v>
      </c>
      <c r="Q10" s="34">
        <f>SUM(Q8:Q9)</f>
        <v>259798872</v>
      </c>
      <c r="R10" s="34">
        <f>SUM(R8:R9)</f>
        <v>305032766</v>
      </c>
      <c r="S10" s="34">
        <f>SUM(S8:S9)</f>
        <v>356567029</v>
      </c>
      <c r="T10" s="39">
        <f t="shared" ref="T10:T54" si="6">IF(($R10      =0),0,($S10      /$R10      ))</f>
        <v>1.1689466468661271</v>
      </c>
      <c r="U10" s="39">
        <f t="shared" ref="U10:U54" si="7">IF(($P10      =0),0,(($L10      /$P10      )-1))</f>
        <v>0.64226291211944075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18230720</v>
      </c>
      <c r="E11" s="33">
        <v>19936079</v>
      </c>
      <c r="F11" s="33">
        <v>4185163</v>
      </c>
      <c r="G11" s="38">
        <f t="shared" si="0"/>
        <v>0.2295665228800618</v>
      </c>
      <c r="H11" s="33">
        <v>5204473</v>
      </c>
      <c r="I11" s="38">
        <f t="shared" si="1"/>
        <v>0.28547819285250392</v>
      </c>
      <c r="J11" s="33">
        <v>3652701</v>
      </c>
      <c r="K11" s="38">
        <f t="shared" si="2"/>
        <v>0.18322063230186839</v>
      </c>
      <c r="L11" s="33">
        <v>5267742</v>
      </c>
      <c r="M11" s="38">
        <f t="shared" si="3"/>
        <v>0.26423159739686025</v>
      </c>
      <c r="N11" s="33">
        <f t="shared" si="4"/>
        <v>18310079</v>
      </c>
      <c r="O11" s="38">
        <f t="shared" si="5"/>
        <v>0.91843932801430006</v>
      </c>
      <c r="P11" s="33">
        <v>3921263</v>
      </c>
      <c r="Q11" s="33">
        <v>17919544</v>
      </c>
      <c r="R11" s="33">
        <v>18120084</v>
      </c>
      <c r="S11" s="33">
        <v>15845108</v>
      </c>
      <c r="T11" s="38">
        <f t="shared" si="6"/>
        <v>0.8744500301433481</v>
      </c>
      <c r="U11" s="38">
        <f t="shared" si="7"/>
        <v>0.3433789062350574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2094697</v>
      </c>
      <c r="E12" s="33">
        <v>2094697</v>
      </c>
      <c r="F12" s="33">
        <v>454365</v>
      </c>
      <c r="G12" s="38">
        <f t="shared" si="0"/>
        <v>0.2169120402616703</v>
      </c>
      <c r="H12" s="33">
        <v>631976</v>
      </c>
      <c r="I12" s="38">
        <f t="shared" si="1"/>
        <v>0.30170282384516711</v>
      </c>
      <c r="J12" s="33">
        <v>495009</v>
      </c>
      <c r="K12" s="38">
        <f t="shared" si="2"/>
        <v>0.23631532388693927</v>
      </c>
      <c r="L12" s="33">
        <v>459484</v>
      </c>
      <c r="M12" s="38">
        <f t="shared" si="3"/>
        <v>0.21935583046139848</v>
      </c>
      <c r="N12" s="33">
        <f t="shared" si="4"/>
        <v>2040834</v>
      </c>
      <c r="O12" s="38">
        <f t="shared" si="5"/>
        <v>0.97428601845517515</v>
      </c>
      <c r="P12" s="33">
        <v>463699</v>
      </c>
      <c r="Q12" s="33">
        <v>2123463</v>
      </c>
      <c r="R12" s="33">
        <v>2069140</v>
      </c>
      <c r="S12" s="33">
        <v>1952697</v>
      </c>
      <c r="T12" s="38">
        <f t="shared" si="6"/>
        <v>0.94372396261248637</v>
      </c>
      <c r="U12" s="38">
        <f t="shared" si="7"/>
        <v>-9.0899484363778926E-3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10554396</v>
      </c>
      <c r="E13" s="33">
        <v>10754396</v>
      </c>
      <c r="F13" s="33">
        <v>1248710</v>
      </c>
      <c r="G13" s="38">
        <f t="shared" si="0"/>
        <v>0.11831183897212119</v>
      </c>
      <c r="H13" s="33">
        <v>411771</v>
      </c>
      <c r="I13" s="38">
        <f t="shared" si="1"/>
        <v>3.9014170019771859E-2</v>
      </c>
      <c r="J13" s="33">
        <v>1289063</v>
      </c>
      <c r="K13" s="38">
        <f t="shared" si="2"/>
        <v>0.11986382126899549</v>
      </c>
      <c r="L13" s="33">
        <v>5248569</v>
      </c>
      <c r="M13" s="38">
        <f t="shared" si="3"/>
        <v>0.48803940267775148</v>
      </c>
      <c r="N13" s="33">
        <f t="shared" si="4"/>
        <v>8198113</v>
      </c>
      <c r="O13" s="38">
        <f t="shared" si="5"/>
        <v>0.76230343387020527</v>
      </c>
      <c r="P13" s="33">
        <v>1729828</v>
      </c>
      <c r="Q13" s="33">
        <v>10026792</v>
      </c>
      <c r="R13" s="33">
        <v>10026792</v>
      </c>
      <c r="S13" s="33">
        <v>6455021</v>
      </c>
      <c r="T13" s="38">
        <f t="shared" si="6"/>
        <v>0.6437772918795962</v>
      </c>
      <c r="U13" s="38">
        <f t="shared" si="7"/>
        <v>2.0341565751045767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24653477</v>
      </c>
      <c r="E14" s="33">
        <v>25508412</v>
      </c>
      <c r="F14" s="33">
        <v>4460254</v>
      </c>
      <c r="G14" s="38">
        <f t="shared" si="0"/>
        <v>0.18091784781513781</v>
      </c>
      <c r="H14" s="33">
        <v>6564674</v>
      </c>
      <c r="I14" s="38">
        <f t="shared" si="1"/>
        <v>0.26627781549839807</v>
      </c>
      <c r="J14" s="33">
        <v>6597297</v>
      </c>
      <c r="K14" s="38">
        <f t="shared" si="2"/>
        <v>0.25863221120938457</v>
      </c>
      <c r="L14" s="33">
        <v>5414900</v>
      </c>
      <c r="M14" s="38">
        <f t="shared" si="3"/>
        <v>0.21227899251431254</v>
      </c>
      <c r="N14" s="33">
        <f t="shared" si="4"/>
        <v>23037125</v>
      </c>
      <c r="O14" s="38">
        <f t="shared" si="5"/>
        <v>0.90311874373049961</v>
      </c>
      <c r="P14" s="33">
        <v>4140897</v>
      </c>
      <c r="Q14" s="33">
        <v>24548611</v>
      </c>
      <c r="R14" s="33">
        <v>26051355</v>
      </c>
      <c r="S14" s="33">
        <v>19109252</v>
      </c>
      <c r="T14" s="38">
        <f t="shared" si="6"/>
        <v>0.73352238300080741</v>
      </c>
      <c r="U14" s="38">
        <f t="shared" si="7"/>
        <v>0.30766353280460734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8117549</v>
      </c>
      <c r="E15" s="33">
        <v>4252926</v>
      </c>
      <c r="F15" s="33">
        <v>1081712</v>
      </c>
      <c r="G15" s="38">
        <f t="shared" si="0"/>
        <v>0.13325598650528625</v>
      </c>
      <c r="H15" s="33">
        <v>987036</v>
      </c>
      <c r="I15" s="38">
        <f t="shared" si="1"/>
        <v>0.12159286011085366</v>
      </c>
      <c r="J15" s="33">
        <v>899288</v>
      </c>
      <c r="K15" s="38">
        <f t="shared" si="2"/>
        <v>0.2114515982643479</v>
      </c>
      <c r="L15" s="33">
        <v>641331</v>
      </c>
      <c r="M15" s="38">
        <f t="shared" si="3"/>
        <v>0.15079759205779739</v>
      </c>
      <c r="N15" s="33">
        <f t="shared" si="4"/>
        <v>3609367</v>
      </c>
      <c r="O15" s="38">
        <f t="shared" si="5"/>
        <v>0.84867853332035403</v>
      </c>
      <c r="P15" s="33">
        <v>1148743</v>
      </c>
      <c r="Q15" s="33">
        <v>6955215</v>
      </c>
      <c r="R15" s="33">
        <v>5917223</v>
      </c>
      <c r="S15" s="33">
        <v>4833829</v>
      </c>
      <c r="T15" s="38">
        <f t="shared" si="6"/>
        <v>0.81690837070024236</v>
      </c>
      <c r="U15" s="38">
        <f t="shared" si="7"/>
        <v>-0.44171063501583907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45302940</v>
      </c>
      <c r="E16" s="33">
        <v>40403565</v>
      </c>
      <c r="F16" s="33">
        <v>7002322</v>
      </c>
      <c r="G16" s="38">
        <f t="shared" si="0"/>
        <v>0.15456661311605824</v>
      </c>
      <c r="H16" s="33">
        <v>8508099</v>
      </c>
      <c r="I16" s="38">
        <f t="shared" si="1"/>
        <v>0.18780456632615897</v>
      </c>
      <c r="J16" s="33">
        <v>7567340</v>
      </c>
      <c r="K16" s="38">
        <f t="shared" si="2"/>
        <v>0.18729386874648313</v>
      </c>
      <c r="L16" s="33">
        <v>8524012</v>
      </c>
      <c r="M16" s="38">
        <f t="shared" si="3"/>
        <v>0.21097177934669875</v>
      </c>
      <c r="N16" s="33">
        <f t="shared" si="4"/>
        <v>31601773</v>
      </c>
      <c r="O16" s="38">
        <f t="shared" si="5"/>
        <v>0.78215308475873357</v>
      </c>
      <c r="P16" s="33">
        <v>8986342</v>
      </c>
      <c r="Q16" s="33">
        <v>39343044</v>
      </c>
      <c r="R16" s="33">
        <v>40582996</v>
      </c>
      <c r="S16" s="33">
        <v>30131832</v>
      </c>
      <c r="T16" s="38">
        <f t="shared" si="6"/>
        <v>0.7424743111622415</v>
      </c>
      <c r="U16" s="38">
        <f t="shared" si="7"/>
        <v>-5.1448075312513164E-2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3534476</v>
      </c>
      <c r="E17" s="33">
        <v>4188174</v>
      </c>
      <c r="F17" s="33">
        <v>873452</v>
      </c>
      <c r="G17" s="38">
        <f t="shared" si="0"/>
        <v>0.24712347742635685</v>
      </c>
      <c r="H17" s="33">
        <v>864942</v>
      </c>
      <c r="I17" s="38">
        <f t="shared" si="1"/>
        <v>0.24471576550526866</v>
      </c>
      <c r="J17" s="33">
        <v>939621</v>
      </c>
      <c r="K17" s="38">
        <f t="shared" si="2"/>
        <v>0.22435099401314271</v>
      </c>
      <c r="L17" s="33">
        <v>819709</v>
      </c>
      <c r="M17" s="38">
        <f t="shared" si="3"/>
        <v>0.1957199008446163</v>
      </c>
      <c r="N17" s="33">
        <f t="shared" si="4"/>
        <v>3497724</v>
      </c>
      <c r="O17" s="38">
        <f t="shared" si="5"/>
        <v>0.83514295251343429</v>
      </c>
      <c r="P17" s="33">
        <v>740777</v>
      </c>
      <c r="Q17" s="33">
        <v>4380946</v>
      </c>
      <c r="R17" s="33">
        <v>2997193</v>
      </c>
      <c r="S17" s="33">
        <v>3215064</v>
      </c>
      <c r="T17" s="38">
        <f t="shared" si="6"/>
        <v>1.072691681850318</v>
      </c>
      <c r="U17" s="38">
        <f t="shared" si="7"/>
        <v>0.1065529842314219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18558798</v>
      </c>
      <c r="E18" s="33">
        <v>22607798</v>
      </c>
      <c r="F18" s="33">
        <v>3022322</v>
      </c>
      <c r="G18" s="38">
        <f t="shared" si="0"/>
        <v>0.16285117171920294</v>
      </c>
      <c r="H18" s="33">
        <v>4175896</v>
      </c>
      <c r="I18" s="38">
        <f t="shared" si="1"/>
        <v>0.22500896879205215</v>
      </c>
      <c r="J18" s="33">
        <v>2878678</v>
      </c>
      <c r="K18" s="38">
        <f t="shared" si="2"/>
        <v>0.12733119784598218</v>
      </c>
      <c r="L18" s="33">
        <v>4477922</v>
      </c>
      <c r="M18" s="38">
        <f t="shared" si="3"/>
        <v>0.19806979874820183</v>
      </c>
      <c r="N18" s="33">
        <f t="shared" si="4"/>
        <v>14554818</v>
      </c>
      <c r="O18" s="38">
        <f t="shared" si="5"/>
        <v>0.64379635734537255</v>
      </c>
      <c r="P18" s="33">
        <v>3230782</v>
      </c>
      <c r="Q18" s="33">
        <v>21695080</v>
      </c>
      <c r="R18" s="33">
        <v>24604577</v>
      </c>
      <c r="S18" s="33">
        <v>14622560</v>
      </c>
      <c r="T18" s="38">
        <f t="shared" si="6"/>
        <v>0.59430243405525729</v>
      </c>
      <c r="U18" s="38">
        <f t="shared" si="7"/>
        <v>0.38601799811934079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131047053</v>
      </c>
      <c r="E19" s="34">
        <f>SUM(E11:E18)</f>
        <v>129746047</v>
      </c>
      <c r="F19" s="34">
        <f>SUM(F11:F18)</f>
        <v>22328300</v>
      </c>
      <c r="G19" s="39">
        <f t="shared" si="0"/>
        <v>0.17038383915432267</v>
      </c>
      <c r="H19" s="34">
        <f>SUM(H11:H18)</f>
        <v>27348867</v>
      </c>
      <c r="I19" s="39">
        <f t="shared" si="1"/>
        <v>0.20869501735380497</v>
      </c>
      <c r="J19" s="34">
        <f>SUM(J11:J18)</f>
        <v>24318997</v>
      </c>
      <c r="K19" s="39">
        <f t="shared" si="2"/>
        <v>0.18743535978402487</v>
      </c>
      <c r="L19" s="34">
        <f>SUM(L11:L18)</f>
        <v>30853669</v>
      </c>
      <c r="M19" s="39">
        <f t="shared" si="3"/>
        <v>0.23780045491482296</v>
      </c>
      <c r="N19" s="34">
        <f t="shared" si="4"/>
        <v>104849833</v>
      </c>
      <c r="O19" s="39">
        <f t="shared" si="5"/>
        <v>0.80811581874243921</v>
      </c>
      <c r="P19" s="34">
        <f>SUM(P11:P18)</f>
        <v>24362331</v>
      </c>
      <c r="Q19" s="34">
        <f>SUM(Q11:Q18)</f>
        <v>126992695</v>
      </c>
      <c r="R19" s="34">
        <f>SUM(R11:R18)</f>
        <v>130369360</v>
      </c>
      <c r="S19" s="34">
        <f>SUM(S11:S18)</f>
        <v>96165363</v>
      </c>
      <c r="T19" s="39">
        <f t="shared" si="6"/>
        <v>0.7376377624312952</v>
      </c>
      <c r="U19" s="39">
        <f t="shared" si="7"/>
        <v>0.26644979086771303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21069225</v>
      </c>
      <c r="E20" s="33">
        <v>21044032</v>
      </c>
      <c r="F20" s="33">
        <v>2481438</v>
      </c>
      <c r="G20" s="38">
        <f t="shared" si="0"/>
        <v>0.11777547584213467</v>
      </c>
      <c r="H20" s="33">
        <v>5549792</v>
      </c>
      <c r="I20" s="38">
        <f t="shared" si="1"/>
        <v>0.26340750549676129</v>
      </c>
      <c r="J20" s="33">
        <v>4042472</v>
      </c>
      <c r="K20" s="38">
        <f t="shared" si="2"/>
        <v>0.19209588732805577</v>
      </c>
      <c r="L20" s="33">
        <v>5759159</v>
      </c>
      <c r="M20" s="38">
        <f t="shared" si="3"/>
        <v>0.27367184197400957</v>
      </c>
      <c r="N20" s="33">
        <f t="shared" si="4"/>
        <v>17832861</v>
      </c>
      <c r="O20" s="38">
        <f t="shared" si="5"/>
        <v>0.84740704633028496</v>
      </c>
      <c r="P20" s="33">
        <v>6048601</v>
      </c>
      <c r="Q20" s="33">
        <v>23775527</v>
      </c>
      <c r="R20" s="33">
        <v>25230977</v>
      </c>
      <c r="S20" s="33">
        <v>13592336</v>
      </c>
      <c r="T20" s="38">
        <f t="shared" si="6"/>
        <v>0.53871619794984549</v>
      </c>
      <c r="U20" s="38">
        <f t="shared" si="7"/>
        <v>-4.785271833933169E-2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29753756</v>
      </c>
      <c r="E21" s="33">
        <v>37101273</v>
      </c>
      <c r="F21" s="33">
        <v>5795065</v>
      </c>
      <c r="G21" s="38">
        <f t="shared" si="0"/>
        <v>0.19476751103289278</v>
      </c>
      <c r="H21" s="33">
        <v>7570698</v>
      </c>
      <c r="I21" s="38">
        <f t="shared" si="1"/>
        <v>0.25444511946659776</v>
      </c>
      <c r="J21" s="33">
        <v>8971925</v>
      </c>
      <c r="K21" s="38">
        <f t="shared" si="2"/>
        <v>0.24182256495619436</v>
      </c>
      <c r="L21" s="33">
        <v>8557988</v>
      </c>
      <c r="M21" s="38">
        <f t="shared" si="3"/>
        <v>0.23066561624448842</v>
      </c>
      <c r="N21" s="33">
        <f t="shared" si="4"/>
        <v>30895676</v>
      </c>
      <c r="O21" s="38">
        <f t="shared" si="5"/>
        <v>0.83273897367349092</v>
      </c>
      <c r="P21" s="33">
        <v>9316017</v>
      </c>
      <c r="Q21" s="33">
        <v>33698010</v>
      </c>
      <c r="R21" s="33">
        <v>34984445</v>
      </c>
      <c r="S21" s="33">
        <v>33713275</v>
      </c>
      <c r="T21" s="38">
        <f t="shared" si="6"/>
        <v>0.96366470870125276</v>
      </c>
      <c r="U21" s="38">
        <f t="shared" si="7"/>
        <v>-8.1368357314075324E-2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13628142</v>
      </c>
      <c r="E22" s="33">
        <v>14481613</v>
      </c>
      <c r="F22" s="33">
        <v>2940090</v>
      </c>
      <c r="G22" s="38">
        <f t="shared" si="0"/>
        <v>0.21573667195425467</v>
      </c>
      <c r="H22" s="33">
        <v>2842839</v>
      </c>
      <c r="I22" s="38">
        <f t="shared" si="1"/>
        <v>0.20860062949153305</v>
      </c>
      <c r="J22" s="33">
        <v>3232384</v>
      </c>
      <c r="K22" s="38">
        <f t="shared" si="2"/>
        <v>0.2232060751796088</v>
      </c>
      <c r="L22" s="33">
        <v>12910802</v>
      </c>
      <c r="M22" s="38">
        <f t="shared" si="3"/>
        <v>0.8915306602931593</v>
      </c>
      <c r="N22" s="33">
        <f t="shared" si="4"/>
        <v>21926115</v>
      </c>
      <c r="O22" s="38">
        <f t="shared" si="5"/>
        <v>1.5140658019241364</v>
      </c>
      <c r="P22" s="33">
        <v>3396752</v>
      </c>
      <c r="Q22" s="33">
        <v>13071314</v>
      </c>
      <c r="R22" s="33">
        <v>14125314</v>
      </c>
      <c r="S22" s="33">
        <v>11450199</v>
      </c>
      <c r="T22" s="38">
        <f t="shared" si="6"/>
        <v>0.81061553746699011</v>
      </c>
      <c r="U22" s="38">
        <f t="shared" si="7"/>
        <v>2.8009257078526781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9802321</v>
      </c>
      <c r="E23" s="33">
        <v>8700198</v>
      </c>
      <c r="F23" s="33">
        <v>2000814</v>
      </c>
      <c r="G23" s="38">
        <f t="shared" si="0"/>
        <v>0.20411635162733396</v>
      </c>
      <c r="H23" s="33">
        <v>2581207</v>
      </c>
      <c r="I23" s="38">
        <f t="shared" si="1"/>
        <v>0.26332610409310203</v>
      </c>
      <c r="J23" s="33">
        <v>1413357</v>
      </c>
      <c r="K23" s="38">
        <f t="shared" si="2"/>
        <v>0.16245113042254899</v>
      </c>
      <c r="L23" s="33">
        <v>1800128</v>
      </c>
      <c r="M23" s="38">
        <f t="shared" si="3"/>
        <v>0.20690655546000217</v>
      </c>
      <c r="N23" s="33">
        <f t="shared" si="4"/>
        <v>7795506</v>
      </c>
      <c r="O23" s="38">
        <f t="shared" si="5"/>
        <v>0.89601478035327475</v>
      </c>
      <c r="P23" s="33">
        <v>1347047</v>
      </c>
      <c r="Q23" s="33">
        <v>9560500</v>
      </c>
      <c r="R23" s="33">
        <v>9422500</v>
      </c>
      <c r="S23" s="33">
        <v>6457747</v>
      </c>
      <c r="T23" s="38">
        <f t="shared" si="6"/>
        <v>0.68535388697267174</v>
      </c>
      <c r="U23" s="38">
        <f t="shared" si="7"/>
        <v>0.3363512928650596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6292410</v>
      </c>
      <c r="E24" s="33">
        <v>7068452</v>
      </c>
      <c r="F24" s="33">
        <v>1561560</v>
      </c>
      <c r="G24" s="38">
        <f t="shared" si="0"/>
        <v>0.2481656471844651</v>
      </c>
      <c r="H24" s="33">
        <v>1765553</v>
      </c>
      <c r="I24" s="38">
        <f t="shared" si="1"/>
        <v>0.28058454550800088</v>
      </c>
      <c r="J24" s="33">
        <v>1737871</v>
      </c>
      <c r="K24" s="38">
        <f t="shared" si="2"/>
        <v>0.24586302630335469</v>
      </c>
      <c r="L24" s="33">
        <v>1921706</v>
      </c>
      <c r="M24" s="38">
        <f t="shared" si="3"/>
        <v>0.2718708424418812</v>
      </c>
      <c r="N24" s="33">
        <f t="shared" si="4"/>
        <v>6986690</v>
      </c>
      <c r="O24" s="38">
        <f t="shared" si="5"/>
        <v>0.98843282800816923</v>
      </c>
      <c r="P24" s="33">
        <v>2895961</v>
      </c>
      <c r="Q24" s="33">
        <v>6190488</v>
      </c>
      <c r="R24" s="33">
        <v>7596986</v>
      </c>
      <c r="S24" s="33">
        <v>6598500</v>
      </c>
      <c r="T24" s="38">
        <f t="shared" si="6"/>
        <v>0.86856814004922478</v>
      </c>
      <c r="U24" s="38">
        <f t="shared" si="7"/>
        <v>-0.33641854983544328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3161936</v>
      </c>
      <c r="G25" s="38">
        <f t="shared" si="0"/>
        <v>0.16887922332785221</v>
      </c>
      <c r="H25" s="33">
        <v>4946162</v>
      </c>
      <c r="I25" s="38">
        <f t="shared" si="1"/>
        <v>0.26417485901477328</v>
      </c>
      <c r="J25" s="33">
        <v>5244790</v>
      </c>
      <c r="K25" s="38">
        <f t="shared" si="2"/>
        <v>0.2801246014206758</v>
      </c>
      <c r="L25" s="33">
        <v>6458218</v>
      </c>
      <c r="M25" s="38">
        <f t="shared" si="3"/>
        <v>0.34493387592979591</v>
      </c>
      <c r="N25" s="33">
        <f t="shared" si="4"/>
        <v>19811106</v>
      </c>
      <c r="O25" s="38">
        <f t="shared" si="5"/>
        <v>1.0581125596930971</v>
      </c>
      <c r="P25" s="33">
        <v>5898190</v>
      </c>
      <c r="Q25" s="33">
        <v>29692298</v>
      </c>
      <c r="R25" s="33">
        <v>29692298</v>
      </c>
      <c r="S25" s="33">
        <v>10874191</v>
      </c>
      <c r="T25" s="38">
        <f t="shared" si="6"/>
        <v>0.36622935011631635</v>
      </c>
      <c r="U25" s="38">
        <f t="shared" si="7"/>
        <v>9.4949128461443211E-2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111934056</v>
      </c>
      <c r="E26" s="33">
        <v>111498939</v>
      </c>
      <c r="F26" s="33">
        <v>22181020</v>
      </c>
      <c r="G26" s="38">
        <f t="shared" si="0"/>
        <v>0.1981614960865887</v>
      </c>
      <c r="H26" s="33">
        <v>19309087</v>
      </c>
      <c r="I26" s="38">
        <f t="shared" si="1"/>
        <v>0.17250413046767465</v>
      </c>
      <c r="J26" s="33">
        <v>24407989</v>
      </c>
      <c r="K26" s="38">
        <f t="shared" si="2"/>
        <v>0.21890781400170992</v>
      </c>
      <c r="L26" s="33">
        <v>26694601</v>
      </c>
      <c r="M26" s="38">
        <f t="shared" si="3"/>
        <v>0.23941574009058508</v>
      </c>
      <c r="N26" s="33">
        <f t="shared" si="4"/>
        <v>92592697</v>
      </c>
      <c r="O26" s="38">
        <f t="shared" si="5"/>
        <v>0.83043567795743778</v>
      </c>
      <c r="P26" s="33">
        <v>27066332</v>
      </c>
      <c r="Q26" s="33">
        <v>115590756</v>
      </c>
      <c r="R26" s="33">
        <v>0</v>
      </c>
      <c r="S26" s="33">
        <v>100901232</v>
      </c>
      <c r="T26" s="38">
        <f t="shared" si="6"/>
        <v>0</v>
      </c>
      <c r="U26" s="38">
        <f t="shared" si="7"/>
        <v>-1.373407375628144E-2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211202971</v>
      </c>
      <c r="E27" s="34">
        <f>SUM(E20:E26)</f>
        <v>218617568</v>
      </c>
      <c r="F27" s="34">
        <f>SUM(F20:F26)</f>
        <v>40121923</v>
      </c>
      <c r="G27" s="39">
        <f t="shared" si="0"/>
        <v>0.18996855399349472</v>
      </c>
      <c r="H27" s="34">
        <f>SUM(H20:H26)</f>
        <v>44565338</v>
      </c>
      <c r="I27" s="39">
        <f t="shared" si="1"/>
        <v>0.21100715481885907</v>
      </c>
      <c r="J27" s="34">
        <f>SUM(J20:J26)</f>
        <v>49050788</v>
      </c>
      <c r="K27" s="39">
        <f t="shared" si="2"/>
        <v>0.22436800687490951</v>
      </c>
      <c r="L27" s="34">
        <f>SUM(L20:L26)</f>
        <v>64102602</v>
      </c>
      <c r="M27" s="39">
        <f t="shared" si="3"/>
        <v>0.29321798145700717</v>
      </c>
      <c r="N27" s="34">
        <f t="shared" si="4"/>
        <v>197840651</v>
      </c>
      <c r="O27" s="39">
        <f t="shared" si="5"/>
        <v>0.9049622718335244</v>
      </c>
      <c r="P27" s="34">
        <f>SUM(P20:P26)</f>
        <v>55968900</v>
      </c>
      <c r="Q27" s="34">
        <f>SUM(Q20:Q26)</f>
        <v>231578893</v>
      </c>
      <c r="R27" s="34">
        <f>SUM(R20:R26)</f>
        <v>121052520</v>
      </c>
      <c r="S27" s="34">
        <f>SUM(S20:S26)</f>
        <v>183587480</v>
      </c>
      <c r="T27" s="39">
        <f t="shared" si="6"/>
        <v>1.5165936239906448</v>
      </c>
      <c r="U27" s="39">
        <f t="shared" si="7"/>
        <v>0.14532538606261691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11705612</v>
      </c>
      <c r="E28" s="33">
        <v>10524957</v>
      </c>
      <c r="F28" s="33">
        <v>2072364</v>
      </c>
      <c r="G28" s="38">
        <f t="shared" si="0"/>
        <v>0.17704020943116858</v>
      </c>
      <c r="H28" s="33">
        <v>2667241</v>
      </c>
      <c r="I28" s="38">
        <f t="shared" si="1"/>
        <v>0.22786002132993985</v>
      </c>
      <c r="J28" s="33">
        <v>3071771</v>
      </c>
      <c r="K28" s="38">
        <f t="shared" si="2"/>
        <v>0.29185591922133269</v>
      </c>
      <c r="L28" s="33">
        <v>1732604</v>
      </c>
      <c r="M28" s="38">
        <f t="shared" si="3"/>
        <v>0.1646186297958272</v>
      </c>
      <c r="N28" s="33">
        <f t="shared" si="4"/>
        <v>9543980</v>
      </c>
      <c r="O28" s="38">
        <f t="shared" si="5"/>
        <v>0.90679515365240926</v>
      </c>
      <c r="P28" s="33">
        <v>2215270</v>
      </c>
      <c r="Q28" s="33">
        <v>12650522</v>
      </c>
      <c r="R28" s="33">
        <v>11085872</v>
      </c>
      <c r="S28" s="33">
        <v>6323338</v>
      </c>
      <c r="T28" s="38">
        <f t="shared" si="6"/>
        <v>0.57039608611753767</v>
      </c>
      <c r="U28" s="38">
        <f t="shared" si="7"/>
        <v>-0.21788134177775165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18280120</v>
      </c>
      <c r="E29" s="33">
        <v>19580120</v>
      </c>
      <c r="F29" s="33">
        <v>944467</v>
      </c>
      <c r="G29" s="38">
        <f t="shared" si="0"/>
        <v>5.1666345735148347E-2</v>
      </c>
      <c r="H29" s="33">
        <v>2762550</v>
      </c>
      <c r="I29" s="38">
        <f t="shared" si="1"/>
        <v>0.15112318737513758</v>
      </c>
      <c r="J29" s="33">
        <v>1918747</v>
      </c>
      <c r="K29" s="38">
        <f t="shared" si="2"/>
        <v>9.7994649675282888E-2</v>
      </c>
      <c r="L29" s="33">
        <v>4290897</v>
      </c>
      <c r="M29" s="38">
        <f t="shared" si="3"/>
        <v>0.21914559257042346</v>
      </c>
      <c r="N29" s="33">
        <f t="shared" si="4"/>
        <v>9916661</v>
      </c>
      <c r="O29" s="38">
        <f t="shared" si="5"/>
        <v>0.5064657928552021</v>
      </c>
      <c r="P29" s="33">
        <v>4476170</v>
      </c>
      <c r="Q29" s="33">
        <v>15365435</v>
      </c>
      <c r="R29" s="33">
        <v>19290270</v>
      </c>
      <c r="S29" s="33">
        <v>12724877</v>
      </c>
      <c r="T29" s="38">
        <f t="shared" si="6"/>
        <v>0.6596526124310339</v>
      </c>
      <c r="U29" s="38">
        <f t="shared" si="7"/>
        <v>-4.1390965937397328E-2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30702093</v>
      </c>
      <c r="E30" s="33">
        <v>24442128</v>
      </c>
      <c r="F30" s="33">
        <v>4478591</v>
      </c>
      <c r="G30" s="38">
        <f t="shared" si="0"/>
        <v>0.14587249800852339</v>
      </c>
      <c r="H30" s="33">
        <v>9038285</v>
      </c>
      <c r="I30" s="38">
        <f t="shared" si="1"/>
        <v>0.29438660745376544</v>
      </c>
      <c r="J30" s="33">
        <v>5978933</v>
      </c>
      <c r="K30" s="38">
        <f t="shared" si="2"/>
        <v>0.2446158943280225</v>
      </c>
      <c r="L30" s="33">
        <v>23027882</v>
      </c>
      <c r="M30" s="38">
        <f t="shared" si="3"/>
        <v>0.94213899869929496</v>
      </c>
      <c r="N30" s="33">
        <f t="shared" si="4"/>
        <v>42523691</v>
      </c>
      <c r="O30" s="38">
        <f t="shared" si="5"/>
        <v>1.7397704078793794</v>
      </c>
      <c r="P30" s="33">
        <v>8646065</v>
      </c>
      <c r="Q30" s="33">
        <v>39716577</v>
      </c>
      <c r="R30" s="33">
        <v>39221023</v>
      </c>
      <c r="S30" s="33">
        <v>27669817</v>
      </c>
      <c r="T30" s="38">
        <f t="shared" si="6"/>
        <v>0.70548432660718718</v>
      </c>
      <c r="U30" s="38">
        <f t="shared" si="7"/>
        <v>1.6633945037424538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12362912</v>
      </c>
      <c r="E31" s="33">
        <v>14019133</v>
      </c>
      <c r="F31" s="33">
        <v>1818253</v>
      </c>
      <c r="G31" s="38">
        <f t="shared" si="0"/>
        <v>0.14707319764146182</v>
      </c>
      <c r="H31" s="33">
        <v>2276273</v>
      </c>
      <c r="I31" s="38">
        <f t="shared" si="1"/>
        <v>0.18412110350700547</v>
      </c>
      <c r="J31" s="33">
        <v>2972760</v>
      </c>
      <c r="K31" s="38">
        <f t="shared" si="2"/>
        <v>0.21205020310457146</v>
      </c>
      <c r="L31" s="33">
        <v>2511238</v>
      </c>
      <c r="M31" s="38">
        <f t="shared" si="3"/>
        <v>0.17912933702818853</v>
      </c>
      <c r="N31" s="33">
        <f t="shared" si="4"/>
        <v>9578524</v>
      </c>
      <c r="O31" s="38">
        <f t="shared" si="5"/>
        <v>0.6832465317220402</v>
      </c>
      <c r="P31" s="33">
        <v>2750885</v>
      </c>
      <c r="Q31" s="33">
        <v>8842072</v>
      </c>
      <c r="R31" s="33">
        <v>13586729</v>
      </c>
      <c r="S31" s="33">
        <v>9425322</v>
      </c>
      <c r="T31" s="38">
        <f t="shared" si="6"/>
        <v>0.69371531587919355</v>
      </c>
      <c r="U31" s="38">
        <f t="shared" si="7"/>
        <v>-8.7116328018074229E-2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11497611</v>
      </c>
      <c r="E32" s="33">
        <v>9547640</v>
      </c>
      <c r="F32" s="33">
        <v>2046875</v>
      </c>
      <c r="G32" s="38">
        <f t="shared" si="0"/>
        <v>0.17802611342478017</v>
      </c>
      <c r="H32" s="33">
        <v>1083371</v>
      </c>
      <c r="I32" s="38">
        <f t="shared" si="1"/>
        <v>9.4225748288057409E-2</v>
      </c>
      <c r="J32" s="33">
        <v>184917</v>
      </c>
      <c r="K32" s="38">
        <f t="shared" si="2"/>
        <v>1.9367822833705504E-2</v>
      </c>
      <c r="L32" s="33">
        <v>522620</v>
      </c>
      <c r="M32" s="38">
        <f t="shared" si="3"/>
        <v>5.473813424050341E-2</v>
      </c>
      <c r="N32" s="33">
        <f t="shared" si="4"/>
        <v>3837783</v>
      </c>
      <c r="O32" s="38">
        <f t="shared" si="5"/>
        <v>0.40196142711706767</v>
      </c>
      <c r="P32" s="33">
        <v>2237000</v>
      </c>
      <c r="Q32" s="33">
        <v>12561986</v>
      </c>
      <c r="R32" s="33">
        <v>12300971</v>
      </c>
      <c r="S32" s="33">
        <v>6816248</v>
      </c>
      <c r="T32" s="38">
        <f t="shared" si="6"/>
        <v>0.55412275990244997</v>
      </c>
      <c r="U32" s="38">
        <f t="shared" si="7"/>
        <v>-0.76637460885113995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12317064</v>
      </c>
      <c r="E33" s="33">
        <v>12317064</v>
      </c>
      <c r="F33" s="33">
        <v>2746930</v>
      </c>
      <c r="G33" s="38">
        <f t="shared" si="0"/>
        <v>0.22301824525714894</v>
      </c>
      <c r="H33" s="33">
        <v>2662364</v>
      </c>
      <c r="I33" s="38">
        <f t="shared" si="1"/>
        <v>0.21615248568977152</v>
      </c>
      <c r="J33" s="33">
        <v>2724386</v>
      </c>
      <c r="K33" s="38">
        <f t="shared" si="2"/>
        <v>0.22118793894389116</v>
      </c>
      <c r="L33" s="33">
        <v>2834426</v>
      </c>
      <c r="M33" s="38">
        <f t="shared" si="3"/>
        <v>0.23012188618976082</v>
      </c>
      <c r="N33" s="33">
        <f t="shared" si="4"/>
        <v>10968106</v>
      </c>
      <c r="O33" s="38">
        <f t="shared" si="5"/>
        <v>0.89048055608057242</v>
      </c>
      <c r="P33" s="33">
        <v>3730722</v>
      </c>
      <c r="Q33" s="33">
        <v>10511482</v>
      </c>
      <c r="R33" s="33">
        <v>10861482</v>
      </c>
      <c r="S33" s="33">
        <v>12376621</v>
      </c>
      <c r="T33" s="38">
        <f t="shared" si="6"/>
        <v>1.1394965254281137</v>
      </c>
      <c r="U33" s="38">
        <f t="shared" si="7"/>
        <v>-0.24024733014145783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72979762</v>
      </c>
      <c r="E34" s="33">
        <v>72946176</v>
      </c>
      <c r="F34" s="33">
        <v>14671872</v>
      </c>
      <c r="G34" s="38">
        <f t="shared" si="0"/>
        <v>0.20104028292117479</v>
      </c>
      <c r="H34" s="33">
        <v>12326843</v>
      </c>
      <c r="I34" s="38">
        <f t="shared" si="1"/>
        <v>0.16890768977843473</v>
      </c>
      <c r="J34" s="33">
        <v>7705629</v>
      </c>
      <c r="K34" s="38">
        <f t="shared" si="2"/>
        <v>0.10563444751373945</v>
      </c>
      <c r="L34" s="33">
        <v>10346597</v>
      </c>
      <c r="M34" s="38">
        <f t="shared" si="3"/>
        <v>0.14183878535318972</v>
      </c>
      <c r="N34" s="33">
        <f t="shared" si="4"/>
        <v>45050941</v>
      </c>
      <c r="O34" s="38">
        <f t="shared" si="5"/>
        <v>0.61759153762905949</v>
      </c>
      <c r="P34" s="33">
        <v>-20433168</v>
      </c>
      <c r="Q34" s="33">
        <v>110495820</v>
      </c>
      <c r="R34" s="33">
        <v>94172458</v>
      </c>
      <c r="S34" s="33">
        <v>64633349</v>
      </c>
      <c r="T34" s="38">
        <f t="shared" si="6"/>
        <v>0.68632963790750789</v>
      </c>
      <c r="U34" s="38">
        <f t="shared" si="7"/>
        <v>-1.5063628410435426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169845174</v>
      </c>
      <c r="E35" s="34">
        <f>SUM(E28:E34)</f>
        <v>163377218</v>
      </c>
      <c r="F35" s="34">
        <f>SUM(F28:F34)</f>
        <v>28779352</v>
      </c>
      <c r="G35" s="39">
        <f t="shared" si="0"/>
        <v>0.16944462608045607</v>
      </c>
      <c r="H35" s="34">
        <f>SUM(H28:H34)</f>
        <v>32816927</v>
      </c>
      <c r="I35" s="39">
        <f t="shared" si="1"/>
        <v>0.19321671747941452</v>
      </c>
      <c r="J35" s="34">
        <f>SUM(J28:J34)</f>
        <v>24557143</v>
      </c>
      <c r="K35" s="39">
        <f t="shared" si="2"/>
        <v>0.15030946970831638</v>
      </c>
      <c r="L35" s="34">
        <f>SUM(L28:L34)</f>
        <v>45266264</v>
      </c>
      <c r="M35" s="39">
        <f t="shared" si="3"/>
        <v>0.27706594930512285</v>
      </c>
      <c r="N35" s="34">
        <f t="shared" si="4"/>
        <v>131419686</v>
      </c>
      <c r="O35" s="39">
        <f t="shared" si="5"/>
        <v>0.80439419650296651</v>
      </c>
      <c r="P35" s="34">
        <f>SUM(P28:P34)</f>
        <v>3622944</v>
      </c>
      <c r="Q35" s="34">
        <f>SUM(Q28:Q34)</f>
        <v>210143894</v>
      </c>
      <c r="R35" s="34">
        <f>SUM(R28:R34)</f>
        <v>200518805</v>
      </c>
      <c r="S35" s="34">
        <f>SUM(S28:S34)</f>
        <v>139969572</v>
      </c>
      <c r="T35" s="39">
        <f t="shared" si="6"/>
        <v>0.69803713422289748</v>
      </c>
      <c r="U35" s="39">
        <f t="shared" si="7"/>
        <v>11.494331681637917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14553275</v>
      </c>
      <c r="E36" s="33">
        <v>15563394</v>
      </c>
      <c r="F36" s="33">
        <v>762648</v>
      </c>
      <c r="G36" s="38">
        <f t="shared" si="0"/>
        <v>5.2403874729227612E-2</v>
      </c>
      <c r="H36" s="33">
        <v>6321513</v>
      </c>
      <c r="I36" s="38">
        <f t="shared" si="1"/>
        <v>0.43437047674836077</v>
      </c>
      <c r="J36" s="33">
        <v>3155115</v>
      </c>
      <c r="K36" s="38">
        <f t="shared" si="2"/>
        <v>0.20272666746083792</v>
      </c>
      <c r="L36" s="33">
        <v>3297139</v>
      </c>
      <c r="M36" s="38">
        <f t="shared" si="3"/>
        <v>0.21185218339907091</v>
      </c>
      <c r="N36" s="33">
        <f t="shared" si="4"/>
        <v>13536415</v>
      </c>
      <c r="O36" s="38">
        <f t="shared" si="5"/>
        <v>0.86975983516191901</v>
      </c>
      <c r="P36" s="33">
        <v>5199900</v>
      </c>
      <c r="Q36" s="33">
        <v>18759722</v>
      </c>
      <c r="R36" s="33">
        <v>16533878</v>
      </c>
      <c r="S36" s="33">
        <v>12400137</v>
      </c>
      <c r="T36" s="38">
        <f t="shared" si="6"/>
        <v>0.7499835791699927</v>
      </c>
      <c r="U36" s="38">
        <f t="shared" si="7"/>
        <v>-0.36592261389642111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20563436</v>
      </c>
      <c r="E37" s="33">
        <v>19281269</v>
      </c>
      <c r="F37" s="33">
        <v>1457538</v>
      </c>
      <c r="G37" s="38">
        <f t="shared" si="0"/>
        <v>7.0880080546850244E-2</v>
      </c>
      <c r="H37" s="33">
        <v>3623989</v>
      </c>
      <c r="I37" s="38">
        <f t="shared" si="1"/>
        <v>0.17623460398349769</v>
      </c>
      <c r="J37" s="33">
        <v>3658350</v>
      </c>
      <c r="K37" s="38">
        <f t="shared" si="2"/>
        <v>0.18973595565727547</v>
      </c>
      <c r="L37" s="33">
        <v>4308364</v>
      </c>
      <c r="M37" s="38">
        <f t="shared" si="3"/>
        <v>0.22344815582418356</v>
      </c>
      <c r="N37" s="33">
        <f t="shared" si="4"/>
        <v>13048241</v>
      </c>
      <c r="O37" s="38">
        <f t="shared" si="5"/>
        <v>0.67673144335053881</v>
      </c>
      <c r="P37" s="33">
        <v>1914821</v>
      </c>
      <c r="Q37" s="33">
        <v>18829462</v>
      </c>
      <c r="R37" s="33">
        <v>18097680</v>
      </c>
      <c r="S37" s="33">
        <v>6023037</v>
      </c>
      <c r="T37" s="38">
        <f t="shared" si="6"/>
        <v>0.33280713329001288</v>
      </c>
      <c r="U37" s="38">
        <f t="shared" si="7"/>
        <v>1.2500087475539488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4236810</v>
      </c>
      <c r="E38" s="33">
        <v>1822394</v>
      </c>
      <c r="F38" s="33">
        <v>181354</v>
      </c>
      <c r="G38" s="38">
        <f t="shared" si="0"/>
        <v>4.2804374045567299E-2</v>
      </c>
      <c r="H38" s="33">
        <v>1027358</v>
      </c>
      <c r="I38" s="38">
        <f t="shared" si="1"/>
        <v>0.2424838498776202</v>
      </c>
      <c r="J38" s="33">
        <v>477197</v>
      </c>
      <c r="K38" s="38">
        <f t="shared" si="2"/>
        <v>0.26185171812462071</v>
      </c>
      <c r="L38" s="33">
        <v>268790</v>
      </c>
      <c r="M38" s="38">
        <f t="shared" si="3"/>
        <v>0.14749280342231152</v>
      </c>
      <c r="N38" s="33">
        <f t="shared" si="4"/>
        <v>1954699</v>
      </c>
      <c r="O38" s="38">
        <f t="shared" si="5"/>
        <v>1.0725995586025854</v>
      </c>
      <c r="P38" s="33">
        <v>86855</v>
      </c>
      <c r="Q38" s="33">
        <v>2863472</v>
      </c>
      <c r="R38" s="33">
        <v>4142114</v>
      </c>
      <c r="S38" s="33">
        <v>1422987</v>
      </c>
      <c r="T38" s="38">
        <f t="shared" si="6"/>
        <v>0.343541244881237</v>
      </c>
      <c r="U38" s="38">
        <f t="shared" si="7"/>
        <v>2.0946980599850327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84210391</v>
      </c>
      <c r="E39" s="33">
        <v>78101740</v>
      </c>
      <c r="F39" s="33">
        <v>10010856</v>
      </c>
      <c r="G39" s="38">
        <f t="shared" si="0"/>
        <v>0.11887910602386349</v>
      </c>
      <c r="H39" s="33">
        <v>17279687</v>
      </c>
      <c r="I39" s="38">
        <f t="shared" si="1"/>
        <v>0.20519661285030727</v>
      </c>
      <c r="J39" s="33">
        <v>12691124</v>
      </c>
      <c r="K39" s="38">
        <f t="shared" si="2"/>
        <v>0.1624947664418232</v>
      </c>
      <c r="L39" s="33">
        <v>25300915</v>
      </c>
      <c r="M39" s="38">
        <f t="shared" si="3"/>
        <v>0.32394816043791086</v>
      </c>
      <c r="N39" s="33">
        <f t="shared" si="4"/>
        <v>65282582</v>
      </c>
      <c r="O39" s="38">
        <f t="shared" si="5"/>
        <v>0.83586591028573753</v>
      </c>
      <c r="P39" s="33">
        <v>23095446</v>
      </c>
      <c r="Q39" s="33">
        <v>57700830</v>
      </c>
      <c r="R39" s="33">
        <v>63614400</v>
      </c>
      <c r="S39" s="33">
        <v>66348398</v>
      </c>
      <c r="T39" s="38">
        <f t="shared" si="6"/>
        <v>1.0429776591463569</v>
      </c>
      <c r="U39" s="38">
        <f t="shared" si="7"/>
        <v>9.5493674380654925E-2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123563912</v>
      </c>
      <c r="E40" s="34">
        <f>SUM(E36:E39)</f>
        <v>114768797</v>
      </c>
      <c r="F40" s="34">
        <f>SUM(F36:F39)</f>
        <v>12412396</v>
      </c>
      <c r="G40" s="39">
        <f t="shared" si="0"/>
        <v>0.10045324560459044</v>
      </c>
      <c r="H40" s="34">
        <f>SUM(H36:H39)</f>
        <v>28252547</v>
      </c>
      <c r="I40" s="39">
        <f t="shared" si="1"/>
        <v>0.2286472364196433</v>
      </c>
      <c r="J40" s="34">
        <f>SUM(J36:J39)</f>
        <v>19981786</v>
      </c>
      <c r="K40" s="39">
        <f t="shared" si="2"/>
        <v>0.17410469153911232</v>
      </c>
      <c r="L40" s="34">
        <f>SUM(L36:L39)</f>
        <v>33175208</v>
      </c>
      <c r="M40" s="39">
        <f t="shared" si="3"/>
        <v>0.28906121582854966</v>
      </c>
      <c r="N40" s="34">
        <f t="shared" si="4"/>
        <v>93821937</v>
      </c>
      <c r="O40" s="39">
        <f t="shared" si="5"/>
        <v>0.81748645496388705</v>
      </c>
      <c r="P40" s="34">
        <f>SUM(P36:P39)</f>
        <v>30297022</v>
      </c>
      <c r="Q40" s="34">
        <f>SUM(Q36:Q39)</f>
        <v>98153486</v>
      </c>
      <c r="R40" s="34">
        <f>SUM(R36:R39)</f>
        <v>102388072</v>
      </c>
      <c r="S40" s="34">
        <f>SUM(S36:S39)</f>
        <v>86194559</v>
      </c>
      <c r="T40" s="39">
        <f t="shared" si="6"/>
        <v>0.84184180165048916</v>
      </c>
      <c r="U40" s="39">
        <f t="shared" si="7"/>
        <v>9.4998973826536437E-2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23077236</v>
      </c>
      <c r="E41" s="33">
        <v>39377236</v>
      </c>
      <c r="F41" s="33">
        <v>4686486</v>
      </c>
      <c r="G41" s="38">
        <f t="shared" si="0"/>
        <v>0.20307830625816714</v>
      </c>
      <c r="H41" s="33">
        <v>7207483</v>
      </c>
      <c r="I41" s="38">
        <f t="shared" si="1"/>
        <v>0.31232002827374994</v>
      </c>
      <c r="J41" s="33">
        <v>4614765</v>
      </c>
      <c r="K41" s="38">
        <f t="shared" si="2"/>
        <v>0.11719372583692771</v>
      </c>
      <c r="L41" s="33">
        <v>10233292</v>
      </c>
      <c r="M41" s="38">
        <f t="shared" si="3"/>
        <v>0.2598783723672225</v>
      </c>
      <c r="N41" s="33">
        <f t="shared" si="4"/>
        <v>26742026</v>
      </c>
      <c r="O41" s="38">
        <f t="shared" si="5"/>
        <v>0.67912399945999258</v>
      </c>
      <c r="P41" s="33">
        <v>9970286</v>
      </c>
      <c r="Q41" s="33">
        <v>21094882</v>
      </c>
      <c r="R41" s="33">
        <v>30825753</v>
      </c>
      <c r="S41" s="33">
        <v>17879794</v>
      </c>
      <c r="T41" s="38">
        <f t="shared" si="6"/>
        <v>0.58002780986404456</v>
      </c>
      <c r="U41" s="38">
        <f t="shared" si="7"/>
        <v>2.6378982508626025E-2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20267442</v>
      </c>
      <c r="E42" s="33">
        <v>26009719</v>
      </c>
      <c r="F42" s="33">
        <v>6400421</v>
      </c>
      <c r="G42" s="38">
        <f t="shared" si="0"/>
        <v>0.31579816535308203</v>
      </c>
      <c r="H42" s="33">
        <v>1450997</v>
      </c>
      <c r="I42" s="38">
        <f t="shared" si="1"/>
        <v>7.159250782609862E-2</v>
      </c>
      <c r="J42" s="33">
        <v>6764675</v>
      </c>
      <c r="K42" s="38">
        <f t="shared" si="2"/>
        <v>0.26008258682071883</v>
      </c>
      <c r="L42" s="33">
        <v>5402847</v>
      </c>
      <c r="M42" s="38">
        <f t="shared" si="3"/>
        <v>0.20772415880386866</v>
      </c>
      <c r="N42" s="33">
        <f t="shared" si="4"/>
        <v>20018940</v>
      </c>
      <c r="O42" s="38">
        <f t="shared" si="5"/>
        <v>0.76967152163389385</v>
      </c>
      <c r="P42" s="33">
        <v>-1298986</v>
      </c>
      <c r="Q42" s="33">
        <v>20270361</v>
      </c>
      <c r="R42" s="33">
        <v>20492860</v>
      </c>
      <c r="S42" s="33">
        <v>5689533</v>
      </c>
      <c r="T42" s="38">
        <f t="shared" si="6"/>
        <v>0.27763489332382107</v>
      </c>
      <c r="U42" s="38">
        <f t="shared" si="7"/>
        <v>-5.1592803925523443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28067804</v>
      </c>
      <c r="E43" s="33">
        <v>31363375</v>
      </c>
      <c r="F43" s="33">
        <v>4539437</v>
      </c>
      <c r="G43" s="38">
        <f t="shared" si="0"/>
        <v>0.16173110657321108</v>
      </c>
      <c r="H43" s="33">
        <v>3894077</v>
      </c>
      <c r="I43" s="38">
        <f t="shared" si="1"/>
        <v>0.13873821407617068</v>
      </c>
      <c r="J43" s="33">
        <v>5155981</v>
      </c>
      <c r="K43" s="38">
        <f t="shared" si="2"/>
        <v>0.1643949670595081</v>
      </c>
      <c r="L43" s="33">
        <v>4034077</v>
      </c>
      <c r="M43" s="38">
        <f t="shared" si="3"/>
        <v>0.12862381679267618</v>
      </c>
      <c r="N43" s="33">
        <f t="shared" si="4"/>
        <v>17623572</v>
      </c>
      <c r="O43" s="38">
        <f t="shared" si="5"/>
        <v>0.561915673934964</v>
      </c>
      <c r="P43" s="33">
        <v>4218979</v>
      </c>
      <c r="Q43" s="33">
        <v>27044733</v>
      </c>
      <c r="R43" s="33">
        <v>31897813</v>
      </c>
      <c r="S43" s="33">
        <v>16813623</v>
      </c>
      <c r="T43" s="38">
        <f t="shared" si="6"/>
        <v>0.52710895884931042</v>
      </c>
      <c r="U43" s="38">
        <f t="shared" si="7"/>
        <v>-4.3826243268809795E-2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27181163</v>
      </c>
      <c r="E44" s="33">
        <v>31031062</v>
      </c>
      <c r="F44" s="33">
        <v>5880202</v>
      </c>
      <c r="G44" s="38">
        <f t="shared" si="0"/>
        <v>0.21633371611067562</v>
      </c>
      <c r="H44" s="33">
        <v>6041998</v>
      </c>
      <c r="I44" s="38">
        <f t="shared" si="1"/>
        <v>0.22228622079195065</v>
      </c>
      <c r="J44" s="33">
        <v>6742270</v>
      </c>
      <c r="K44" s="38">
        <f t="shared" si="2"/>
        <v>0.21727487122419464</v>
      </c>
      <c r="L44" s="33">
        <v>7382215</v>
      </c>
      <c r="M44" s="38">
        <f t="shared" si="3"/>
        <v>0.23789759435239438</v>
      </c>
      <c r="N44" s="33">
        <f t="shared" si="4"/>
        <v>26046685</v>
      </c>
      <c r="O44" s="38">
        <f t="shared" si="5"/>
        <v>0.8393745918202864</v>
      </c>
      <c r="P44" s="33">
        <v>7069869</v>
      </c>
      <c r="Q44" s="33">
        <v>30946667</v>
      </c>
      <c r="R44" s="33">
        <v>31042519</v>
      </c>
      <c r="S44" s="33">
        <v>23889081</v>
      </c>
      <c r="T44" s="38">
        <f t="shared" si="6"/>
        <v>0.7695600025242797</v>
      </c>
      <c r="U44" s="38">
        <f t="shared" si="7"/>
        <v>4.4179885086979676E-2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37425834</v>
      </c>
      <c r="E45" s="33">
        <v>28560843</v>
      </c>
      <c r="F45" s="33">
        <v>4683142</v>
      </c>
      <c r="G45" s="38">
        <f t="shared" si="0"/>
        <v>0.12513126627986434</v>
      </c>
      <c r="H45" s="33">
        <v>8855555</v>
      </c>
      <c r="I45" s="38">
        <f t="shared" si="1"/>
        <v>0.23661610319759341</v>
      </c>
      <c r="J45" s="33">
        <v>5560292</v>
      </c>
      <c r="K45" s="38">
        <f t="shared" si="2"/>
        <v>0.1946823488368323</v>
      </c>
      <c r="L45" s="33">
        <v>7369442</v>
      </c>
      <c r="M45" s="38">
        <f t="shared" si="3"/>
        <v>0.25802606736782946</v>
      </c>
      <c r="N45" s="33">
        <f t="shared" si="4"/>
        <v>26468431</v>
      </c>
      <c r="O45" s="38">
        <f t="shared" si="5"/>
        <v>0.92673843695720048</v>
      </c>
      <c r="P45" s="33">
        <v>7459024</v>
      </c>
      <c r="Q45" s="33">
        <v>31758040</v>
      </c>
      <c r="R45" s="33">
        <v>26845087</v>
      </c>
      <c r="S45" s="33">
        <v>24883601</v>
      </c>
      <c r="T45" s="38">
        <f t="shared" si="6"/>
        <v>0.92693314795366466</v>
      </c>
      <c r="U45" s="38">
        <f t="shared" si="7"/>
        <v>-1.2009882258054105E-2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173087973</v>
      </c>
      <c r="E46" s="33">
        <v>142148401</v>
      </c>
      <c r="F46" s="33">
        <v>15637130</v>
      </c>
      <c r="G46" s="38">
        <f t="shared" si="0"/>
        <v>9.0342094421545976E-2</v>
      </c>
      <c r="H46" s="33">
        <v>20009986</v>
      </c>
      <c r="I46" s="38">
        <f t="shared" si="1"/>
        <v>0.11560587170317142</v>
      </c>
      <c r="J46" s="33">
        <v>19181730</v>
      </c>
      <c r="K46" s="38">
        <f t="shared" si="2"/>
        <v>0.13494158122819827</v>
      </c>
      <c r="L46" s="33">
        <v>16476015</v>
      </c>
      <c r="M46" s="38">
        <f t="shared" si="3"/>
        <v>0.11590714270503824</v>
      </c>
      <c r="N46" s="33">
        <f t="shared" si="4"/>
        <v>71304861</v>
      </c>
      <c r="O46" s="38">
        <f t="shared" si="5"/>
        <v>0.501622673898386</v>
      </c>
      <c r="P46" s="33">
        <v>18146921</v>
      </c>
      <c r="Q46" s="33">
        <v>196149332</v>
      </c>
      <c r="R46" s="33">
        <v>197028563</v>
      </c>
      <c r="S46" s="33">
        <v>109545754</v>
      </c>
      <c r="T46" s="38">
        <f t="shared" si="6"/>
        <v>0.55598920446879574</v>
      </c>
      <c r="U46" s="38">
        <f t="shared" si="7"/>
        <v>-9.2076556678678423E-2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309107452</v>
      </c>
      <c r="E47" s="34">
        <f>SUM(E41:E46)</f>
        <v>298490636</v>
      </c>
      <c r="F47" s="34">
        <f>SUM(F41:F46)</f>
        <v>41826818</v>
      </c>
      <c r="G47" s="39">
        <f t="shared" si="0"/>
        <v>0.13531481602714646</v>
      </c>
      <c r="H47" s="34">
        <f>SUM(H41:H46)</f>
        <v>47460096</v>
      </c>
      <c r="I47" s="39">
        <f t="shared" si="1"/>
        <v>0.15353915181572522</v>
      </c>
      <c r="J47" s="34">
        <f>SUM(J41:J46)</f>
        <v>48019713</v>
      </c>
      <c r="K47" s="39">
        <f t="shared" si="2"/>
        <v>0.16087510698325558</v>
      </c>
      <c r="L47" s="34">
        <f>SUM(L41:L46)</f>
        <v>50897888</v>
      </c>
      <c r="M47" s="39">
        <f t="shared" si="3"/>
        <v>0.17051753677123727</v>
      </c>
      <c r="N47" s="34">
        <f t="shared" si="4"/>
        <v>188204515</v>
      </c>
      <c r="O47" s="39">
        <f t="shared" si="5"/>
        <v>0.63052066732170453</v>
      </c>
      <c r="P47" s="34">
        <f>SUM(P41:P46)</f>
        <v>45566093</v>
      </c>
      <c r="Q47" s="34">
        <f>SUM(Q41:Q46)</f>
        <v>327264015</v>
      </c>
      <c r="R47" s="34">
        <f>SUM(R41:R46)</f>
        <v>338132595</v>
      </c>
      <c r="S47" s="34">
        <f>SUM(S41:S46)</f>
        <v>198701386</v>
      </c>
      <c r="T47" s="39">
        <f t="shared" si="6"/>
        <v>0.58764339474578009</v>
      </c>
      <c r="U47" s="39">
        <f t="shared" si="7"/>
        <v>0.11701233634404429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21954048</v>
      </c>
      <c r="E48" s="33">
        <v>23254048</v>
      </c>
      <c r="F48" s="33">
        <v>2377542</v>
      </c>
      <c r="G48" s="38">
        <f t="shared" si="0"/>
        <v>0.10829629232841251</v>
      </c>
      <c r="H48" s="33">
        <v>4154255</v>
      </c>
      <c r="I48" s="38">
        <f t="shared" si="1"/>
        <v>0.1892250121708762</v>
      </c>
      <c r="J48" s="33">
        <v>10079789</v>
      </c>
      <c r="K48" s="38">
        <f t="shared" si="2"/>
        <v>0.43346384251034487</v>
      </c>
      <c r="L48" s="33">
        <v>3295625</v>
      </c>
      <c r="M48" s="38">
        <f t="shared" si="3"/>
        <v>0.14172263685015185</v>
      </c>
      <c r="N48" s="33">
        <f t="shared" si="4"/>
        <v>19907211</v>
      </c>
      <c r="O48" s="38">
        <f t="shared" si="5"/>
        <v>0.85607507991726861</v>
      </c>
      <c r="P48" s="33">
        <v>3840347</v>
      </c>
      <c r="Q48" s="33">
        <v>25583976</v>
      </c>
      <c r="R48" s="33">
        <v>31083976</v>
      </c>
      <c r="S48" s="33">
        <v>16769422</v>
      </c>
      <c r="T48" s="38">
        <f t="shared" si="6"/>
        <v>0.53948767686604826</v>
      </c>
      <c r="U48" s="38">
        <f t="shared" si="7"/>
        <v>-0.14184187001851656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42120819</v>
      </c>
      <c r="E49" s="33">
        <v>41570819</v>
      </c>
      <c r="F49" s="33">
        <v>7603425</v>
      </c>
      <c r="G49" s="38">
        <f t="shared" si="0"/>
        <v>0.18051465238603268</v>
      </c>
      <c r="H49" s="33">
        <v>8120635</v>
      </c>
      <c r="I49" s="38">
        <f t="shared" si="1"/>
        <v>0.19279385331989865</v>
      </c>
      <c r="J49" s="33">
        <v>11486312</v>
      </c>
      <c r="K49" s="38">
        <f t="shared" si="2"/>
        <v>0.27630708935515558</v>
      </c>
      <c r="L49" s="33">
        <v>87855381</v>
      </c>
      <c r="M49" s="38">
        <f t="shared" si="3"/>
        <v>2.1133906695463471</v>
      </c>
      <c r="N49" s="33">
        <f t="shared" si="4"/>
        <v>115065753</v>
      </c>
      <c r="O49" s="38">
        <f t="shared" si="5"/>
        <v>2.7679452983594093</v>
      </c>
      <c r="P49" s="33">
        <v>9096838</v>
      </c>
      <c r="Q49" s="33">
        <v>39019878</v>
      </c>
      <c r="R49" s="33">
        <v>39204633</v>
      </c>
      <c r="S49" s="33">
        <v>31595815</v>
      </c>
      <c r="T49" s="38">
        <f t="shared" si="6"/>
        <v>0.80592043802578128</v>
      </c>
      <c r="U49" s="38">
        <f t="shared" si="7"/>
        <v>8.6577932903718846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31355565</v>
      </c>
      <c r="E50" s="33">
        <v>33746910</v>
      </c>
      <c r="F50" s="33">
        <v>4355473</v>
      </c>
      <c r="G50" s="38">
        <f t="shared" si="0"/>
        <v>0.13890590075477829</v>
      </c>
      <c r="H50" s="33">
        <v>4461185</v>
      </c>
      <c r="I50" s="38">
        <f t="shared" si="1"/>
        <v>0.14227729591222482</v>
      </c>
      <c r="J50" s="33">
        <v>4007960</v>
      </c>
      <c r="K50" s="38">
        <f t="shared" si="2"/>
        <v>0.11876524398826441</v>
      </c>
      <c r="L50" s="33">
        <v>6327815</v>
      </c>
      <c r="M50" s="38">
        <f t="shared" si="3"/>
        <v>0.18750798221229736</v>
      </c>
      <c r="N50" s="33">
        <f t="shared" si="4"/>
        <v>19152433</v>
      </c>
      <c r="O50" s="38">
        <f t="shared" si="5"/>
        <v>0.56753145695413298</v>
      </c>
      <c r="P50" s="33">
        <v>7480105</v>
      </c>
      <c r="Q50" s="33">
        <v>28221252</v>
      </c>
      <c r="R50" s="33">
        <v>34695119</v>
      </c>
      <c r="S50" s="33">
        <v>20589527</v>
      </c>
      <c r="T50" s="38">
        <f t="shared" si="6"/>
        <v>0.59344160197288842</v>
      </c>
      <c r="U50" s="38">
        <f t="shared" si="7"/>
        <v>-0.1540473028119258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29387938</v>
      </c>
      <c r="E51" s="33">
        <v>27038817</v>
      </c>
      <c r="F51" s="33">
        <v>5936370</v>
      </c>
      <c r="G51" s="38">
        <f t="shared" si="0"/>
        <v>0.20200022199584061</v>
      </c>
      <c r="H51" s="33">
        <v>6941554</v>
      </c>
      <c r="I51" s="38">
        <f t="shared" si="1"/>
        <v>0.23620418690144235</v>
      </c>
      <c r="J51" s="33">
        <v>5787364</v>
      </c>
      <c r="K51" s="38">
        <f t="shared" si="2"/>
        <v>0.21403909793834544</v>
      </c>
      <c r="L51" s="33">
        <v>5079003</v>
      </c>
      <c r="M51" s="38">
        <f t="shared" si="3"/>
        <v>0.18784116923458596</v>
      </c>
      <c r="N51" s="33">
        <f t="shared" si="4"/>
        <v>23744291</v>
      </c>
      <c r="O51" s="38">
        <f t="shared" si="5"/>
        <v>0.87815569002149763</v>
      </c>
      <c r="P51" s="33">
        <v>8336921</v>
      </c>
      <c r="Q51" s="33">
        <v>20817905</v>
      </c>
      <c r="R51" s="33">
        <v>27080882</v>
      </c>
      <c r="S51" s="33">
        <v>18626150</v>
      </c>
      <c r="T51" s="38">
        <f t="shared" si="6"/>
        <v>0.68779702226832939</v>
      </c>
      <c r="U51" s="38">
        <f t="shared" si="7"/>
        <v>-0.39078192056755723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62799831</v>
      </c>
      <c r="E52" s="33">
        <v>82449097</v>
      </c>
      <c r="F52" s="33">
        <v>25018950</v>
      </c>
      <c r="G52" s="38">
        <f t="shared" si="0"/>
        <v>0.39839199567272721</v>
      </c>
      <c r="H52" s="33">
        <v>18936911</v>
      </c>
      <c r="I52" s="38">
        <f t="shared" si="1"/>
        <v>0.30154398026962842</v>
      </c>
      <c r="J52" s="33">
        <v>15611027</v>
      </c>
      <c r="K52" s="38">
        <f t="shared" si="2"/>
        <v>0.18934139448489049</v>
      </c>
      <c r="L52" s="33">
        <v>16926053</v>
      </c>
      <c r="M52" s="38">
        <f t="shared" si="3"/>
        <v>0.2052909445448505</v>
      </c>
      <c r="N52" s="33">
        <f t="shared" si="4"/>
        <v>76492941</v>
      </c>
      <c r="O52" s="38">
        <f t="shared" si="5"/>
        <v>0.92775959693045518</v>
      </c>
      <c r="P52" s="33">
        <v>20871447</v>
      </c>
      <c r="Q52" s="33">
        <v>67104802</v>
      </c>
      <c r="R52" s="33">
        <v>79519242</v>
      </c>
      <c r="S52" s="33">
        <v>66657902</v>
      </c>
      <c r="T52" s="38">
        <f t="shared" si="6"/>
        <v>0.8382612852371002</v>
      </c>
      <c r="U52" s="38">
        <f t="shared" si="7"/>
        <v>-0.18903308428974763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187618201</v>
      </c>
      <c r="E53" s="34">
        <f>SUM(E48:E52)</f>
        <v>208059691</v>
      </c>
      <c r="F53" s="34">
        <f>SUM(F48:F52)</f>
        <v>45291760</v>
      </c>
      <c r="G53" s="39">
        <f t="shared" si="0"/>
        <v>0.24140387104553893</v>
      </c>
      <c r="H53" s="34">
        <f>SUM(H48:H52)</f>
        <v>42614540</v>
      </c>
      <c r="I53" s="39">
        <f t="shared" si="1"/>
        <v>0.22713435995476794</v>
      </c>
      <c r="J53" s="34">
        <f>SUM(J48:J52)</f>
        <v>46972452</v>
      </c>
      <c r="K53" s="39">
        <f t="shared" si="2"/>
        <v>0.22576430722469928</v>
      </c>
      <c r="L53" s="34">
        <f>SUM(L48:L52)</f>
        <v>119483877</v>
      </c>
      <c r="M53" s="39">
        <f t="shared" si="3"/>
        <v>0.57427691267694903</v>
      </c>
      <c r="N53" s="34">
        <f t="shared" si="4"/>
        <v>254362629</v>
      </c>
      <c r="O53" s="39">
        <f t="shared" si="5"/>
        <v>1.2225464133751887</v>
      </c>
      <c r="P53" s="34">
        <f>SUM(P48:P52)</f>
        <v>49625658</v>
      </c>
      <c r="Q53" s="34">
        <f>SUM(Q48:Q52)</f>
        <v>180747813</v>
      </c>
      <c r="R53" s="34">
        <f>SUM(R48:R52)</f>
        <v>211583852</v>
      </c>
      <c r="S53" s="34">
        <f>SUM(S48:S52)</f>
        <v>154238816</v>
      </c>
      <c r="T53" s="39">
        <f t="shared" si="6"/>
        <v>0.72897253047458466</v>
      </c>
      <c r="U53" s="39">
        <f t="shared" si="7"/>
        <v>1.4077036318591483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1821174620</v>
      </c>
      <c r="E54" s="34">
        <f>SUM(E8:E9,E11:E18,E20:E26,E28:E34,E36:E39,E41:E46,E48:E52)</f>
        <v>1881925264</v>
      </c>
      <c r="F54" s="34">
        <f>SUM(F8:F9,F11:F18,F20:F26,F28:F34,F36:F39,F41:F46,F48:F52)</f>
        <v>296374920</v>
      </c>
      <c r="G54" s="39">
        <f t="shared" si="0"/>
        <v>0.16273833203320173</v>
      </c>
      <c r="H54" s="34">
        <f>SUM(H8:H9,H11:H18,H20:H26,H28:H34,H36:H39,H41:H46,H48:H52)</f>
        <v>402889408</v>
      </c>
      <c r="I54" s="39">
        <f t="shared" si="1"/>
        <v>0.22122502893215149</v>
      </c>
      <c r="J54" s="34">
        <f>SUM(J8:J9,J11:J18,J20:J26,J28:J34,J36:J39,J41:J46,J48:J52)</f>
        <v>379643330</v>
      </c>
      <c r="K54" s="39">
        <f t="shared" si="2"/>
        <v>0.20173135313199134</v>
      </c>
      <c r="L54" s="34">
        <f>SUM(L8:L9,L11:L18,L20:L26,L28:L34,L36:L39,L41:L46,L48:L52)</f>
        <v>504235740</v>
      </c>
      <c r="M54" s="39">
        <f t="shared" si="3"/>
        <v>0.26793611289762675</v>
      </c>
      <c r="N54" s="34">
        <f t="shared" si="4"/>
        <v>1583143398</v>
      </c>
      <c r="O54" s="39">
        <f t="shared" si="5"/>
        <v>0.8412360619651047</v>
      </c>
      <c r="P54" s="34">
        <f>SUM(P8:P9,P11:P18,P20:P26,P28:P34,P36:P39,P41:P46,P48:P52)</f>
        <v>307147299</v>
      </c>
      <c r="Q54" s="34">
        <f>SUM(Q8:Q9,Q11:Q18,Q20:Q26,Q28:Q34,Q36:Q39,Q41:Q46,Q48:Q52)</f>
        <v>1434679668</v>
      </c>
      <c r="R54" s="34">
        <f>SUM(R8:R9,R11:R18,R20:R26,R28:R34,R36:R39,R41:R46,R48:R52)</f>
        <v>1409077970</v>
      </c>
      <c r="S54" s="34">
        <f>SUM(S8:S9,S11:S18,S20:S26,S28:S34,S36:S39,S41:S46,S48:S52)</f>
        <v>1215424205</v>
      </c>
      <c r="T54" s="39">
        <f t="shared" si="6"/>
        <v>0.86256703381715638</v>
      </c>
      <c r="U54" s="39">
        <f t="shared" si="7"/>
        <v>0.64167401647897937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51449492</v>
      </c>
      <c r="E57" s="33">
        <v>51014287</v>
      </c>
      <c r="F57" s="33">
        <v>9307718</v>
      </c>
      <c r="G57" s="38">
        <f t="shared" ref="G57:G85" si="8">IF(($D57      =0),0,($F57      /$D57      ))</f>
        <v>0.1809098134535517</v>
      </c>
      <c r="H57" s="33">
        <v>12224623</v>
      </c>
      <c r="I57" s="38">
        <f t="shared" ref="I57:I85" si="9">IF(($D57      =0),0,($H57      /$D57      ))</f>
        <v>0.23760434796907226</v>
      </c>
      <c r="J57" s="33">
        <v>8902890</v>
      </c>
      <c r="K57" s="38">
        <f t="shared" ref="K57:K85" si="10">IF(($E57      =0),0,($J57      /$E57      ))</f>
        <v>0.17451758171196238</v>
      </c>
      <c r="L57" s="33">
        <v>16243979</v>
      </c>
      <c r="M57" s="38">
        <f t="shared" ref="M57:M85" si="11">IF(($E57      =0),0,($L57      /$E57      ))</f>
        <v>0.31842019079870704</v>
      </c>
      <c r="N57" s="33">
        <f t="shared" ref="N57:N85" si="12">$F57      +$H57      +$J57      +$L57</f>
        <v>46679210</v>
      </c>
      <c r="O57" s="38">
        <f t="shared" ref="O57:O85" si="13">IF(($E57      =0),0,($N57      /$E57      ))</f>
        <v>0.91502229561691217</v>
      </c>
      <c r="P57" s="33">
        <v>9685826</v>
      </c>
      <c r="Q57" s="33">
        <v>47997142</v>
      </c>
      <c r="R57" s="33">
        <v>44484426</v>
      </c>
      <c r="S57" s="33">
        <v>43408022</v>
      </c>
      <c r="T57" s="38">
        <f t="shared" ref="T57:T85" si="14">IF(($R57      =0),0,($S57      /$R57      ))</f>
        <v>0.97580267754831773</v>
      </c>
      <c r="U57" s="38">
        <f t="shared" ref="U57:U85" si="15">IF(($P57      =0),0,(($L57      /$P57      )-1))</f>
        <v>0.67708763300104713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51449492</v>
      </c>
      <c r="E58" s="34">
        <f>E57</f>
        <v>51014287</v>
      </c>
      <c r="F58" s="34">
        <f>F57</f>
        <v>9307718</v>
      </c>
      <c r="G58" s="39">
        <f t="shared" si="8"/>
        <v>0.1809098134535517</v>
      </c>
      <c r="H58" s="34">
        <f>H57</f>
        <v>12224623</v>
      </c>
      <c r="I58" s="39">
        <f t="shared" si="9"/>
        <v>0.23760434796907226</v>
      </c>
      <c r="J58" s="34">
        <f>J57</f>
        <v>8902890</v>
      </c>
      <c r="K58" s="39">
        <f t="shared" si="10"/>
        <v>0.17451758171196238</v>
      </c>
      <c r="L58" s="34">
        <f>L57</f>
        <v>16243979</v>
      </c>
      <c r="M58" s="39">
        <f t="shared" si="11"/>
        <v>0.31842019079870704</v>
      </c>
      <c r="N58" s="34">
        <f t="shared" si="12"/>
        <v>46679210</v>
      </c>
      <c r="O58" s="39">
        <f t="shared" si="13"/>
        <v>0.91502229561691217</v>
      </c>
      <c r="P58" s="34">
        <f>P57</f>
        <v>9685826</v>
      </c>
      <c r="Q58" s="34">
        <f>Q57</f>
        <v>47997142</v>
      </c>
      <c r="R58" s="34">
        <f>R57</f>
        <v>44484426</v>
      </c>
      <c r="S58" s="34">
        <f>S57</f>
        <v>43408022</v>
      </c>
      <c r="T58" s="39">
        <f t="shared" si="14"/>
        <v>0.97580267754831773</v>
      </c>
      <c r="U58" s="39">
        <f t="shared" si="15"/>
        <v>0.67708763300104713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2545706</v>
      </c>
      <c r="E59" s="33">
        <v>2318406</v>
      </c>
      <c r="F59" s="33">
        <v>487194</v>
      </c>
      <c r="G59" s="38">
        <f t="shared" si="8"/>
        <v>0.19137873737187247</v>
      </c>
      <c r="H59" s="33">
        <v>494887</v>
      </c>
      <c r="I59" s="38">
        <f t="shared" si="9"/>
        <v>0.19440068884623754</v>
      </c>
      <c r="J59" s="33">
        <v>341312</v>
      </c>
      <c r="K59" s="38">
        <f t="shared" si="10"/>
        <v>0.14721839056662206</v>
      </c>
      <c r="L59" s="33">
        <v>445875</v>
      </c>
      <c r="M59" s="38">
        <f t="shared" si="11"/>
        <v>0.19231963685394188</v>
      </c>
      <c r="N59" s="33">
        <f t="shared" si="12"/>
        <v>1769268</v>
      </c>
      <c r="O59" s="38">
        <f t="shared" si="13"/>
        <v>0.76313984694656589</v>
      </c>
      <c r="P59" s="33">
        <v>355875</v>
      </c>
      <c r="Q59" s="33">
        <v>5202930</v>
      </c>
      <c r="R59" s="33">
        <v>2518865</v>
      </c>
      <c r="S59" s="33">
        <v>1187853</v>
      </c>
      <c r="T59" s="38">
        <f t="shared" si="14"/>
        <v>0.47158263741804346</v>
      </c>
      <c r="U59" s="38">
        <f t="shared" si="15"/>
        <v>0.25289778714436251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90000</v>
      </c>
      <c r="E60" s="33">
        <v>90000</v>
      </c>
      <c r="F60" s="33">
        <v>0</v>
      </c>
      <c r="G60" s="38">
        <f t="shared" si="8"/>
        <v>0</v>
      </c>
      <c r="H60" s="33">
        <v>947058</v>
      </c>
      <c r="I60" s="38">
        <f t="shared" si="9"/>
        <v>10.522866666666667</v>
      </c>
      <c r="J60" s="33">
        <v>-189346</v>
      </c>
      <c r="K60" s="38">
        <f t="shared" si="10"/>
        <v>-2.1038444444444444</v>
      </c>
      <c r="L60" s="33">
        <v>284007</v>
      </c>
      <c r="M60" s="38">
        <f t="shared" si="11"/>
        <v>3.1556333333333333</v>
      </c>
      <c r="N60" s="33">
        <f t="shared" si="12"/>
        <v>1041719</v>
      </c>
      <c r="O60" s="38">
        <f t="shared" si="13"/>
        <v>11.574655555555555</v>
      </c>
      <c r="P60" s="33">
        <v>1713077</v>
      </c>
      <c r="Q60" s="33">
        <v>0</v>
      </c>
      <c r="R60" s="33">
        <v>0</v>
      </c>
      <c r="S60" s="33">
        <v>7838067</v>
      </c>
      <c r="T60" s="38">
        <f t="shared" si="14"/>
        <v>0</v>
      </c>
      <c r="U60" s="38">
        <f t="shared" si="15"/>
        <v>-0.83421235589526921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9964269</v>
      </c>
      <c r="E61" s="33">
        <v>9232550</v>
      </c>
      <c r="F61" s="33">
        <v>1344357</v>
      </c>
      <c r="G61" s="38">
        <f t="shared" si="8"/>
        <v>0.13491777470078337</v>
      </c>
      <c r="H61" s="33">
        <v>2031821</v>
      </c>
      <c r="I61" s="38">
        <f t="shared" si="9"/>
        <v>0.20391069329822389</v>
      </c>
      <c r="J61" s="33">
        <v>643580</v>
      </c>
      <c r="K61" s="38">
        <f t="shared" si="10"/>
        <v>6.9707718885898259E-2</v>
      </c>
      <c r="L61" s="33">
        <v>2077576</v>
      </c>
      <c r="M61" s="38">
        <f t="shared" si="11"/>
        <v>0.22502732181250035</v>
      </c>
      <c r="N61" s="33">
        <f t="shared" si="12"/>
        <v>6097334</v>
      </c>
      <c r="O61" s="38">
        <f t="shared" si="13"/>
        <v>0.66041711119896451</v>
      </c>
      <c r="P61" s="33">
        <v>1924382</v>
      </c>
      <c r="Q61" s="33">
        <v>8335968</v>
      </c>
      <c r="R61" s="33">
        <v>9218907</v>
      </c>
      <c r="S61" s="33">
        <v>6573801</v>
      </c>
      <c r="T61" s="38">
        <f t="shared" si="14"/>
        <v>0.71307813388289953</v>
      </c>
      <c r="U61" s="38">
        <f t="shared" si="15"/>
        <v>7.9606855603513216E-2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15117624</v>
      </c>
      <c r="E62" s="33">
        <v>14259141</v>
      </c>
      <c r="F62" s="33">
        <v>2814683</v>
      </c>
      <c r="G62" s="38">
        <f t="shared" si="8"/>
        <v>0.18618554079662253</v>
      </c>
      <c r="H62" s="33">
        <v>3041568</v>
      </c>
      <c r="I62" s="38">
        <f t="shared" si="9"/>
        <v>0.20119352088661552</v>
      </c>
      <c r="J62" s="33">
        <v>2913856</v>
      </c>
      <c r="K62" s="38">
        <f t="shared" si="10"/>
        <v>0.20435003763550694</v>
      </c>
      <c r="L62" s="33">
        <v>4106716</v>
      </c>
      <c r="M62" s="38">
        <f t="shared" si="11"/>
        <v>0.28800584831863296</v>
      </c>
      <c r="N62" s="33">
        <f t="shared" si="12"/>
        <v>12876823</v>
      </c>
      <c r="O62" s="38">
        <f t="shared" si="13"/>
        <v>0.90305741418785324</v>
      </c>
      <c r="P62" s="33">
        <v>3255360</v>
      </c>
      <c r="Q62" s="33">
        <v>13730628</v>
      </c>
      <c r="R62" s="33">
        <v>14229184</v>
      </c>
      <c r="S62" s="33">
        <v>8555246</v>
      </c>
      <c r="T62" s="38">
        <f t="shared" si="14"/>
        <v>0.60124642425032948</v>
      </c>
      <c r="U62" s="38">
        <f t="shared" si="15"/>
        <v>0.26152437825616826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27717599</v>
      </c>
      <c r="E63" s="34">
        <f>SUM(E59:E62)</f>
        <v>25900097</v>
      </c>
      <c r="F63" s="34">
        <f>SUM(F59:F62)</f>
        <v>4646234</v>
      </c>
      <c r="G63" s="39">
        <f t="shared" si="8"/>
        <v>0.16762757842048295</v>
      </c>
      <c r="H63" s="34">
        <f>SUM(H59:H62)</f>
        <v>6515334</v>
      </c>
      <c r="I63" s="39">
        <f t="shared" si="9"/>
        <v>0.23506126919579146</v>
      </c>
      <c r="J63" s="34">
        <f>SUM(J59:J62)</f>
        <v>3709402</v>
      </c>
      <c r="K63" s="39">
        <f t="shared" si="10"/>
        <v>0.14321961805780109</v>
      </c>
      <c r="L63" s="34">
        <f>SUM(L59:L62)</f>
        <v>6914174</v>
      </c>
      <c r="M63" s="39">
        <f t="shared" si="11"/>
        <v>0.26695552530170058</v>
      </c>
      <c r="N63" s="34">
        <f t="shared" si="12"/>
        <v>21785144</v>
      </c>
      <c r="O63" s="39">
        <f t="shared" si="13"/>
        <v>0.84112210081684247</v>
      </c>
      <c r="P63" s="34">
        <f>SUM(P59:P62)</f>
        <v>7248694</v>
      </c>
      <c r="Q63" s="34">
        <f>SUM(Q59:Q62)</f>
        <v>27269526</v>
      </c>
      <c r="R63" s="34">
        <f>SUM(R59:R62)</f>
        <v>25966956</v>
      </c>
      <c r="S63" s="34">
        <f>SUM(S59:S62)</f>
        <v>24154967</v>
      </c>
      <c r="T63" s="39">
        <f t="shared" si="14"/>
        <v>0.93021942964743343</v>
      </c>
      <c r="U63" s="39">
        <f t="shared" si="15"/>
        <v>-4.6149002841063491E-2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3639380</v>
      </c>
      <c r="E64" s="33">
        <v>3639380</v>
      </c>
      <c r="F64" s="33">
        <v>0</v>
      </c>
      <c r="G64" s="38">
        <f t="shared" si="8"/>
        <v>0</v>
      </c>
      <c r="H64" s="33">
        <v>19453</v>
      </c>
      <c r="I64" s="38">
        <f t="shared" si="9"/>
        <v>5.3451412053701457E-3</v>
      </c>
      <c r="J64" s="33">
        <v>11520</v>
      </c>
      <c r="K64" s="38">
        <f t="shared" si="10"/>
        <v>3.165374321999901E-3</v>
      </c>
      <c r="L64" s="33">
        <v>0</v>
      </c>
      <c r="M64" s="38">
        <f t="shared" si="11"/>
        <v>0</v>
      </c>
      <c r="N64" s="33">
        <f t="shared" si="12"/>
        <v>30973</v>
      </c>
      <c r="O64" s="38">
        <f t="shared" si="13"/>
        <v>8.5105155273700467E-3</v>
      </c>
      <c r="P64" s="33">
        <v>0</v>
      </c>
      <c r="Q64" s="33">
        <v>3513657</v>
      </c>
      <c r="R64" s="33">
        <v>3513657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10985710</v>
      </c>
      <c r="E65" s="33">
        <v>13025990</v>
      </c>
      <c r="F65" s="33">
        <v>3108923</v>
      </c>
      <c r="G65" s="38">
        <f t="shared" si="8"/>
        <v>0.28299700246957182</v>
      </c>
      <c r="H65" s="33">
        <v>1637912</v>
      </c>
      <c r="I65" s="38">
        <f t="shared" si="9"/>
        <v>0.1490947785805378</v>
      </c>
      <c r="J65" s="33">
        <v>2622319</v>
      </c>
      <c r="K65" s="38">
        <f t="shared" si="10"/>
        <v>0.20131437226652255</v>
      </c>
      <c r="L65" s="33">
        <v>1929838</v>
      </c>
      <c r="M65" s="38">
        <f t="shared" si="11"/>
        <v>0.14815288511660149</v>
      </c>
      <c r="N65" s="33">
        <f t="shared" si="12"/>
        <v>9298992</v>
      </c>
      <c r="O65" s="38">
        <f t="shared" si="13"/>
        <v>0.71387986632877809</v>
      </c>
      <c r="P65" s="33">
        <v>2042105</v>
      </c>
      <c r="Q65" s="33">
        <v>8803916</v>
      </c>
      <c r="R65" s="33">
        <v>12317697</v>
      </c>
      <c r="S65" s="33">
        <v>13906569</v>
      </c>
      <c r="T65" s="38">
        <f t="shared" si="14"/>
        <v>1.1289909956382269</v>
      </c>
      <c r="U65" s="38">
        <f t="shared" si="15"/>
        <v>-5.4976115331973663E-2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5944311</v>
      </c>
      <c r="E66" s="33">
        <v>7199095</v>
      </c>
      <c r="F66" s="33">
        <v>2147</v>
      </c>
      <c r="G66" s="38">
        <f t="shared" si="8"/>
        <v>3.6118567820559859E-4</v>
      </c>
      <c r="H66" s="33">
        <v>14708</v>
      </c>
      <c r="I66" s="38">
        <f t="shared" si="9"/>
        <v>2.4742985351876778E-3</v>
      </c>
      <c r="J66" s="33">
        <v>4905138</v>
      </c>
      <c r="K66" s="38">
        <f t="shared" si="10"/>
        <v>0.68135480918087621</v>
      </c>
      <c r="L66" s="33">
        <v>1561965</v>
      </c>
      <c r="M66" s="38">
        <f t="shared" si="11"/>
        <v>0.21696685486161801</v>
      </c>
      <c r="N66" s="33">
        <f t="shared" si="12"/>
        <v>6483958</v>
      </c>
      <c r="O66" s="38">
        <f t="shared" si="13"/>
        <v>0.90066293054890922</v>
      </c>
      <c r="P66" s="33">
        <v>683</v>
      </c>
      <c r="Q66" s="33">
        <v>6928750</v>
      </c>
      <c r="R66" s="33">
        <v>7861940</v>
      </c>
      <c r="S66" s="33">
        <v>43201</v>
      </c>
      <c r="T66" s="38">
        <f t="shared" si="14"/>
        <v>5.4949541716166747E-3</v>
      </c>
      <c r="U66" s="38">
        <f t="shared" si="15"/>
        <v>2285.9180087847731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53410687</v>
      </c>
      <c r="E67" s="33">
        <v>53647047</v>
      </c>
      <c r="F67" s="33">
        <v>7082155</v>
      </c>
      <c r="G67" s="38">
        <f t="shared" si="8"/>
        <v>0.13259808846869917</v>
      </c>
      <c r="H67" s="33">
        <v>11641585</v>
      </c>
      <c r="I67" s="38">
        <f t="shared" si="9"/>
        <v>0.2179635884481321</v>
      </c>
      <c r="J67" s="33">
        <v>9667663</v>
      </c>
      <c r="K67" s="38">
        <f t="shared" si="10"/>
        <v>0.18020867019949857</v>
      </c>
      <c r="L67" s="33">
        <v>10183829</v>
      </c>
      <c r="M67" s="38">
        <f t="shared" si="11"/>
        <v>0.18983018767090759</v>
      </c>
      <c r="N67" s="33">
        <f t="shared" si="12"/>
        <v>38575232</v>
      </c>
      <c r="O67" s="38">
        <f t="shared" si="13"/>
        <v>0.71905601812528475</v>
      </c>
      <c r="P67" s="33">
        <v>10527692</v>
      </c>
      <c r="Q67" s="33">
        <v>54753516</v>
      </c>
      <c r="R67" s="33">
        <v>54753516</v>
      </c>
      <c r="S67" s="33">
        <v>44126518</v>
      </c>
      <c r="T67" s="38">
        <f t="shared" si="14"/>
        <v>0.8059120440776808</v>
      </c>
      <c r="U67" s="38">
        <f t="shared" si="15"/>
        <v>-3.2662714676683136E-2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6370144</v>
      </c>
      <c r="E68" s="33">
        <v>6309502</v>
      </c>
      <c r="F68" s="33">
        <v>1141487</v>
      </c>
      <c r="G68" s="38">
        <f t="shared" si="8"/>
        <v>0.17919328040308036</v>
      </c>
      <c r="H68" s="33">
        <v>2077176</v>
      </c>
      <c r="I68" s="38">
        <f t="shared" si="9"/>
        <v>0.32607991279318016</v>
      </c>
      <c r="J68" s="33">
        <v>2005184</v>
      </c>
      <c r="K68" s="38">
        <f t="shared" si="10"/>
        <v>0.3178038456917836</v>
      </c>
      <c r="L68" s="33">
        <v>1963461</v>
      </c>
      <c r="M68" s="38">
        <f t="shared" si="11"/>
        <v>0.31119112094742185</v>
      </c>
      <c r="N68" s="33">
        <f t="shared" si="12"/>
        <v>7187308</v>
      </c>
      <c r="O68" s="38">
        <f t="shared" si="13"/>
        <v>1.139124450709422</v>
      </c>
      <c r="P68" s="33">
        <v>1663456</v>
      </c>
      <c r="Q68" s="33">
        <v>6205577</v>
      </c>
      <c r="R68" s="33">
        <v>6205577</v>
      </c>
      <c r="S68" s="33">
        <v>6049646</v>
      </c>
      <c r="T68" s="38">
        <f t="shared" si="14"/>
        <v>0.97487244135396278</v>
      </c>
      <c r="U68" s="38">
        <f t="shared" si="15"/>
        <v>0.18035042706269366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15698302</v>
      </c>
      <c r="E69" s="33">
        <v>15399639</v>
      </c>
      <c r="F69" s="33">
        <v>2120280</v>
      </c>
      <c r="G69" s="38">
        <f t="shared" si="8"/>
        <v>0.13506428911865756</v>
      </c>
      <c r="H69" s="33">
        <v>2463032</v>
      </c>
      <c r="I69" s="38">
        <f t="shared" si="9"/>
        <v>0.15689798807539823</v>
      </c>
      <c r="J69" s="33">
        <v>2115947</v>
      </c>
      <c r="K69" s="38">
        <f t="shared" si="10"/>
        <v>0.13740237677000092</v>
      </c>
      <c r="L69" s="33">
        <v>2456972</v>
      </c>
      <c r="M69" s="38">
        <f t="shared" si="11"/>
        <v>0.15954737640278452</v>
      </c>
      <c r="N69" s="33">
        <f t="shared" si="12"/>
        <v>9156231</v>
      </c>
      <c r="O69" s="38">
        <f t="shared" si="13"/>
        <v>0.59457439229581943</v>
      </c>
      <c r="P69" s="33">
        <v>2190522</v>
      </c>
      <c r="Q69" s="33">
        <v>10351187</v>
      </c>
      <c r="R69" s="33">
        <v>9961187</v>
      </c>
      <c r="S69" s="33">
        <v>9209887</v>
      </c>
      <c r="T69" s="38">
        <f t="shared" si="14"/>
        <v>0.92457726172593691</v>
      </c>
      <c r="U69" s="38">
        <f t="shared" si="15"/>
        <v>0.12163767357734834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96048534</v>
      </c>
      <c r="E70" s="34">
        <f>SUM(E64:E69)</f>
        <v>99220653</v>
      </c>
      <c r="F70" s="34">
        <f>SUM(F64:F69)</f>
        <v>13454992</v>
      </c>
      <c r="G70" s="39">
        <f t="shared" si="8"/>
        <v>0.14008534476955162</v>
      </c>
      <c r="H70" s="34">
        <f>SUM(H64:H69)</f>
        <v>17853866</v>
      </c>
      <c r="I70" s="39">
        <f t="shared" si="9"/>
        <v>0.18588379495724527</v>
      </c>
      <c r="J70" s="34">
        <f>SUM(J64:J69)</f>
        <v>21327771</v>
      </c>
      <c r="K70" s="39">
        <f t="shared" si="10"/>
        <v>0.2149529392837195</v>
      </c>
      <c r="L70" s="34">
        <f>SUM(L64:L69)</f>
        <v>18096065</v>
      </c>
      <c r="M70" s="39">
        <f t="shared" si="11"/>
        <v>0.18238203894908855</v>
      </c>
      <c r="N70" s="34">
        <f t="shared" si="12"/>
        <v>70732694</v>
      </c>
      <c r="O70" s="39">
        <f t="shared" si="13"/>
        <v>0.71288277048529403</v>
      </c>
      <c r="P70" s="34">
        <f>SUM(P64:P69)</f>
        <v>16424458</v>
      </c>
      <c r="Q70" s="34">
        <f>SUM(Q64:Q69)</f>
        <v>90556603</v>
      </c>
      <c r="R70" s="34">
        <f>SUM(R64:R69)</f>
        <v>94613574</v>
      </c>
      <c r="S70" s="34">
        <f>SUM(S64:S69)</f>
        <v>73335821</v>
      </c>
      <c r="T70" s="39">
        <f t="shared" si="14"/>
        <v>0.77510887602660483</v>
      </c>
      <c r="U70" s="39">
        <f t="shared" si="15"/>
        <v>0.10177547411305743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9006564</v>
      </c>
      <c r="E71" s="33">
        <v>7140892</v>
      </c>
      <c r="F71" s="33">
        <v>1702644</v>
      </c>
      <c r="G71" s="38">
        <f t="shared" si="8"/>
        <v>0.1890447899998268</v>
      </c>
      <c r="H71" s="33">
        <v>1786143</v>
      </c>
      <c r="I71" s="38">
        <f t="shared" si="9"/>
        <v>0.19831569508638366</v>
      </c>
      <c r="J71" s="33">
        <v>1775114</v>
      </c>
      <c r="K71" s="38">
        <f t="shared" si="10"/>
        <v>0.24858435052651687</v>
      </c>
      <c r="L71" s="33">
        <v>1810337</v>
      </c>
      <c r="M71" s="38">
        <f t="shared" si="11"/>
        <v>0.25351692757711503</v>
      </c>
      <c r="N71" s="33">
        <f t="shared" si="12"/>
        <v>7074238</v>
      </c>
      <c r="O71" s="38">
        <f t="shared" si="13"/>
        <v>0.99066587199470313</v>
      </c>
      <c r="P71" s="33">
        <v>1639230</v>
      </c>
      <c r="Q71" s="33">
        <v>11291412</v>
      </c>
      <c r="R71" s="33">
        <v>8443288</v>
      </c>
      <c r="S71" s="33">
        <v>7534113</v>
      </c>
      <c r="T71" s="38">
        <f t="shared" si="14"/>
        <v>0.89231979295269803</v>
      </c>
      <c r="U71" s="38">
        <f t="shared" si="15"/>
        <v>0.10438254546341885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32231322</v>
      </c>
      <c r="E72" s="33">
        <v>16419062</v>
      </c>
      <c r="F72" s="33">
        <v>3859873</v>
      </c>
      <c r="G72" s="38">
        <f t="shared" si="8"/>
        <v>0.11975534233439138</v>
      </c>
      <c r="H72" s="33">
        <v>4286507</v>
      </c>
      <c r="I72" s="38">
        <f t="shared" si="9"/>
        <v>0.13299196973676725</v>
      </c>
      <c r="J72" s="33">
        <v>5079503</v>
      </c>
      <c r="K72" s="38">
        <f t="shared" si="10"/>
        <v>0.30936621105395667</v>
      </c>
      <c r="L72" s="33">
        <v>4037982</v>
      </c>
      <c r="M72" s="38">
        <f t="shared" si="11"/>
        <v>0.24593256301730268</v>
      </c>
      <c r="N72" s="33">
        <f t="shared" si="12"/>
        <v>17263865</v>
      </c>
      <c r="O72" s="38">
        <f t="shared" si="13"/>
        <v>1.0514525738437432</v>
      </c>
      <c r="P72" s="33">
        <v>2233161</v>
      </c>
      <c r="Q72" s="33">
        <v>27177446</v>
      </c>
      <c r="R72" s="33">
        <v>27022446</v>
      </c>
      <c r="S72" s="33">
        <v>9122356</v>
      </c>
      <c r="T72" s="38">
        <f t="shared" si="14"/>
        <v>0.33758439187925476</v>
      </c>
      <c r="U72" s="38">
        <f t="shared" si="15"/>
        <v>0.80819116937829372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1397874</v>
      </c>
      <c r="F73" s="33">
        <v>296979</v>
      </c>
      <c r="G73" s="38">
        <f t="shared" si="8"/>
        <v>0</v>
      </c>
      <c r="H73" s="33">
        <v>213606</v>
      </c>
      <c r="I73" s="38">
        <f t="shared" si="9"/>
        <v>0</v>
      </c>
      <c r="J73" s="33">
        <v>344331</v>
      </c>
      <c r="K73" s="38">
        <f t="shared" si="10"/>
        <v>0.24632477605277728</v>
      </c>
      <c r="L73" s="33">
        <v>1177208</v>
      </c>
      <c r="M73" s="38">
        <f t="shared" si="11"/>
        <v>0.84214170948168432</v>
      </c>
      <c r="N73" s="33">
        <f t="shared" si="12"/>
        <v>2032124</v>
      </c>
      <c r="O73" s="38">
        <f t="shared" si="13"/>
        <v>1.4537247276936263</v>
      </c>
      <c r="P73" s="33">
        <v>1498777</v>
      </c>
      <c r="Q73" s="33">
        <v>1249488</v>
      </c>
      <c r="R73" s="33">
        <v>1249488</v>
      </c>
      <c r="S73" s="33">
        <v>1990377</v>
      </c>
      <c r="T73" s="38">
        <f t="shared" si="14"/>
        <v>1.5929540739887058</v>
      </c>
      <c r="U73" s="38">
        <f t="shared" si="15"/>
        <v>-0.21455426657868382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21570390</v>
      </c>
      <c r="E74" s="33">
        <v>28114843</v>
      </c>
      <c r="F74" s="33">
        <v>5651520</v>
      </c>
      <c r="G74" s="38">
        <f t="shared" si="8"/>
        <v>0.26200360772336523</v>
      </c>
      <c r="H74" s="33">
        <v>5432185</v>
      </c>
      <c r="I74" s="38">
        <f t="shared" si="9"/>
        <v>0.25183527047957871</v>
      </c>
      <c r="J74" s="33">
        <v>5125763</v>
      </c>
      <c r="K74" s="38">
        <f t="shared" si="10"/>
        <v>0.18231519201441032</v>
      </c>
      <c r="L74" s="33">
        <v>6340879</v>
      </c>
      <c r="M74" s="38">
        <f t="shared" si="11"/>
        <v>0.22553492473708639</v>
      </c>
      <c r="N74" s="33">
        <f t="shared" si="12"/>
        <v>22550347</v>
      </c>
      <c r="O74" s="38">
        <f t="shared" si="13"/>
        <v>0.80207977686377263</v>
      </c>
      <c r="P74" s="33">
        <v>4997577</v>
      </c>
      <c r="Q74" s="33">
        <v>17272709</v>
      </c>
      <c r="R74" s="33">
        <v>20055331</v>
      </c>
      <c r="S74" s="33">
        <v>16125047</v>
      </c>
      <c r="T74" s="38">
        <f t="shared" si="14"/>
        <v>0.80402796642947449</v>
      </c>
      <c r="U74" s="38">
        <f t="shared" si="15"/>
        <v>0.26879065595187424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4245223</v>
      </c>
      <c r="E75" s="33">
        <v>15401416</v>
      </c>
      <c r="F75" s="33">
        <v>1414059</v>
      </c>
      <c r="G75" s="38">
        <f t="shared" si="8"/>
        <v>0.33309416254458246</v>
      </c>
      <c r="H75" s="33">
        <v>9146532</v>
      </c>
      <c r="I75" s="38">
        <f t="shared" si="9"/>
        <v>2.1545468871717692</v>
      </c>
      <c r="J75" s="33">
        <v>4091338</v>
      </c>
      <c r="K75" s="38">
        <f t="shared" si="10"/>
        <v>0.26564687298882128</v>
      </c>
      <c r="L75" s="33">
        <v>2445570</v>
      </c>
      <c r="M75" s="38">
        <f t="shared" si="11"/>
        <v>0.15878864644653454</v>
      </c>
      <c r="N75" s="33">
        <f t="shared" si="12"/>
        <v>17097499</v>
      </c>
      <c r="O75" s="38">
        <f t="shared" si="13"/>
        <v>1.1101251339487226</v>
      </c>
      <c r="P75" s="33">
        <v>809958</v>
      </c>
      <c r="Q75" s="33">
        <v>3453422</v>
      </c>
      <c r="R75" s="33">
        <v>3731485</v>
      </c>
      <c r="S75" s="33">
        <v>2236442</v>
      </c>
      <c r="T75" s="38">
        <f t="shared" si="14"/>
        <v>0.59934369292654266</v>
      </c>
      <c r="U75" s="38">
        <f t="shared" si="15"/>
        <v>2.0193787826035425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5883475</v>
      </c>
      <c r="E76" s="33">
        <v>5883475</v>
      </c>
      <c r="F76" s="33">
        <v>1358127</v>
      </c>
      <c r="G76" s="38">
        <f t="shared" si="8"/>
        <v>0.2308375577358619</v>
      </c>
      <c r="H76" s="33">
        <v>1261820</v>
      </c>
      <c r="I76" s="38">
        <f t="shared" si="9"/>
        <v>0.21446849013550665</v>
      </c>
      <c r="J76" s="33">
        <v>1412009</v>
      </c>
      <c r="K76" s="38">
        <f t="shared" si="10"/>
        <v>0.2399957508105329</v>
      </c>
      <c r="L76" s="33">
        <v>1454416</v>
      </c>
      <c r="M76" s="38">
        <f t="shared" si="11"/>
        <v>0.24720356591980081</v>
      </c>
      <c r="N76" s="33">
        <f t="shared" si="12"/>
        <v>5486372</v>
      </c>
      <c r="O76" s="38">
        <f t="shared" si="13"/>
        <v>0.93250536460170219</v>
      </c>
      <c r="P76" s="33">
        <v>30186</v>
      </c>
      <c r="Q76" s="33">
        <v>6589116</v>
      </c>
      <c r="R76" s="33">
        <v>492100</v>
      </c>
      <c r="S76" s="33">
        <v>48886</v>
      </c>
      <c r="T76" s="38">
        <f t="shared" si="14"/>
        <v>9.9341597236334081E-2</v>
      </c>
      <c r="U76" s="38">
        <f t="shared" si="15"/>
        <v>47.181806135294508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12808603</v>
      </c>
      <c r="E77" s="33">
        <v>26103916</v>
      </c>
      <c r="F77" s="33">
        <v>3959091</v>
      </c>
      <c r="G77" s="38">
        <f t="shared" si="8"/>
        <v>0.30909623789573304</v>
      </c>
      <c r="H77" s="33">
        <v>6956109</v>
      </c>
      <c r="I77" s="38">
        <f t="shared" si="9"/>
        <v>0.54308100578962437</v>
      </c>
      <c r="J77" s="33">
        <v>3098750</v>
      </c>
      <c r="K77" s="38">
        <f t="shared" si="10"/>
        <v>0.11870824285520992</v>
      </c>
      <c r="L77" s="33">
        <v>11773212</v>
      </c>
      <c r="M77" s="38">
        <f t="shared" si="11"/>
        <v>0.45101325027248784</v>
      </c>
      <c r="N77" s="33">
        <f t="shared" si="12"/>
        <v>25787162</v>
      </c>
      <c r="O77" s="38">
        <f t="shared" si="13"/>
        <v>0.98786565203473686</v>
      </c>
      <c r="P77" s="33">
        <v>8555859</v>
      </c>
      <c r="Q77" s="33">
        <v>10882388</v>
      </c>
      <c r="R77" s="33">
        <v>10811359</v>
      </c>
      <c r="S77" s="33">
        <v>18825233</v>
      </c>
      <c r="T77" s="38">
        <f t="shared" si="14"/>
        <v>1.7412457582807119</v>
      </c>
      <c r="U77" s="38">
        <f t="shared" si="15"/>
        <v>0.37604090951007962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85745577</v>
      </c>
      <c r="E78" s="34">
        <f>SUM(E71:E77)</f>
        <v>100461478</v>
      </c>
      <c r="F78" s="34">
        <f>SUM(F71:F77)</f>
        <v>18242293</v>
      </c>
      <c r="G78" s="39">
        <f t="shared" si="8"/>
        <v>0.21274908442216209</v>
      </c>
      <c r="H78" s="34">
        <f>SUM(H71:H77)</f>
        <v>29082902</v>
      </c>
      <c r="I78" s="39">
        <f t="shared" si="9"/>
        <v>0.33917670179069409</v>
      </c>
      <c r="J78" s="34">
        <f>SUM(J71:J77)</f>
        <v>20926808</v>
      </c>
      <c r="K78" s="39">
        <f t="shared" si="10"/>
        <v>0.20830678999168217</v>
      </c>
      <c r="L78" s="34">
        <f>SUM(L71:L77)</f>
        <v>29039604</v>
      </c>
      <c r="M78" s="39">
        <f t="shared" si="11"/>
        <v>0.28906208208483652</v>
      </c>
      <c r="N78" s="34">
        <f t="shared" si="12"/>
        <v>97291607</v>
      </c>
      <c r="O78" s="39">
        <f t="shared" si="13"/>
        <v>0.96844690061199379</v>
      </c>
      <c r="P78" s="34">
        <f>SUM(P71:P77)</f>
        <v>19764748</v>
      </c>
      <c r="Q78" s="34">
        <f>SUM(Q71:Q77)</f>
        <v>77915981</v>
      </c>
      <c r="R78" s="34">
        <f>SUM(R71:R77)</f>
        <v>71805497</v>
      </c>
      <c r="S78" s="34">
        <f>SUM(S71:S77)</f>
        <v>55882454</v>
      </c>
      <c r="T78" s="39">
        <f t="shared" si="14"/>
        <v>0.7782475762266502</v>
      </c>
      <c r="U78" s="39">
        <f t="shared" si="15"/>
        <v>0.46926254764290443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9989696</v>
      </c>
      <c r="E79" s="33">
        <v>10083842</v>
      </c>
      <c r="F79" s="33">
        <v>1635663</v>
      </c>
      <c r="G79" s="38">
        <f t="shared" si="8"/>
        <v>0.16373501255693867</v>
      </c>
      <c r="H79" s="33">
        <v>3091170</v>
      </c>
      <c r="I79" s="38">
        <f t="shared" si="9"/>
        <v>0.30943584269231017</v>
      </c>
      <c r="J79" s="33">
        <v>2063355</v>
      </c>
      <c r="K79" s="38">
        <f t="shared" si="10"/>
        <v>0.20461992561961997</v>
      </c>
      <c r="L79" s="33">
        <v>2291382</v>
      </c>
      <c r="M79" s="38">
        <f t="shared" si="11"/>
        <v>0.22723303280634505</v>
      </c>
      <c r="N79" s="33">
        <f t="shared" si="12"/>
        <v>9081570</v>
      </c>
      <c r="O79" s="38">
        <f t="shared" si="13"/>
        <v>0.90060613801763256</v>
      </c>
      <c r="P79" s="33">
        <v>1775236</v>
      </c>
      <c r="Q79" s="33">
        <v>10110031</v>
      </c>
      <c r="R79" s="33">
        <v>9601772</v>
      </c>
      <c r="S79" s="33">
        <v>6763985</v>
      </c>
      <c r="T79" s="38">
        <f t="shared" si="14"/>
        <v>0.70445174078284711</v>
      </c>
      <c r="U79" s="38">
        <f t="shared" si="15"/>
        <v>0.29074782169807278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1074353</v>
      </c>
      <c r="E80" s="33">
        <v>1344353</v>
      </c>
      <c r="F80" s="33">
        <v>23500</v>
      </c>
      <c r="G80" s="38">
        <f t="shared" si="8"/>
        <v>2.187362998939827E-2</v>
      </c>
      <c r="H80" s="33">
        <v>350003</v>
      </c>
      <c r="I80" s="38">
        <f t="shared" si="9"/>
        <v>0.32578026030550478</v>
      </c>
      <c r="J80" s="33">
        <v>25950</v>
      </c>
      <c r="K80" s="38">
        <f t="shared" si="10"/>
        <v>1.9302965813294572E-2</v>
      </c>
      <c r="L80" s="33">
        <v>4800</v>
      </c>
      <c r="M80" s="38">
        <f t="shared" si="11"/>
        <v>3.5704907862741408E-3</v>
      </c>
      <c r="N80" s="33">
        <f t="shared" si="12"/>
        <v>404253</v>
      </c>
      <c r="O80" s="38">
        <f t="shared" si="13"/>
        <v>0.30070450246326674</v>
      </c>
      <c r="P80" s="33">
        <v>0</v>
      </c>
      <c r="Q80" s="33">
        <v>1540043</v>
      </c>
      <c r="R80" s="33">
        <v>960043</v>
      </c>
      <c r="S80" s="33">
        <v>35000</v>
      </c>
      <c r="T80" s="38">
        <f t="shared" si="14"/>
        <v>3.6456700376962282E-2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23185660</v>
      </c>
      <c r="E81" s="33">
        <v>24055450</v>
      </c>
      <c r="F81" s="33">
        <v>3340761</v>
      </c>
      <c r="G81" s="38">
        <f t="shared" si="8"/>
        <v>0.14408737987186906</v>
      </c>
      <c r="H81" s="33">
        <v>3980901</v>
      </c>
      <c r="I81" s="38">
        <f t="shared" si="9"/>
        <v>0.171696686658909</v>
      </c>
      <c r="J81" s="33">
        <v>3331427</v>
      </c>
      <c r="K81" s="38">
        <f t="shared" si="10"/>
        <v>0.13848948990769244</v>
      </c>
      <c r="L81" s="33">
        <v>4055255</v>
      </c>
      <c r="M81" s="38">
        <f t="shared" si="11"/>
        <v>0.16857946951730274</v>
      </c>
      <c r="N81" s="33">
        <f t="shared" si="12"/>
        <v>14708344</v>
      </c>
      <c r="O81" s="38">
        <f t="shared" si="13"/>
        <v>0.6114349970588786</v>
      </c>
      <c r="P81" s="33">
        <v>3593566</v>
      </c>
      <c r="Q81" s="33">
        <v>25074880</v>
      </c>
      <c r="R81" s="33">
        <v>21831180</v>
      </c>
      <c r="S81" s="33">
        <v>15042152</v>
      </c>
      <c r="T81" s="38">
        <f t="shared" si="14"/>
        <v>0.68902148211869441</v>
      </c>
      <c r="U81" s="38">
        <f t="shared" si="15"/>
        <v>0.12847656060859891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9922141</v>
      </c>
      <c r="E82" s="33">
        <v>10499793</v>
      </c>
      <c r="F82" s="33">
        <v>1643861</v>
      </c>
      <c r="G82" s="38">
        <f t="shared" si="8"/>
        <v>0.16567603705692149</v>
      </c>
      <c r="H82" s="33">
        <v>2004196</v>
      </c>
      <c r="I82" s="38">
        <f t="shared" si="9"/>
        <v>0.20199229178460576</v>
      </c>
      <c r="J82" s="33">
        <v>1317963</v>
      </c>
      <c r="K82" s="38">
        <f t="shared" si="10"/>
        <v>0.12552276030584603</v>
      </c>
      <c r="L82" s="33">
        <v>1336360</v>
      </c>
      <c r="M82" s="38">
        <f t="shared" si="11"/>
        <v>0.12727489008592835</v>
      </c>
      <c r="N82" s="33">
        <f t="shared" si="12"/>
        <v>6302380</v>
      </c>
      <c r="O82" s="38">
        <f t="shared" si="13"/>
        <v>0.60023849993995115</v>
      </c>
      <c r="P82" s="33">
        <v>4910863</v>
      </c>
      <c r="Q82" s="33">
        <v>11997416</v>
      </c>
      <c r="R82" s="33">
        <v>11827416</v>
      </c>
      <c r="S82" s="33">
        <v>5627150</v>
      </c>
      <c r="T82" s="38">
        <f t="shared" si="14"/>
        <v>0.47577171547868108</v>
      </c>
      <c r="U82" s="38">
        <f t="shared" si="15"/>
        <v>-0.72787674997245899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6236000</v>
      </c>
      <c r="E83" s="33">
        <v>6236000</v>
      </c>
      <c r="F83" s="33">
        <v>0</v>
      </c>
      <c r="G83" s="38">
        <f t="shared" si="8"/>
        <v>0</v>
      </c>
      <c r="H83" s="33">
        <v>2882727</v>
      </c>
      <c r="I83" s="38">
        <f t="shared" si="9"/>
        <v>0.46227180885182811</v>
      </c>
      <c r="J83" s="33">
        <v>547248</v>
      </c>
      <c r="K83" s="38">
        <f t="shared" si="10"/>
        <v>8.7756254008980114E-2</v>
      </c>
      <c r="L83" s="33">
        <v>588899</v>
      </c>
      <c r="M83" s="38">
        <f t="shared" si="11"/>
        <v>9.4435375240538813E-2</v>
      </c>
      <c r="N83" s="33">
        <f t="shared" si="12"/>
        <v>4018874</v>
      </c>
      <c r="O83" s="38">
        <f t="shared" si="13"/>
        <v>0.64446343810134699</v>
      </c>
      <c r="P83" s="33">
        <v>886559</v>
      </c>
      <c r="Q83" s="33">
        <v>5206000</v>
      </c>
      <c r="R83" s="33">
        <v>4906000</v>
      </c>
      <c r="S83" s="33">
        <v>3410443</v>
      </c>
      <c r="T83" s="38">
        <f t="shared" si="14"/>
        <v>0.69515756216877289</v>
      </c>
      <c r="U83" s="38">
        <f t="shared" si="15"/>
        <v>-0.33574753626098208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50407850</v>
      </c>
      <c r="E84" s="34">
        <f>SUM(E79:E83)</f>
        <v>52219438</v>
      </c>
      <c r="F84" s="34">
        <f>SUM(F79:F83)</f>
        <v>6643785</v>
      </c>
      <c r="G84" s="39">
        <f t="shared" si="8"/>
        <v>0.13180060248552558</v>
      </c>
      <c r="H84" s="34">
        <f>SUM(H79:H83)</f>
        <v>12308997</v>
      </c>
      <c r="I84" s="39">
        <f t="shared" si="9"/>
        <v>0.24418809768716579</v>
      </c>
      <c r="J84" s="34">
        <f>SUM(J79:J83)</f>
        <v>7285943</v>
      </c>
      <c r="K84" s="39">
        <f t="shared" si="10"/>
        <v>0.13952549623379706</v>
      </c>
      <c r="L84" s="34">
        <f>SUM(L79:L83)</f>
        <v>8276696</v>
      </c>
      <c r="M84" s="39">
        <f t="shared" si="11"/>
        <v>0.15849837372818912</v>
      </c>
      <c r="N84" s="34">
        <f t="shared" si="12"/>
        <v>34515421</v>
      </c>
      <c r="O84" s="39">
        <f t="shared" si="13"/>
        <v>0.66096883310004217</v>
      </c>
      <c r="P84" s="34">
        <f>SUM(P79:P83)</f>
        <v>11166224</v>
      </c>
      <c r="Q84" s="34">
        <f>SUM(Q79:Q83)</f>
        <v>53928370</v>
      </c>
      <c r="R84" s="34">
        <f>SUM(R79:R83)</f>
        <v>49126411</v>
      </c>
      <c r="S84" s="34">
        <f>SUM(S79:S83)</f>
        <v>30878730</v>
      </c>
      <c r="T84" s="39">
        <f t="shared" si="14"/>
        <v>0.62855660267956481</v>
      </c>
      <c r="U84" s="39">
        <f t="shared" si="15"/>
        <v>-0.25877395975577777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311369052</v>
      </c>
      <c r="E85" s="34">
        <f>SUM(E57,E59:E62,E64:E69,E71:E77,E79:E83)</f>
        <v>328815953</v>
      </c>
      <c r="F85" s="34">
        <f>SUM(F57,F59:F62,F64:F69,F71:F77,F79:F83)</f>
        <v>52295022</v>
      </c>
      <c r="G85" s="39">
        <f t="shared" si="8"/>
        <v>0.16795189394737919</v>
      </c>
      <c r="H85" s="34">
        <f>SUM(H57,H59:H62,H64:H69,H71:H77,H79:H83)</f>
        <v>77985722</v>
      </c>
      <c r="I85" s="39">
        <f t="shared" si="9"/>
        <v>0.25046073621986042</v>
      </c>
      <c r="J85" s="34">
        <f>SUM(J57,J59:J62,J64:J69,J71:J77,J79:J83)</f>
        <v>62152814</v>
      </c>
      <c r="K85" s="39">
        <f t="shared" si="10"/>
        <v>0.18902006862179221</v>
      </c>
      <c r="L85" s="34">
        <f>SUM(L57,L59:L62,L64:L69,L71:L77,L79:L83)</f>
        <v>78570518</v>
      </c>
      <c r="M85" s="39">
        <f t="shared" si="11"/>
        <v>0.23894983586760463</v>
      </c>
      <c r="N85" s="34">
        <f t="shared" si="12"/>
        <v>271004076</v>
      </c>
      <c r="O85" s="39">
        <f t="shared" si="13"/>
        <v>0.8241816539844099</v>
      </c>
      <c r="P85" s="34">
        <f>SUM(P57,P59:P62,P64:P69,P71:P77,P79:P83)</f>
        <v>64289950</v>
      </c>
      <c r="Q85" s="34">
        <f>SUM(Q57,Q59:Q62,Q64:Q69,Q71:Q77,Q79:Q83)</f>
        <v>297667622</v>
      </c>
      <c r="R85" s="34">
        <f>SUM(R57,R59:R62,R64:R69,R71:R77,R79:R83)</f>
        <v>285996864</v>
      </c>
      <c r="S85" s="34">
        <f>SUM(S57,S59:S62,S64:S69,S71:S77,S79:S83)</f>
        <v>227659994</v>
      </c>
      <c r="T85" s="39">
        <f t="shared" si="14"/>
        <v>0.79602269345163168</v>
      </c>
      <c r="U85" s="39">
        <f t="shared" si="15"/>
        <v>0.22212753315253786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626941410</v>
      </c>
      <c r="E88" s="33">
        <v>649496815</v>
      </c>
      <c r="F88" s="33">
        <v>102335785</v>
      </c>
      <c r="G88" s="38">
        <f t="shared" ref="G88:G99" si="16">IF(($D88      =0),0,($F88      /$D88      ))</f>
        <v>0.16323022114618335</v>
      </c>
      <c r="H88" s="33">
        <v>141254542</v>
      </c>
      <c r="I88" s="38">
        <f t="shared" ref="I88:I99" si="17">IF(($D88      =0),0,($H88      /$D88      ))</f>
        <v>0.22530740472223712</v>
      </c>
      <c r="J88" s="33">
        <v>140231560</v>
      </c>
      <c r="K88" s="38">
        <f t="shared" ref="K88:K99" si="18">IF(($E88      =0),0,($J88      /$E88      ))</f>
        <v>0.21590800256657147</v>
      </c>
      <c r="L88" s="33">
        <v>202103402</v>
      </c>
      <c r="M88" s="38">
        <f t="shared" ref="M88:M99" si="19">IF(($E88      =0),0,($L88      /$E88      ))</f>
        <v>0.31116919641861523</v>
      </c>
      <c r="N88" s="33">
        <f t="shared" ref="N88:N99" si="20">$F88      +$H88      +$J88      +$L88</f>
        <v>585925289</v>
      </c>
      <c r="O88" s="38">
        <f t="shared" ref="O88:O99" si="21">IF(($E88      =0),0,($N88      /$E88      ))</f>
        <v>0.90212188184479392</v>
      </c>
      <c r="P88" s="33">
        <v>128530763</v>
      </c>
      <c r="Q88" s="33">
        <v>682346130</v>
      </c>
      <c r="R88" s="33">
        <v>533976260</v>
      </c>
      <c r="S88" s="33">
        <v>449668901</v>
      </c>
      <c r="T88" s="38">
        <f t="shared" ref="T88:T99" si="22">IF(($R88      =0),0,($S88      /$R88      ))</f>
        <v>0.84211403143652863</v>
      </c>
      <c r="U88" s="38">
        <f t="shared" ref="U88:U99" si="23">IF(($P88      =0),0,(($L88      /$P88      )-1))</f>
        <v>0.5724126838023984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1006721121</v>
      </c>
      <c r="E89" s="33">
        <v>1251854929</v>
      </c>
      <c r="F89" s="33">
        <v>228567167</v>
      </c>
      <c r="G89" s="38">
        <f t="shared" si="16"/>
        <v>0.22704119565203798</v>
      </c>
      <c r="H89" s="33">
        <v>271790436</v>
      </c>
      <c r="I89" s="38">
        <f t="shared" si="17"/>
        <v>0.26997589534033428</v>
      </c>
      <c r="J89" s="33">
        <v>283218366</v>
      </c>
      <c r="K89" s="38">
        <f t="shared" si="18"/>
        <v>0.22623896702331073</v>
      </c>
      <c r="L89" s="33">
        <v>272774325</v>
      </c>
      <c r="M89" s="38">
        <f t="shared" si="19"/>
        <v>0.2178961145425182</v>
      </c>
      <c r="N89" s="33">
        <f t="shared" si="20"/>
        <v>1056350294</v>
      </c>
      <c r="O89" s="38">
        <f t="shared" si="21"/>
        <v>0.84382804231463793</v>
      </c>
      <c r="P89" s="33">
        <v>248012312</v>
      </c>
      <c r="Q89" s="33">
        <v>985971281</v>
      </c>
      <c r="R89" s="33">
        <v>971589599</v>
      </c>
      <c r="S89" s="33">
        <v>932015879</v>
      </c>
      <c r="T89" s="38">
        <f t="shared" si="22"/>
        <v>0.95926909876275857</v>
      </c>
      <c r="U89" s="38">
        <f t="shared" si="23"/>
        <v>9.9841869947166151E-2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936354708</v>
      </c>
      <c r="E90" s="33">
        <v>1059493329</v>
      </c>
      <c r="F90" s="33">
        <v>202381300</v>
      </c>
      <c r="G90" s="38">
        <f t="shared" si="16"/>
        <v>0.21613742983390863</v>
      </c>
      <c r="H90" s="33">
        <v>190073942</v>
      </c>
      <c r="I90" s="38">
        <f t="shared" si="17"/>
        <v>0.20299352411650393</v>
      </c>
      <c r="J90" s="33">
        <v>211655322</v>
      </c>
      <c r="K90" s="38">
        <f t="shared" si="18"/>
        <v>0.19977032059255184</v>
      </c>
      <c r="L90" s="33">
        <v>212409411</v>
      </c>
      <c r="M90" s="38">
        <f t="shared" si="19"/>
        <v>0.20048206551756401</v>
      </c>
      <c r="N90" s="33">
        <f t="shared" si="20"/>
        <v>816519975</v>
      </c>
      <c r="O90" s="38">
        <f t="shared" si="21"/>
        <v>0.77067023703742454</v>
      </c>
      <c r="P90" s="33">
        <v>171213164</v>
      </c>
      <c r="Q90" s="33">
        <v>1031989863</v>
      </c>
      <c r="R90" s="33">
        <v>1028822747</v>
      </c>
      <c r="S90" s="33">
        <v>1029208644</v>
      </c>
      <c r="T90" s="38">
        <f t="shared" si="22"/>
        <v>1.0003750859913676</v>
      </c>
      <c r="U90" s="38">
        <f t="shared" si="23"/>
        <v>0.24061378247761378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2570017239</v>
      </c>
      <c r="E91" s="34">
        <f>SUM(E88:E90)</f>
        <v>2960845073</v>
      </c>
      <c r="F91" s="34">
        <f>SUM(F88:F90)</f>
        <v>533284252</v>
      </c>
      <c r="G91" s="39">
        <f t="shared" si="16"/>
        <v>0.2075022081204024</v>
      </c>
      <c r="H91" s="34">
        <f>SUM(H88:H90)</f>
        <v>603118920</v>
      </c>
      <c r="I91" s="39">
        <f t="shared" si="17"/>
        <v>0.23467504841900402</v>
      </c>
      <c r="J91" s="34">
        <f>SUM(J88:J90)</f>
        <v>635105248</v>
      </c>
      <c r="K91" s="39">
        <f t="shared" si="18"/>
        <v>0.21450134415729358</v>
      </c>
      <c r="L91" s="34">
        <f>SUM(L88:L90)</f>
        <v>687287138</v>
      </c>
      <c r="M91" s="39">
        <f t="shared" si="19"/>
        <v>0.23212532944306472</v>
      </c>
      <c r="N91" s="34">
        <f t="shared" si="20"/>
        <v>2458795558</v>
      </c>
      <c r="O91" s="39">
        <f t="shared" si="21"/>
        <v>0.83043708717548292</v>
      </c>
      <c r="P91" s="34">
        <f>SUM(P88:P90)</f>
        <v>547756239</v>
      </c>
      <c r="Q91" s="34">
        <f>SUM(Q88:Q90)</f>
        <v>2700307274</v>
      </c>
      <c r="R91" s="34">
        <f>SUM(R88:R90)</f>
        <v>2534388606</v>
      </c>
      <c r="S91" s="34">
        <f>SUM(S88:S90)</f>
        <v>2410893424</v>
      </c>
      <c r="T91" s="39">
        <f t="shared" si="22"/>
        <v>0.95127219965097964</v>
      </c>
      <c r="U91" s="39">
        <f t="shared" si="23"/>
        <v>0.25473173843666608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177526586</v>
      </c>
      <c r="E92" s="33">
        <v>175985590</v>
      </c>
      <c r="F92" s="33">
        <v>29563746</v>
      </c>
      <c r="G92" s="38">
        <f t="shared" si="16"/>
        <v>0.16653137237709287</v>
      </c>
      <c r="H92" s="33">
        <v>27981388</v>
      </c>
      <c r="I92" s="38">
        <f t="shared" si="17"/>
        <v>0.15761801446460533</v>
      </c>
      <c r="J92" s="33">
        <v>37754651</v>
      </c>
      <c r="K92" s="38">
        <f t="shared" si="18"/>
        <v>0.214532627358865</v>
      </c>
      <c r="L92" s="33">
        <v>32158187</v>
      </c>
      <c r="M92" s="38">
        <f t="shared" si="19"/>
        <v>0.18273193276790448</v>
      </c>
      <c r="N92" s="33">
        <f t="shared" si="20"/>
        <v>127457972</v>
      </c>
      <c r="O92" s="38">
        <f t="shared" si="21"/>
        <v>0.7242523208860453</v>
      </c>
      <c r="P92" s="33">
        <v>38826331</v>
      </c>
      <c r="Q92" s="33">
        <v>186017406</v>
      </c>
      <c r="R92" s="33">
        <v>191624846</v>
      </c>
      <c r="S92" s="33">
        <v>131861976</v>
      </c>
      <c r="T92" s="38">
        <f t="shared" si="22"/>
        <v>0.68812567238801592</v>
      </c>
      <c r="U92" s="38">
        <f t="shared" si="23"/>
        <v>-0.1717428309154424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43538894</v>
      </c>
      <c r="E93" s="33">
        <v>43659291</v>
      </c>
      <c r="F93" s="33">
        <v>8499175</v>
      </c>
      <c r="G93" s="38">
        <f t="shared" si="16"/>
        <v>0.19520879423349616</v>
      </c>
      <c r="H93" s="33">
        <v>10004122</v>
      </c>
      <c r="I93" s="38">
        <f t="shared" si="17"/>
        <v>0.22977437139308132</v>
      </c>
      <c r="J93" s="33">
        <v>9591891</v>
      </c>
      <c r="K93" s="38">
        <f t="shared" si="18"/>
        <v>0.21969873491532421</v>
      </c>
      <c r="L93" s="33">
        <v>9416325</v>
      </c>
      <c r="M93" s="38">
        <f t="shared" si="19"/>
        <v>0.21567746026842258</v>
      </c>
      <c r="N93" s="33">
        <f t="shared" si="20"/>
        <v>37511513</v>
      </c>
      <c r="O93" s="38">
        <f t="shared" si="21"/>
        <v>0.85918740641024149</v>
      </c>
      <c r="P93" s="33">
        <v>7569905</v>
      </c>
      <c r="Q93" s="33">
        <v>36888975</v>
      </c>
      <c r="R93" s="33">
        <v>35198706</v>
      </c>
      <c r="S93" s="33">
        <v>30815000</v>
      </c>
      <c r="T93" s="38">
        <f t="shared" si="22"/>
        <v>0.87545831940526453</v>
      </c>
      <c r="U93" s="38">
        <f t="shared" si="23"/>
        <v>0.24391587476989463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18061795</v>
      </c>
      <c r="E94" s="33">
        <v>18007938</v>
      </c>
      <c r="F94" s="33">
        <v>2349972</v>
      </c>
      <c r="G94" s="38">
        <f t="shared" si="16"/>
        <v>0.13010733429318624</v>
      </c>
      <c r="H94" s="33">
        <v>1472168</v>
      </c>
      <c r="I94" s="38">
        <f t="shared" si="17"/>
        <v>8.1507292049322888E-2</v>
      </c>
      <c r="J94" s="33">
        <v>1658922</v>
      </c>
      <c r="K94" s="38">
        <f t="shared" si="18"/>
        <v>9.2121707660255167E-2</v>
      </c>
      <c r="L94" s="33">
        <v>1494655</v>
      </c>
      <c r="M94" s="38">
        <f t="shared" si="19"/>
        <v>8.2999785983270263E-2</v>
      </c>
      <c r="N94" s="33">
        <f t="shared" si="20"/>
        <v>6975717</v>
      </c>
      <c r="O94" s="38">
        <f t="shared" si="21"/>
        <v>0.38736900360274451</v>
      </c>
      <c r="P94" s="33">
        <v>1967393</v>
      </c>
      <c r="Q94" s="33">
        <v>23402489</v>
      </c>
      <c r="R94" s="33">
        <v>16616223</v>
      </c>
      <c r="S94" s="33">
        <v>7412372</v>
      </c>
      <c r="T94" s="38">
        <f t="shared" si="22"/>
        <v>0.44609247239881167</v>
      </c>
      <c r="U94" s="38">
        <f t="shared" si="23"/>
        <v>-0.24028651113427768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26054532</v>
      </c>
      <c r="E95" s="33">
        <v>23612766</v>
      </c>
      <c r="F95" s="33">
        <v>5954166</v>
      </c>
      <c r="G95" s="38">
        <f t="shared" si="16"/>
        <v>0.22852707544315132</v>
      </c>
      <c r="H95" s="33">
        <v>6337520</v>
      </c>
      <c r="I95" s="38">
        <f t="shared" si="17"/>
        <v>0.24324060013820245</v>
      </c>
      <c r="J95" s="33">
        <v>5414665</v>
      </c>
      <c r="K95" s="38">
        <f t="shared" si="18"/>
        <v>0.2293109159680827</v>
      </c>
      <c r="L95" s="33">
        <v>5962893</v>
      </c>
      <c r="M95" s="38">
        <f t="shared" si="19"/>
        <v>0.25252835690659875</v>
      </c>
      <c r="N95" s="33">
        <f t="shared" si="20"/>
        <v>23669244</v>
      </c>
      <c r="O95" s="38">
        <f t="shared" si="21"/>
        <v>1.0023918417689821</v>
      </c>
      <c r="P95" s="33">
        <v>6526165</v>
      </c>
      <c r="Q95" s="33">
        <v>42104124</v>
      </c>
      <c r="R95" s="33">
        <v>24965626</v>
      </c>
      <c r="S95" s="33">
        <v>23565517</v>
      </c>
      <c r="T95" s="38">
        <f t="shared" si="22"/>
        <v>0.94391853022231442</v>
      </c>
      <c r="U95" s="38">
        <f t="shared" si="23"/>
        <v>-8.6309800625635424E-2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265181807</v>
      </c>
      <c r="E96" s="34">
        <f>SUM(E92:E95)</f>
        <v>261265585</v>
      </c>
      <c r="F96" s="34">
        <f>SUM(F92:F95)</f>
        <v>46367059</v>
      </c>
      <c r="G96" s="39">
        <f t="shared" si="16"/>
        <v>0.17485007559360963</v>
      </c>
      <c r="H96" s="34">
        <f>SUM(H92:H95)</f>
        <v>45795198</v>
      </c>
      <c r="I96" s="39">
        <f t="shared" si="17"/>
        <v>0.17269358904398746</v>
      </c>
      <c r="J96" s="34">
        <f>SUM(J92:J95)</f>
        <v>54420129</v>
      </c>
      <c r="K96" s="39">
        <f t="shared" si="18"/>
        <v>0.20829428797520347</v>
      </c>
      <c r="L96" s="34">
        <f>SUM(L92:L95)</f>
        <v>49032060</v>
      </c>
      <c r="M96" s="39">
        <f t="shared" si="19"/>
        <v>0.18767133068827263</v>
      </c>
      <c r="N96" s="34">
        <f t="shared" si="20"/>
        <v>195614446</v>
      </c>
      <c r="O96" s="39">
        <f t="shared" si="21"/>
        <v>0.7487187644710267</v>
      </c>
      <c r="P96" s="34">
        <f>SUM(P92:P95)</f>
        <v>54889794</v>
      </c>
      <c r="Q96" s="34">
        <f>SUM(Q92:Q95)</f>
        <v>288412994</v>
      </c>
      <c r="R96" s="34">
        <f>SUM(R92:R95)</f>
        <v>268405401</v>
      </c>
      <c r="S96" s="34">
        <f>SUM(S92:S95)</f>
        <v>193654865</v>
      </c>
      <c r="T96" s="39">
        <f t="shared" si="22"/>
        <v>0.72150137172537743</v>
      </c>
      <c r="U96" s="39">
        <f t="shared" si="23"/>
        <v>-0.10671809043407965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92734054</v>
      </c>
      <c r="E97" s="33">
        <v>91956862</v>
      </c>
      <c r="F97" s="33">
        <v>27271643</v>
      </c>
      <c r="G97" s="38">
        <f t="shared" si="16"/>
        <v>0.29408444712230525</v>
      </c>
      <c r="H97" s="33">
        <v>18534518</v>
      </c>
      <c r="I97" s="38">
        <f t="shared" si="17"/>
        <v>0.19986744028250938</v>
      </c>
      <c r="J97" s="33">
        <v>18154846</v>
      </c>
      <c r="K97" s="38">
        <f t="shared" si="18"/>
        <v>0.19742785481305353</v>
      </c>
      <c r="L97" s="33">
        <v>19210448</v>
      </c>
      <c r="M97" s="38">
        <f t="shared" si="19"/>
        <v>0.20890717214774032</v>
      </c>
      <c r="N97" s="33">
        <f t="shared" si="20"/>
        <v>83171455</v>
      </c>
      <c r="O97" s="38">
        <f t="shared" si="21"/>
        <v>0.90446164854994726</v>
      </c>
      <c r="P97" s="33">
        <v>19760383</v>
      </c>
      <c r="Q97" s="33">
        <v>92503033</v>
      </c>
      <c r="R97" s="33">
        <v>90785127</v>
      </c>
      <c r="S97" s="33">
        <v>83635066</v>
      </c>
      <c r="T97" s="38">
        <f t="shared" si="22"/>
        <v>0.92124193426529</v>
      </c>
      <c r="U97" s="38">
        <f t="shared" si="23"/>
        <v>-2.7830179202498306E-2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19876986</v>
      </c>
      <c r="E98" s="33">
        <v>18621662</v>
      </c>
      <c r="F98" s="33">
        <v>4055682</v>
      </c>
      <c r="G98" s="38">
        <f t="shared" si="16"/>
        <v>0.2040390831889704</v>
      </c>
      <c r="H98" s="33">
        <v>4494451</v>
      </c>
      <c r="I98" s="38">
        <f t="shared" si="17"/>
        <v>0.2261133051057137</v>
      </c>
      <c r="J98" s="33">
        <v>4487927</v>
      </c>
      <c r="K98" s="38">
        <f t="shared" si="18"/>
        <v>0.24100571689036135</v>
      </c>
      <c r="L98" s="33">
        <v>2916584</v>
      </c>
      <c r="M98" s="38">
        <f t="shared" si="19"/>
        <v>0.15662318433231148</v>
      </c>
      <c r="N98" s="33">
        <f t="shared" si="20"/>
        <v>15954644</v>
      </c>
      <c r="O98" s="38">
        <f t="shared" si="21"/>
        <v>0.85677873435786778</v>
      </c>
      <c r="P98" s="33">
        <v>3817763</v>
      </c>
      <c r="Q98" s="33">
        <v>18162352</v>
      </c>
      <c r="R98" s="33">
        <v>16706615</v>
      </c>
      <c r="S98" s="33">
        <v>47915233</v>
      </c>
      <c r="T98" s="38">
        <f t="shared" si="22"/>
        <v>2.8680395759404282</v>
      </c>
      <c r="U98" s="38">
        <f t="shared" si="23"/>
        <v>-0.23604896375180962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68278420</v>
      </c>
      <c r="E99" s="33">
        <v>67283420</v>
      </c>
      <c r="F99" s="33">
        <v>6156938</v>
      </c>
      <c r="G99" s="38">
        <f t="shared" si="16"/>
        <v>9.0173996410578924E-2</v>
      </c>
      <c r="H99" s="33">
        <v>27620550</v>
      </c>
      <c r="I99" s="38">
        <f t="shared" si="17"/>
        <v>0.40452825358290367</v>
      </c>
      <c r="J99" s="33">
        <v>21916895</v>
      </c>
      <c r="K99" s="38">
        <f t="shared" si="18"/>
        <v>0.32573990739471925</v>
      </c>
      <c r="L99" s="33">
        <v>19195613</v>
      </c>
      <c r="M99" s="38">
        <f t="shared" si="19"/>
        <v>0.28529484678394768</v>
      </c>
      <c r="N99" s="33">
        <f t="shared" si="20"/>
        <v>74889996</v>
      </c>
      <c r="O99" s="38">
        <f t="shared" si="21"/>
        <v>1.1130527550472316</v>
      </c>
      <c r="P99" s="33">
        <v>41936703</v>
      </c>
      <c r="Q99" s="33">
        <v>67726961</v>
      </c>
      <c r="R99" s="33">
        <v>67728965</v>
      </c>
      <c r="S99" s="33">
        <v>57952377</v>
      </c>
      <c r="T99" s="38">
        <f t="shared" si="22"/>
        <v>0.85565130073964657</v>
      </c>
      <c r="U99" s="38">
        <f t="shared" si="23"/>
        <v>-0.54227176609472616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27767779</v>
      </c>
      <c r="E100" s="33">
        <v>20192503</v>
      </c>
      <c r="F100" s="33">
        <v>4667759</v>
      </c>
      <c r="G100" s="38">
        <f>IF(($D100     =0),0,($F100     /$D100     ))</f>
        <v>0.16809983254332297</v>
      </c>
      <c r="H100" s="33">
        <v>4465359</v>
      </c>
      <c r="I100" s="38">
        <f>IF(($D100     =0),0,($H100     /$D100     ))</f>
        <v>0.160810808815498</v>
      </c>
      <c r="J100" s="33">
        <v>4209272</v>
      </c>
      <c r="K100" s="38">
        <f>IF(($E100     =0),0,($J100     /$E100     ))</f>
        <v>0.20845716848475893</v>
      </c>
      <c r="L100" s="33">
        <v>4544742</v>
      </c>
      <c r="M100" s="38">
        <f>IF(($E100     =0),0,($L100     /$E100     ))</f>
        <v>0.22507076017272351</v>
      </c>
      <c r="N100" s="33">
        <f>$F100     +$H100     +$J100     +$L100</f>
        <v>17887132</v>
      </c>
      <c r="O100" s="38">
        <f>IF(($E100     =0),0,($N100     /$E100     ))</f>
        <v>0.88583035000663368</v>
      </c>
      <c r="P100" s="33">
        <v>4576295</v>
      </c>
      <c r="Q100" s="33">
        <v>22518792</v>
      </c>
      <c r="R100" s="33">
        <v>20141870</v>
      </c>
      <c r="S100" s="33">
        <v>18482770</v>
      </c>
      <c r="T100" s="38">
        <f>IF(($R100     =0),0,($S100     /$R100     ))</f>
        <v>0.91762929658467662</v>
      </c>
      <c r="U100" s="38">
        <f>IF(($P100     =0),0,(($L100     /$P100     )-1))</f>
        <v>-6.8948789359077889E-3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208657239</v>
      </c>
      <c r="E101" s="34">
        <f>SUM(E97:E100)</f>
        <v>198054447</v>
      </c>
      <c r="F101" s="34">
        <f>SUM(F97:F100)</f>
        <v>42152022</v>
      </c>
      <c r="G101" s="39">
        <f>IF(($D101     =0),0,($F101     /$D101     ))</f>
        <v>0.2020156223767535</v>
      </c>
      <c r="H101" s="34">
        <f>SUM(H97:H100)</f>
        <v>55114878</v>
      </c>
      <c r="I101" s="39">
        <f>IF(($D101     =0),0,($H101     /$D101     ))</f>
        <v>0.2641407423204713</v>
      </c>
      <c r="J101" s="34">
        <f>SUM(J97:J100)</f>
        <v>48768940</v>
      </c>
      <c r="K101" s="39">
        <f>IF(($E101     =0),0,($J101     /$E101     ))</f>
        <v>0.24624006549067792</v>
      </c>
      <c r="L101" s="34">
        <f>SUM(L97:L100)</f>
        <v>45867387</v>
      </c>
      <c r="M101" s="39">
        <f>IF(($E101     =0),0,($L101     /$E101     ))</f>
        <v>0.2315897860147518</v>
      </c>
      <c r="N101" s="34">
        <f>$F101     +$H101     +$J101     +$L101</f>
        <v>191903227</v>
      </c>
      <c r="O101" s="39">
        <f>IF(($E101     =0),0,($N101     /$E101     ))</f>
        <v>0.96894177286511518</v>
      </c>
      <c r="P101" s="34">
        <f>SUM(P97:P100)</f>
        <v>70091144</v>
      </c>
      <c r="Q101" s="34">
        <f>SUM(Q97:Q100)</f>
        <v>200911138</v>
      </c>
      <c r="R101" s="34">
        <f>SUM(R97:R100)</f>
        <v>195362577</v>
      </c>
      <c r="S101" s="34">
        <f>SUM(S97:S100)</f>
        <v>207985446</v>
      </c>
      <c r="T101" s="39">
        <f>IF(($R101     =0),0,($S101     /$R101     ))</f>
        <v>1.0646125230012706</v>
      </c>
      <c r="U101" s="39">
        <f>IF(($P101     =0),0,(($L101     /$P101     )-1))</f>
        <v>-0.34560367569403627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3043856285</v>
      </c>
      <c r="E102" s="34">
        <f>SUM(E88:E90,E92:E95,E97:E100)</f>
        <v>3420165105</v>
      </c>
      <c r="F102" s="34">
        <f>SUM(F88:F90,F92:F95,F97:F100)</f>
        <v>621803333</v>
      </c>
      <c r="G102" s="39">
        <f>IF(($D102     =0),0,($F102     /$D102     ))</f>
        <v>0.20428143604026955</v>
      </c>
      <c r="H102" s="34">
        <f>SUM(H88:H90,H92:H95,H97:H100)</f>
        <v>704028996</v>
      </c>
      <c r="I102" s="39">
        <f>IF(($D102     =0),0,($H102     /$D102     ))</f>
        <v>0.2312950842881204</v>
      </c>
      <c r="J102" s="34">
        <f>SUM(J88:J90,J92:J95,J97:J100)</f>
        <v>738294317</v>
      </c>
      <c r="K102" s="39">
        <f>IF(($E102     =0),0,($J102     /$E102     ))</f>
        <v>0.21586511011432591</v>
      </c>
      <c r="L102" s="34">
        <f>SUM(L88:L90,L92:L95,L97:L100)</f>
        <v>782186585</v>
      </c>
      <c r="M102" s="39">
        <f>IF(($E102     =0),0,($L102     /$E102     ))</f>
        <v>0.22869848705739601</v>
      </c>
      <c r="N102" s="34">
        <f>$F102     +$H102     +$J102     +$L102</f>
        <v>2846313231</v>
      </c>
      <c r="O102" s="39">
        <f>IF(($E102     =0),0,($N102     /$E102     ))</f>
        <v>0.83221515442015481</v>
      </c>
      <c r="P102" s="34">
        <f>SUM(P88:P90,P92:P95,P97:P100)</f>
        <v>672737177</v>
      </c>
      <c r="Q102" s="34">
        <f>SUM(Q88:Q90,Q92:Q95,Q97:Q100)</f>
        <v>3189631406</v>
      </c>
      <c r="R102" s="34">
        <f>SUM(R88:R90,R92:R95,R97:R100)</f>
        <v>2998156584</v>
      </c>
      <c r="S102" s="34">
        <f>SUM(S88:S90,S92:S95,S97:S100)</f>
        <v>2812533735</v>
      </c>
      <c r="T102" s="39">
        <f>IF(($R102     =0),0,($S102     /$R102     ))</f>
        <v>0.93808767360897782</v>
      </c>
      <c r="U102" s="39">
        <f>IF(($P102     =0),0,(($L102     /$P102     )-1))</f>
        <v>0.16269267069210902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863779480</v>
      </c>
      <c r="E105" s="33">
        <v>1150639352</v>
      </c>
      <c r="F105" s="33">
        <v>169445048</v>
      </c>
      <c r="G105" s="38">
        <f t="shared" ref="G105:G136" si="24">IF(($D105     =0),0,($F105     /$D105     ))</f>
        <v>0.19616702170327083</v>
      </c>
      <c r="H105" s="33">
        <v>227753321</v>
      </c>
      <c r="I105" s="38">
        <f t="shared" ref="I105:I136" si="25">IF(($D105     =0),0,($H105     /$D105     ))</f>
        <v>0.26367067784476661</v>
      </c>
      <c r="J105" s="33">
        <v>173010911</v>
      </c>
      <c r="K105" s="38">
        <f t="shared" ref="K105:K136" si="26">IF(($E105     =0),0,($J105     /$E105     ))</f>
        <v>0.15036067617475332</v>
      </c>
      <c r="L105" s="33">
        <v>191598411</v>
      </c>
      <c r="M105" s="38">
        <f t="shared" ref="M105:M136" si="27">IF(($E105     =0),0,($L105     /$E105     ))</f>
        <v>0.16651473866852418</v>
      </c>
      <c r="N105" s="33">
        <f t="shared" ref="N105:N136" si="28">$F105     +$H105     +$J105     +$L105</f>
        <v>761807691</v>
      </c>
      <c r="O105" s="38">
        <f t="shared" ref="O105:O136" si="29">IF(($E105     =0),0,($N105     /$E105     ))</f>
        <v>0.66207338526694159</v>
      </c>
      <c r="P105" s="33">
        <v>251759250</v>
      </c>
      <c r="Q105" s="33">
        <v>784321750</v>
      </c>
      <c r="R105" s="33">
        <v>747975366</v>
      </c>
      <c r="S105" s="33">
        <v>734648595</v>
      </c>
      <c r="T105" s="38">
        <f t="shared" ref="T105:T136" si="30">IF(($R105     =0),0,($S105     /$R105     ))</f>
        <v>0.98218287445578789</v>
      </c>
      <c r="U105" s="38">
        <f t="shared" ref="U105:U136" si="31">IF(($P105     =0),0,(($L105     /$P105     )-1))</f>
        <v>-0.23896178194048479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863779480</v>
      </c>
      <c r="E106" s="34">
        <f>E105</f>
        <v>1150639352</v>
      </c>
      <c r="F106" s="34">
        <f>F105</f>
        <v>169445048</v>
      </c>
      <c r="G106" s="39">
        <f t="shared" si="24"/>
        <v>0.19616702170327083</v>
      </c>
      <c r="H106" s="34">
        <f>H105</f>
        <v>227753321</v>
      </c>
      <c r="I106" s="39">
        <f t="shared" si="25"/>
        <v>0.26367067784476661</v>
      </c>
      <c r="J106" s="34">
        <f>J105</f>
        <v>173010911</v>
      </c>
      <c r="K106" s="39">
        <f t="shared" si="26"/>
        <v>0.15036067617475332</v>
      </c>
      <c r="L106" s="34">
        <f>L105</f>
        <v>191598411</v>
      </c>
      <c r="M106" s="39">
        <f t="shared" si="27"/>
        <v>0.16651473866852418</v>
      </c>
      <c r="N106" s="34">
        <f t="shared" si="28"/>
        <v>761807691</v>
      </c>
      <c r="O106" s="39">
        <f t="shared" si="29"/>
        <v>0.66207338526694159</v>
      </c>
      <c r="P106" s="34">
        <f>P105</f>
        <v>251759250</v>
      </c>
      <c r="Q106" s="34">
        <f>Q105</f>
        <v>784321750</v>
      </c>
      <c r="R106" s="34">
        <f>R105</f>
        <v>747975366</v>
      </c>
      <c r="S106" s="34">
        <f>S105</f>
        <v>734648595</v>
      </c>
      <c r="T106" s="39">
        <f t="shared" si="30"/>
        <v>0.98218287445578789</v>
      </c>
      <c r="U106" s="39">
        <f t="shared" si="31"/>
        <v>-0.23896178194048479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19152862</v>
      </c>
      <c r="E107" s="33">
        <v>17908947</v>
      </c>
      <c r="F107" s="33">
        <v>4190943</v>
      </c>
      <c r="G107" s="38">
        <f t="shared" si="24"/>
        <v>0.2188154960861724</v>
      </c>
      <c r="H107" s="33">
        <v>4754428</v>
      </c>
      <c r="I107" s="38">
        <f t="shared" si="25"/>
        <v>0.24823590333392473</v>
      </c>
      <c r="J107" s="33">
        <v>3711140</v>
      </c>
      <c r="K107" s="38">
        <f t="shared" si="26"/>
        <v>0.20722268037311184</v>
      </c>
      <c r="L107" s="33">
        <v>3590543</v>
      </c>
      <c r="M107" s="38">
        <f t="shared" si="27"/>
        <v>0.20048878362306841</v>
      </c>
      <c r="N107" s="33">
        <f t="shared" si="28"/>
        <v>16247054</v>
      </c>
      <c r="O107" s="38">
        <f t="shared" si="29"/>
        <v>0.90720319849067621</v>
      </c>
      <c r="P107" s="33">
        <v>3594480</v>
      </c>
      <c r="Q107" s="33">
        <v>16007635</v>
      </c>
      <c r="R107" s="33">
        <v>16588288</v>
      </c>
      <c r="S107" s="33">
        <v>13358116</v>
      </c>
      <c r="T107" s="38">
        <f t="shared" si="30"/>
        <v>0.80527393785302015</v>
      </c>
      <c r="U107" s="38">
        <f t="shared" si="31"/>
        <v>-1.0952905566312676E-3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17575298</v>
      </c>
      <c r="E108" s="33">
        <v>24203442</v>
      </c>
      <c r="F108" s="33">
        <v>3441407</v>
      </c>
      <c r="G108" s="38">
        <f t="shared" si="24"/>
        <v>0.19580931145520264</v>
      </c>
      <c r="H108" s="33">
        <v>3556535</v>
      </c>
      <c r="I108" s="38">
        <f t="shared" si="25"/>
        <v>0.20235986894788355</v>
      </c>
      <c r="J108" s="33">
        <v>1841892</v>
      </c>
      <c r="K108" s="38">
        <f t="shared" si="26"/>
        <v>7.6100415800364266E-2</v>
      </c>
      <c r="L108" s="33">
        <v>3758074</v>
      </c>
      <c r="M108" s="38">
        <f t="shared" si="27"/>
        <v>0.15527022974666166</v>
      </c>
      <c r="N108" s="33">
        <f t="shared" si="28"/>
        <v>12597908</v>
      </c>
      <c r="O108" s="38">
        <f t="shared" si="29"/>
        <v>0.52050067920091692</v>
      </c>
      <c r="P108" s="33">
        <v>4284811</v>
      </c>
      <c r="Q108" s="33">
        <v>19718341</v>
      </c>
      <c r="R108" s="33">
        <v>21143341</v>
      </c>
      <c r="S108" s="33">
        <v>9737442</v>
      </c>
      <c r="T108" s="38">
        <f t="shared" si="30"/>
        <v>0.46054414957409051</v>
      </c>
      <c r="U108" s="38">
        <f t="shared" si="31"/>
        <v>-0.12293120980131911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25280028</v>
      </c>
      <c r="E109" s="33">
        <v>19730034</v>
      </c>
      <c r="F109" s="33">
        <v>8633098</v>
      </c>
      <c r="G109" s="38">
        <f t="shared" si="24"/>
        <v>0.34149875150454739</v>
      </c>
      <c r="H109" s="33">
        <v>-4042654</v>
      </c>
      <c r="I109" s="38">
        <f t="shared" si="25"/>
        <v>-0.15991493363852288</v>
      </c>
      <c r="J109" s="33">
        <v>14766312</v>
      </c>
      <c r="K109" s="38">
        <f t="shared" si="26"/>
        <v>0.74841797028834312</v>
      </c>
      <c r="L109" s="33">
        <v>4203583</v>
      </c>
      <c r="M109" s="38">
        <f t="shared" si="27"/>
        <v>0.21305503072118376</v>
      </c>
      <c r="N109" s="33">
        <f t="shared" si="28"/>
        <v>23560339</v>
      </c>
      <c r="O109" s="38">
        <f t="shared" si="29"/>
        <v>1.1941357526297218</v>
      </c>
      <c r="P109" s="33">
        <v>14001951</v>
      </c>
      <c r="Q109" s="33">
        <v>20182188</v>
      </c>
      <c r="R109" s="33">
        <v>18875856</v>
      </c>
      <c r="S109" s="33">
        <v>27673170</v>
      </c>
      <c r="T109" s="38">
        <f t="shared" si="30"/>
        <v>1.4660617245649681</v>
      </c>
      <c r="U109" s="38">
        <f t="shared" si="31"/>
        <v>-0.69978590840662136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45380696</v>
      </c>
      <c r="E110" s="33">
        <v>46691967</v>
      </c>
      <c r="F110" s="33">
        <v>13480197</v>
      </c>
      <c r="G110" s="38">
        <f t="shared" si="24"/>
        <v>0.2970469426030839</v>
      </c>
      <c r="H110" s="33">
        <v>10790882</v>
      </c>
      <c r="I110" s="38">
        <f t="shared" si="25"/>
        <v>0.23778573162474193</v>
      </c>
      <c r="J110" s="33">
        <v>6037183</v>
      </c>
      <c r="K110" s="38">
        <f t="shared" si="26"/>
        <v>0.12929810817351087</v>
      </c>
      <c r="L110" s="33">
        <v>12759646</v>
      </c>
      <c r="M110" s="38">
        <f t="shared" si="27"/>
        <v>0.27327283084904092</v>
      </c>
      <c r="N110" s="33">
        <f t="shared" si="28"/>
        <v>43067908</v>
      </c>
      <c r="O110" s="38">
        <f t="shared" si="29"/>
        <v>0.92238367254907039</v>
      </c>
      <c r="P110" s="33">
        <v>9360109</v>
      </c>
      <c r="Q110" s="33">
        <v>37329338</v>
      </c>
      <c r="R110" s="33">
        <v>43737367</v>
      </c>
      <c r="S110" s="33">
        <v>36021483</v>
      </c>
      <c r="T110" s="38">
        <f t="shared" si="30"/>
        <v>0.82358599684338563</v>
      </c>
      <c r="U110" s="38">
        <f t="shared" si="31"/>
        <v>0.3631941679311641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57623872</v>
      </c>
      <c r="E111" s="33">
        <v>45128713</v>
      </c>
      <c r="F111" s="33">
        <v>9924632</v>
      </c>
      <c r="G111" s="38">
        <f t="shared" si="24"/>
        <v>0.17223125860060221</v>
      </c>
      <c r="H111" s="33">
        <v>9546595</v>
      </c>
      <c r="I111" s="38">
        <f t="shared" si="25"/>
        <v>0.16567083517053488</v>
      </c>
      <c r="J111" s="33">
        <v>6237649</v>
      </c>
      <c r="K111" s="38">
        <f t="shared" si="26"/>
        <v>0.13821907573566303</v>
      </c>
      <c r="L111" s="33">
        <v>10817410</v>
      </c>
      <c r="M111" s="38">
        <f t="shared" si="27"/>
        <v>0.23970127399821928</v>
      </c>
      <c r="N111" s="33">
        <f t="shared" si="28"/>
        <v>36526286</v>
      </c>
      <c r="O111" s="38">
        <f t="shared" si="29"/>
        <v>0.80938018329926675</v>
      </c>
      <c r="P111" s="33">
        <v>8461937</v>
      </c>
      <c r="Q111" s="33">
        <v>53341234</v>
      </c>
      <c r="R111" s="33">
        <v>48620690</v>
      </c>
      <c r="S111" s="33">
        <v>28811189</v>
      </c>
      <c r="T111" s="38">
        <f t="shared" si="30"/>
        <v>0.59257054969808121</v>
      </c>
      <c r="U111" s="38">
        <f t="shared" si="31"/>
        <v>0.27836097101644697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165012756</v>
      </c>
      <c r="E112" s="34">
        <f>SUM(E107:E111)</f>
        <v>153663103</v>
      </c>
      <c r="F112" s="34">
        <f>SUM(F107:F111)</f>
        <v>39670277</v>
      </c>
      <c r="G112" s="39">
        <f t="shared" si="24"/>
        <v>0.24040733553956278</v>
      </c>
      <c r="H112" s="34">
        <f>SUM(H107:H111)</f>
        <v>24605786</v>
      </c>
      <c r="I112" s="39">
        <f t="shared" si="25"/>
        <v>0.14911444785517067</v>
      </c>
      <c r="J112" s="34">
        <f>SUM(J107:J111)</f>
        <v>32594176</v>
      </c>
      <c r="K112" s="39">
        <f t="shared" si="26"/>
        <v>0.21211452433054148</v>
      </c>
      <c r="L112" s="34">
        <f>SUM(L107:L111)</f>
        <v>35129256</v>
      </c>
      <c r="M112" s="39">
        <f t="shared" si="27"/>
        <v>0.22861217373698356</v>
      </c>
      <c r="N112" s="34">
        <f t="shared" si="28"/>
        <v>131999495</v>
      </c>
      <c r="O112" s="39">
        <f t="shared" si="29"/>
        <v>0.85901880427339805</v>
      </c>
      <c r="P112" s="34">
        <f>SUM(P107:P111)</f>
        <v>39703288</v>
      </c>
      <c r="Q112" s="34">
        <f>SUM(Q107:Q111)</f>
        <v>146578736</v>
      </c>
      <c r="R112" s="34">
        <f>SUM(R107:R111)</f>
        <v>148965542</v>
      </c>
      <c r="S112" s="34">
        <f>SUM(S107:S111)</f>
        <v>115601400</v>
      </c>
      <c r="T112" s="39">
        <f t="shared" si="30"/>
        <v>0.7760277876879742</v>
      </c>
      <c r="U112" s="39">
        <f t="shared" si="31"/>
        <v>-0.11520537039652734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12752000</v>
      </c>
      <c r="E113" s="33">
        <v>12878000</v>
      </c>
      <c r="F113" s="33">
        <v>14852107</v>
      </c>
      <c r="G113" s="38">
        <f t="shared" si="24"/>
        <v>1.1646884410288583</v>
      </c>
      <c r="H113" s="33">
        <v>17410745</v>
      </c>
      <c r="I113" s="38">
        <f t="shared" si="25"/>
        <v>1.365334457340025</v>
      </c>
      <c r="J113" s="33">
        <v>-1856458</v>
      </c>
      <c r="K113" s="38">
        <f t="shared" si="26"/>
        <v>-0.14415732256561578</v>
      </c>
      <c r="L113" s="33">
        <v>-2974233</v>
      </c>
      <c r="M113" s="38">
        <f t="shared" si="27"/>
        <v>-0.23095457369156702</v>
      </c>
      <c r="N113" s="33">
        <f t="shared" si="28"/>
        <v>27432161</v>
      </c>
      <c r="O113" s="38">
        <f t="shared" si="29"/>
        <v>2.1301569343065694</v>
      </c>
      <c r="P113" s="33">
        <v>26627103</v>
      </c>
      <c r="Q113" s="33">
        <v>12839000</v>
      </c>
      <c r="R113" s="33">
        <v>13347000</v>
      </c>
      <c r="S113" s="33">
        <v>26553544</v>
      </c>
      <c r="T113" s="38">
        <f t="shared" si="30"/>
        <v>1.9894765864988386</v>
      </c>
      <c r="U113" s="38">
        <f t="shared" si="31"/>
        <v>-1.1116994590061111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15116584</v>
      </c>
      <c r="E114" s="33">
        <v>11944162</v>
      </c>
      <c r="F114" s="33">
        <v>2920549</v>
      </c>
      <c r="G114" s="38">
        <f t="shared" si="24"/>
        <v>0.19320165190760027</v>
      </c>
      <c r="H114" s="33">
        <v>2561207</v>
      </c>
      <c r="I114" s="38">
        <f t="shared" si="25"/>
        <v>0.16943027604649305</v>
      </c>
      <c r="J114" s="33">
        <v>2488850</v>
      </c>
      <c r="K114" s="38">
        <f t="shared" si="26"/>
        <v>0.20837376452194806</v>
      </c>
      <c r="L114" s="33">
        <v>3686580</v>
      </c>
      <c r="M114" s="38">
        <f t="shared" si="27"/>
        <v>0.30865120550106401</v>
      </c>
      <c r="N114" s="33">
        <f t="shared" si="28"/>
        <v>11657186</v>
      </c>
      <c r="O114" s="38">
        <f t="shared" si="29"/>
        <v>0.9759735341834781</v>
      </c>
      <c r="P114" s="33">
        <v>3268110</v>
      </c>
      <c r="Q114" s="33">
        <v>16569186</v>
      </c>
      <c r="R114" s="33">
        <v>14824686</v>
      </c>
      <c r="S114" s="33">
        <v>10909474</v>
      </c>
      <c r="T114" s="38">
        <f t="shared" si="30"/>
        <v>0.73589916170905745</v>
      </c>
      <c r="U114" s="38">
        <f t="shared" si="31"/>
        <v>0.1280464855834107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2351542</v>
      </c>
      <c r="E115" s="33">
        <v>2284818</v>
      </c>
      <c r="F115" s="33">
        <v>1830323</v>
      </c>
      <c r="G115" s="38">
        <f t="shared" si="24"/>
        <v>0.77835012089939282</v>
      </c>
      <c r="H115" s="33">
        <v>2315473</v>
      </c>
      <c r="I115" s="38">
        <f t="shared" si="25"/>
        <v>0.98466155399308197</v>
      </c>
      <c r="J115" s="33">
        <v>2518219</v>
      </c>
      <c r="K115" s="38">
        <f t="shared" si="26"/>
        <v>1.1021529942428674</v>
      </c>
      <c r="L115" s="33">
        <v>2341143</v>
      </c>
      <c r="M115" s="38">
        <f t="shared" si="27"/>
        <v>1.0246518541082923</v>
      </c>
      <c r="N115" s="33">
        <f t="shared" si="28"/>
        <v>9005158</v>
      </c>
      <c r="O115" s="38">
        <f t="shared" si="29"/>
        <v>3.9413021080891344</v>
      </c>
      <c r="P115" s="33">
        <v>1879873</v>
      </c>
      <c r="Q115" s="33">
        <v>1411542</v>
      </c>
      <c r="R115" s="33">
        <v>1140493</v>
      </c>
      <c r="S115" s="33">
        <v>6048406</v>
      </c>
      <c r="T115" s="38">
        <f t="shared" si="30"/>
        <v>5.3033258424207776</v>
      </c>
      <c r="U115" s="38">
        <f t="shared" si="31"/>
        <v>0.24537295870518916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933785</v>
      </c>
      <c r="E116" s="33">
        <v>1017829</v>
      </c>
      <c r="F116" s="33">
        <v>219285</v>
      </c>
      <c r="G116" s="38">
        <f t="shared" si="24"/>
        <v>0.23483457112718667</v>
      </c>
      <c r="H116" s="33">
        <v>68295</v>
      </c>
      <c r="I116" s="38">
        <f t="shared" si="25"/>
        <v>7.3137820804574927E-2</v>
      </c>
      <c r="J116" s="33">
        <v>435049</v>
      </c>
      <c r="K116" s="38">
        <f t="shared" si="26"/>
        <v>0.42742837942326267</v>
      </c>
      <c r="L116" s="33">
        <v>317740</v>
      </c>
      <c r="M116" s="38">
        <f t="shared" si="27"/>
        <v>0.31217424537913541</v>
      </c>
      <c r="N116" s="33">
        <f t="shared" si="28"/>
        <v>1040369</v>
      </c>
      <c r="O116" s="38">
        <f t="shared" si="29"/>
        <v>1.022145173698136</v>
      </c>
      <c r="P116" s="33">
        <v>911248</v>
      </c>
      <c r="Q116" s="33">
        <v>4027127</v>
      </c>
      <c r="R116" s="33">
        <v>2784856</v>
      </c>
      <c r="S116" s="33">
        <v>2404361</v>
      </c>
      <c r="T116" s="38">
        <f t="shared" si="30"/>
        <v>0.86336995521491955</v>
      </c>
      <c r="U116" s="38">
        <f t="shared" si="31"/>
        <v>-0.65131336365072956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71909653</v>
      </c>
      <c r="E117" s="33">
        <v>10657726</v>
      </c>
      <c r="F117" s="33">
        <v>14841355</v>
      </c>
      <c r="G117" s="38">
        <f t="shared" si="24"/>
        <v>0.2063889113746662</v>
      </c>
      <c r="H117" s="33">
        <v>44672301</v>
      </c>
      <c r="I117" s="38">
        <f t="shared" si="25"/>
        <v>0.6212281541672855</v>
      </c>
      <c r="J117" s="33">
        <v>729705</v>
      </c>
      <c r="K117" s="38">
        <f t="shared" si="26"/>
        <v>6.8467232128129399E-2</v>
      </c>
      <c r="L117" s="33">
        <v>27627325</v>
      </c>
      <c r="M117" s="38">
        <f t="shared" si="27"/>
        <v>2.5922344973027078</v>
      </c>
      <c r="N117" s="33">
        <f t="shared" si="28"/>
        <v>87870686</v>
      </c>
      <c r="O117" s="38">
        <f t="shared" si="29"/>
        <v>8.2447874903145379</v>
      </c>
      <c r="P117" s="33">
        <v>11574188</v>
      </c>
      <c r="Q117" s="33">
        <v>100510255</v>
      </c>
      <c r="R117" s="33">
        <v>102098502</v>
      </c>
      <c r="S117" s="33">
        <v>204330650</v>
      </c>
      <c r="T117" s="38">
        <f t="shared" si="30"/>
        <v>2.0013089908018435</v>
      </c>
      <c r="U117" s="38">
        <f t="shared" si="31"/>
        <v>1.3869773845042088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571700</v>
      </c>
      <c r="E118" s="33">
        <v>315297</v>
      </c>
      <c r="F118" s="33">
        <v>24348</v>
      </c>
      <c r="G118" s="38">
        <f t="shared" si="24"/>
        <v>4.2588770334091308E-2</v>
      </c>
      <c r="H118" s="33">
        <v>177694</v>
      </c>
      <c r="I118" s="38">
        <f t="shared" si="25"/>
        <v>0.31081686199055447</v>
      </c>
      <c r="J118" s="33">
        <v>28000</v>
      </c>
      <c r="K118" s="38">
        <f t="shared" si="26"/>
        <v>8.8805158311052748E-2</v>
      </c>
      <c r="L118" s="33">
        <v>56280</v>
      </c>
      <c r="M118" s="38">
        <f t="shared" si="27"/>
        <v>0.17849836820521603</v>
      </c>
      <c r="N118" s="33">
        <f t="shared" si="28"/>
        <v>286322</v>
      </c>
      <c r="O118" s="38">
        <f t="shared" si="29"/>
        <v>0.90810251921204455</v>
      </c>
      <c r="P118" s="33">
        <v>3</v>
      </c>
      <c r="Q118" s="33">
        <v>580000</v>
      </c>
      <c r="R118" s="33">
        <v>430220</v>
      </c>
      <c r="S118" s="33">
        <v>49780</v>
      </c>
      <c r="T118" s="38">
        <f t="shared" si="30"/>
        <v>0.11570824229463995</v>
      </c>
      <c r="U118" s="38">
        <f t="shared" si="31"/>
        <v>18759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8904800</v>
      </c>
      <c r="E119" s="33">
        <v>8067552</v>
      </c>
      <c r="F119" s="33">
        <v>1501092</v>
      </c>
      <c r="G119" s="38">
        <f t="shared" si="24"/>
        <v>0.16857110771718622</v>
      </c>
      <c r="H119" s="33">
        <v>2572515</v>
      </c>
      <c r="I119" s="38">
        <f t="shared" si="25"/>
        <v>0.28889082292696072</v>
      </c>
      <c r="J119" s="33">
        <v>1718047</v>
      </c>
      <c r="K119" s="38">
        <f t="shared" si="26"/>
        <v>0.21295766051461459</v>
      </c>
      <c r="L119" s="33">
        <v>1863559</v>
      </c>
      <c r="M119" s="38">
        <f t="shared" si="27"/>
        <v>0.23099435863568032</v>
      </c>
      <c r="N119" s="33">
        <f t="shared" si="28"/>
        <v>7655213</v>
      </c>
      <c r="O119" s="38">
        <f t="shared" si="29"/>
        <v>0.94888920455672299</v>
      </c>
      <c r="P119" s="33">
        <v>2341933</v>
      </c>
      <c r="Q119" s="33">
        <v>10517250</v>
      </c>
      <c r="R119" s="33">
        <v>8650297</v>
      </c>
      <c r="S119" s="33">
        <v>7663324</v>
      </c>
      <c r="T119" s="38">
        <f t="shared" si="30"/>
        <v>0.88590299269493289</v>
      </c>
      <c r="U119" s="38">
        <f t="shared" si="31"/>
        <v>-0.20426459680955855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886240</v>
      </c>
      <c r="E120" s="33">
        <v>6811736</v>
      </c>
      <c r="F120" s="33">
        <v>5365921</v>
      </c>
      <c r="G120" s="38">
        <f t="shared" si="24"/>
        <v>6.0547041433471742</v>
      </c>
      <c r="H120" s="33">
        <v>4107239</v>
      </c>
      <c r="I120" s="38">
        <f t="shared" si="25"/>
        <v>4.6344545495576819</v>
      </c>
      <c r="J120" s="33">
        <v>4653789</v>
      </c>
      <c r="K120" s="38">
        <f t="shared" si="26"/>
        <v>0.68320160969244847</v>
      </c>
      <c r="L120" s="33">
        <v>1061986</v>
      </c>
      <c r="M120" s="38">
        <f t="shared" si="27"/>
        <v>0.15590533749399565</v>
      </c>
      <c r="N120" s="33">
        <f t="shared" si="28"/>
        <v>15188935</v>
      </c>
      <c r="O120" s="38">
        <f t="shared" si="29"/>
        <v>2.2298185073526042</v>
      </c>
      <c r="P120" s="33">
        <v>5595272</v>
      </c>
      <c r="Q120" s="33">
        <v>21024886</v>
      </c>
      <c r="R120" s="33">
        <v>5910500</v>
      </c>
      <c r="S120" s="33">
        <v>20833505</v>
      </c>
      <c r="T120" s="38">
        <f t="shared" si="30"/>
        <v>3.5248295406479992</v>
      </c>
      <c r="U120" s="38">
        <f t="shared" si="31"/>
        <v>-0.81019939691939913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113426304</v>
      </c>
      <c r="E121" s="34">
        <f>SUM(E113:E120)</f>
        <v>53977120</v>
      </c>
      <c r="F121" s="34">
        <f>SUM(F113:F120)</f>
        <v>41554980</v>
      </c>
      <c r="G121" s="39">
        <f t="shared" si="24"/>
        <v>0.36636105148943227</v>
      </c>
      <c r="H121" s="34">
        <f>SUM(H113:H120)</f>
        <v>73885469</v>
      </c>
      <c r="I121" s="39">
        <f t="shared" si="25"/>
        <v>0.65139624932149776</v>
      </c>
      <c r="J121" s="34">
        <f>SUM(J113:J120)</f>
        <v>10715201</v>
      </c>
      <c r="K121" s="39">
        <f t="shared" si="26"/>
        <v>0.19851375916314171</v>
      </c>
      <c r="L121" s="34">
        <f>SUM(L113:L120)</f>
        <v>33980380</v>
      </c>
      <c r="M121" s="39">
        <f t="shared" si="27"/>
        <v>0.62953303177346254</v>
      </c>
      <c r="N121" s="34">
        <f t="shared" si="28"/>
        <v>160136030</v>
      </c>
      <c r="O121" s="39">
        <f t="shared" si="29"/>
        <v>2.9667390553627166</v>
      </c>
      <c r="P121" s="34">
        <f>SUM(P113:P120)</f>
        <v>52197730</v>
      </c>
      <c r="Q121" s="34">
        <f>SUM(Q113:Q120)</f>
        <v>167479246</v>
      </c>
      <c r="R121" s="34">
        <f>SUM(R113:R120)</f>
        <v>149186554</v>
      </c>
      <c r="S121" s="34">
        <f>SUM(S113:S120)</f>
        <v>278793044</v>
      </c>
      <c r="T121" s="39">
        <f t="shared" si="30"/>
        <v>1.8687544991487637</v>
      </c>
      <c r="U121" s="39">
        <f t="shared" si="31"/>
        <v>-0.34900655641538436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37329434</v>
      </c>
      <c r="E122" s="33">
        <v>39895410</v>
      </c>
      <c r="F122" s="33">
        <v>6010684</v>
      </c>
      <c r="G122" s="38">
        <f t="shared" si="24"/>
        <v>0.16101728196575388</v>
      </c>
      <c r="H122" s="33">
        <v>12305472</v>
      </c>
      <c r="I122" s="38">
        <f t="shared" si="25"/>
        <v>0.32964528741582311</v>
      </c>
      <c r="J122" s="33">
        <v>9109954</v>
      </c>
      <c r="K122" s="38">
        <f t="shared" si="26"/>
        <v>0.2283459174877511</v>
      </c>
      <c r="L122" s="33">
        <v>9478198</v>
      </c>
      <c r="M122" s="38">
        <f t="shared" si="27"/>
        <v>0.23757615224408021</v>
      </c>
      <c r="N122" s="33">
        <f t="shared" si="28"/>
        <v>36904308</v>
      </c>
      <c r="O122" s="38">
        <f t="shared" si="29"/>
        <v>0.92502641281290254</v>
      </c>
      <c r="P122" s="33">
        <v>6628008</v>
      </c>
      <c r="Q122" s="33">
        <v>33216263</v>
      </c>
      <c r="R122" s="33">
        <v>38526776</v>
      </c>
      <c r="S122" s="33">
        <v>29587638</v>
      </c>
      <c r="T122" s="38">
        <f t="shared" si="30"/>
        <v>0.76797596559857484</v>
      </c>
      <c r="U122" s="38">
        <f t="shared" si="31"/>
        <v>0.43002211222436659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7958226</v>
      </c>
      <c r="E123" s="33">
        <v>8394046</v>
      </c>
      <c r="F123" s="33">
        <v>429714</v>
      </c>
      <c r="G123" s="38">
        <f t="shared" si="24"/>
        <v>5.3996204681797173E-2</v>
      </c>
      <c r="H123" s="33">
        <v>763839</v>
      </c>
      <c r="I123" s="38">
        <f t="shared" si="25"/>
        <v>9.5981064121576851E-2</v>
      </c>
      <c r="J123" s="33">
        <v>519127</v>
      </c>
      <c r="K123" s="38">
        <f t="shared" si="26"/>
        <v>6.184466942401793E-2</v>
      </c>
      <c r="L123" s="33">
        <v>853571</v>
      </c>
      <c r="M123" s="38">
        <f t="shared" si="27"/>
        <v>0.10168767242876676</v>
      </c>
      <c r="N123" s="33">
        <f t="shared" si="28"/>
        <v>2566251</v>
      </c>
      <c r="O123" s="38">
        <f t="shared" si="29"/>
        <v>0.30572277064004655</v>
      </c>
      <c r="P123" s="33">
        <v>169580</v>
      </c>
      <c r="Q123" s="33">
        <v>7289672</v>
      </c>
      <c r="R123" s="33">
        <v>7514107</v>
      </c>
      <c r="S123" s="33">
        <v>2020407</v>
      </c>
      <c r="T123" s="38">
        <f t="shared" si="30"/>
        <v>0.26888185116341834</v>
      </c>
      <c r="U123" s="38">
        <f t="shared" si="31"/>
        <v>4.0334414435664581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182832780</v>
      </c>
      <c r="E124" s="33">
        <v>159400391</v>
      </c>
      <c r="F124" s="33">
        <v>12635535</v>
      </c>
      <c r="G124" s="38">
        <f t="shared" si="24"/>
        <v>6.9109789830904503E-2</v>
      </c>
      <c r="H124" s="33">
        <v>25550925</v>
      </c>
      <c r="I124" s="38">
        <f t="shared" si="25"/>
        <v>0.13975024062971639</v>
      </c>
      <c r="J124" s="33">
        <v>54302022</v>
      </c>
      <c r="K124" s="38">
        <f t="shared" si="26"/>
        <v>0.34066429611204657</v>
      </c>
      <c r="L124" s="33">
        <v>18442461</v>
      </c>
      <c r="M124" s="38">
        <f t="shared" si="27"/>
        <v>0.1156989696468185</v>
      </c>
      <c r="N124" s="33">
        <f t="shared" si="28"/>
        <v>110930943</v>
      </c>
      <c r="O124" s="38">
        <f t="shared" si="29"/>
        <v>0.69592641714410852</v>
      </c>
      <c r="P124" s="33">
        <v>15520181</v>
      </c>
      <c r="Q124" s="33">
        <v>200074980</v>
      </c>
      <c r="R124" s="33">
        <v>175043943</v>
      </c>
      <c r="S124" s="33">
        <v>58478998</v>
      </c>
      <c r="T124" s="38">
        <f t="shared" si="30"/>
        <v>0.33408181395913827</v>
      </c>
      <c r="U124" s="38">
        <f t="shared" si="31"/>
        <v>0.18828904121672285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19010424</v>
      </c>
      <c r="E125" s="33">
        <v>19110424</v>
      </c>
      <c r="F125" s="33">
        <v>5340289</v>
      </c>
      <c r="G125" s="38">
        <f t="shared" si="24"/>
        <v>0.28091372396533609</v>
      </c>
      <c r="H125" s="33">
        <v>4050175</v>
      </c>
      <c r="I125" s="38">
        <f t="shared" si="25"/>
        <v>0.21305021918501135</v>
      </c>
      <c r="J125" s="33">
        <v>5007743</v>
      </c>
      <c r="K125" s="38">
        <f t="shared" si="26"/>
        <v>0.2620424852949364</v>
      </c>
      <c r="L125" s="33">
        <v>3371441</v>
      </c>
      <c r="M125" s="38">
        <f t="shared" si="27"/>
        <v>0.17641895334190388</v>
      </c>
      <c r="N125" s="33">
        <f t="shared" si="28"/>
        <v>17769648</v>
      </c>
      <c r="O125" s="38">
        <f t="shared" si="29"/>
        <v>0.9298405938036749</v>
      </c>
      <c r="P125" s="33">
        <v>4670983</v>
      </c>
      <c r="Q125" s="33">
        <v>24738052</v>
      </c>
      <c r="R125" s="33">
        <v>20064345</v>
      </c>
      <c r="S125" s="33">
        <v>17902327</v>
      </c>
      <c r="T125" s="38">
        <f t="shared" si="30"/>
        <v>0.89224577228910285</v>
      </c>
      <c r="U125" s="38">
        <f t="shared" si="31"/>
        <v>-0.2782159558277133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247130864</v>
      </c>
      <c r="E126" s="34">
        <f>SUM(E122:E125)</f>
        <v>226800271</v>
      </c>
      <c r="F126" s="34">
        <f>SUM(F122:F125)</f>
        <v>24416222</v>
      </c>
      <c r="G126" s="39">
        <f t="shared" si="24"/>
        <v>9.8798756273518307E-2</v>
      </c>
      <c r="H126" s="34">
        <f>SUM(H122:H125)</f>
        <v>42670411</v>
      </c>
      <c r="I126" s="39">
        <f t="shared" si="25"/>
        <v>0.17266322105360341</v>
      </c>
      <c r="J126" s="34">
        <f>SUM(J122:J125)</f>
        <v>68938846</v>
      </c>
      <c r="K126" s="39">
        <f t="shared" si="26"/>
        <v>0.30396280258412917</v>
      </c>
      <c r="L126" s="34">
        <f>SUM(L122:L125)</f>
        <v>32145671</v>
      </c>
      <c r="M126" s="39">
        <f t="shared" si="27"/>
        <v>0.14173559342881031</v>
      </c>
      <c r="N126" s="34">
        <f t="shared" si="28"/>
        <v>168171150</v>
      </c>
      <c r="O126" s="39">
        <f t="shared" si="29"/>
        <v>0.7414944843694653</v>
      </c>
      <c r="P126" s="34">
        <f>SUM(P122:P125)</f>
        <v>26988752</v>
      </c>
      <c r="Q126" s="34">
        <f>SUM(Q122:Q125)</f>
        <v>265318967</v>
      </c>
      <c r="R126" s="34">
        <f>SUM(R122:R125)</f>
        <v>241149171</v>
      </c>
      <c r="S126" s="34">
        <f>SUM(S122:S125)</f>
        <v>107989370</v>
      </c>
      <c r="T126" s="39">
        <f t="shared" si="30"/>
        <v>0.44781149175088808</v>
      </c>
      <c r="U126" s="39">
        <f t="shared" si="31"/>
        <v>0.19107660109663471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10387822</v>
      </c>
      <c r="E127" s="33">
        <v>10559822</v>
      </c>
      <c r="F127" s="33">
        <v>45274</v>
      </c>
      <c r="G127" s="38">
        <f t="shared" si="24"/>
        <v>4.3583727175918107E-3</v>
      </c>
      <c r="H127" s="33">
        <v>282958</v>
      </c>
      <c r="I127" s="38">
        <f t="shared" si="25"/>
        <v>2.7239396285381093E-2</v>
      </c>
      <c r="J127" s="33">
        <v>2623245</v>
      </c>
      <c r="K127" s="38">
        <f t="shared" si="26"/>
        <v>0.24841753961383062</v>
      </c>
      <c r="L127" s="33">
        <v>8538917</v>
      </c>
      <c r="M127" s="38">
        <f t="shared" si="27"/>
        <v>0.80862319459551502</v>
      </c>
      <c r="N127" s="33">
        <f t="shared" si="28"/>
        <v>11490394</v>
      </c>
      <c r="O127" s="38">
        <f t="shared" si="29"/>
        <v>1.0881238339055337</v>
      </c>
      <c r="P127" s="33">
        <v>3368138</v>
      </c>
      <c r="Q127" s="33">
        <v>10034788</v>
      </c>
      <c r="R127" s="33">
        <v>10034788</v>
      </c>
      <c r="S127" s="33">
        <v>6586433</v>
      </c>
      <c r="T127" s="38">
        <f t="shared" si="30"/>
        <v>0.65635995498858568</v>
      </c>
      <c r="U127" s="38">
        <f t="shared" si="31"/>
        <v>1.5352040207378677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12506379</v>
      </c>
      <c r="E128" s="33">
        <v>14965481</v>
      </c>
      <c r="F128" s="33">
        <v>1705628</v>
      </c>
      <c r="G128" s="38">
        <f t="shared" si="24"/>
        <v>0.13638064223065685</v>
      </c>
      <c r="H128" s="33">
        <v>5289062</v>
      </c>
      <c r="I128" s="38">
        <f t="shared" si="25"/>
        <v>0.4229091410071612</v>
      </c>
      <c r="J128" s="33">
        <v>984557</v>
      </c>
      <c r="K128" s="38">
        <f t="shared" si="26"/>
        <v>6.5788530285127489E-2</v>
      </c>
      <c r="L128" s="33">
        <v>2193697</v>
      </c>
      <c r="M128" s="38">
        <f t="shared" si="27"/>
        <v>0.14658379506813046</v>
      </c>
      <c r="N128" s="33">
        <f t="shared" si="28"/>
        <v>10172944</v>
      </c>
      <c r="O128" s="38">
        <f t="shared" si="29"/>
        <v>0.67976057702388581</v>
      </c>
      <c r="P128" s="33">
        <v>6868631</v>
      </c>
      <c r="Q128" s="33">
        <v>11817371</v>
      </c>
      <c r="R128" s="33">
        <v>28525653</v>
      </c>
      <c r="S128" s="33">
        <v>10698647</v>
      </c>
      <c r="T128" s="38">
        <f t="shared" si="30"/>
        <v>0.3750535351460666</v>
      </c>
      <c r="U128" s="38">
        <f t="shared" si="31"/>
        <v>-0.68062092722698309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19092584</v>
      </c>
      <c r="E129" s="33">
        <v>21407882</v>
      </c>
      <c r="F129" s="33">
        <v>1483203</v>
      </c>
      <c r="G129" s="38">
        <f t="shared" si="24"/>
        <v>7.7684770170449433E-2</v>
      </c>
      <c r="H129" s="33">
        <v>6440734</v>
      </c>
      <c r="I129" s="38">
        <f t="shared" si="25"/>
        <v>0.33734218479803468</v>
      </c>
      <c r="J129" s="33">
        <v>5398331</v>
      </c>
      <c r="K129" s="38">
        <f t="shared" si="26"/>
        <v>0.25216558088277952</v>
      </c>
      <c r="L129" s="33">
        <v>7572790</v>
      </c>
      <c r="M129" s="38">
        <f t="shared" si="27"/>
        <v>0.35373840345345703</v>
      </c>
      <c r="N129" s="33">
        <f t="shared" si="28"/>
        <v>20895058</v>
      </c>
      <c r="O129" s="38">
        <f t="shared" si="29"/>
        <v>0.97604508470291451</v>
      </c>
      <c r="P129" s="33">
        <v>6208199</v>
      </c>
      <c r="Q129" s="33">
        <v>14066280</v>
      </c>
      <c r="R129" s="33">
        <v>19357652</v>
      </c>
      <c r="S129" s="33">
        <v>22868934</v>
      </c>
      <c r="T129" s="38">
        <f t="shared" si="30"/>
        <v>1.1813898710442774</v>
      </c>
      <c r="U129" s="38">
        <f t="shared" si="31"/>
        <v>0.21980464865897509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14084378</v>
      </c>
      <c r="E130" s="33">
        <v>29776719</v>
      </c>
      <c r="F130" s="33">
        <v>2295145</v>
      </c>
      <c r="G130" s="38">
        <f t="shared" si="24"/>
        <v>0.16295678801009175</v>
      </c>
      <c r="H130" s="33">
        <v>2938166</v>
      </c>
      <c r="I130" s="38">
        <f t="shared" si="25"/>
        <v>0.20861169730037066</v>
      </c>
      <c r="J130" s="33">
        <v>2223721</v>
      </c>
      <c r="K130" s="38">
        <f t="shared" si="26"/>
        <v>7.4679853075820743E-2</v>
      </c>
      <c r="L130" s="33">
        <v>17200654</v>
      </c>
      <c r="M130" s="38">
        <f t="shared" si="27"/>
        <v>0.57765444204917271</v>
      </c>
      <c r="N130" s="33">
        <f t="shared" si="28"/>
        <v>24657686</v>
      </c>
      <c r="O130" s="38">
        <f t="shared" si="29"/>
        <v>0.82808606280631525</v>
      </c>
      <c r="P130" s="33">
        <v>4631360</v>
      </c>
      <c r="Q130" s="33">
        <v>15896560</v>
      </c>
      <c r="R130" s="33">
        <v>21539311</v>
      </c>
      <c r="S130" s="33">
        <v>10958676</v>
      </c>
      <c r="T130" s="38">
        <f t="shared" si="30"/>
        <v>0.50877560568209446</v>
      </c>
      <c r="U130" s="38">
        <f t="shared" si="31"/>
        <v>2.7139531368755616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36731201</v>
      </c>
      <c r="E131" s="33">
        <v>26265461</v>
      </c>
      <c r="F131" s="33">
        <v>8496561</v>
      </c>
      <c r="G131" s="38">
        <f t="shared" si="24"/>
        <v>0.23131726621190524</v>
      </c>
      <c r="H131" s="33">
        <v>4318336</v>
      </c>
      <c r="I131" s="38">
        <f t="shared" si="25"/>
        <v>0.11756588084337345</v>
      </c>
      <c r="J131" s="33">
        <v>5476427</v>
      </c>
      <c r="K131" s="38">
        <f t="shared" si="26"/>
        <v>0.20850298420423688</v>
      </c>
      <c r="L131" s="33">
        <v>3658285</v>
      </c>
      <c r="M131" s="38">
        <f t="shared" si="27"/>
        <v>0.13928120279328049</v>
      </c>
      <c r="N131" s="33">
        <f t="shared" si="28"/>
        <v>21949609</v>
      </c>
      <c r="O131" s="38">
        <f t="shared" si="29"/>
        <v>0.83568337140551241</v>
      </c>
      <c r="P131" s="33">
        <v>6912220</v>
      </c>
      <c r="Q131" s="33">
        <v>35427744</v>
      </c>
      <c r="R131" s="33">
        <v>35857732</v>
      </c>
      <c r="S131" s="33">
        <v>22959002</v>
      </c>
      <c r="T131" s="38">
        <f t="shared" si="30"/>
        <v>0.64028037244519531</v>
      </c>
      <c r="U131" s="38">
        <f t="shared" si="31"/>
        <v>-0.47075107563127327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92802364</v>
      </c>
      <c r="E132" s="34">
        <f>SUM(E127:E131)</f>
        <v>102975365</v>
      </c>
      <c r="F132" s="34">
        <f>SUM(F127:F131)</f>
        <v>14025811</v>
      </c>
      <c r="G132" s="39">
        <f t="shared" si="24"/>
        <v>0.15113635467303396</v>
      </c>
      <c r="H132" s="34">
        <f>SUM(H127:H131)</f>
        <v>19269256</v>
      </c>
      <c r="I132" s="39">
        <f t="shared" si="25"/>
        <v>0.20763755543985926</v>
      </c>
      <c r="J132" s="34">
        <f>SUM(J127:J131)</f>
        <v>16706281</v>
      </c>
      <c r="K132" s="39">
        <f t="shared" si="26"/>
        <v>0.16223570559813019</v>
      </c>
      <c r="L132" s="34">
        <f>SUM(L127:L131)</f>
        <v>39164343</v>
      </c>
      <c r="M132" s="39">
        <f t="shared" si="27"/>
        <v>0.38032730449656577</v>
      </c>
      <c r="N132" s="34">
        <f t="shared" si="28"/>
        <v>89165691</v>
      </c>
      <c r="O132" s="39">
        <f t="shared" si="29"/>
        <v>0.86589342023696636</v>
      </c>
      <c r="P132" s="34">
        <f>SUM(P127:P131)</f>
        <v>27988548</v>
      </c>
      <c r="Q132" s="34">
        <f>SUM(Q127:Q131)</f>
        <v>87242743</v>
      </c>
      <c r="R132" s="34">
        <f>SUM(R127:R131)</f>
        <v>115315136</v>
      </c>
      <c r="S132" s="34">
        <f>SUM(S127:S131)</f>
        <v>74071692</v>
      </c>
      <c r="T132" s="39">
        <f t="shared" si="30"/>
        <v>0.64234145290345923</v>
      </c>
      <c r="U132" s="39">
        <f t="shared" si="31"/>
        <v>0.39929884894350365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85704025</v>
      </c>
      <c r="E133" s="33">
        <v>80996410</v>
      </c>
      <c r="F133" s="33">
        <v>18902753</v>
      </c>
      <c r="G133" s="38">
        <f t="shared" si="24"/>
        <v>0.22055852102628787</v>
      </c>
      <c r="H133" s="33">
        <v>19563899</v>
      </c>
      <c r="I133" s="38">
        <f t="shared" si="25"/>
        <v>0.22827281449150141</v>
      </c>
      <c r="J133" s="33">
        <v>19436318</v>
      </c>
      <c r="K133" s="38">
        <f t="shared" si="26"/>
        <v>0.23996517870359932</v>
      </c>
      <c r="L133" s="33">
        <v>20252160</v>
      </c>
      <c r="M133" s="38">
        <f t="shared" si="27"/>
        <v>0.25003774858663491</v>
      </c>
      <c r="N133" s="33">
        <f t="shared" si="28"/>
        <v>78155130</v>
      </c>
      <c r="O133" s="38">
        <f t="shared" si="29"/>
        <v>0.96492091439608252</v>
      </c>
      <c r="P133" s="33">
        <v>16957347</v>
      </c>
      <c r="Q133" s="33">
        <v>43541957</v>
      </c>
      <c r="R133" s="33">
        <v>83736234</v>
      </c>
      <c r="S133" s="33">
        <v>68656908</v>
      </c>
      <c r="T133" s="38">
        <f t="shared" si="30"/>
        <v>0.81991874628610595</v>
      </c>
      <c r="U133" s="38">
        <f t="shared" si="31"/>
        <v>0.19430002818247449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4152916</v>
      </c>
      <c r="E134" s="33">
        <v>3545916</v>
      </c>
      <c r="F134" s="33">
        <v>177186</v>
      </c>
      <c r="G134" s="38">
        <f t="shared" si="24"/>
        <v>4.2665442787670156E-2</v>
      </c>
      <c r="H134" s="33">
        <v>742787</v>
      </c>
      <c r="I134" s="38">
        <f t="shared" si="25"/>
        <v>0.17885914379197654</v>
      </c>
      <c r="J134" s="33">
        <v>672378</v>
      </c>
      <c r="K134" s="38">
        <f t="shared" si="26"/>
        <v>0.18962039709908526</v>
      </c>
      <c r="L134" s="33">
        <v>691646</v>
      </c>
      <c r="M134" s="38">
        <f t="shared" si="27"/>
        <v>0.19505425396427892</v>
      </c>
      <c r="N134" s="33">
        <f t="shared" si="28"/>
        <v>2283997</v>
      </c>
      <c r="O134" s="38">
        <f t="shared" si="29"/>
        <v>0.64412044729767992</v>
      </c>
      <c r="P134" s="33">
        <v>855918</v>
      </c>
      <c r="Q134" s="33">
        <v>4846129</v>
      </c>
      <c r="R134" s="33">
        <v>4190092</v>
      </c>
      <c r="S134" s="33">
        <v>2689697</v>
      </c>
      <c r="T134" s="38">
        <f t="shared" si="30"/>
        <v>0.64191836360633614</v>
      </c>
      <c r="U134" s="38">
        <f t="shared" si="31"/>
        <v>-0.19192492738790401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46420872</v>
      </c>
      <c r="E135" s="33">
        <v>37580772</v>
      </c>
      <c r="F135" s="33">
        <v>26002150</v>
      </c>
      <c r="G135" s="38">
        <f t="shared" si="24"/>
        <v>0.56013919772984877</v>
      </c>
      <c r="H135" s="33">
        <v>23115202</v>
      </c>
      <c r="I135" s="38">
        <f t="shared" si="25"/>
        <v>0.49794846594006248</v>
      </c>
      <c r="J135" s="33">
        <v>9398373</v>
      </c>
      <c r="K135" s="38">
        <f t="shared" si="26"/>
        <v>0.25008461774015711</v>
      </c>
      <c r="L135" s="33">
        <v>6340607</v>
      </c>
      <c r="M135" s="38">
        <f t="shared" si="27"/>
        <v>0.16871944514604437</v>
      </c>
      <c r="N135" s="33">
        <f t="shared" si="28"/>
        <v>64856332</v>
      </c>
      <c r="O135" s="38">
        <f t="shared" si="29"/>
        <v>1.7257849838742003</v>
      </c>
      <c r="P135" s="33">
        <v>22722620</v>
      </c>
      <c r="Q135" s="33">
        <v>43175819</v>
      </c>
      <c r="R135" s="33">
        <v>52152135</v>
      </c>
      <c r="S135" s="33">
        <v>59906128</v>
      </c>
      <c r="T135" s="38">
        <f t="shared" si="30"/>
        <v>1.1486802601657631</v>
      </c>
      <c r="U135" s="38">
        <f t="shared" si="31"/>
        <v>-0.72095616614633351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16416102</v>
      </c>
      <c r="E136" s="33">
        <v>16115997</v>
      </c>
      <c r="F136" s="33">
        <v>2706885</v>
      </c>
      <c r="G136" s="38">
        <f t="shared" si="24"/>
        <v>0.16489206755659777</v>
      </c>
      <c r="H136" s="33">
        <v>2801525</v>
      </c>
      <c r="I136" s="38">
        <f t="shared" si="25"/>
        <v>0.1706571389480889</v>
      </c>
      <c r="J136" s="33">
        <v>3654355</v>
      </c>
      <c r="K136" s="38">
        <f t="shared" si="26"/>
        <v>0.22675326881731239</v>
      </c>
      <c r="L136" s="33">
        <v>3953499</v>
      </c>
      <c r="M136" s="38">
        <f t="shared" si="27"/>
        <v>0.24531519830886045</v>
      </c>
      <c r="N136" s="33">
        <f t="shared" si="28"/>
        <v>13116264</v>
      </c>
      <c r="O136" s="38">
        <f t="shared" si="29"/>
        <v>0.81386612320664986</v>
      </c>
      <c r="P136" s="33">
        <v>2460382</v>
      </c>
      <c r="Q136" s="33">
        <v>19582377</v>
      </c>
      <c r="R136" s="33">
        <v>16049183</v>
      </c>
      <c r="S136" s="33">
        <v>8087132</v>
      </c>
      <c r="T136" s="38">
        <f t="shared" si="30"/>
        <v>0.50389680272198278</v>
      </c>
      <c r="U136" s="38">
        <f t="shared" si="31"/>
        <v>0.60686389349296177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152693915</v>
      </c>
      <c r="E137" s="34">
        <f>SUM(E133:E136)</f>
        <v>138239095</v>
      </c>
      <c r="F137" s="34">
        <f>SUM(F133:F136)</f>
        <v>47788974</v>
      </c>
      <c r="G137" s="39">
        <f t="shared" ref="G137:G170" si="32">IF(($D137     =0),0,($F137     /$D137     ))</f>
        <v>0.3129723538753984</v>
      </c>
      <c r="H137" s="34">
        <f>SUM(H133:H136)</f>
        <v>46223413</v>
      </c>
      <c r="I137" s="39">
        <f t="shared" ref="I137:I170" si="33">IF(($D137     =0),0,($H137     /$D137     ))</f>
        <v>0.30271941746991032</v>
      </c>
      <c r="J137" s="34">
        <f>SUM(J133:J136)</f>
        <v>33161424</v>
      </c>
      <c r="K137" s="39">
        <f t="shared" ref="K137:K170" si="34">IF(($E137     =0),0,($J137     /$E137     ))</f>
        <v>0.23988455653590615</v>
      </c>
      <c r="L137" s="34">
        <f>SUM(L133:L136)</f>
        <v>31237912</v>
      </c>
      <c r="M137" s="39">
        <f t="shared" ref="M137:M170" si="35">IF(($E137     =0),0,($L137     /$E137     ))</f>
        <v>0.22597017146271103</v>
      </c>
      <c r="N137" s="34">
        <f t="shared" ref="N137:N170" si="36">$F137     +$H137     +$J137     +$L137</f>
        <v>158411723</v>
      </c>
      <c r="O137" s="39">
        <f t="shared" ref="O137:O170" si="37">IF(($E137     =0),0,($N137     /$E137     ))</f>
        <v>1.1459256370276441</v>
      </c>
      <c r="P137" s="34">
        <f>SUM(P133:P136)</f>
        <v>42996267</v>
      </c>
      <c r="Q137" s="34">
        <f>SUM(Q133:Q136)</f>
        <v>111146282</v>
      </c>
      <c r="R137" s="34">
        <f>SUM(R133:R136)</f>
        <v>156127644</v>
      </c>
      <c r="S137" s="34">
        <f>SUM(S133:S136)</f>
        <v>139339865</v>
      </c>
      <c r="T137" s="39">
        <f t="shared" ref="T137:T170" si="38">IF(($R137     =0),0,($S137     /$R137     ))</f>
        <v>0.89247401312223729</v>
      </c>
      <c r="U137" s="39">
        <f t="shared" ref="U137:U170" si="39">IF(($P137     =0),0,(($L137     /$P137     )-1))</f>
        <v>-0.27347385762582599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23934961</v>
      </c>
      <c r="E138" s="33">
        <v>25284961</v>
      </c>
      <c r="F138" s="33">
        <v>4542552</v>
      </c>
      <c r="G138" s="38">
        <f t="shared" si="32"/>
        <v>0.18978731571779039</v>
      </c>
      <c r="H138" s="33">
        <v>4717171</v>
      </c>
      <c r="I138" s="38">
        <f t="shared" si="33"/>
        <v>0.19708287805440752</v>
      </c>
      <c r="J138" s="33">
        <v>5576894</v>
      </c>
      <c r="K138" s="38">
        <f t="shared" si="34"/>
        <v>0.22056170068840525</v>
      </c>
      <c r="L138" s="33">
        <v>6528893</v>
      </c>
      <c r="M138" s="38">
        <f t="shared" si="35"/>
        <v>0.25821250030798942</v>
      </c>
      <c r="N138" s="33">
        <f t="shared" si="36"/>
        <v>21365510</v>
      </c>
      <c r="O138" s="38">
        <f t="shared" si="37"/>
        <v>0.84498884534565821</v>
      </c>
      <c r="P138" s="33">
        <v>4293254</v>
      </c>
      <c r="Q138" s="33">
        <v>19168040</v>
      </c>
      <c r="R138" s="33">
        <v>20023040</v>
      </c>
      <c r="S138" s="33">
        <v>16787420</v>
      </c>
      <c r="T138" s="38">
        <f t="shared" si="38"/>
        <v>0.8384051572588378</v>
      </c>
      <c r="U138" s="38">
        <f t="shared" si="39"/>
        <v>0.52073299180528343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20310239</v>
      </c>
      <c r="E139" s="33">
        <v>24203507</v>
      </c>
      <c r="F139" s="33">
        <v>4553601</v>
      </c>
      <c r="G139" s="38">
        <f t="shared" si="32"/>
        <v>0.22420223612336615</v>
      </c>
      <c r="H139" s="33">
        <v>13264083</v>
      </c>
      <c r="I139" s="38">
        <f t="shared" si="33"/>
        <v>0.65307370336705539</v>
      </c>
      <c r="J139" s="33">
        <v>3816435</v>
      </c>
      <c r="K139" s="38">
        <f t="shared" si="34"/>
        <v>0.15768107489546865</v>
      </c>
      <c r="L139" s="33">
        <v>3360984</v>
      </c>
      <c r="M139" s="38">
        <f t="shared" si="35"/>
        <v>0.13886351263062829</v>
      </c>
      <c r="N139" s="33">
        <f t="shared" si="36"/>
        <v>24995103</v>
      </c>
      <c r="O139" s="38">
        <f t="shared" si="37"/>
        <v>1.0327058388687227</v>
      </c>
      <c r="P139" s="33">
        <v>5219689</v>
      </c>
      <c r="Q139" s="33">
        <v>27553084</v>
      </c>
      <c r="R139" s="33">
        <v>15027530</v>
      </c>
      <c r="S139" s="33">
        <v>14567787</v>
      </c>
      <c r="T139" s="38">
        <f t="shared" si="38"/>
        <v>0.96940661572460674</v>
      </c>
      <c r="U139" s="38">
        <f t="shared" si="39"/>
        <v>-0.35609497040915661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15579413</v>
      </c>
      <c r="E140" s="33">
        <v>16635866</v>
      </c>
      <c r="F140" s="33">
        <v>1998537</v>
      </c>
      <c r="G140" s="38">
        <f t="shared" si="32"/>
        <v>0.12828063547708762</v>
      </c>
      <c r="H140" s="33">
        <v>3075413</v>
      </c>
      <c r="I140" s="38">
        <f t="shared" si="33"/>
        <v>0.19740236682858334</v>
      </c>
      <c r="J140" s="33">
        <v>5236692</v>
      </c>
      <c r="K140" s="38">
        <f t="shared" si="34"/>
        <v>0.31478325204110202</v>
      </c>
      <c r="L140" s="33">
        <v>3394747</v>
      </c>
      <c r="M140" s="38">
        <f t="shared" si="35"/>
        <v>0.20406193461765079</v>
      </c>
      <c r="N140" s="33">
        <f t="shared" si="36"/>
        <v>13705389</v>
      </c>
      <c r="O140" s="38">
        <f t="shared" si="37"/>
        <v>0.82384584006627604</v>
      </c>
      <c r="P140" s="33">
        <v>1775508</v>
      </c>
      <c r="Q140" s="33">
        <v>15423474</v>
      </c>
      <c r="R140" s="33">
        <v>12733474</v>
      </c>
      <c r="S140" s="33">
        <v>7387284</v>
      </c>
      <c r="T140" s="38">
        <f t="shared" si="38"/>
        <v>0.58014678476588555</v>
      </c>
      <c r="U140" s="38">
        <f t="shared" si="39"/>
        <v>0.91198631602899005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13857794</v>
      </c>
      <c r="E141" s="33">
        <v>15850169</v>
      </c>
      <c r="F141" s="33">
        <v>3210525</v>
      </c>
      <c r="G141" s="38">
        <f t="shared" si="32"/>
        <v>0.23167648472765578</v>
      </c>
      <c r="H141" s="33">
        <v>7811607</v>
      </c>
      <c r="I141" s="38">
        <f t="shared" si="33"/>
        <v>0.56369772851292199</v>
      </c>
      <c r="J141" s="33">
        <v>1543324</v>
      </c>
      <c r="K141" s="38">
        <f t="shared" si="34"/>
        <v>9.7369561169978691E-2</v>
      </c>
      <c r="L141" s="33">
        <v>2745993</v>
      </c>
      <c r="M141" s="38">
        <f t="shared" si="35"/>
        <v>0.17324692247760892</v>
      </c>
      <c r="N141" s="33">
        <f t="shared" si="36"/>
        <v>15311449</v>
      </c>
      <c r="O141" s="38">
        <f t="shared" si="37"/>
        <v>0.96601171886558435</v>
      </c>
      <c r="P141" s="33">
        <v>3104094</v>
      </c>
      <c r="Q141" s="33">
        <v>12841285</v>
      </c>
      <c r="R141" s="33">
        <v>13701620</v>
      </c>
      <c r="S141" s="33">
        <v>10916863</v>
      </c>
      <c r="T141" s="38">
        <f t="shared" si="38"/>
        <v>0.79675709879561685</v>
      </c>
      <c r="U141" s="38">
        <f t="shared" si="39"/>
        <v>-0.11536409657697222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15305856</v>
      </c>
      <c r="E142" s="33">
        <v>21065673</v>
      </c>
      <c r="F142" s="33">
        <v>3446324</v>
      </c>
      <c r="G142" s="38">
        <f t="shared" si="32"/>
        <v>0.22516375431730182</v>
      </c>
      <c r="H142" s="33">
        <v>5065796</v>
      </c>
      <c r="I142" s="38">
        <f t="shared" si="33"/>
        <v>0.33097110021157916</v>
      </c>
      <c r="J142" s="33">
        <v>2796754</v>
      </c>
      <c r="K142" s="38">
        <f t="shared" si="34"/>
        <v>0.13276357228178753</v>
      </c>
      <c r="L142" s="33">
        <v>3739554</v>
      </c>
      <c r="M142" s="38">
        <f t="shared" si="35"/>
        <v>0.17751884784312374</v>
      </c>
      <c r="N142" s="33">
        <f t="shared" si="36"/>
        <v>15048428</v>
      </c>
      <c r="O142" s="38">
        <f t="shared" si="37"/>
        <v>0.71435780855422948</v>
      </c>
      <c r="P142" s="33">
        <v>2615890</v>
      </c>
      <c r="Q142" s="33">
        <v>15645251</v>
      </c>
      <c r="R142" s="33">
        <v>12472913</v>
      </c>
      <c r="S142" s="33">
        <v>10663840</v>
      </c>
      <c r="T142" s="38">
        <f t="shared" si="38"/>
        <v>0.85495986382651756</v>
      </c>
      <c r="U142" s="38">
        <f t="shared" si="39"/>
        <v>0.42955323044929261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28693258</v>
      </c>
      <c r="E143" s="33">
        <v>27629662</v>
      </c>
      <c r="F143" s="33">
        <v>5024613</v>
      </c>
      <c r="G143" s="38">
        <f t="shared" si="32"/>
        <v>0.17511476040817672</v>
      </c>
      <c r="H143" s="33">
        <v>9132014</v>
      </c>
      <c r="I143" s="38">
        <f t="shared" si="33"/>
        <v>0.31826340529193303</v>
      </c>
      <c r="J143" s="33">
        <v>3728574</v>
      </c>
      <c r="K143" s="38">
        <f t="shared" si="34"/>
        <v>0.13494823063705955</v>
      </c>
      <c r="L143" s="33">
        <v>4341949</v>
      </c>
      <c r="M143" s="38">
        <f t="shared" si="35"/>
        <v>0.1571481040918995</v>
      </c>
      <c r="N143" s="33">
        <f t="shared" si="36"/>
        <v>22227150</v>
      </c>
      <c r="O143" s="38">
        <f t="shared" si="37"/>
        <v>0.80446695294354309</v>
      </c>
      <c r="P143" s="33">
        <v>5021580</v>
      </c>
      <c r="Q143" s="33">
        <v>20501838</v>
      </c>
      <c r="R143" s="33">
        <v>20968588</v>
      </c>
      <c r="S143" s="33">
        <v>19224510</v>
      </c>
      <c r="T143" s="38">
        <f t="shared" si="38"/>
        <v>0.9168242515900451</v>
      </c>
      <c r="U143" s="38">
        <f t="shared" si="39"/>
        <v>-0.1353420636532725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117681521</v>
      </c>
      <c r="E144" s="34">
        <f>SUM(E138:E143)</f>
        <v>130669838</v>
      </c>
      <c r="F144" s="34">
        <f>SUM(F138:F143)</f>
        <v>22776152</v>
      </c>
      <c r="G144" s="39">
        <f t="shared" si="32"/>
        <v>0.19354059844280905</v>
      </c>
      <c r="H144" s="34">
        <f>SUM(H138:H143)</f>
        <v>43066084</v>
      </c>
      <c r="I144" s="39">
        <f t="shared" si="33"/>
        <v>0.36595451549270852</v>
      </c>
      <c r="J144" s="34">
        <f>SUM(J138:J143)</f>
        <v>22698673</v>
      </c>
      <c r="K144" s="39">
        <f t="shared" si="34"/>
        <v>0.17371011816820345</v>
      </c>
      <c r="L144" s="34">
        <f>SUM(L138:L143)</f>
        <v>24112120</v>
      </c>
      <c r="M144" s="39">
        <f t="shared" si="35"/>
        <v>0.18452705206537412</v>
      </c>
      <c r="N144" s="34">
        <f t="shared" si="36"/>
        <v>112653029</v>
      </c>
      <c r="O144" s="39">
        <f t="shared" si="37"/>
        <v>0.8621196040665482</v>
      </c>
      <c r="P144" s="34">
        <f>SUM(P138:P143)</f>
        <v>22030015</v>
      </c>
      <c r="Q144" s="34">
        <f>SUM(Q138:Q143)</f>
        <v>111132972</v>
      </c>
      <c r="R144" s="34">
        <f>SUM(R138:R143)</f>
        <v>94927165</v>
      </c>
      <c r="S144" s="34">
        <f>SUM(S138:S143)</f>
        <v>79547704</v>
      </c>
      <c r="T144" s="39">
        <f t="shared" si="38"/>
        <v>0.83798672382136341</v>
      </c>
      <c r="U144" s="39">
        <f t="shared" si="39"/>
        <v>9.4512191662148304E-2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33163293</v>
      </c>
      <c r="E145" s="33">
        <v>28227940</v>
      </c>
      <c r="F145" s="33">
        <v>4053684</v>
      </c>
      <c r="G145" s="38">
        <f t="shared" si="32"/>
        <v>0.12223406161746363</v>
      </c>
      <c r="H145" s="33">
        <v>5704448</v>
      </c>
      <c r="I145" s="38">
        <f t="shared" si="33"/>
        <v>0.17201090374227915</v>
      </c>
      <c r="J145" s="33">
        <v>3887613</v>
      </c>
      <c r="K145" s="38">
        <f t="shared" si="34"/>
        <v>0.13772216463546402</v>
      </c>
      <c r="L145" s="33">
        <v>3712183</v>
      </c>
      <c r="M145" s="38">
        <f t="shared" si="35"/>
        <v>0.1315074001149216</v>
      </c>
      <c r="N145" s="33">
        <f t="shared" si="36"/>
        <v>17357928</v>
      </c>
      <c r="O145" s="38">
        <f t="shared" si="37"/>
        <v>0.61492011106726174</v>
      </c>
      <c r="P145" s="33">
        <v>4439199</v>
      </c>
      <c r="Q145" s="33">
        <v>29243438</v>
      </c>
      <c r="R145" s="33">
        <v>29294758</v>
      </c>
      <c r="S145" s="33">
        <v>19756580</v>
      </c>
      <c r="T145" s="38">
        <f t="shared" si="38"/>
        <v>0.67440666347201095</v>
      </c>
      <c r="U145" s="38">
        <f t="shared" si="39"/>
        <v>-0.1637718876761326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48003855</v>
      </c>
      <c r="E146" s="33">
        <v>53736505</v>
      </c>
      <c r="F146" s="33">
        <v>11396452</v>
      </c>
      <c r="G146" s="38">
        <f t="shared" si="32"/>
        <v>0.23740701658231406</v>
      </c>
      <c r="H146" s="33">
        <v>16625425</v>
      </c>
      <c r="I146" s="38">
        <f t="shared" si="33"/>
        <v>0.34633520578711857</v>
      </c>
      <c r="J146" s="33">
        <v>7932042</v>
      </c>
      <c r="K146" s="38">
        <f t="shared" si="34"/>
        <v>0.14760993481060966</v>
      </c>
      <c r="L146" s="33">
        <v>13193673</v>
      </c>
      <c r="M146" s="38">
        <f t="shared" si="35"/>
        <v>0.24552532770785893</v>
      </c>
      <c r="N146" s="33">
        <f t="shared" si="36"/>
        <v>49147592</v>
      </c>
      <c r="O146" s="38">
        <f t="shared" si="37"/>
        <v>0.91460343392261922</v>
      </c>
      <c r="P146" s="33">
        <v>15222614</v>
      </c>
      <c r="Q146" s="33">
        <v>60635424</v>
      </c>
      <c r="R146" s="33">
        <v>60954731</v>
      </c>
      <c r="S146" s="33">
        <v>61726532</v>
      </c>
      <c r="T146" s="38">
        <f t="shared" si="38"/>
        <v>1.0126618719718408</v>
      </c>
      <c r="U146" s="38">
        <f t="shared" si="39"/>
        <v>-0.13328466451294108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14203737</v>
      </c>
      <c r="E147" s="33">
        <v>17552971</v>
      </c>
      <c r="F147" s="33">
        <v>1593308</v>
      </c>
      <c r="G147" s="38">
        <f t="shared" si="32"/>
        <v>0.11217526767779494</v>
      </c>
      <c r="H147" s="33">
        <v>5929676</v>
      </c>
      <c r="I147" s="38">
        <f t="shared" si="33"/>
        <v>0.41747295095649828</v>
      </c>
      <c r="J147" s="33">
        <v>1643233</v>
      </c>
      <c r="K147" s="38">
        <f t="shared" si="34"/>
        <v>9.3615661986794149E-2</v>
      </c>
      <c r="L147" s="33">
        <v>1977929</v>
      </c>
      <c r="M147" s="38">
        <f t="shared" si="35"/>
        <v>0.11268343119805758</v>
      </c>
      <c r="N147" s="33">
        <f t="shared" si="36"/>
        <v>11144146</v>
      </c>
      <c r="O147" s="38">
        <f t="shared" si="37"/>
        <v>0.63488659555126026</v>
      </c>
      <c r="P147" s="33">
        <v>2562789</v>
      </c>
      <c r="Q147" s="33">
        <v>13747081</v>
      </c>
      <c r="R147" s="33">
        <v>14717706</v>
      </c>
      <c r="S147" s="33">
        <v>8315355</v>
      </c>
      <c r="T147" s="38">
        <f t="shared" si="38"/>
        <v>0.56498988361365554</v>
      </c>
      <c r="U147" s="38">
        <f t="shared" si="39"/>
        <v>-0.22821231088474314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38281703</v>
      </c>
      <c r="E148" s="33">
        <v>38781703</v>
      </c>
      <c r="F148" s="33">
        <v>6215070</v>
      </c>
      <c r="G148" s="38">
        <f t="shared" si="32"/>
        <v>0.16235092780485758</v>
      </c>
      <c r="H148" s="33">
        <v>8726294</v>
      </c>
      <c r="I148" s="38">
        <f t="shared" si="33"/>
        <v>0.22794947236281521</v>
      </c>
      <c r="J148" s="33">
        <v>4318081</v>
      </c>
      <c r="K148" s="38">
        <f t="shared" si="34"/>
        <v>0.11134325380192819</v>
      </c>
      <c r="L148" s="33">
        <v>3606969</v>
      </c>
      <c r="M148" s="38">
        <f t="shared" si="35"/>
        <v>9.300697805869948E-2</v>
      </c>
      <c r="N148" s="33">
        <f t="shared" si="36"/>
        <v>22866414</v>
      </c>
      <c r="O148" s="38">
        <f t="shared" si="37"/>
        <v>0.58961861473695465</v>
      </c>
      <c r="P148" s="33">
        <v>10391218</v>
      </c>
      <c r="Q148" s="33">
        <v>3720000</v>
      </c>
      <c r="R148" s="33">
        <v>13059013</v>
      </c>
      <c r="S148" s="33">
        <v>17401602</v>
      </c>
      <c r="T148" s="38">
        <f t="shared" si="38"/>
        <v>1.3325357743345534</v>
      </c>
      <c r="U148" s="38">
        <f t="shared" si="39"/>
        <v>-0.65288294403986136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57761916</v>
      </c>
      <c r="E149" s="33">
        <v>55407474</v>
      </c>
      <c r="F149" s="33">
        <v>6747290</v>
      </c>
      <c r="G149" s="38">
        <f t="shared" si="32"/>
        <v>0.11681208774307279</v>
      </c>
      <c r="H149" s="33">
        <v>6733999</v>
      </c>
      <c r="I149" s="38">
        <f t="shared" si="33"/>
        <v>0.11658198803516144</v>
      </c>
      <c r="J149" s="33">
        <v>15764258</v>
      </c>
      <c r="K149" s="38">
        <f t="shared" si="34"/>
        <v>0.28451500965375176</v>
      </c>
      <c r="L149" s="33">
        <v>10055343</v>
      </c>
      <c r="M149" s="38">
        <f t="shared" si="35"/>
        <v>0.1814799028737531</v>
      </c>
      <c r="N149" s="33">
        <f t="shared" si="36"/>
        <v>39300890</v>
      </c>
      <c r="O149" s="38">
        <f t="shared" si="37"/>
        <v>0.70930665418892769</v>
      </c>
      <c r="P149" s="33">
        <v>10987693</v>
      </c>
      <c r="Q149" s="33">
        <v>54530042</v>
      </c>
      <c r="R149" s="33">
        <v>60985928</v>
      </c>
      <c r="S149" s="33">
        <v>35872380</v>
      </c>
      <c r="T149" s="38">
        <f t="shared" si="38"/>
        <v>0.58820749599809319</v>
      </c>
      <c r="U149" s="38">
        <f t="shared" si="39"/>
        <v>-8.4854027137452825E-2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191414504</v>
      </c>
      <c r="E150" s="34">
        <f>SUM(E145:E149)</f>
        <v>193706593</v>
      </c>
      <c r="F150" s="34">
        <f>SUM(F145:F149)</f>
        <v>30005804</v>
      </c>
      <c r="G150" s="39">
        <f t="shared" si="32"/>
        <v>0.15675825693960996</v>
      </c>
      <c r="H150" s="34">
        <f>SUM(H145:H149)</f>
        <v>43719842</v>
      </c>
      <c r="I150" s="39">
        <f t="shared" si="33"/>
        <v>0.22840401895563775</v>
      </c>
      <c r="J150" s="34">
        <f>SUM(J145:J149)</f>
        <v>33545227</v>
      </c>
      <c r="K150" s="39">
        <f t="shared" si="34"/>
        <v>0.1731754530420139</v>
      </c>
      <c r="L150" s="34">
        <f>SUM(L145:L149)</f>
        <v>32546097</v>
      </c>
      <c r="M150" s="39">
        <f t="shared" si="35"/>
        <v>0.16801749747361464</v>
      </c>
      <c r="N150" s="34">
        <f t="shared" si="36"/>
        <v>139816970</v>
      </c>
      <c r="O150" s="39">
        <f t="shared" si="37"/>
        <v>0.72179768295238145</v>
      </c>
      <c r="P150" s="34">
        <f>SUM(P145:P149)</f>
        <v>43603513</v>
      </c>
      <c r="Q150" s="34">
        <f>SUM(Q145:Q149)</f>
        <v>161875985</v>
      </c>
      <c r="R150" s="34">
        <f>SUM(R145:R149)</f>
        <v>179012136</v>
      </c>
      <c r="S150" s="34">
        <f>SUM(S145:S149)</f>
        <v>143072449</v>
      </c>
      <c r="T150" s="39">
        <f t="shared" si="38"/>
        <v>0.79923323746050379</v>
      </c>
      <c r="U150" s="39">
        <f t="shared" si="39"/>
        <v>-0.2535900261063827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8258668</v>
      </c>
      <c r="E151" s="33">
        <v>8138733</v>
      </c>
      <c r="F151" s="33">
        <v>1685948</v>
      </c>
      <c r="G151" s="38">
        <f t="shared" si="32"/>
        <v>0.20414284724849091</v>
      </c>
      <c r="H151" s="33">
        <v>2174288</v>
      </c>
      <c r="I151" s="38">
        <f t="shared" si="33"/>
        <v>0.26327344797006008</v>
      </c>
      <c r="J151" s="33">
        <v>2004780</v>
      </c>
      <c r="K151" s="38">
        <f t="shared" si="34"/>
        <v>0.246325810172173</v>
      </c>
      <c r="L151" s="33">
        <v>4206317</v>
      </c>
      <c r="M151" s="38">
        <f t="shared" si="35"/>
        <v>0.51682700489130184</v>
      </c>
      <c r="N151" s="33">
        <f t="shared" si="36"/>
        <v>10071333</v>
      </c>
      <c r="O151" s="38">
        <f t="shared" si="37"/>
        <v>1.237457107881534</v>
      </c>
      <c r="P151" s="33">
        <v>3057419</v>
      </c>
      <c r="Q151" s="33">
        <v>21622542</v>
      </c>
      <c r="R151" s="33">
        <v>16394433</v>
      </c>
      <c r="S151" s="33">
        <v>7384804</v>
      </c>
      <c r="T151" s="38">
        <f t="shared" si="38"/>
        <v>0.45044583121599874</v>
      </c>
      <c r="U151" s="38">
        <f t="shared" si="39"/>
        <v>0.37577381444937696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94142000</v>
      </c>
      <c r="E152" s="33">
        <v>86944512</v>
      </c>
      <c r="F152" s="33">
        <v>17406966</v>
      </c>
      <c r="G152" s="38">
        <f t="shared" si="32"/>
        <v>0.18490117057211447</v>
      </c>
      <c r="H152" s="33">
        <v>18860726</v>
      </c>
      <c r="I152" s="38">
        <f t="shared" si="33"/>
        <v>0.20034337490174417</v>
      </c>
      <c r="J152" s="33">
        <v>18396030</v>
      </c>
      <c r="K152" s="38">
        <f t="shared" si="34"/>
        <v>0.21158356722963723</v>
      </c>
      <c r="L152" s="33">
        <v>22568763</v>
      </c>
      <c r="M152" s="38">
        <f t="shared" si="35"/>
        <v>0.25957662514685226</v>
      </c>
      <c r="N152" s="33">
        <f t="shared" si="36"/>
        <v>77232485</v>
      </c>
      <c r="O152" s="38">
        <f t="shared" si="37"/>
        <v>0.88829626187331989</v>
      </c>
      <c r="P152" s="33">
        <v>22825181</v>
      </c>
      <c r="Q152" s="33">
        <v>84874800</v>
      </c>
      <c r="R152" s="33">
        <v>88830309</v>
      </c>
      <c r="S152" s="33">
        <v>79119394</v>
      </c>
      <c r="T152" s="38">
        <f t="shared" si="38"/>
        <v>0.89068016188033294</v>
      </c>
      <c r="U152" s="38">
        <f t="shared" si="39"/>
        <v>-1.1233996348156028E-2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24099930</v>
      </c>
      <c r="E153" s="33">
        <v>23073880</v>
      </c>
      <c r="F153" s="33">
        <v>3129895</v>
      </c>
      <c r="G153" s="38">
        <f t="shared" si="32"/>
        <v>0.12987153904596405</v>
      </c>
      <c r="H153" s="33">
        <v>5772494</v>
      </c>
      <c r="I153" s="38">
        <f t="shared" si="33"/>
        <v>0.23952326832484575</v>
      </c>
      <c r="J153" s="33">
        <v>4604420</v>
      </c>
      <c r="K153" s="38">
        <f t="shared" si="34"/>
        <v>0.19955118081571024</v>
      </c>
      <c r="L153" s="33">
        <v>6420531</v>
      </c>
      <c r="M153" s="38">
        <f t="shared" si="35"/>
        <v>0.27825970317952592</v>
      </c>
      <c r="N153" s="33">
        <f t="shared" si="36"/>
        <v>19927340</v>
      </c>
      <c r="O153" s="38">
        <f t="shared" si="37"/>
        <v>0.86363195093326306</v>
      </c>
      <c r="P153" s="33">
        <v>7829560</v>
      </c>
      <c r="Q153" s="33">
        <v>22613160</v>
      </c>
      <c r="R153" s="33">
        <v>24239370</v>
      </c>
      <c r="S153" s="33">
        <v>20217025</v>
      </c>
      <c r="T153" s="38">
        <f t="shared" si="38"/>
        <v>0.83405736205190151</v>
      </c>
      <c r="U153" s="38">
        <f t="shared" si="39"/>
        <v>-0.17996273098360571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6157598</v>
      </c>
      <c r="E154" s="33">
        <v>8242485</v>
      </c>
      <c r="F154" s="33">
        <v>1498837</v>
      </c>
      <c r="G154" s="38">
        <f t="shared" si="32"/>
        <v>0.24341260991704883</v>
      </c>
      <c r="H154" s="33">
        <v>3598780</v>
      </c>
      <c r="I154" s="38">
        <f t="shared" si="33"/>
        <v>0.58444542823354173</v>
      </c>
      <c r="J154" s="33">
        <v>1169841</v>
      </c>
      <c r="K154" s="38">
        <f t="shared" si="34"/>
        <v>0.14192819277196136</v>
      </c>
      <c r="L154" s="33">
        <v>712604</v>
      </c>
      <c r="M154" s="38">
        <f t="shared" si="35"/>
        <v>8.6454995065201823E-2</v>
      </c>
      <c r="N154" s="33">
        <f t="shared" si="36"/>
        <v>6980062</v>
      </c>
      <c r="O154" s="38">
        <f t="shared" si="37"/>
        <v>0.8468395150248984</v>
      </c>
      <c r="P154" s="33">
        <v>2172037</v>
      </c>
      <c r="Q154" s="33">
        <v>6214019</v>
      </c>
      <c r="R154" s="33">
        <v>6331962</v>
      </c>
      <c r="S154" s="33">
        <v>3903751</v>
      </c>
      <c r="T154" s="38">
        <f t="shared" si="38"/>
        <v>0.61651522861318497</v>
      </c>
      <c r="U154" s="38">
        <f t="shared" si="39"/>
        <v>-0.67191903268682807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38434915</v>
      </c>
      <c r="E155" s="33">
        <v>38434915</v>
      </c>
      <c r="F155" s="33">
        <v>4949426</v>
      </c>
      <c r="G155" s="38">
        <f t="shared" si="32"/>
        <v>0.12877421479922618</v>
      </c>
      <c r="H155" s="33">
        <v>2745903</v>
      </c>
      <c r="I155" s="38">
        <f t="shared" si="33"/>
        <v>7.1442931511621663E-2</v>
      </c>
      <c r="J155" s="33">
        <v>7804781</v>
      </c>
      <c r="K155" s="38">
        <f t="shared" si="34"/>
        <v>0.20306486953333969</v>
      </c>
      <c r="L155" s="33">
        <v>8187723</v>
      </c>
      <c r="M155" s="38">
        <f t="shared" si="35"/>
        <v>0.21302825829067137</v>
      </c>
      <c r="N155" s="33">
        <f t="shared" si="36"/>
        <v>23687833</v>
      </c>
      <c r="O155" s="38">
        <f t="shared" si="37"/>
        <v>0.61631027413485884</v>
      </c>
      <c r="P155" s="33">
        <v>4981276</v>
      </c>
      <c r="Q155" s="33">
        <v>31358046</v>
      </c>
      <c r="R155" s="33">
        <v>33093350</v>
      </c>
      <c r="S155" s="33">
        <v>22583734</v>
      </c>
      <c r="T155" s="38">
        <f t="shared" si="38"/>
        <v>0.68242513979394648</v>
      </c>
      <c r="U155" s="38">
        <f t="shared" si="39"/>
        <v>0.64369992748845872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15483673</v>
      </c>
      <c r="E156" s="33">
        <v>14891006</v>
      </c>
      <c r="F156" s="33">
        <v>2912771</v>
      </c>
      <c r="G156" s="38">
        <f t="shared" si="32"/>
        <v>0.18811886559474617</v>
      </c>
      <c r="H156" s="33">
        <v>4256880</v>
      </c>
      <c r="I156" s="38">
        <f t="shared" si="33"/>
        <v>0.2749270150564404</v>
      </c>
      <c r="J156" s="33">
        <v>2843513</v>
      </c>
      <c r="K156" s="38">
        <f t="shared" si="34"/>
        <v>0.19095506374787574</v>
      </c>
      <c r="L156" s="33">
        <v>3368932</v>
      </c>
      <c r="M156" s="38">
        <f t="shared" si="35"/>
        <v>0.22623938234931878</v>
      </c>
      <c r="N156" s="33">
        <f t="shared" si="36"/>
        <v>13382096</v>
      </c>
      <c r="O156" s="38">
        <f t="shared" si="37"/>
        <v>0.89866970707016036</v>
      </c>
      <c r="P156" s="33">
        <v>5806152</v>
      </c>
      <c r="Q156" s="33">
        <v>21510885</v>
      </c>
      <c r="R156" s="33">
        <v>18334423</v>
      </c>
      <c r="S156" s="33">
        <v>17032392</v>
      </c>
      <c r="T156" s="38">
        <f t="shared" si="38"/>
        <v>0.92898434818483244</v>
      </c>
      <c r="U156" s="38">
        <f t="shared" si="39"/>
        <v>-0.41976510432382752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186576784</v>
      </c>
      <c r="E157" s="34">
        <f>SUM(E151:E156)</f>
        <v>179725531</v>
      </c>
      <c r="F157" s="34">
        <f>SUM(F151:F156)</f>
        <v>31583843</v>
      </c>
      <c r="G157" s="39">
        <f t="shared" si="32"/>
        <v>0.16928066998946664</v>
      </c>
      <c r="H157" s="34">
        <f>SUM(H151:H156)</f>
        <v>37409071</v>
      </c>
      <c r="I157" s="39">
        <f t="shared" si="33"/>
        <v>0.20050228221320399</v>
      </c>
      <c r="J157" s="34">
        <f>SUM(J151:J156)</f>
        <v>36823365</v>
      </c>
      <c r="K157" s="39">
        <f t="shared" si="34"/>
        <v>0.20488666688095639</v>
      </c>
      <c r="L157" s="34">
        <f>SUM(L151:L156)</f>
        <v>45464870</v>
      </c>
      <c r="M157" s="39">
        <f t="shared" si="35"/>
        <v>0.2529683442693515</v>
      </c>
      <c r="N157" s="34">
        <f t="shared" si="36"/>
        <v>151281149</v>
      </c>
      <c r="O157" s="39">
        <f t="shared" si="37"/>
        <v>0.8417343276621061</v>
      </c>
      <c r="P157" s="34">
        <f>SUM(P151:P156)</f>
        <v>46671625</v>
      </c>
      <c r="Q157" s="34">
        <f>SUM(Q151:Q156)</f>
        <v>188193452</v>
      </c>
      <c r="R157" s="34">
        <f>SUM(R151:R156)</f>
        <v>187223847</v>
      </c>
      <c r="S157" s="34">
        <f>SUM(S151:S156)</f>
        <v>150241100</v>
      </c>
      <c r="T157" s="39">
        <f t="shared" si="38"/>
        <v>0.80246775401426296</v>
      </c>
      <c r="U157" s="39">
        <f t="shared" si="39"/>
        <v>-2.5856288483634304E-2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21226403</v>
      </c>
      <c r="E158" s="33">
        <v>21231632</v>
      </c>
      <c r="F158" s="33">
        <v>3975241</v>
      </c>
      <c r="G158" s="38">
        <f t="shared" si="32"/>
        <v>0.18727812715135955</v>
      </c>
      <c r="H158" s="33">
        <v>3919748</v>
      </c>
      <c r="I158" s="38">
        <f t="shared" si="33"/>
        <v>0.18466378877287876</v>
      </c>
      <c r="J158" s="33">
        <v>3766504</v>
      </c>
      <c r="K158" s="38">
        <f t="shared" si="34"/>
        <v>0.17740058795291855</v>
      </c>
      <c r="L158" s="33">
        <v>4086282</v>
      </c>
      <c r="M158" s="38">
        <f t="shared" si="35"/>
        <v>0.19246198313911997</v>
      </c>
      <c r="N158" s="33">
        <f t="shared" si="36"/>
        <v>15747775</v>
      </c>
      <c r="O158" s="38">
        <f t="shared" si="37"/>
        <v>0.74171288387063228</v>
      </c>
      <c r="P158" s="33">
        <v>5042235</v>
      </c>
      <c r="Q158" s="33">
        <v>20342868</v>
      </c>
      <c r="R158" s="33">
        <v>20985419</v>
      </c>
      <c r="S158" s="33">
        <v>16119537</v>
      </c>
      <c r="T158" s="38">
        <f t="shared" si="38"/>
        <v>0.76813033849836398</v>
      </c>
      <c r="U158" s="38">
        <f t="shared" si="39"/>
        <v>-0.18958914052994358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80483844</v>
      </c>
      <c r="E159" s="33">
        <v>76648495</v>
      </c>
      <c r="F159" s="33">
        <v>12857211</v>
      </c>
      <c r="G159" s="38">
        <f t="shared" si="32"/>
        <v>0.15974896775556596</v>
      </c>
      <c r="H159" s="33">
        <v>16948400</v>
      </c>
      <c r="I159" s="38">
        <f t="shared" si="33"/>
        <v>0.21058139320482755</v>
      </c>
      <c r="J159" s="33">
        <v>13571159</v>
      </c>
      <c r="K159" s="38">
        <f t="shared" si="34"/>
        <v>0.17705708376922469</v>
      </c>
      <c r="L159" s="33">
        <v>18358815</v>
      </c>
      <c r="M159" s="38">
        <f t="shared" si="35"/>
        <v>0.23951957569421292</v>
      </c>
      <c r="N159" s="33">
        <f t="shared" si="36"/>
        <v>61735585</v>
      </c>
      <c r="O159" s="38">
        <f t="shared" si="37"/>
        <v>0.80543766710618392</v>
      </c>
      <c r="P159" s="33">
        <v>14019239</v>
      </c>
      <c r="Q159" s="33">
        <v>79031052</v>
      </c>
      <c r="R159" s="33">
        <v>76330369</v>
      </c>
      <c r="S159" s="33">
        <v>54435012</v>
      </c>
      <c r="T159" s="38">
        <f t="shared" si="38"/>
        <v>0.71315012246305265</v>
      </c>
      <c r="U159" s="38">
        <f t="shared" si="39"/>
        <v>0.30954433403981496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16477840</v>
      </c>
      <c r="E160" s="33">
        <v>17563977</v>
      </c>
      <c r="F160" s="33">
        <v>3505037</v>
      </c>
      <c r="G160" s="38">
        <f t="shared" si="32"/>
        <v>0.21271216373019763</v>
      </c>
      <c r="H160" s="33">
        <v>5072222</v>
      </c>
      <c r="I160" s="38">
        <f t="shared" si="33"/>
        <v>0.30782080661057515</v>
      </c>
      <c r="J160" s="33">
        <v>5668545</v>
      </c>
      <c r="K160" s="38">
        <f t="shared" si="34"/>
        <v>0.32273698604820539</v>
      </c>
      <c r="L160" s="33">
        <v>2787737</v>
      </c>
      <c r="M160" s="38">
        <f t="shared" si="35"/>
        <v>0.15871900765982555</v>
      </c>
      <c r="N160" s="33">
        <f t="shared" si="36"/>
        <v>17033541</v>
      </c>
      <c r="O160" s="38">
        <f t="shared" si="37"/>
        <v>0.96979977826206443</v>
      </c>
      <c r="P160" s="33">
        <v>5944156</v>
      </c>
      <c r="Q160" s="33">
        <v>22884472</v>
      </c>
      <c r="R160" s="33">
        <v>22641670</v>
      </c>
      <c r="S160" s="33">
        <v>21676347</v>
      </c>
      <c r="T160" s="38">
        <f t="shared" si="38"/>
        <v>0.95736520318510077</v>
      </c>
      <c r="U160" s="38">
        <f t="shared" si="39"/>
        <v>-0.53101214032740729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11430017</v>
      </c>
      <c r="E161" s="33">
        <v>7934681</v>
      </c>
      <c r="F161" s="33">
        <v>1758150</v>
      </c>
      <c r="G161" s="38">
        <f t="shared" si="32"/>
        <v>0.15381866886112242</v>
      </c>
      <c r="H161" s="33">
        <v>1990475</v>
      </c>
      <c r="I161" s="38">
        <f t="shared" si="33"/>
        <v>0.17414453539307947</v>
      </c>
      <c r="J161" s="33">
        <v>2040201</v>
      </c>
      <c r="K161" s="38">
        <f t="shared" si="34"/>
        <v>0.25712451452049551</v>
      </c>
      <c r="L161" s="33">
        <v>3307553</v>
      </c>
      <c r="M161" s="38">
        <f t="shared" si="35"/>
        <v>0.41684763382422052</v>
      </c>
      <c r="N161" s="33">
        <f t="shared" si="36"/>
        <v>9096379</v>
      </c>
      <c r="O161" s="38">
        <f t="shared" si="37"/>
        <v>1.1464076501626215</v>
      </c>
      <c r="P161" s="33">
        <v>2730297</v>
      </c>
      <c r="Q161" s="33">
        <v>10594102</v>
      </c>
      <c r="R161" s="33">
        <v>12164280</v>
      </c>
      <c r="S161" s="33">
        <v>8900697</v>
      </c>
      <c r="T161" s="38">
        <f t="shared" si="38"/>
        <v>0.73170767197072084</v>
      </c>
      <c r="U161" s="38">
        <f t="shared" si="39"/>
        <v>0.21142608294995013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161285102</v>
      </c>
      <c r="E162" s="33">
        <v>174534922</v>
      </c>
      <c r="F162" s="33">
        <v>47140305</v>
      </c>
      <c r="G162" s="38">
        <f t="shared" si="32"/>
        <v>0.29227935138113376</v>
      </c>
      <c r="H162" s="33">
        <v>41934008</v>
      </c>
      <c r="I162" s="38">
        <f t="shared" si="33"/>
        <v>0.25999926515221472</v>
      </c>
      <c r="J162" s="33">
        <v>52465079</v>
      </c>
      <c r="K162" s="38">
        <f t="shared" si="34"/>
        <v>0.30059932074797041</v>
      </c>
      <c r="L162" s="33">
        <v>57238965</v>
      </c>
      <c r="M162" s="38">
        <f t="shared" si="35"/>
        <v>0.32795135978575107</v>
      </c>
      <c r="N162" s="33">
        <f t="shared" si="36"/>
        <v>198778357</v>
      </c>
      <c r="O162" s="38">
        <f t="shared" si="37"/>
        <v>1.1389030614744251</v>
      </c>
      <c r="P162" s="33">
        <v>37643570</v>
      </c>
      <c r="Q162" s="33">
        <v>162114804</v>
      </c>
      <c r="R162" s="33">
        <v>163518187</v>
      </c>
      <c r="S162" s="33">
        <v>199152952</v>
      </c>
      <c r="T162" s="38">
        <f t="shared" si="38"/>
        <v>1.2179253919932467</v>
      </c>
      <c r="U162" s="38">
        <f t="shared" si="39"/>
        <v>0.5205509201173002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290903206</v>
      </c>
      <c r="E163" s="34">
        <f>SUM(E158:E162)</f>
        <v>297913707</v>
      </c>
      <c r="F163" s="34">
        <f>SUM(F158:F162)</f>
        <v>69235944</v>
      </c>
      <c r="G163" s="39">
        <f t="shared" si="32"/>
        <v>0.23800337215946668</v>
      </c>
      <c r="H163" s="34">
        <f>SUM(H158:H162)</f>
        <v>69864853</v>
      </c>
      <c r="I163" s="39">
        <f t="shared" si="33"/>
        <v>0.24016529058122515</v>
      </c>
      <c r="J163" s="34">
        <f>SUM(J158:J162)</f>
        <v>77511488</v>
      </c>
      <c r="K163" s="39">
        <f t="shared" si="34"/>
        <v>0.26018100603877214</v>
      </c>
      <c r="L163" s="34">
        <f>SUM(L158:L162)</f>
        <v>85779352</v>
      </c>
      <c r="M163" s="39">
        <f t="shared" si="35"/>
        <v>0.28793355251693742</v>
      </c>
      <c r="N163" s="34">
        <f t="shared" si="36"/>
        <v>302391637</v>
      </c>
      <c r="O163" s="39">
        <f t="shared" si="37"/>
        <v>1.0150309633118022</v>
      </c>
      <c r="P163" s="34">
        <f>SUM(P158:P162)</f>
        <v>65379497</v>
      </c>
      <c r="Q163" s="34">
        <f>SUM(Q158:Q162)</f>
        <v>294967298</v>
      </c>
      <c r="R163" s="34">
        <f>SUM(R158:R162)</f>
        <v>295639925</v>
      </c>
      <c r="S163" s="34">
        <f>SUM(S158:S162)</f>
        <v>300284545</v>
      </c>
      <c r="T163" s="39">
        <f t="shared" si="38"/>
        <v>1.0157103950016224</v>
      </c>
      <c r="U163" s="39">
        <f t="shared" si="39"/>
        <v>0.31202220781845424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22821516</v>
      </c>
      <c r="E164" s="33">
        <v>26538453</v>
      </c>
      <c r="F164" s="33">
        <v>5406807</v>
      </c>
      <c r="G164" s="38">
        <f t="shared" si="32"/>
        <v>0.2369170829843206</v>
      </c>
      <c r="H164" s="33">
        <v>5681351</v>
      </c>
      <c r="I164" s="38">
        <f t="shared" si="33"/>
        <v>0.24894713392396894</v>
      </c>
      <c r="J164" s="33">
        <v>5175770</v>
      </c>
      <c r="K164" s="38">
        <f t="shared" si="34"/>
        <v>0.19502907724123936</v>
      </c>
      <c r="L164" s="33">
        <v>6260576</v>
      </c>
      <c r="M164" s="38">
        <f t="shared" si="35"/>
        <v>0.23590583821897984</v>
      </c>
      <c r="N164" s="33">
        <f t="shared" si="36"/>
        <v>22524504</v>
      </c>
      <c r="O164" s="38">
        <f t="shared" si="37"/>
        <v>0.84874969916294674</v>
      </c>
      <c r="P164" s="33">
        <v>8704947</v>
      </c>
      <c r="Q164" s="33">
        <v>26785680</v>
      </c>
      <c r="R164" s="33">
        <v>28701249</v>
      </c>
      <c r="S164" s="33">
        <v>26135183</v>
      </c>
      <c r="T164" s="38">
        <f t="shared" si="38"/>
        <v>0.91059392572079356</v>
      </c>
      <c r="U164" s="38">
        <f t="shared" si="39"/>
        <v>-0.28080251378899834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14414164</v>
      </c>
      <c r="E165" s="33">
        <v>14828611</v>
      </c>
      <c r="F165" s="33">
        <v>2474962</v>
      </c>
      <c r="G165" s="38">
        <f t="shared" si="32"/>
        <v>0.17170347166856156</v>
      </c>
      <c r="H165" s="33">
        <v>3563112</v>
      </c>
      <c r="I165" s="38">
        <f t="shared" si="33"/>
        <v>0.24719518939842783</v>
      </c>
      <c r="J165" s="33">
        <v>2664309</v>
      </c>
      <c r="K165" s="38">
        <f t="shared" si="34"/>
        <v>0.17967353786541437</v>
      </c>
      <c r="L165" s="33">
        <v>3301651</v>
      </c>
      <c r="M165" s="38">
        <f t="shared" si="35"/>
        <v>0.22265409754157015</v>
      </c>
      <c r="N165" s="33">
        <f t="shared" si="36"/>
        <v>12004034</v>
      </c>
      <c r="O165" s="38">
        <f t="shared" si="37"/>
        <v>0.80951843702690696</v>
      </c>
      <c r="P165" s="33">
        <v>2369633</v>
      </c>
      <c r="Q165" s="33">
        <v>14916365</v>
      </c>
      <c r="R165" s="33">
        <v>14863447</v>
      </c>
      <c r="S165" s="33">
        <v>9854955</v>
      </c>
      <c r="T165" s="38">
        <f t="shared" si="38"/>
        <v>0.66303294249308387</v>
      </c>
      <c r="U165" s="38">
        <f t="shared" si="39"/>
        <v>0.3933174462036948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50035626</v>
      </c>
      <c r="E166" s="33">
        <v>42774616</v>
      </c>
      <c r="F166" s="33">
        <v>3573999</v>
      </c>
      <c r="G166" s="38">
        <f t="shared" si="32"/>
        <v>7.1429085348107768E-2</v>
      </c>
      <c r="H166" s="33">
        <v>4689164</v>
      </c>
      <c r="I166" s="38">
        <f t="shared" si="33"/>
        <v>9.3716505115774909E-2</v>
      </c>
      <c r="J166" s="33">
        <v>7732929</v>
      </c>
      <c r="K166" s="38">
        <f t="shared" si="34"/>
        <v>0.18078313081758582</v>
      </c>
      <c r="L166" s="33">
        <v>5559367</v>
      </c>
      <c r="M166" s="38">
        <f t="shared" si="35"/>
        <v>0.12996883478743562</v>
      </c>
      <c r="N166" s="33">
        <f t="shared" si="36"/>
        <v>21555459</v>
      </c>
      <c r="O166" s="38">
        <f t="shared" si="37"/>
        <v>0.50393109315113427</v>
      </c>
      <c r="P166" s="33">
        <v>5736175</v>
      </c>
      <c r="Q166" s="33">
        <v>43622515</v>
      </c>
      <c r="R166" s="33">
        <v>41527834</v>
      </c>
      <c r="S166" s="33">
        <v>17672549</v>
      </c>
      <c r="T166" s="38">
        <f t="shared" si="38"/>
        <v>0.42555913221960961</v>
      </c>
      <c r="U166" s="38">
        <f t="shared" si="39"/>
        <v>-3.0823327391510946E-2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16679771</v>
      </c>
      <c r="E167" s="33">
        <v>18529771</v>
      </c>
      <c r="F167" s="33">
        <v>1737488</v>
      </c>
      <c r="G167" s="38">
        <f t="shared" si="32"/>
        <v>0.10416737735787859</v>
      </c>
      <c r="H167" s="33">
        <v>3042407</v>
      </c>
      <c r="I167" s="38">
        <f t="shared" si="33"/>
        <v>0.1824010053855056</v>
      </c>
      <c r="J167" s="33">
        <v>3107868</v>
      </c>
      <c r="K167" s="38">
        <f t="shared" si="34"/>
        <v>0.16772295782824298</v>
      </c>
      <c r="L167" s="33">
        <v>3822538</v>
      </c>
      <c r="M167" s="38">
        <f t="shared" si="35"/>
        <v>0.20629170214785708</v>
      </c>
      <c r="N167" s="33">
        <f t="shared" si="36"/>
        <v>11710301</v>
      </c>
      <c r="O167" s="38">
        <f t="shared" si="37"/>
        <v>0.63197224617616699</v>
      </c>
      <c r="P167" s="33">
        <v>4302139</v>
      </c>
      <c r="Q167" s="33">
        <v>17661495</v>
      </c>
      <c r="R167" s="33">
        <v>17506195</v>
      </c>
      <c r="S167" s="33">
        <v>9098908</v>
      </c>
      <c r="T167" s="38">
        <f t="shared" si="38"/>
        <v>0.51975360722304309</v>
      </c>
      <c r="U167" s="38">
        <f t="shared" si="39"/>
        <v>-0.11147966162878509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154812296</v>
      </c>
      <c r="E168" s="33">
        <v>153528190</v>
      </c>
      <c r="F168" s="33">
        <v>15351534</v>
      </c>
      <c r="G168" s="38">
        <f t="shared" si="32"/>
        <v>9.9162239671195113E-2</v>
      </c>
      <c r="H168" s="33">
        <v>49186455</v>
      </c>
      <c r="I168" s="38">
        <f t="shared" si="33"/>
        <v>0.31771672064084627</v>
      </c>
      <c r="J168" s="33">
        <v>20146901</v>
      </c>
      <c r="K168" s="38">
        <f t="shared" si="34"/>
        <v>0.13122606994845704</v>
      </c>
      <c r="L168" s="33">
        <v>36974788</v>
      </c>
      <c r="M168" s="38">
        <f t="shared" si="35"/>
        <v>0.24083386901128712</v>
      </c>
      <c r="N168" s="33">
        <f t="shared" si="36"/>
        <v>121659678</v>
      </c>
      <c r="O168" s="38">
        <f t="shared" si="37"/>
        <v>0.79242566462875641</v>
      </c>
      <c r="P168" s="33">
        <v>76780826</v>
      </c>
      <c r="Q168" s="33">
        <v>148576768</v>
      </c>
      <c r="R168" s="33">
        <v>149248470</v>
      </c>
      <c r="S168" s="33">
        <v>112241123</v>
      </c>
      <c r="T168" s="38">
        <f t="shared" si="38"/>
        <v>0.75204203433375227</v>
      </c>
      <c r="U168" s="38">
        <f t="shared" si="39"/>
        <v>-0.51843722025079542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258763373</v>
      </c>
      <c r="E169" s="34">
        <f>SUM(E164:E168)</f>
        <v>256199641</v>
      </c>
      <c r="F169" s="34">
        <f>SUM(F164:F168)</f>
        <v>28544790</v>
      </c>
      <c r="G169" s="39">
        <f t="shared" si="32"/>
        <v>0.11031232770334927</v>
      </c>
      <c r="H169" s="34">
        <f>SUM(H164:H168)</f>
        <v>66162489</v>
      </c>
      <c r="I169" s="39">
        <f t="shared" si="33"/>
        <v>0.25568722587334647</v>
      </c>
      <c r="J169" s="34">
        <f>SUM(J164:J168)</f>
        <v>38827777</v>
      </c>
      <c r="K169" s="39">
        <f t="shared" si="34"/>
        <v>0.1515528157980518</v>
      </c>
      <c r="L169" s="34">
        <f>SUM(L164:L168)</f>
        <v>55918920</v>
      </c>
      <c r="M169" s="39">
        <f t="shared" si="35"/>
        <v>0.21826306930695505</v>
      </c>
      <c r="N169" s="34">
        <f t="shared" si="36"/>
        <v>189453976</v>
      </c>
      <c r="O169" s="39">
        <f t="shared" si="37"/>
        <v>0.73947791363220527</v>
      </c>
      <c r="P169" s="34">
        <f>SUM(P164:P168)</f>
        <v>97893720</v>
      </c>
      <c r="Q169" s="34">
        <f>SUM(Q164:Q168)</f>
        <v>251562823</v>
      </c>
      <c r="R169" s="34">
        <f>SUM(R164:R168)</f>
        <v>251847195</v>
      </c>
      <c r="S169" s="34">
        <f>SUM(S164:S168)</f>
        <v>175002718</v>
      </c>
      <c r="T169" s="39">
        <f t="shared" si="38"/>
        <v>0.69487658180985501</v>
      </c>
      <c r="U169" s="39">
        <f t="shared" si="39"/>
        <v>-0.42877929248168323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2680185071</v>
      </c>
      <c r="E170" s="34">
        <f>SUM(E105,E107:E111,E113:E120,E122:E125,E127:E131,E133:E136,E138:E143,E145:E149,E151:E156,E158:E162,E164:E168)</f>
        <v>2884509616</v>
      </c>
      <c r="F170" s="34">
        <f>SUM(F105,F107:F111,F113:F120,F122:F125,F127:F131,F133:F136,F138:F143,F145:F149,F151:F156,F158:F162,F164:F168)</f>
        <v>519047845</v>
      </c>
      <c r="G170" s="39">
        <f t="shared" si="32"/>
        <v>0.19366119549585387</v>
      </c>
      <c r="H170" s="34">
        <f>SUM(H105,H107:H111,H113:H120,H122:H125,H127:H131,H133:H136,H138:H143,H145:H149,H151:H156,H158:H162,H164:H168)</f>
        <v>694629995</v>
      </c>
      <c r="I170" s="39">
        <f t="shared" si="33"/>
        <v>0.25917239914362616</v>
      </c>
      <c r="J170" s="34">
        <f>SUM(J105,J107:J111,J113:J120,J122:J125,J127:J131,J133:J136,J138:J143,J145:J149,J151:J156,J158:J162,J164:J168)</f>
        <v>544533369</v>
      </c>
      <c r="K170" s="39">
        <f t="shared" si="34"/>
        <v>0.18877848975768505</v>
      </c>
      <c r="L170" s="34">
        <f>SUM(L105,L107:L111,L113:L120,L122:L125,L127:L131,L133:L136,L138:L143,L145:L149,L151:L156,L158:L162,L164:L168)</f>
        <v>607077332</v>
      </c>
      <c r="M170" s="39">
        <f t="shared" si="35"/>
        <v>0.21046119195880678</v>
      </c>
      <c r="N170" s="34">
        <f t="shared" si="36"/>
        <v>2365288541</v>
      </c>
      <c r="O170" s="39">
        <f t="shared" si="37"/>
        <v>0.8199967605862889</v>
      </c>
      <c r="P170" s="34">
        <f>SUM(P105,P107:P111,P113:P120,P122:P125,P127:P131,P133:P136,P138:P143,P145:P149,P151:P156,P158:P162,P164:P168)</f>
        <v>717212205</v>
      </c>
      <c r="Q170" s="34">
        <f>SUM(Q105,Q107:Q111,Q113:Q120,Q122:Q125,Q127:Q131,Q133:Q136,Q138:Q143,Q145:Q149,Q151:Q156,Q158:Q162,Q164:Q168)</f>
        <v>2569820254</v>
      </c>
      <c r="R170" s="34">
        <f>SUM(R105,R107:R111,R113:R120,R122:R125,R127:R131,R133:R136,R138:R143,R145:R149,R151:R156,R158:R162,R164:R168)</f>
        <v>2567369681</v>
      </c>
      <c r="S170" s="34">
        <f>SUM(S105,S107:S111,S113:S120,S122:S125,S127:S131,S133:S136,S138:S143,S145:S149,S151:S156,S158:S162,S164:S168)</f>
        <v>2298592482</v>
      </c>
      <c r="T170" s="39">
        <f t="shared" si="38"/>
        <v>0.89531028546877978</v>
      </c>
      <c r="U170" s="39">
        <f t="shared" si="39"/>
        <v>-0.15355967485243782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24181415</v>
      </c>
      <c r="E173" s="33">
        <v>19856275</v>
      </c>
      <c r="F173" s="33">
        <v>2875848</v>
      </c>
      <c r="G173" s="38">
        <f t="shared" ref="G173:G205" si="40">IF(($D173     =0),0,($F173     /$D173     ))</f>
        <v>0.1189280279917449</v>
      </c>
      <c r="H173" s="33">
        <v>2766614</v>
      </c>
      <c r="I173" s="38">
        <f t="shared" ref="I173:I205" si="41">IF(($D173     =0),0,($H173     /$D173     ))</f>
        <v>0.11441075718687264</v>
      </c>
      <c r="J173" s="33">
        <v>2036308</v>
      </c>
      <c r="K173" s="38">
        <f t="shared" ref="K173:K205" si="42">IF(($E173     =0),0,($J173     /$E173     ))</f>
        <v>0.10255236694697269</v>
      </c>
      <c r="L173" s="33">
        <v>3782247</v>
      </c>
      <c r="M173" s="38">
        <f t="shared" ref="M173:M205" si="43">IF(($E173     =0),0,($L173     /$E173     ))</f>
        <v>0.1904811954910979</v>
      </c>
      <c r="N173" s="33">
        <f t="shared" ref="N173:N205" si="44">$F173     +$H173     +$J173     +$L173</f>
        <v>11461017</v>
      </c>
      <c r="O173" s="38">
        <f t="shared" ref="O173:O205" si="45">IF(($E173     =0),0,($N173     /$E173     ))</f>
        <v>0.57719874447750141</v>
      </c>
      <c r="P173" s="33">
        <v>5409132</v>
      </c>
      <c r="Q173" s="33">
        <v>22560641</v>
      </c>
      <c r="R173" s="33">
        <v>18299848</v>
      </c>
      <c r="S173" s="33">
        <v>13467769</v>
      </c>
      <c r="T173" s="38">
        <f t="shared" ref="T173:T205" si="46">IF(($R173     =0),0,($S173     /$R173     ))</f>
        <v>0.73594977400905193</v>
      </c>
      <c r="U173" s="38">
        <f t="shared" ref="U173:U205" si="47">IF(($P173     =0),0,(($L173     /$P173     )-1))</f>
        <v>-0.30076637064874734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25933606</v>
      </c>
      <c r="E174" s="33">
        <v>23279738</v>
      </c>
      <c r="F174" s="33">
        <v>2480785</v>
      </c>
      <c r="G174" s="38">
        <f t="shared" si="40"/>
        <v>9.5659084201402608E-2</v>
      </c>
      <c r="H174" s="33">
        <v>4122368</v>
      </c>
      <c r="I174" s="38">
        <f t="shared" si="41"/>
        <v>0.15895853434343069</v>
      </c>
      <c r="J174" s="33">
        <v>6251878</v>
      </c>
      <c r="K174" s="38">
        <f t="shared" si="42"/>
        <v>0.26855448287261652</v>
      </c>
      <c r="L174" s="33">
        <v>5108766</v>
      </c>
      <c r="M174" s="38">
        <f t="shared" si="43"/>
        <v>0.21945118110865336</v>
      </c>
      <c r="N174" s="33">
        <f t="shared" si="44"/>
        <v>17963797</v>
      </c>
      <c r="O174" s="38">
        <f t="shared" si="45"/>
        <v>0.77164944897575738</v>
      </c>
      <c r="P174" s="33">
        <v>4273345</v>
      </c>
      <c r="Q174" s="33">
        <v>24977644</v>
      </c>
      <c r="R174" s="33">
        <v>25345143</v>
      </c>
      <c r="S174" s="33">
        <v>17596172</v>
      </c>
      <c r="T174" s="38">
        <f t="shared" si="46"/>
        <v>0.69426209195189781</v>
      </c>
      <c r="U174" s="38">
        <f t="shared" si="47"/>
        <v>0.19549580012847079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29816905</v>
      </c>
      <c r="E175" s="33">
        <v>31099486</v>
      </c>
      <c r="F175" s="33">
        <v>6844692</v>
      </c>
      <c r="G175" s="38">
        <f t="shared" si="40"/>
        <v>0.22955742723800476</v>
      </c>
      <c r="H175" s="33">
        <v>6737130</v>
      </c>
      <c r="I175" s="38">
        <f t="shared" si="41"/>
        <v>0.22595001057286127</v>
      </c>
      <c r="J175" s="33">
        <v>8051848</v>
      </c>
      <c r="K175" s="38">
        <f t="shared" si="42"/>
        <v>0.25890614397935707</v>
      </c>
      <c r="L175" s="33">
        <v>6324103</v>
      </c>
      <c r="M175" s="38">
        <f t="shared" si="43"/>
        <v>0.20335072418881778</v>
      </c>
      <c r="N175" s="33">
        <f t="shared" si="44"/>
        <v>27957773</v>
      </c>
      <c r="O175" s="38">
        <f t="shared" si="45"/>
        <v>0.89897861977525928</v>
      </c>
      <c r="P175" s="33">
        <v>6703762</v>
      </c>
      <c r="Q175" s="33">
        <v>28248926</v>
      </c>
      <c r="R175" s="33">
        <v>31860280</v>
      </c>
      <c r="S175" s="33">
        <v>23485827</v>
      </c>
      <c r="T175" s="38">
        <f t="shared" si="46"/>
        <v>0.73715067789736943</v>
      </c>
      <c r="U175" s="38">
        <f t="shared" si="47"/>
        <v>-5.6633722975248824E-2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17479602</v>
      </c>
      <c r="E176" s="33">
        <v>18762483</v>
      </c>
      <c r="F176" s="33">
        <v>1682608</v>
      </c>
      <c r="G176" s="38">
        <f t="shared" si="40"/>
        <v>9.6261230661888061E-2</v>
      </c>
      <c r="H176" s="33">
        <v>3421453</v>
      </c>
      <c r="I176" s="38">
        <f t="shared" si="41"/>
        <v>0.19573975425756263</v>
      </c>
      <c r="J176" s="33">
        <v>3278907</v>
      </c>
      <c r="K176" s="38">
        <f t="shared" si="42"/>
        <v>0.17475869265277949</v>
      </c>
      <c r="L176" s="33">
        <v>4682063</v>
      </c>
      <c r="M176" s="38">
        <f t="shared" si="43"/>
        <v>0.24954389032624308</v>
      </c>
      <c r="N176" s="33">
        <f t="shared" si="44"/>
        <v>13065031</v>
      </c>
      <c r="O176" s="38">
        <f t="shared" si="45"/>
        <v>0.69633805930696913</v>
      </c>
      <c r="P176" s="33">
        <v>3480480</v>
      </c>
      <c r="Q176" s="33">
        <v>21538126</v>
      </c>
      <c r="R176" s="33">
        <v>20264126</v>
      </c>
      <c r="S176" s="33">
        <v>10351908</v>
      </c>
      <c r="T176" s="38">
        <f t="shared" si="46"/>
        <v>0.51084897517909233</v>
      </c>
      <c r="U176" s="38">
        <f t="shared" si="47"/>
        <v>0.34523485266400034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18102748</v>
      </c>
      <c r="E177" s="33">
        <v>15911750</v>
      </c>
      <c r="F177" s="33">
        <v>171511</v>
      </c>
      <c r="G177" s="38">
        <f t="shared" si="40"/>
        <v>9.4743074366389016E-3</v>
      </c>
      <c r="H177" s="33">
        <v>2949155</v>
      </c>
      <c r="I177" s="38">
        <f t="shared" si="41"/>
        <v>0.16291200650862511</v>
      </c>
      <c r="J177" s="33">
        <v>4919724</v>
      </c>
      <c r="K177" s="38">
        <f t="shared" si="42"/>
        <v>0.30918811570066146</v>
      </c>
      <c r="L177" s="33">
        <v>5070330</v>
      </c>
      <c r="M177" s="38">
        <f t="shared" si="43"/>
        <v>0.31865319653715024</v>
      </c>
      <c r="N177" s="33">
        <f t="shared" si="44"/>
        <v>13110720</v>
      </c>
      <c r="O177" s="38">
        <f t="shared" si="45"/>
        <v>0.82396468018916835</v>
      </c>
      <c r="P177" s="33">
        <v>1324974</v>
      </c>
      <c r="Q177" s="33">
        <v>16610352</v>
      </c>
      <c r="R177" s="33">
        <v>16370782</v>
      </c>
      <c r="S177" s="33">
        <v>5796797</v>
      </c>
      <c r="T177" s="38">
        <f t="shared" si="46"/>
        <v>0.35409408053934138</v>
      </c>
      <c r="U177" s="38">
        <f t="shared" si="47"/>
        <v>2.8267392416756856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70016772</v>
      </c>
      <c r="E178" s="33">
        <v>62502955</v>
      </c>
      <c r="F178" s="33">
        <v>13082740</v>
      </c>
      <c r="G178" s="38">
        <f t="shared" si="40"/>
        <v>0.18685151609103029</v>
      </c>
      <c r="H178" s="33">
        <v>14836812</v>
      </c>
      <c r="I178" s="38">
        <f t="shared" si="41"/>
        <v>0.21190368501992637</v>
      </c>
      <c r="J178" s="33">
        <v>16347513</v>
      </c>
      <c r="K178" s="38">
        <f t="shared" si="42"/>
        <v>0.26154784201802939</v>
      </c>
      <c r="L178" s="33">
        <v>19784614</v>
      </c>
      <c r="M178" s="38">
        <f t="shared" si="43"/>
        <v>0.31653885804279175</v>
      </c>
      <c r="N178" s="33">
        <f t="shared" si="44"/>
        <v>64051679</v>
      </c>
      <c r="O178" s="38">
        <f t="shared" si="45"/>
        <v>1.0247784124766581</v>
      </c>
      <c r="P178" s="33">
        <v>19740801</v>
      </c>
      <c r="Q178" s="33">
        <v>82911420</v>
      </c>
      <c r="R178" s="33">
        <v>64436220</v>
      </c>
      <c r="S178" s="33">
        <v>67835380</v>
      </c>
      <c r="T178" s="38">
        <f t="shared" si="46"/>
        <v>1.0527523184941636</v>
      </c>
      <c r="U178" s="38">
        <f t="shared" si="47"/>
        <v>2.2194134878317229E-3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185531048</v>
      </c>
      <c r="E179" s="34">
        <f>SUM(E173:E178)</f>
        <v>171412687</v>
      </c>
      <c r="F179" s="34">
        <f>SUM(F173:F178)</f>
        <v>27138184</v>
      </c>
      <c r="G179" s="39">
        <f t="shared" si="40"/>
        <v>0.14627300547561181</v>
      </c>
      <c r="H179" s="34">
        <f>SUM(H173:H178)</f>
        <v>34833532</v>
      </c>
      <c r="I179" s="39">
        <f t="shared" si="41"/>
        <v>0.18775041900264586</v>
      </c>
      <c r="J179" s="34">
        <f>SUM(J173:J178)</f>
        <v>40886178</v>
      </c>
      <c r="K179" s="39">
        <f t="shared" si="42"/>
        <v>0.23852480650980051</v>
      </c>
      <c r="L179" s="34">
        <f>SUM(L173:L178)</f>
        <v>44752123</v>
      </c>
      <c r="M179" s="39">
        <f t="shared" si="43"/>
        <v>0.26107824212568348</v>
      </c>
      <c r="N179" s="34">
        <f t="shared" si="44"/>
        <v>147610017</v>
      </c>
      <c r="O179" s="39">
        <f t="shared" si="45"/>
        <v>0.86113822485029945</v>
      </c>
      <c r="P179" s="34">
        <f>SUM(P173:P178)</f>
        <v>40932494</v>
      </c>
      <c r="Q179" s="34">
        <f>SUM(Q173:Q178)</f>
        <v>196847109</v>
      </c>
      <c r="R179" s="34">
        <f>SUM(R173:R178)</f>
        <v>176576399</v>
      </c>
      <c r="S179" s="34">
        <f>SUM(S173:S178)</f>
        <v>138533853</v>
      </c>
      <c r="T179" s="39">
        <f t="shared" si="46"/>
        <v>0.78455475241626149</v>
      </c>
      <c r="U179" s="39">
        <f t="shared" si="47"/>
        <v>9.3315325472227428E-2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37987644</v>
      </c>
      <c r="E180" s="33">
        <v>13011528</v>
      </c>
      <c r="F180" s="33">
        <v>3770634</v>
      </c>
      <c r="G180" s="38">
        <f t="shared" si="40"/>
        <v>9.925948553166393E-2</v>
      </c>
      <c r="H180" s="33">
        <v>4444645</v>
      </c>
      <c r="I180" s="38">
        <f t="shared" si="41"/>
        <v>0.11700238635488951</v>
      </c>
      <c r="J180" s="33">
        <v>4349706</v>
      </c>
      <c r="K180" s="38">
        <f t="shared" si="42"/>
        <v>0.33429632553532529</v>
      </c>
      <c r="L180" s="33">
        <v>4229346</v>
      </c>
      <c r="M180" s="38">
        <f t="shared" si="43"/>
        <v>0.32504606684164994</v>
      </c>
      <c r="N180" s="33">
        <f t="shared" si="44"/>
        <v>16794331</v>
      </c>
      <c r="O180" s="38">
        <f t="shared" si="45"/>
        <v>1.2907270383616745</v>
      </c>
      <c r="P180" s="33">
        <v>3904233</v>
      </c>
      <c r="Q180" s="33">
        <v>23935619</v>
      </c>
      <c r="R180" s="33">
        <v>22182923</v>
      </c>
      <c r="S180" s="33">
        <v>14809327</v>
      </c>
      <c r="T180" s="38">
        <f t="shared" si="46"/>
        <v>0.66760034284030112</v>
      </c>
      <c r="U180" s="38">
        <f t="shared" si="47"/>
        <v>8.327192562534047E-2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53801285</v>
      </c>
      <c r="E181" s="33">
        <v>51989220</v>
      </c>
      <c r="F181" s="33">
        <v>12016571</v>
      </c>
      <c r="G181" s="38">
        <f t="shared" si="40"/>
        <v>0.22335100360521129</v>
      </c>
      <c r="H181" s="33">
        <v>10609233</v>
      </c>
      <c r="I181" s="38">
        <f t="shared" si="41"/>
        <v>0.19719292949973222</v>
      </c>
      <c r="J181" s="33">
        <v>10358269</v>
      </c>
      <c r="K181" s="38">
        <f t="shared" si="42"/>
        <v>0.19923878450186405</v>
      </c>
      <c r="L181" s="33">
        <v>13200885</v>
      </c>
      <c r="M181" s="38">
        <f t="shared" si="43"/>
        <v>0.25391581177790318</v>
      </c>
      <c r="N181" s="33">
        <f t="shared" si="44"/>
        <v>46184958</v>
      </c>
      <c r="O181" s="38">
        <f t="shared" si="45"/>
        <v>0.888356432352707</v>
      </c>
      <c r="P181" s="33">
        <v>9399624</v>
      </c>
      <c r="Q181" s="33">
        <v>48788396</v>
      </c>
      <c r="R181" s="33">
        <v>42625385</v>
      </c>
      <c r="S181" s="33">
        <v>36709382</v>
      </c>
      <c r="T181" s="38">
        <f t="shared" si="46"/>
        <v>0.86120939435503041</v>
      </c>
      <c r="U181" s="38">
        <f t="shared" si="47"/>
        <v>0.40440564431087878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49914624</v>
      </c>
      <c r="E182" s="33">
        <v>61795208</v>
      </c>
      <c r="F182" s="33">
        <v>5809785</v>
      </c>
      <c r="G182" s="38">
        <f t="shared" si="40"/>
        <v>0.11639444584416783</v>
      </c>
      <c r="H182" s="33">
        <v>6866345</v>
      </c>
      <c r="I182" s="38">
        <f t="shared" si="41"/>
        <v>0.13756178950681869</v>
      </c>
      <c r="J182" s="33">
        <v>19061649</v>
      </c>
      <c r="K182" s="38">
        <f t="shared" si="42"/>
        <v>0.30846484083361286</v>
      </c>
      <c r="L182" s="33">
        <v>5611873</v>
      </c>
      <c r="M182" s="38">
        <f t="shared" si="43"/>
        <v>9.0814048234937564E-2</v>
      </c>
      <c r="N182" s="33">
        <f t="shared" si="44"/>
        <v>37349652</v>
      </c>
      <c r="O182" s="38">
        <f t="shared" si="45"/>
        <v>0.60441016720908203</v>
      </c>
      <c r="P182" s="33">
        <v>6970273</v>
      </c>
      <c r="Q182" s="33">
        <v>38838324</v>
      </c>
      <c r="R182" s="33">
        <v>38098038</v>
      </c>
      <c r="S182" s="33">
        <v>31734928</v>
      </c>
      <c r="T182" s="38">
        <f t="shared" si="46"/>
        <v>0.83298063800555822</v>
      </c>
      <c r="U182" s="38">
        <f t="shared" si="47"/>
        <v>-0.19488476276323752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45663048</v>
      </c>
      <c r="E183" s="33">
        <v>50524345</v>
      </c>
      <c r="F183" s="33">
        <v>13670865</v>
      </c>
      <c r="G183" s="38">
        <f t="shared" si="40"/>
        <v>0.29938573088682124</v>
      </c>
      <c r="H183" s="33">
        <v>8284544</v>
      </c>
      <c r="I183" s="38">
        <f t="shared" si="41"/>
        <v>0.1814277487565</v>
      </c>
      <c r="J183" s="33">
        <v>9871831</v>
      </c>
      <c r="K183" s="38">
        <f t="shared" si="42"/>
        <v>0.19538760967608784</v>
      </c>
      <c r="L183" s="33">
        <v>14660916</v>
      </c>
      <c r="M183" s="38">
        <f t="shared" si="43"/>
        <v>0.29017528084728261</v>
      </c>
      <c r="N183" s="33">
        <f t="shared" si="44"/>
        <v>46488156</v>
      </c>
      <c r="O183" s="38">
        <f t="shared" si="45"/>
        <v>0.92011397673735307</v>
      </c>
      <c r="P183" s="33">
        <v>12958968</v>
      </c>
      <c r="Q183" s="33">
        <v>37680928</v>
      </c>
      <c r="R183" s="33">
        <v>46302184</v>
      </c>
      <c r="S183" s="33">
        <v>39461200</v>
      </c>
      <c r="T183" s="38">
        <f t="shared" si="46"/>
        <v>0.85225353516801716</v>
      </c>
      <c r="U183" s="38">
        <f t="shared" si="47"/>
        <v>0.13133360619456735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60483595</v>
      </c>
      <c r="E184" s="33">
        <v>41061327</v>
      </c>
      <c r="F184" s="33">
        <v>4988044</v>
      </c>
      <c r="G184" s="38">
        <f t="shared" si="40"/>
        <v>8.2469370413580739E-2</v>
      </c>
      <c r="H184" s="33">
        <v>5709734</v>
      </c>
      <c r="I184" s="38">
        <f t="shared" si="41"/>
        <v>9.4401366188633457E-2</v>
      </c>
      <c r="J184" s="33">
        <v>5125632</v>
      </c>
      <c r="K184" s="38">
        <f t="shared" si="42"/>
        <v>0.12482869830290677</v>
      </c>
      <c r="L184" s="33">
        <v>11825111</v>
      </c>
      <c r="M184" s="38">
        <f t="shared" si="43"/>
        <v>0.28798657676114559</v>
      </c>
      <c r="N184" s="33">
        <f t="shared" si="44"/>
        <v>27648521</v>
      </c>
      <c r="O184" s="38">
        <f t="shared" si="45"/>
        <v>0.67334699144038868</v>
      </c>
      <c r="P184" s="33">
        <v>5192869</v>
      </c>
      <c r="Q184" s="33">
        <v>37114860</v>
      </c>
      <c r="R184" s="33">
        <v>77890569</v>
      </c>
      <c r="S184" s="33">
        <v>19627297</v>
      </c>
      <c r="T184" s="38">
        <f t="shared" si="46"/>
        <v>0.2519855388397535</v>
      </c>
      <c r="U184" s="38">
        <f t="shared" si="47"/>
        <v>1.2771826133106767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247850196</v>
      </c>
      <c r="E185" s="34">
        <f>SUM(E180:E184)</f>
        <v>218381628</v>
      </c>
      <c r="F185" s="34">
        <f>SUM(F180:F184)</f>
        <v>40255899</v>
      </c>
      <c r="G185" s="39">
        <f t="shared" si="40"/>
        <v>0.16242028309713341</v>
      </c>
      <c r="H185" s="34">
        <f>SUM(H180:H184)</f>
        <v>35914501</v>
      </c>
      <c r="I185" s="39">
        <f t="shared" si="41"/>
        <v>0.14490406535728542</v>
      </c>
      <c r="J185" s="34">
        <f>SUM(J180:J184)</f>
        <v>48767087</v>
      </c>
      <c r="K185" s="39">
        <f t="shared" si="42"/>
        <v>0.22331130803732263</v>
      </c>
      <c r="L185" s="34">
        <f>SUM(L180:L184)</f>
        <v>49528131</v>
      </c>
      <c r="M185" s="39">
        <f t="shared" si="43"/>
        <v>0.22679623489206702</v>
      </c>
      <c r="N185" s="34">
        <f t="shared" si="44"/>
        <v>174465618</v>
      </c>
      <c r="O185" s="39">
        <f t="shared" si="45"/>
        <v>0.79890245162931017</v>
      </c>
      <c r="P185" s="34">
        <f>SUM(P180:P184)</f>
        <v>38425967</v>
      </c>
      <c r="Q185" s="34">
        <f>SUM(Q180:Q184)</f>
        <v>186358127</v>
      </c>
      <c r="R185" s="34">
        <f>SUM(R180:R184)</f>
        <v>227099099</v>
      </c>
      <c r="S185" s="34">
        <f>SUM(S180:S184)</f>
        <v>142342134</v>
      </c>
      <c r="T185" s="39">
        <f t="shared" si="46"/>
        <v>0.62678423043853648</v>
      </c>
      <c r="U185" s="39">
        <f t="shared" si="47"/>
        <v>0.28892347718926636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14594722</v>
      </c>
      <c r="E186" s="33">
        <v>14450722</v>
      </c>
      <c r="F186" s="33">
        <v>2709283</v>
      </c>
      <c r="G186" s="38">
        <f t="shared" si="40"/>
        <v>0.18563443688752687</v>
      </c>
      <c r="H186" s="33">
        <v>2772608</v>
      </c>
      <c r="I186" s="38">
        <f t="shared" si="41"/>
        <v>0.18997333419574555</v>
      </c>
      <c r="J186" s="33">
        <v>3717691</v>
      </c>
      <c r="K186" s="38">
        <f t="shared" si="42"/>
        <v>0.25726679954122705</v>
      </c>
      <c r="L186" s="33">
        <v>3563898</v>
      </c>
      <c r="M186" s="38">
        <f t="shared" si="43"/>
        <v>0.24662421711524171</v>
      </c>
      <c r="N186" s="33">
        <f t="shared" si="44"/>
        <v>12763480</v>
      </c>
      <c r="O186" s="38">
        <f t="shared" si="45"/>
        <v>0.88324168162670347</v>
      </c>
      <c r="P186" s="33">
        <v>6152078</v>
      </c>
      <c r="Q186" s="33">
        <v>16138577</v>
      </c>
      <c r="R186" s="33">
        <v>16433377</v>
      </c>
      <c r="S186" s="33">
        <v>14773631</v>
      </c>
      <c r="T186" s="38">
        <f t="shared" si="46"/>
        <v>0.89900152597971794</v>
      </c>
      <c r="U186" s="38">
        <f t="shared" si="47"/>
        <v>-0.42070012766418108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11831023</v>
      </c>
      <c r="E187" s="33">
        <v>10413872</v>
      </c>
      <c r="F187" s="33">
        <v>1980669</v>
      </c>
      <c r="G187" s="38">
        <f t="shared" si="40"/>
        <v>0.16741316452516405</v>
      </c>
      <c r="H187" s="33">
        <v>2186281</v>
      </c>
      <c r="I187" s="38">
        <f t="shared" si="41"/>
        <v>0.18479221957391173</v>
      </c>
      <c r="J187" s="33">
        <v>2274117</v>
      </c>
      <c r="K187" s="38">
        <f t="shared" si="42"/>
        <v>0.21837381907517203</v>
      </c>
      <c r="L187" s="33">
        <v>4545039</v>
      </c>
      <c r="M187" s="38">
        <f t="shared" si="43"/>
        <v>0.43644083583896559</v>
      </c>
      <c r="N187" s="33">
        <f t="shared" si="44"/>
        <v>10986106</v>
      </c>
      <c r="O187" s="38">
        <f t="shared" si="45"/>
        <v>1.0549492062126364</v>
      </c>
      <c r="P187" s="33">
        <v>3262699</v>
      </c>
      <c r="Q187" s="33">
        <v>11304018</v>
      </c>
      <c r="R187" s="33">
        <v>11156404</v>
      </c>
      <c r="S187" s="33">
        <v>8977699</v>
      </c>
      <c r="T187" s="38">
        <f t="shared" si="46"/>
        <v>0.80471261169817798</v>
      </c>
      <c r="U187" s="38">
        <f t="shared" si="47"/>
        <v>0.39303043277973226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115295366</v>
      </c>
      <c r="E188" s="33">
        <v>114913083</v>
      </c>
      <c r="F188" s="33">
        <v>22707138</v>
      </c>
      <c r="G188" s="38">
        <f t="shared" si="40"/>
        <v>0.19694753386705932</v>
      </c>
      <c r="H188" s="33">
        <v>24770579</v>
      </c>
      <c r="I188" s="38">
        <f t="shared" si="41"/>
        <v>0.21484453243333301</v>
      </c>
      <c r="J188" s="33">
        <v>23139329</v>
      </c>
      <c r="K188" s="38">
        <f t="shared" si="42"/>
        <v>0.20136374724190456</v>
      </c>
      <c r="L188" s="33">
        <v>23556002</v>
      </c>
      <c r="M188" s="38">
        <f t="shared" si="43"/>
        <v>0.20498973123887035</v>
      </c>
      <c r="N188" s="33">
        <f t="shared" si="44"/>
        <v>94173048</v>
      </c>
      <c r="O188" s="38">
        <f t="shared" si="45"/>
        <v>0.81951545934939363</v>
      </c>
      <c r="P188" s="33">
        <v>18551979</v>
      </c>
      <c r="Q188" s="33">
        <v>115117318</v>
      </c>
      <c r="R188" s="33">
        <v>107789427</v>
      </c>
      <c r="S188" s="33">
        <v>87058433</v>
      </c>
      <c r="T188" s="38">
        <f t="shared" si="46"/>
        <v>0.80767135908422627</v>
      </c>
      <c r="U188" s="38">
        <f t="shared" si="47"/>
        <v>0.2697298762574063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34608720</v>
      </c>
      <c r="E189" s="33">
        <v>41056256</v>
      </c>
      <c r="F189" s="33">
        <v>2273896</v>
      </c>
      <c r="G189" s="38">
        <f t="shared" si="40"/>
        <v>6.5702978902426906E-2</v>
      </c>
      <c r="H189" s="33">
        <v>2403253</v>
      </c>
      <c r="I189" s="38">
        <f t="shared" si="41"/>
        <v>6.9440678534196013E-2</v>
      </c>
      <c r="J189" s="33">
        <v>2390682</v>
      </c>
      <c r="K189" s="38">
        <f t="shared" si="42"/>
        <v>5.8229420627151196E-2</v>
      </c>
      <c r="L189" s="33">
        <v>2457768</v>
      </c>
      <c r="M189" s="38">
        <f t="shared" si="43"/>
        <v>5.986342251957899E-2</v>
      </c>
      <c r="N189" s="33">
        <f t="shared" si="44"/>
        <v>9525599</v>
      </c>
      <c r="O189" s="38">
        <f t="shared" si="45"/>
        <v>0.2320133379916571</v>
      </c>
      <c r="P189" s="33">
        <v>2348337</v>
      </c>
      <c r="Q189" s="33">
        <v>12232641</v>
      </c>
      <c r="R189" s="33">
        <v>11506430</v>
      </c>
      <c r="S189" s="33">
        <v>7201210</v>
      </c>
      <c r="T189" s="38">
        <f t="shared" si="46"/>
        <v>0.62584224646567177</v>
      </c>
      <c r="U189" s="38">
        <f t="shared" si="47"/>
        <v>4.6599359461610534E-2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30462000</v>
      </c>
      <c r="F190" s="33">
        <v>3218420</v>
      </c>
      <c r="G190" s="38">
        <f t="shared" si="40"/>
        <v>9.7750037965072131E-2</v>
      </c>
      <c r="H190" s="33">
        <v>4130992</v>
      </c>
      <c r="I190" s="38">
        <f t="shared" si="41"/>
        <v>0.12546672741078208</v>
      </c>
      <c r="J190" s="33">
        <v>4649845</v>
      </c>
      <c r="K190" s="38">
        <f t="shared" si="42"/>
        <v>0.15264411397807104</v>
      </c>
      <c r="L190" s="33">
        <v>5433609</v>
      </c>
      <c r="M190" s="38">
        <f t="shared" si="43"/>
        <v>0.17837335040378177</v>
      </c>
      <c r="N190" s="33">
        <f t="shared" si="44"/>
        <v>17432866</v>
      </c>
      <c r="O190" s="38">
        <f t="shared" si="45"/>
        <v>0.5722823846103342</v>
      </c>
      <c r="P190" s="33">
        <v>4046376</v>
      </c>
      <c r="Q190" s="33">
        <v>19196000</v>
      </c>
      <c r="R190" s="33">
        <v>20834000</v>
      </c>
      <c r="S190" s="33">
        <v>15030402</v>
      </c>
      <c r="T190" s="38">
        <f t="shared" si="46"/>
        <v>0.72143621004127867</v>
      </c>
      <c r="U190" s="38">
        <f t="shared" si="47"/>
        <v>0.3428334391069936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209254831</v>
      </c>
      <c r="E191" s="34">
        <f>SUM(E186:E190)</f>
        <v>211295933</v>
      </c>
      <c r="F191" s="34">
        <f>SUM(F186:F190)</f>
        <v>32889406</v>
      </c>
      <c r="G191" s="39">
        <f t="shared" si="40"/>
        <v>0.15717393879427327</v>
      </c>
      <c r="H191" s="34">
        <f>SUM(H186:H190)</f>
        <v>36263713</v>
      </c>
      <c r="I191" s="39">
        <f t="shared" si="41"/>
        <v>0.1732992869349812</v>
      </c>
      <c r="J191" s="34">
        <f>SUM(J186:J190)</f>
        <v>36171664</v>
      </c>
      <c r="K191" s="39">
        <f t="shared" si="42"/>
        <v>0.17118958934245082</v>
      </c>
      <c r="L191" s="34">
        <f>SUM(L186:L190)</f>
        <v>39556316</v>
      </c>
      <c r="M191" s="39">
        <f t="shared" si="43"/>
        <v>0.18720812766424613</v>
      </c>
      <c r="N191" s="34">
        <f t="shared" si="44"/>
        <v>144881099</v>
      </c>
      <c r="O191" s="39">
        <f t="shared" si="45"/>
        <v>0.68567859751469995</v>
      </c>
      <c r="P191" s="34">
        <f>SUM(P186:P190)</f>
        <v>34361469</v>
      </c>
      <c r="Q191" s="34">
        <f>SUM(Q186:Q190)</f>
        <v>173988554</v>
      </c>
      <c r="R191" s="34">
        <f>SUM(R186:R190)</f>
        <v>167719638</v>
      </c>
      <c r="S191" s="34">
        <f>SUM(S186:S190)</f>
        <v>133041375</v>
      </c>
      <c r="T191" s="39">
        <f t="shared" si="46"/>
        <v>0.7932367168595964</v>
      </c>
      <c r="U191" s="39">
        <f t="shared" si="47"/>
        <v>0.15118233158192385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14414607</v>
      </c>
      <c r="E192" s="33">
        <v>8009394</v>
      </c>
      <c r="F192" s="33">
        <v>1477278</v>
      </c>
      <c r="G192" s="38">
        <f t="shared" si="40"/>
        <v>0.10248479198912604</v>
      </c>
      <c r="H192" s="33">
        <v>1490730</v>
      </c>
      <c r="I192" s="38">
        <f t="shared" si="41"/>
        <v>0.10341801202072315</v>
      </c>
      <c r="J192" s="33">
        <v>1468249</v>
      </c>
      <c r="K192" s="38">
        <f t="shared" si="42"/>
        <v>0.18331586634394562</v>
      </c>
      <c r="L192" s="33">
        <v>1734766</v>
      </c>
      <c r="M192" s="38">
        <f t="shared" si="43"/>
        <v>0.21659141752796779</v>
      </c>
      <c r="N192" s="33">
        <f t="shared" si="44"/>
        <v>6171023</v>
      </c>
      <c r="O192" s="38">
        <f t="shared" si="45"/>
        <v>0.77047314690724422</v>
      </c>
      <c r="P192" s="33">
        <v>1350190</v>
      </c>
      <c r="Q192" s="33">
        <v>8241288</v>
      </c>
      <c r="R192" s="33">
        <v>13158708</v>
      </c>
      <c r="S192" s="33">
        <v>6119966</v>
      </c>
      <c r="T192" s="38">
        <f t="shared" si="46"/>
        <v>0.46508866979949703</v>
      </c>
      <c r="U192" s="38">
        <f t="shared" si="47"/>
        <v>0.28483102378183811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16025056</v>
      </c>
      <c r="E193" s="33">
        <v>17030855</v>
      </c>
      <c r="F193" s="33">
        <v>3241022</v>
      </c>
      <c r="G193" s="38">
        <f t="shared" si="40"/>
        <v>0.20224715595377638</v>
      </c>
      <c r="H193" s="33">
        <v>4216252</v>
      </c>
      <c r="I193" s="38">
        <f t="shared" si="41"/>
        <v>0.26310372955950978</v>
      </c>
      <c r="J193" s="33">
        <v>3479503</v>
      </c>
      <c r="K193" s="38">
        <f t="shared" si="42"/>
        <v>0.2043058319737911</v>
      </c>
      <c r="L193" s="33">
        <v>3912866</v>
      </c>
      <c r="M193" s="38">
        <f t="shared" si="43"/>
        <v>0.22975158910107565</v>
      </c>
      <c r="N193" s="33">
        <f t="shared" si="44"/>
        <v>14849643</v>
      </c>
      <c r="O193" s="38">
        <f t="shared" si="45"/>
        <v>0.87192586631733993</v>
      </c>
      <c r="P193" s="33">
        <v>3352471</v>
      </c>
      <c r="Q193" s="33">
        <v>16532744</v>
      </c>
      <c r="R193" s="33">
        <v>16616731</v>
      </c>
      <c r="S193" s="33">
        <v>11530947</v>
      </c>
      <c r="T193" s="38">
        <f t="shared" si="46"/>
        <v>0.69393594925500091</v>
      </c>
      <c r="U193" s="38">
        <f t="shared" si="47"/>
        <v>0.16715879123190036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21507816</v>
      </c>
      <c r="E194" s="33">
        <v>22207816</v>
      </c>
      <c r="F194" s="33">
        <v>3556275</v>
      </c>
      <c r="G194" s="38">
        <f t="shared" si="40"/>
        <v>0.16534802975811211</v>
      </c>
      <c r="H194" s="33">
        <v>3433647</v>
      </c>
      <c r="I194" s="38">
        <f t="shared" si="41"/>
        <v>0.1596464745653394</v>
      </c>
      <c r="J194" s="33">
        <v>3149707</v>
      </c>
      <c r="K194" s="38">
        <f t="shared" si="42"/>
        <v>0.14182875974836967</v>
      </c>
      <c r="L194" s="33">
        <v>3142763</v>
      </c>
      <c r="M194" s="38">
        <f t="shared" si="43"/>
        <v>0.14151607704242505</v>
      </c>
      <c r="N194" s="33">
        <f t="shared" si="44"/>
        <v>13282392</v>
      </c>
      <c r="O194" s="38">
        <f t="shared" si="45"/>
        <v>0.59809537326858253</v>
      </c>
      <c r="P194" s="33">
        <v>3282128</v>
      </c>
      <c r="Q194" s="33">
        <v>14690580</v>
      </c>
      <c r="R194" s="33">
        <v>14558768</v>
      </c>
      <c r="S194" s="33">
        <v>12772356</v>
      </c>
      <c r="T194" s="38">
        <f t="shared" si="46"/>
        <v>0.87729648552679729</v>
      </c>
      <c r="U194" s="38">
        <f t="shared" si="47"/>
        <v>-4.2461780893371603E-2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42247296</v>
      </c>
      <c r="E195" s="33">
        <v>38453281</v>
      </c>
      <c r="F195" s="33">
        <v>7946005</v>
      </c>
      <c r="G195" s="38">
        <f t="shared" si="40"/>
        <v>0.18808316158269633</v>
      </c>
      <c r="H195" s="33">
        <v>6841421</v>
      </c>
      <c r="I195" s="38">
        <f t="shared" si="41"/>
        <v>0.16193748825960363</v>
      </c>
      <c r="J195" s="33">
        <v>9627809</v>
      </c>
      <c r="K195" s="38">
        <f t="shared" si="42"/>
        <v>0.25037678839420752</v>
      </c>
      <c r="L195" s="33">
        <v>6920676</v>
      </c>
      <c r="M195" s="38">
        <f t="shared" si="43"/>
        <v>0.1799762158136779</v>
      </c>
      <c r="N195" s="33">
        <f t="shared" si="44"/>
        <v>31335911</v>
      </c>
      <c r="O195" s="38">
        <f t="shared" si="45"/>
        <v>0.81490864199598467</v>
      </c>
      <c r="P195" s="33">
        <v>6315027</v>
      </c>
      <c r="Q195" s="33">
        <v>47796664</v>
      </c>
      <c r="R195" s="33">
        <v>44072959</v>
      </c>
      <c r="S195" s="33">
        <v>24837461</v>
      </c>
      <c r="T195" s="38">
        <f t="shared" si="46"/>
        <v>0.56355328899064849</v>
      </c>
      <c r="U195" s="38">
        <f t="shared" si="47"/>
        <v>9.5906003252242522E-2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26497314</v>
      </c>
      <c r="E196" s="33">
        <v>25545350</v>
      </c>
      <c r="F196" s="33">
        <v>4694620</v>
      </c>
      <c r="G196" s="38">
        <f t="shared" si="40"/>
        <v>0.17717342972951899</v>
      </c>
      <c r="H196" s="33">
        <v>5210788</v>
      </c>
      <c r="I196" s="38">
        <f t="shared" si="41"/>
        <v>0.19665344193000089</v>
      </c>
      <c r="J196" s="33">
        <v>5880760</v>
      </c>
      <c r="K196" s="38">
        <f t="shared" si="42"/>
        <v>0.23020862896769861</v>
      </c>
      <c r="L196" s="33">
        <v>4888217</v>
      </c>
      <c r="M196" s="38">
        <f t="shared" si="43"/>
        <v>0.19135447351474927</v>
      </c>
      <c r="N196" s="33">
        <f t="shared" si="44"/>
        <v>20674385</v>
      </c>
      <c r="O196" s="38">
        <f t="shared" si="45"/>
        <v>0.80932087444485978</v>
      </c>
      <c r="P196" s="33">
        <v>1860667</v>
      </c>
      <c r="Q196" s="33">
        <v>21362880</v>
      </c>
      <c r="R196" s="33">
        <v>21266380</v>
      </c>
      <c r="S196" s="33">
        <v>6220048</v>
      </c>
      <c r="T196" s="38">
        <f t="shared" si="46"/>
        <v>0.29248268863812271</v>
      </c>
      <c r="U196" s="38">
        <f t="shared" si="47"/>
        <v>1.6271315608864994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11923545</v>
      </c>
      <c r="E197" s="33">
        <v>13203344</v>
      </c>
      <c r="F197" s="33">
        <v>2662450</v>
      </c>
      <c r="G197" s="38">
        <f t="shared" si="40"/>
        <v>0.2232934919942014</v>
      </c>
      <c r="H197" s="33">
        <v>3268226</v>
      </c>
      <c r="I197" s="38">
        <f t="shared" si="41"/>
        <v>0.27409851684209685</v>
      </c>
      <c r="J197" s="33">
        <v>1983499</v>
      </c>
      <c r="K197" s="38">
        <f t="shared" si="42"/>
        <v>0.1502270182462867</v>
      </c>
      <c r="L197" s="33">
        <v>2711084</v>
      </c>
      <c r="M197" s="38">
        <f t="shared" si="43"/>
        <v>0.20533313378792525</v>
      </c>
      <c r="N197" s="33">
        <f t="shared" si="44"/>
        <v>10625259</v>
      </c>
      <c r="O197" s="38">
        <f t="shared" si="45"/>
        <v>0.80473999617066705</v>
      </c>
      <c r="P197" s="33">
        <v>6701415</v>
      </c>
      <c r="Q197" s="33">
        <v>18035568</v>
      </c>
      <c r="R197" s="33">
        <v>17608131</v>
      </c>
      <c r="S197" s="33">
        <v>14799171</v>
      </c>
      <c r="T197" s="38">
        <f t="shared" si="46"/>
        <v>0.84047369933810689</v>
      </c>
      <c r="U197" s="38">
        <f t="shared" si="47"/>
        <v>-0.59544603639679083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132615634</v>
      </c>
      <c r="E198" s="34">
        <f>SUM(E192:E197)</f>
        <v>124450040</v>
      </c>
      <c r="F198" s="34">
        <f>SUM(F192:F197)</f>
        <v>23577650</v>
      </c>
      <c r="G198" s="39">
        <f t="shared" si="40"/>
        <v>0.17778936984156785</v>
      </c>
      <c r="H198" s="34">
        <f>SUM(H192:H197)</f>
        <v>24461064</v>
      </c>
      <c r="I198" s="39">
        <f t="shared" si="41"/>
        <v>0.18445083179257735</v>
      </c>
      <c r="J198" s="34">
        <f>SUM(J192:J197)</f>
        <v>25589527</v>
      </c>
      <c r="K198" s="39">
        <f t="shared" si="42"/>
        <v>0.20562088208248064</v>
      </c>
      <c r="L198" s="34">
        <f>SUM(L192:L197)</f>
        <v>23310372</v>
      </c>
      <c r="M198" s="39">
        <f t="shared" si="43"/>
        <v>0.18730706715723033</v>
      </c>
      <c r="N198" s="34">
        <f t="shared" si="44"/>
        <v>96938613</v>
      </c>
      <c r="O198" s="39">
        <f t="shared" si="45"/>
        <v>0.77893597302178452</v>
      </c>
      <c r="P198" s="34">
        <f>SUM(P192:P197)</f>
        <v>22861898</v>
      </c>
      <c r="Q198" s="34">
        <f>SUM(Q192:Q197)</f>
        <v>126659724</v>
      </c>
      <c r="R198" s="34">
        <f>SUM(R192:R197)</f>
        <v>127281677</v>
      </c>
      <c r="S198" s="34">
        <f>SUM(S192:S197)</f>
        <v>76279949</v>
      </c>
      <c r="T198" s="39">
        <f t="shared" si="46"/>
        <v>0.59930031405855844</v>
      </c>
      <c r="U198" s="39">
        <f t="shared" si="47"/>
        <v>1.961665649982347E-2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12966881</v>
      </c>
      <c r="E199" s="33">
        <v>13576252</v>
      </c>
      <c r="F199" s="33">
        <v>1014028</v>
      </c>
      <c r="G199" s="38">
        <f t="shared" si="40"/>
        <v>7.8201380887200245E-2</v>
      </c>
      <c r="H199" s="33">
        <v>1608426</v>
      </c>
      <c r="I199" s="38">
        <f t="shared" si="41"/>
        <v>0.12404108590184486</v>
      </c>
      <c r="J199" s="33">
        <v>1701630</v>
      </c>
      <c r="K199" s="38">
        <f t="shared" si="42"/>
        <v>0.12533871645871039</v>
      </c>
      <c r="L199" s="33">
        <v>2032888</v>
      </c>
      <c r="M199" s="38">
        <f t="shared" si="43"/>
        <v>0.14973852871911925</v>
      </c>
      <c r="N199" s="33">
        <f t="shared" si="44"/>
        <v>6356972</v>
      </c>
      <c r="O199" s="38">
        <f t="shared" si="45"/>
        <v>0.4682420450062359</v>
      </c>
      <c r="P199" s="33">
        <v>1011458</v>
      </c>
      <c r="Q199" s="33">
        <v>11585744</v>
      </c>
      <c r="R199" s="33">
        <v>11729432</v>
      </c>
      <c r="S199" s="33">
        <v>4639380</v>
      </c>
      <c r="T199" s="38">
        <f t="shared" si="46"/>
        <v>0.39553321934088537</v>
      </c>
      <c r="U199" s="38">
        <f t="shared" si="47"/>
        <v>1.0098590351749652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17950464</v>
      </c>
      <c r="E200" s="33">
        <v>14187524</v>
      </c>
      <c r="F200" s="33">
        <v>2811415</v>
      </c>
      <c r="G200" s="38">
        <f t="shared" si="40"/>
        <v>0.15662074250559763</v>
      </c>
      <c r="H200" s="33">
        <v>3850854</v>
      </c>
      <c r="I200" s="38">
        <f t="shared" si="41"/>
        <v>0.21452671084156932</v>
      </c>
      <c r="J200" s="33">
        <v>3288871</v>
      </c>
      <c r="K200" s="38">
        <f t="shared" si="42"/>
        <v>0.23181430389122162</v>
      </c>
      <c r="L200" s="33">
        <v>3835898</v>
      </c>
      <c r="M200" s="38">
        <f t="shared" si="43"/>
        <v>0.27037120783020352</v>
      </c>
      <c r="N200" s="33">
        <f t="shared" si="44"/>
        <v>13787038</v>
      </c>
      <c r="O200" s="38">
        <f t="shared" si="45"/>
        <v>0.97177195964567176</v>
      </c>
      <c r="P200" s="33">
        <v>2620417</v>
      </c>
      <c r="Q200" s="33">
        <v>16561471</v>
      </c>
      <c r="R200" s="33">
        <v>13821071</v>
      </c>
      <c r="S200" s="33">
        <v>11838262</v>
      </c>
      <c r="T200" s="38">
        <f t="shared" si="46"/>
        <v>0.85653723940785775</v>
      </c>
      <c r="U200" s="38">
        <f t="shared" si="47"/>
        <v>0.46385021925899572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16471451</v>
      </c>
      <c r="E201" s="33">
        <v>17471449</v>
      </c>
      <c r="F201" s="33">
        <v>2702339</v>
      </c>
      <c r="G201" s="38">
        <f t="shared" si="40"/>
        <v>0.16406198822435256</v>
      </c>
      <c r="H201" s="33">
        <v>2756764</v>
      </c>
      <c r="I201" s="38">
        <f t="shared" si="41"/>
        <v>0.16736619014317561</v>
      </c>
      <c r="J201" s="33">
        <v>2844469</v>
      </c>
      <c r="K201" s="38">
        <f t="shared" si="42"/>
        <v>0.16280670252364302</v>
      </c>
      <c r="L201" s="33">
        <v>2444013</v>
      </c>
      <c r="M201" s="38">
        <f t="shared" si="43"/>
        <v>0.13988610790095315</v>
      </c>
      <c r="N201" s="33">
        <f t="shared" si="44"/>
        <v>10747585</v>
      </c>
      <c r="O201" s="38">
        <f t="shared" si="45"/>
        <v>0.61515132488438706</v>
      </c>
      <c r="P201" s="33">
        <v>3590499</v>
      </c>
      <c r="Q201" s="33">
        <v>11806160</v>
      </c>
      <c r="R201" s="33">
        <v>18437741</v>
      </c>
      <c r="S201" s="33">
        <v>31812944</v>
      </c>
      <c r="T201" s="38">
        <f t="shared" si="46"/>
        <v>1.7254252568142703</v>
      </c>
      <c r="U201" s="38">
        <f t="shared" si="47"/>
        <v>-0.3193110484085917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19267641</v>
      </c>
      <c r="E202" s="33">
        <v>17634259</v>
      </c>
      <c r="F202" s="33">
        <v>2423107</v>
      </c>
      <c r="G202" s="38">
        <f t="shared" si="40"/>
        <v>0.12576043948504126</v>
      </c>
      <c r="H202" s="33">
        <v>1651440</v>
      </c>
      <c r="I202" s="38">
        <f t="shared" si="41"/>
        <v>8.5710544430426125E-2</v>
      </c>
      <c r="J202" s="33">
        <v>2144626</v>
      </c>
      <c r="K202" s="38">
        <f t="shared" si="42"/>
        <v>0.12161701832779025</v>
      </c>
      <c r="L202" s="33">
        <v>6967561</v>
      </c>
      <c r="M202" s="38">
        <f t="shared" si="43"/>
        <v>0.39511504282657978</v>
      </c>
      <c r="N202" s="33">
        <f t="shared" si="44"/>
        <v>13186734</v>
      </c>
      <c r="O202" s="38">
        <f t="shared" si="45"/>
        <v>0.74779065000689848</v>
      </c>
      <c r="P202" s="33">
        <v>2562104</v>
      </c>
      <c r="Q202" s="33">
        <v>15059884</v>
      </c>
      <c r="R202" s="33">
        <v>12301355</v>
      </c>
      <c r="S202" s="33">
        <v>9084608</v>
      </c>
      <c r="T202" s="38">
        <f t="shared" si="46"/>
        <v>0.73850466066543075</v>
      </c>
      <c r="U202" s="38">
        <f t="shared" si="47"/>
        <v>1.7194684524906094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21172858</v>
      </c>
      <c r="E203" s="33">
        <v>21499194</v>
      </c>
      <c r="F203" s="33">
        <v>3229813</v>
      </c>
      <c r="G203" s="38">
        <f t="shared" si="40"/>
        <v>0.15254497054672544</v>
      </c>
      <c r="H203" s="33">
        <v>3171932</v>
      </c>
      <c r="I203" s="38">
        <f t="shared" si="41"/>
        <v>0.14981123474214014</v>
      </c>
      <c r="J203" s="33">
        <v>3264225</v>
      </c>
      <c r="K203" s="38">
        <f t="shared" si="42"/>
        <v>0.15183011046832731</v>
      </c>
      <c r="L203" s="33">
        <v>3316200</v>
      </c>
      <c r="M203" s="38">
        <f t="shared" si="43"/>
        <v>0.15424764295814997</v>
      </c>
      <c r="N203" s="33">
        <f t="shared" si="44"/>
        <v>12982170</v>
      </c>
      <c r="O203" s="38">
        <f t="shared" si="45"/>
        <v>0.60384449761232906</v>
      </c>
      <c r="P203" s="33">
        <v>3275218</v>
      </c>
      <c r="Q203" s="33">
        <v>14690010</v>
      </c>
      <c r="R203" s="33">
        <v>16190010</v>
      </c>
      <c r="S203" s="33">
        <v>12511982</v>
      </c>
      <c r="T203" s="38">
        <f t="shared" si="46"/>
        <v>0.77282114093814647</v>
      </c>
      <c r="U203" s="38">
        <f t="shared" si="47"/>
        <v>1.2512754876163878E-2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87829295</v>
      </c>
      <c r="E204" s="34">
        <f>SUM(E199:E203)</f>
        <v>84368678</v>
      </c>
      <c r="F204" s="34">
        <f>SUM(F199:F203)</f>
        <v>12180702</v>
      </c>
      <c r="G204" s="39">
        <f t="shared" si="40"/>
        <v>0.13868609556754383</v>
      </c>
      <c r="H204" s="34">
        <f>SUM(H199:H203)</f>
        <v>13039416</v>
      </c>
      <c r="I204" s="39">
        <f t="shared" si="41"/>
        <v>0.1484631750715977</v>
      </c>
      <c r="J204" s="34">
        <f>SUM(J199:J203)</f>
        <v>13243821</v>
      </c>
      <c r="K204" s="39">
        <f t="shared" si="42"/>
        <v>0.15697556621664738</v>
      </c>
      <c r="L204" s="34">
        <f>SUM(L199:L203)</f>
        <v>18596560</v>
      </c>
      <c r="M204" s="39">
        <f t="shared" si="43"/>
        <v>0.2204201895874201</v>
      </c>
      <c r="N204" s="34">
        <f t="shared" si="44"/>
        <v>57060499</v>
      </c>
      <c r="O204" s="39">
        <f t="shared" si="45"/>
        <v>0.67632325588887388</v>
      </c>
      <c r="P204" s="34">
        <f>SUM(P199:P203)</f>
        <v>13059696</v>
      </c>
      <c r="Q204" s="34">
        <f>SUM(Q199:Q203)</f>
        <v>69703269</v>
      </c>
      <c r="R204" s="34">
        <f>SUM(R199:R203)</f>
        <v>72479609</v>
      </c>
      <c r="S204" s="34">
        <f>SUM(S199:S203)</f>
        <v>69887176</v>
      </c>
      <c r="T204" s="39">
        <f t="shared" si="46"/>
        <v>0.96423224358177761</v>
      </c>
      <c r="U204" s="39">
        <f t="shared" si="47"/>
        <v>0.42396576459360147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863081004</v>
      </c>
      <c r="E205" s="34">
        <f>SUM(E173:E178,E180:E184,E186:E190,E192:E197,E199:E203)</f>
        <v>809908966</v>
      </c>
      <c r="F205" s="34">
        <f>SUM(F173:F178,F180:F184,F186:F190,F192:F197,F199:F203)</f>
        <v>136041841</v>
      </c>
      <c r="G205" s="39">
        <f t="shared" si="40"/>
        <v>0.15762349115495072</v>
      </c>
      <c r="H205" s="34">
        <f>SUM(H173:H178,H180:H184,H186:H190,H192:H197,H199:H203)</f>
        <v>144512226</v>
      </c>
      <c r="I205" s="39">
        <f t="shared" si="41"/>
        <v>0.16743761631903556</v>
      </c>
      <c r="J205" s="34">
        <f>SUM(J173:J178,J180:J184,J186:J190,J192:J197,J199:J203)</f>
        <v>164658277</v>
      </c>
      <c r="K205" s="39">
        <f t="shared" si="42"/>
        <v>0.20330467239203276</v>
      </c>
      <c r="L205" s="34">
        <f>SUM(L173:L178,L180:L184,L186:L190,L192:L197,L199:L203)</f>
        <v>175743502</v>
      </c>
      <c r="M205" s="39">
        <f t="shared" si="43"/>
        <v>0.21699167360495672</v>
      </c>
      <c r="N205" s="34">
        <f t="shared" si="44"/>
        <v>620955846</v>
      </c>
      <c r="O205" s="39">
        <f t="shared" si="45"/>
        <v>0.76669832298164731</v>
      </c>
      <c r="P205" s="34">
        <f>SUM(P173:P178,P180:P184,P186:P190,P192:P197,P199:P203)</f>
        <v>149641524</v>
      </c>
      <c r="Q205" s="34">
        <f>SUM(Q173:Q178,Q180:Q184,Q186:Q190,Q192:Q197,Q199:Q203)</f>
        <v>753556783</v>
      </c>
      <c r="R205" s="34">
        <f>SUM(R173:R178,R180:R184,R186:R190,R192:R197,R199:R203)</f>
        <v>771156422</v>
      </c>
      <c r="S205" s="34">
        <f>SUM(S173:S178,S180:S184,S186:S190,S192:S197,S199:S203)</f>
        <v>560084487</v>
      </c>
      <c r="T205" s="39">
        <f t="shared" si="46"/>
        <v>0.7262916718600575</v>
      </c>
      <c r="U205" s="39">
        <f t="shared" si="47"/>
        <v>0.1744300465691595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21227184</v>
      </c>
      <c r="E208" s="33">
        <v>17402698</v>
      </c>
      <c r="F208" s="33">
        <v>3836885</v>
      </c>
      <c r="G208" s="38">
        <f t="shared" ref="G208:G231" si="48">IF(($D208     =0),0,($F208     /$D208     ))</f>
        <v>0.1807533679455551</v>
      </c>
      <c r="H208" s="33">
        <v>3151799</v>
      </c>
      <c r="I208" s="38">
        <f t="shared" ref="I208:I231" si="49">IF(($D208     =0),0,($H208     /$D208     ))</f>
        <v>0.14847937437203163</v>
      </c>
      <c r="J208" s="33">
        <v>5887276</v>
      </c>
      <c r="K208" s="38">
        <f t="shared" ref="K208:K231" si="50">IF(($E208     =0),0,($J208     /$E208     ))</f>
        <v>0.33829673996526288</v>
      </c>
      <c r="L208" s="33">
        <v>5579534</v>
      </c>
      <c r="M208" s="38">
        <f t="shared" ref="M208:M231" si="51">IF(($E208     =0),0,($L208     /$E208     ))</f>
        <v>0.32061316009735963</v>
      </c>
      <c r="N208" s="33">
        <f t="shared" ref="N208:N231" si="52">$F208     +$H208     +$J208     +$L208</f>
        <v>18455494</v>
      </c>
      <c r="O208" s="38">
        <f t="shared" ref="O208:O231" si="53">IF(($E208     =0),0,($N208     /$E208     ))</f>
        <v>1.0604961368633761</v>
      </c>
      <c r="P208" s="33">
        <v>4464044</v>
      </c>
      <c r="Q208" s="33">
        <v>21970429</v>
      </c>
      <c r="R208" s="33">
        <v>20616429</v>
      </c>
      <c r="S208" s="33">
        <v>12408471</v>
      </c>
      <c r="T208" s="38">
        <f t="shared" ref="T208:T231" si="54">IF(($R208     =0),0,($S208     /$R208     ))</f>
        <v>0.60187295287656262</v>
      </c>
      <c r="U208" s="38">
        <f t="shared" ref="U208:U231" si="55">IF(($P208     =0),0,(($L208     /$P208     )-1))</f>
        <v>0.24988328968083651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24875529</v>
      </c>
      <c r="E209" s="33">
        <v>16847546</v>
      </c>
      <c r="F209" s="33">
        <v>2880576</v>
      </c>
      <c r="G209" s="38">
        <f t="shared" si="48"/>
        <v>0.11579958761882009</v>
      </c>
      <c r="H209" s="33">
        <v>3474384</v>
      </c>
      <c r="I209" s="38">
        <f t="shared" si="49"/>
        <v>0.13967075835854587</v>
      </c>
      <c r="J209" s="33">
        <v>3455570</v>
      </c>
      <c r="K209" s="38">
        <f t="shared" si="50"/>
        <v>0.20510820982474243</v>
      </c>
      <c r="L209" s="33">
        <v>3367421</v>
      </c>
      <c r="M209" s="38">
        <f t="shared" si="51"/>
        <v>0.19987605316525031</v>
      </c>
      <c r="N209" s="33">
        <f t="shared" si="52"/>
        <v>13177951</v>
      </c>
      <c r="O209" s="38">
        <f t="shared" si="53"/>
        <v>0.78218815962870791</v>
      </c>
      <c r="P209" s="33">
        <v>9480229</v>
      </c>
      <c r="Q209" s="33">
        <v>90067753</v>
      </c>
      <c r="R209" s="33">
        <v>86896902</v>
      </c>
      <c r="S209" s="33">
        <v>58011439</v>
      </c>
      <c r="T209" s="38">
        <f t="shared" si="54"/>
        <v>0.6675892657254916</v>
      </c>
      <c r="U209" s="38">
        <f t="shared" si="55"/>
        <v>-0.64479539471040204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14190951</v>
      </c>
      <c r="E210" s="33">
        <v>13684838</v>
      </c>
      <c r="F210" s="33">
        <v>2689066</v>
      </c>
      <c r="G210" s="38">
        <f t="shared" si="48"/>
        <v>0.18949159925927445</v>
      </c>
      <c r="H210" s="33">
        <v>3574700</v>
      </c>
      <c r="I210" s="38">
        <f t="shared" si="49"/>
        <v>0.2518999607566822</v>
      </c>
      <c r="J210" s="33">
        <v>2461417</v>
      </c>
      <c r="K210" s="38">
        <f t="shared" si="50"/>
        <v>0.17986453328859281</v>
      </c>
      <c r="L210" s="33">
        <v>7029062</v>
      </c>
      <c r="M210" s="38">
        <f t="shared" si="51"/>
        <v>0.51363867076833503</v>
      </c>
      <c r="N210" s="33">
        <f t="shared" si="52"/>
        <v>15754245</v>
      </c>
      <c r="O210" s="38">
        <f t="shared" si="53"/>
        <v>1.1512189621828186</v>
      </c>
      <c r="P210" s="33">
        <v>4086509</v>
      </c>
      <c r="Q210" s="33">
        <v>13858488</v>
      </c>
      <c r="R210" s="33">
        <v>12918071</v>
      </c>
      <c r="S210" s="33">
        <v>12787128</v>
      </c>
      <c r="T210" s="38">
        <f t="shared" si="54"/>
        <v>0.98986357947715253</v>
      </c>
      <c r="U210" s="38">
        <f t="shared" si="55"/>
        <v>0.72006521948195878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15138612</v>
      </c>
      <c r="E211" s="33">
        <v>15138612</v>
      </c>
      <c r="F211" s="33">
        <v>2493742</v>
      </c>
      <c r="G211" s="38">
        <f t="shared" si="48"/>
        <v>0.16472725504821711</v>
      </c>
      <c r="H211" s="33">
        <v>4920812</v>
      </c>
      <c r="I211" s="38">
        <f t="shared" si="49"/>
        <v>0.32505040752745362</v>
      </c>
      <c r="J211" s="33">
        <v>4326397</v>
      </c>
      <c r="K211" s="38">
        <f t="shared" si="50"/>
        <v>0.28578557928560427</v>
      </c>
      <c r="L211" s="33">
        <v>4116334</v>
      </c>
      <c r="M211" s="38">
        <f t="shared" si="51"/>
        <v>0.27190960439437911</v>
      </c>
      <c r="N211" s="33">
        <f t="shared" si="52"/>
        <v>15857285</v>
      </c>
      <c r="O211" s="38">
        <f t="shared" si="53"/>
        <v>1.0474728462556542</v>
      </c>
      <c r="P211" s="33">
        <v>12381173</v>
      </c>
      <c r="Q211" s="33">
        <v>14240496</v>
      </c>
      <c r="R211" s="33">
        <v>15740496</v>
      </c>
      <c r="S211" s="33">
        <v>13485515</v>
      </c>
      <c r="T211" s="38">
        <f t="shared" si="54"/>
        <v>0.85674015609165044</v>
      </c>
      <c r="U211" s="38">
        <f t="shared" si="55"/>
        <v>-0.66753279354064432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26039131</v>
      </c>
      <c r="E212" s="33">
        <v>22643909</v>
      </c>
      <c r="F212" s="33">
        <v>10264962</v>
      </c>
      <c r="G212" s="38">
        <f t="shared" si="48"/>
        <v>0.39421292515483713</v>
      </c>
      <c r="H212" s="33">
        <v>2680728</v>
      </c>
      <c r="I212" s="38">
        <f t="shared" si="49"/>
        <v>0.10294997939831402</v>
      </c>
      <c r="J212" s="33">
        <v>9018635</v>
      </c>
      <c r="K212" s="38">
        <f t="shared" si="50"/>
        <v>0.39828083569846534</v>
      </c>
      <c r="L212" s="33">
        <v>717641</v>
      </c>
      <c r="M212" s="38">
        <f t="shared" si="51"/>
        <v>3.1692452040855669E-2</v>
      </c>
      <c r="N212" s="33">
        <f t="shared" si="52"/>
        <v>22681966</v>
      </c>
      <c r="O212" s="38">
        <f t="shared" si="53"/>
        <v>1.0016806727142384</v>
      </c>
      <c r="P212" s="33">
        <v>214560</v>
      </c>
      <c r="Q212" s="33">
        <v>26769718</v>
      </c>
      <c r="R212" s="33">
        <v>31376742</v>
      </c>
      <c r="S212" s="33">
        <v>7078803</v>
      </c>
      <c r="T212" s="38">
        <f t="shared" si="54"/>
        <v>0.22560669300847105</v>
      </c>
      <c r="U212" s="38">
        <f t="shared" si="55"/>
        <v>2.3447101043997018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20896692</v>
      </c>
      <c r="E213" s="33">
        <v>18966740</v>
      </c>
      <c r="F213" s="33">
        <v>79136</v>
      </c>
      <c r="G213" s="38">
        <f t="shared" si="48"/>
        <v>3.7870108819137499E-3</v>
      </c>
      <c r="H213" s="33">
        <v>71046</v>
      </c>
      <c r="I213" s="38">
        <f t="shared" si="49"/>
        <v>3.3998682662308463E-3</v>
      </c>
      <c r="J213" s="33">
        <v>32655</v>
      </c>
      <c r="K213" s="38">
        <f t="shared" si="50"/>
        <v>1.7216980883377954E-3</v>
      </c>
      <c r="L213" s="33">
        <v>465516</v>
      </c>
      <c r="M213" s="38">
        <f t="shared" si="51"/>
        <v>2.454380668475447E-2</v>
      </c>
      <c r="N213" s="33">
        <f t="shared" si="52"/>
        <v>648353</v>
      </c>
      <c r="O213" s="38">
        <f t="shared" si="53"/>
        <v>3.4183681539368391E-2</v>
      </c>
      <c r="P213" s="33">
        <v>79432</v>
      </c>
      <c r="Q213" s="33">
        <v>21608304</v>
      </c>
      <c r="R213" s="33">
        <v>18809803</v>
      </c>
      <c r="S213" s="33">
        <v>294666</v>
      </c>
      <c r="T213" s="38">
        <f t="shared" si="54"/>
        <v>1.5665554817347105E-2</v>
      </c>
      <c r="U213" s="38">
        <f t="shared" si="55"/>
        <v>4.860559975828382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39353339</v>
      </c>
      <c r="E214" s="33">
        <v>37259432</v>
      </c>
      <c r="F214" s="33">
        <v>1979353</v>
      </c>
      <c r="G214" s="38">
        <f t="shared" si="48"/>
        <v>5.0296951930813294E-2</v>
      </c>
      <c r="H214" s="33">
        <v>8558179</v>
      </c>
      <c r="I214" s="38">
        <f t="shared" si="49"/>
        <v>0.2174702126292257</v>
      </c>
      <c r="J214" s="33">
        <v>8695348</v>
      </c>
      <c r="K214" s="38">
        <f t="shared" si="50"/>
        <v>0.23337306913320632</v>
      </c>
      <c r="L214" s="33">
        <v>7033451</v>
      </c>
      <c r="M214" s="38">
        <f t="shared" si="51"/>
        <v>0.18876967850717638</v>
      </c>
      <c r="N214" s="33">
        <f t="shared" si="52"/>
        <v>26266331</v>
      </c>
      <c r="O214" s="38">
        <f t="shared" si="53"/>
        <v>0.70495790166634853</v>
      </c>
      <c r="P214" s="33">
        <v>6564845</v>
      </c>
      <c r="Q214" s="33">
        <v>35683364</v>
      </c>
      <c r="R214" s="33">
        <v>36615070</v>
      </c>
      <c r="S214" s="33">
        <v>27832320</v>
      </c>
      <c r="T214" s="38">
        <f t="shared" si="54"/>
        <v>0.76013291794881177</v>
      </c>
      <c r="U214" s="38">
        <f t="shared" si="55"/>
        <v>7.1381121717268181E-2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74177720</v>
      </c>
      <c r="E215" s="33">
        <v>74759250</v>
      </c>
      <c r="F215" s="33">
        <v>14447090</v>
      </c>
      <c r="G215" s="38">
        <f t="shared" si="48"/>
        <v>0.1947631984374823</v>
      </c>
      <c r="H215" s="33">
        <v>18225056</v>
      </c>
      <c r="I215" s="38">
        <f t="shared" si="49"/>
        <v>0.24569447537616415</v>
      </c>
      <c r="J215" s="33">
        <v>20550227</v>
      </c>
      <c r="K215" s="38">
        <f t="shared" si="50"/>
        <v>0.2748854088290078</v>
      </c>
      <c r="L215" s="33">
        <v>18589359</v>
      </c>
      <c r="M215" s="38">
        <f t="shared" si="51"/>
        <v>0.24865630674465034</v>
      </c>
      <c r="N215" s="33">
        <f t="shared" si="52"/>
        <v>71811732</v>
      </c>
      <c r="O215" s="38">
        <f t="shared" si="53"/>
        <v>0.96057319997190982</v>
      </c>
      <c r="P215" s="33">
        <v>17674283</v>
      </c>
      <c r="Q215" s="33">
        <v>65044557</v>
      </c>
      <c r="R215" s="33">
        <v>63700137</v>
      </c>
      <c r="S215" s="33">
        <v>56644327</v>
      </c>
      <c r="T215" s="38">
        <f t="shared" si="54"/>
        <v>0.88923399018749361</v>
      </c>
      <c r="U215" s="38">
        <f t="shared" si="55"/>
        <v>5.177443407463822E-2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235899158</v>
      </c>
      <c r="E216" s="34">
        <f>SUM(E208:E215)</f>
        <v>216703025</v>
      </c>
      <c r="F216" s="34">
        <f>SUM(F208:F215)</f>
        <v>38670810</v>
      </c>
      <c r="G216" s="39">
        <f t="shared" si="48"/>
        <v>0.16392941088835933</v>
      </c>
      <c r="H216" s="34">
        <f>SUM(H208:H215)</f>
        <v>44656704</v>
      </c>
      <c r="I216" s="39">
        <f t="shared" si="49"/>
        <v>0.18930421108158427</v>
      </c>
      <c r="J216" s="34">
        <f>SUM(J208:J215)</f>
        <v>54427525</v>
      </c>
      <c r="K216" s="39">
        <f t="shared" si="50"/>
        <v>0.25116181465394866</v>
      </c>
      <c r="L216" s="34">
        <f>SUM(L208:L215)</f>
        <v>46898318</v>
      </c>
      <c r="M216" s="39">
        <f t="shared" si="51"/>
        <v>0.21641745887026728</v>
      </c>
      <c r="N216" s="34">
        <f t="shared" si="52"/>
        <v>184653357</v>
      </c>
      <c r="O216" s="39">
        <f t="shared" si="53"/>
        <v>0.85210327359297366</v>
      </c>
      <c r="P216" s="34">
        <f>SUM(P208:P215)</f>
        <v>54945075</v>
      </c>
      <c r="Q216" s="34">
        <f>SUM(Q208:Q215)</f>
        <v>289243109</v>
      </c>
      <c r="R216" s="34">
        <f>SUM(R208:R215)</f>
        <v>286673650</v>
      </c>
      <c r="S216" s="34">
        <f>SUM(S208:S215)</f>
        <v>188542669</v>
      </c>
      <c r="T216" s="39">
        <f t="shared" si="54"/>
        <v>0.657690963225954</v>
      </c>
      <c r="U216" s="39">
        <f t="shared" si="55"/>
        <v>-0.14645092394541281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5279736</v>
      </c>
      <c r="E217" s="33">
        <v>16669820</v>
      </c>
      <c r="F217" s="33">
        <v>1256746</v>
      </c>
      <c r="G217" s="38">
        <f t="shared" si="48"/>
        <v>0.23803197735644357</v>
      </c>
      <c r="H217" s="33">
        <v>2753787</v>
      </c>
      <c r="I217" s="38">
        <f t="shared" si="49"/>
        <v>0.52157664701416884</v>
      </c>
      <c r="J217" s="33">
        <v>3957919</v>
      </c>
      <c r="K217" s="38">
        <f t="shared" si="50"/>
        <v>0.23743021820271604</v>
      </c>
      <c r="L217" s="33">
        <v>2889475</v>
      </c>
      <c r="M217" s="38">
        <f t="shared" si="51"/>
        <v>0.17333570488463582</v>
      </c>
      <c r="N217" s="33">
        <f t="shared" si="52"/>
        <v>10857927</v>
      </c>
      <c r="O217" s="38">
        <f t="shared" si="53"/>
        <v>0.65135238412892282</v>
      </c>
      <c r="P217" s="33">
        <v>1308396</v>
      </c>
      <c r="Q217" s="33">
        <v>8525952</v>
      </c>
      <c r="R217" s="33">
        <v>6830737</v>
      </c>
      <c r="S217" s="33">
        <v>5099425</v>
      </c>
      <c r="T217" s="38">
        <f t="shared" si="54"/>
        <v>0.74654096622370325</v>
      </c>
      <c r="U217" s="38">
        <f t="shared" si="55"/>
        <v>1.2084101449408284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91491648</v>
      </c>
      <c r="E218" s="33">
        <v>83448408</v>
      </c>
      <c r="F218" s="33">
        <v>8647565</v>
      </c>
      <c r="G218" s="38">
        <f t="shared" si="48"/>
        <v>9.451753454042057E-2</v>
      </c>
      <c r="H218" s="33">
        <v>22189538</v>
      </c>
      <c r="I218" s="38">
        <f t="shared" si="49"/>
        <v>0.24253074991063664</v>
      </c>
      <c r="J218" s="33">
        <v>24622030</v>
      </c>
      <c r="K218" s="38">
        <f t="shared" si="50"/>
        <v>0.29505691708342718</v>
      </c>
      <c r="L218" s="33">
        <v>20761626</v>
      </c>
      <c r="M218" s="38">
        <f t="shared" si="51"/>
        <v>0.24879595066690788</v>
      </c>
      <c r="N218" s="33">
        <f t="shared" si="52"/>
        <v>76220759</v>
      </c>
      <c r="O218" s="38">
        <f t="shared" si="53"/>
        <v>0.91338781442061778</v>
      </c>
      <c r="P218" s="33">
        <v>19489057</v>
      </c>
      <c r="Q218" s="33">
        <v>103565243</v>
      </c>
      <c r="R218" s="33">
        <v>103565243</v>
      </c>
      <c r="S218" s="33">
        <v>74950355</v>
      </c>
      <c r="T218" s="38">
        <f t="shared" si="54"/>
        <v>0.72370182146919693</v>
      </c>
      <c r="U218" s="38">
        <f t="shared" si="55"/>
        <v>6.5296591825864114E-2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50104450</v>
      </c>
      <c r="E219" s="33">
        <v>51850743</v>
      </c>
      <c r="F219" s="33">
        <v>5024202</v>
      </c>
      <c r="G219" s="38">
        <f t="shared" si="48"/>
        <v>0.10027456643072621</v>
      </c>
      <c r="H219" s="33">
        <v>7048397</v>
      </c>
      <c r="I219" s="38">
        <f t="shared" si="49"/>
        <v>0.14067407186387637</v>
      </c>
      <c r="J219" s="33">
        <v>5192781</v>
      </c>
      <c r="K219" s="38">
        <f t="shared" si="50"/>
        <v>0.10014863239278943</v>
      </c>
      <c r="L219" s="33">
        <v>26839824</v>
      </c>
      <c r="M219" s="38">
        <f t="shared" si="51"/>
        <v>0.51763624679399478</v>
      </c>
      <c r="N219" s="33">
        <f t="shared" si="52"/>
        <v>44105204</v>
      </c>
      <c r="O219" s="38">
        <f t="shared" si="53"/>
        <v>0.85061855333490588</v>
      </c>
      <c r="P219" s="33">
        <v>9345749</v>
      </c>
      <c r="Q219" s="33">
        <v>29119732</v>
      </c>
      <c r="R219" s="33">
        <v>32336044</v>
      </c>
      <c r="S219" s="33">
        <v>24768932</v>
      </c>
      <c r="T219" s="38">
        <f t="shared" si="54"/>
        <v>0.76598522688798909</v>
      </c>
      <c r="U219" s="38">
        <f t="shared" si="55"/>
        <v>1.8718751166974417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7084224</v>
      </c>
      <c r="E220" s="33">
        <v>7084228</v>
      </c>
      <c r="F220" s="33">
        <v>3850252</v>
      </c>
      <c r="G220" s="38">
        <f t="shared" si="48"/>
        <v>0.54349664832732558</v>
      </c>
      <c r="H220" s="33">
        <v>999802</v>
      </c>
      <c r="I220" s="38">
        <f t="shared" si="49"/>
        <v>0.14113077169778934</v>
      </c>
      <c r="J220" s="33">
        <v>307586</v>
      </c>
      <c r="K220" s="38">
        <f t="shared" si="50"/>
        <v>4.3418421880266983E-2</v>
      </c>
      <c r="L220" s="33">
        <v>400071</v>
      </c>
      <c r="M220" s="38">
        <f t="shared" si="51"/>
        <v>5.6473478832132447E-2</v>
      </c>
      <c r="N220" s="33">
        <f t="shared" si="52"/>
        <v>5557711</v>
      </c>
      <c r="O220" s="38">
        <f t="shared" si="53"/>
        <v>0.78451893417320839</v>
      </c>
      <c r="P220" s="33">
        <v>4899139</v>
      </c>
      <c r="Q220" s="33">
        <v>4337544</v>
      </c>
      <c r="R220" s="33">
        <v>9043544</v>
      </c>
      <c r="S220" s="33">
        <v>8543507</v>
      </c>
      <c r="T220" s="38">
        <f t="shared" si="54"/>
        <v>0.94470784904678962</v>
      </c>
      <c r="U220" s="38">
        <f t="shared" si="55"/>
        <v>-0.91833850805212913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20430672</v>
      </c>
      <c r="E221" s="33">
        <v>20835763</v>
      </c>
      <c r="F221" s="33">
        <v>4298787</v>
      </c>
      <c r="G221" s="38">
        <f t="shared" si="48"/>
        <v>0.21040849757658486</v>
      </c>
      <c r="H221" s="33">
        <v>519091</v>
      </c>
      <c r="I221" s="38">
        <f t="shared" si="49"/>
        <v>2.540743642695649E-2</v>
      </c>
      <c r="J221" s="33">
        <v>8754922</v>
      </c>
      <c r="K221" s="38">
        <f t="shared" si="50"/>
        <v>0.42018725208191321</v>
      </c>
      <c r="L221" s="33">
        <v>5257513</v>
      </c>
      <c r="M221" s="38">
        <f t="shared" si="51"/>
        <v>0.25233119612658295</v>
      </c>
      <c r="N221" s="33">
        <f t="shared" si="52"/>
        <v>18830313</v>
      </c>
      <c r="O221" s="38">
        <f t="shared" si="53"/>
        <v>0.90374962510372192</v>
      </c>
      <c r="P221" s="33">
        <v>9442397</v>
      </c>
      <c r="Q221" s="33">
        <v>20297217</v>
      </c>
      <c r="R221" s="33">
        <v>26118013</v>
      </c>
      <c r="S221" s="33">
        <v>22378662</v>
      </c>
      <c r="T221" s="38">
        <f t="shared" si="54"/>
        <v>0.85682865691199406</v>
      </c>
      <c r="U221" s="38">
        <f t="shared" si="55"/>
        <v>-0.44320144556514618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30480930</v>
      </c>
      <c r="E222" s="33">
        <v>29540930</v>
      </c>
      <c r="F222" s="33">
        <v>-66502</v>
      </c>
      <c r="G222" s="38">
        <f t="shared" si="48"/>
        <v>-2.1817575776067201E-3</v>
      </c>
      <c r="H222" s="33">
        <v>9430651</v>
      </c>
      <c r="I222" s="38">
        <f t="shared" si="49"/>
        <v>0.30939512016201604</v>
      </c>
      <c r="J222" s="33">
        <v>8200477</v>
      </c>
      <c r="K222" s="38">
        <f t="shared" si="50"/>
        <v>0.27759711694926326</v>
      </c>
      <c r="L222" s="33">
        <v>7175243</v>
      </c>
      <c r="M222" s="38">
        <f t="shared" si="51"/>
        <v>0.24289157450357859</v>
      </c>
      <c r="N222" s="33">
        <f t="shared" si="52"/>
        <v>24739869</v>
      </c>
      <c r="O222" s="38">
        <f t="shared" si="53"/>
        <v>0.8374776623484772</v>
      </c>
      <c r="P222" s="33">
        <v>16502335</v>
      </c>
      <c r="Q222" s="33">
        <v>29086840</v>
      </c>
      <c r="R222" s="33">
        <v>33098943</v>
      </c>
      <c r="S222" s="33">
        <v>26030560</v>
      </c>
      <c r="T222" s="38">
        <f t="shared" si="54"/>
        <v>0.78644686629418947</v>
      </c>
      <c r="U222" s="38">
        <f t="shared" si="55"/>
        <v>-0.56519831890456707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252390400</v>
      </c>
      <c r="E223" s="33">
        <v>217148717</v>
      </c>
      <c r="F223" s="33">
        <v>32349003</v>
      </c>
      <c r="G223" s="38">
        <f t="shared" si="48"/>
        <v>0.12817049697611319</v>
      </c>
      <c r="H223" s="33">
        <v>37207962</v>
      </c>
      <c r="I223" s="38">
        <f t="shared" si="49"/>
        <v>0.14742225536311998</v>
      </c>
      <c r="J223" s="33">
        <v>42001234</v>
      </c>
      <c r="K223" s="38">
        <f t="shared" si="50"/>
        <v>0.19342151581765965</v>
      </c>
      <c r="L223" s="33">
        <v>52800816</v>
      </c>
      <c r="M223" s="38">
        <f t="shared" si="51"/>
        <v>0.24315509080350681</v>
      </c>
      <c r="N223" s="33">
        <f t="shared" si="52"/>
        <v>164359015</v>
      </c>
      <c r="O223" s="38">
        <f t="shared" si="53"/>
        <v>0.75689609071003627</v>
      </c>
      <c r="P223" s="33">
        <v>48656102</v>
      </c>
      <c r="Q223" s="33">
        <v>198296578</v>
      </c>
      <c r="R223" s="33">
        <v>237282266</v>
      </c>
      <c r="S223" s="33">
        <v>181355339</v>
      </c>
      <c r="T223" s="38">
        <f t="shared" si="54"/>
        <v>0.76430212024357524</v>
      </c>
      <c r="U223" s="38">
        <f t="shared" si="55"/>
        <v>8.5183848060824907E-2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457262060</v>
      </c>
      <c r="E224" s="34">
        <f>SUM(E217:E223)</f>
        <v>426578609</v>
      </c>
      <c r="F224" s="34">
        <f>SUM(F217:F223)</f>
        <v>55360053</v>
      </c>
      <c r="G224" s="39">
        <f t="shared" si="48"/>
        <v>0.12106854655730677</v>
      </c>
      <c r="H224" s="34">
        <f>SUM(H217:H223)</f>
        <v>80149228</v>
      </c>
      <c r="I224" s="39">
        <f t="shared" si="49"/>
        <v>0.17528073070396438</v>
      </c>
      <c r="J224" s="34">
        <f>SUM(J217:J223)</f>
        <v>93036949</v>
      </c>
      <c r="K224" s="39">
        <f t="shared" si="50"/>
        <v>0.21810036189601809</v>
      </c>
      <c r="L224" s="34">
        <f>SUM(L217:L223)</f>
        <v>116124568</v>
      </c>
      <c r="M224" s="39">
        <f t="shared" si="51"/>
        <v>0.27222313906509082</v>
      </c>
      <c r="N224" s="34">
        <f t="shared" si="52"/>
        <v>344670798</v>
      </c>
      <c r="O224" s="39">
        <f t="shared" si="53"/>
        <v>0.80798893973607566</v>
      </c>
      <c r="P224" s="34">
        <f>SUM(P217:P223)</f>
        <v>109643175</v>
      </c>
      <c r="Q224" s="34">
        <f>SUM(Q217:Q223)</f>
        <v>393229106</v>
      </c>
      <c r="R224" s="34">
        <f>SUM(R217:R223)</f>
        <v>448274790</v>
      </c>
      <c r="S224" s="34">
        <f>SUM(S217:S223)</f>
        <v>343126780</v>
      </c>
      <c r="T224" s="39">
        <f t="shared" si="54"/>
        <v>0.76543849365252059</v>
      </c>
      <c r="U224" s="39">
        <f t="shared" si="55"/>
        <v>5.9113510713275197E-2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31764474</v>
      </c>
      <c r="E225" s="33">
        <v>15656406</v>
      </c>
      <c r="F225" s="33">
        <v>2876527</v>
      </c>
      <c r="G225" s="38">
        <f t="shared" si="48"/>
        <v>9.0557992554827133E-2</v>
      </c>
      <c r="H225" s="33">
        <v>4786157</v>
      </c>
      <c r="I225" s="38">
        <f t="shared" si="49"/>
        <v>0.15067641290077713</v>
      </c>
      <c r="J225" s="33">
        <v>3230485</v>
      </c>
      <c r="K225" s="38">
        <f t="shared" si="50"/>
        <v>0.20633630732366037</v>
      </c>
      <c r="L225" s="33">
        <v>3832549</v>
      </c>
      <c r="M225" s="38">
        <f t="shared" si="51"/>
        <v>0.24479110978598792</v>
      </c>
      <c r="N225" s="33">
        <f t="shared" si="52"/>
        <v>14725718</v>
      </c>
      <c r="O225" s="38">
        <f t="shared" si="53"/>
        <v>0.9405554505931949</v>
      </c>
      <c r="P225" s="33">
        <v>8145884</v>
      </c>
      <c r="Q225" s="33">
        <v>37005360</v>
      </c>
      <c r="R225" s="33">
        <v>32901582</v>
      </c>
      <c r="S225" s="33">
        <v>25287822</v>
      </c>
      <c r="T225" s="38">
        <f t="shared" si="54"/>
        <v>0.76858985078589837</v>
      </c>
      <c r="U225" s="38">
        <f t="shared" si="55"/>
        <v>-0.5295109775685487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49650366</v>
      </c>
      <c r="E226" s="33">
        <v>42320873</v>
      </c>
      <c r="F226" s="33">
        <v>8584623</v>
      </c>
      <c r="G226" s="38">
        <f t="shared" si="48"/>
        <v>0.17290150489525091</v>
      </c>
      <c r="H226" s="33">
        <v>9914355</v>
      </c>
      <c r="I226" s="38">
        <f t="shared" si="49"/>
        <v>0.1996834222732618</v>
      </c>
      <c r="J226" s="33">
        <v>5819334</v>
      </c>
      <c r="K226" s="38">
        <f t="shared" si="50"/>
        <v>0.13750505572037702</v>
      </c>
      <c r="L226" s="33">
        <v>14767243</v>
      </c>
      <c r="M226" s="38">
        <f t="shared" si="51"/>
        <v>0.34893521690821455</v>
      </c>
      <c r="N226" s="33">
        <f t="shared" si="52"/>
        <v>39085555</v>
      </c>
      <c r="O226" s="38">
        <f t="shared" si="53"/>
        <v>0.92355266395378943</v>
      </c>
      <c r="P226" s="33">
        <v>9401206</v>
      </c>
      <c r="Q226" s="33">
        <v>44984259</v>
      </c>
      <c r="R226" s="33">
        <v>43386240</v>
      </c>
      <c r="S226" s="33">
        <v>34453013</v>
      </c>
      <c r="T226" s="38">
        <f t="shared" si="54"/>
        <v>0.79409999575902401</v>
      </c>
      <c r="U226" s="38">
        <f t="shared" si="55"/>
        <v>0.5707817699133495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93733437</v>
      </c>
      <c r="E227" s="33">
        <v>94739312</v>
      </c>
      <c r="F227" s="33">
        <v>16414300</v>
      </c>
      <c r="G227" s="38">
        <f t="shared" si="48"/>
        <v>0.17511680490282247</v>
      </c>
      <c r="H227" s="33">
        <v>23043879</v>
      </c>
      <c r="I227" s="38">
        <f t="shared" si="49"/>
        <v>0.24584480989425364</v>
      </c>
      <c r="J227" s="33">
        <v>13337795</v>
      </c>
      <c r="K227" s="38">
        <f t="shared" si="50"/>
        <v>0.14078416571148417</v>
      </c>
      <c r="L227" s="33">
        <v>16167732</v>
      </c>
      <c r="M227" s="38">
        <f t="shared" si="51"/>
        <v>0.17065494416932223</v>
      </c>
      <c r="N227" s="33">
        <f t="shared" si="52"/>
        <v>68963706</v>
      </c>
      <c r="O227" s="38">
        <f t="shared" si="53"/>
        <v>0.72793125202344722</v>
      </c>
      <c r="P227" s="33">
        <v>10609317</v>
      </c>
      <c r="Q227" s="33">
        <v>78026048</v>
      </c>
      <c r="R227" s="33">
        <v>81673124</v>
      </c>
      <c r="S227" s="33">
        <v>51720107</v>
      </c>
      <c r="T227" s="38">
        <f t="shared" si="54"/>
        <v>0.63325736138120536</v>
      </c>
      <c r="U227" s="38">
        <f t="shared" si="55"/>
        <v>0.5239182691967823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124177426</v>
      </c>
      <c r="E228" s="33">
        <v>118729602</v>
      </c>
      <c r="F228" s="33">
        <v>23898565</v>
      </c>
      <c r="G228" s="38">
        <f t="shared" si="48"/>
        <v>0.19245498775276595</v>
      </c>
      <c r="H228" s="33">
        <v>27153715</v>
      </c>
      <c r="I228" s="38">
        <f t="shared" si="49"/>
        <v>0.21866868942830237</v>
      </c>
      <c r="J228" s="33">
        <v>38566279</v>
      </c>
      <c r="K228" s="38">
        <f t="shared" si="50"/>
        <v>0.32482446121566211</v>
      </c>
      <c r="L228" s="33">
        <v>21490481</v>
      </c>
      <c r="M228" s="38">
        <f t="shared" si="51"/>
        <v>0.18100356303729545</v>
      </c>
      <c r="N228" s="33">
        <f t="shared" si="52"/>
        <v>111109040</v>
      </c>
      <c r="O228" s="38">
        <f t="shared" si="53"/>
        <v>0.93581582123049645</v>
      </c>
      <c r="P228" s="33">
        <v>26026216</v>
      </c>
      <c r="Q228" s="33">
        <v>116009339</v>
      </c>
      <c r="R228" s="33">
        <v>125628339</v>
      </c>
      <c r="S228" s="33">
        <v>102159943</v>
      </c>
      <c r="T228" s="38">
        <f t="shared" si="54"/>
        <v>0.8131918627054362</v>
      </c>
      <c r="U228" s="38">
        <f t="shared" si="55"/>
        <v>-0.1742756227028931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54163071</v>
      </c>
      <c r="E229" s="33">
        <v>49618048</v>
      </c>
      <c r="F229" s="33">
        <v>9909159</v>
      </c>
      <c r="G229" s="38">
        <f t="shared" si="48"/>
        <v>0.18295046453329797</v>
      </c>
      <c r="H229" s="33">
        <v>12361463</v>
      </c>
      <c r="I229" s="38">
        <f t="shared" si="49"/>
        <v>0.22822677465980465</v>
      </c>
      <c r="J229" s="33">
        <v>11263964</v>
      </c>
      <c r="K229" s="38">
        <f t="shared" si="50"/>
        <v>0.22701344478525234</v>
      </c>
      <c r="L229" s="33">
        <v>11650488</v>
      </c>
      <c r="M229" s="38">
        <f t="shared" si="51"/>
        <v>0.23480343281541427</v>
      </c>
      <c r="N229" s="33">
        <f t="shared" si="52"/>
        <v>45185074</v>
      </c>
      <c r="O229" s="38">
        <f t="shared" si="53"/>
        <v>0.91065803314148919</v>
      </c>
      <c r="P229" s="33">
        <v>11283930</v>
      </c>
      <c r="Q229" s="33">
        <v>49941673</v>
      </c>
      <c r="R229" s="33">
        <v>57511442</v>
      </c>
      <c r="S229" s="33">
        <v>44276641</v>
      </c>
      <c r="T229" s="38">
        <f t="shared" si="54"/>
        <v>0.76987534063221719</v>
      </c>
      <c r="U229" s="38">
        <f t="shared" si="55"/>
        <v>3.2484958697900357E-2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353488774</v>
      </c>
      <c r="E230" s="34">
        <f>SUM(E225:E229)</f>
        <v>321064241</v>
      </c>
      <c r="F230" s="34">
        <f>SUM(F225:F229)</f>
        <v>61683174</v>
      </c>
      <c r="G230" s="39">
        <f t="shared" si="48"/>
        <v>0.17449825436323474</v>
      </c>
      <c r="H230" s="34">
        <f>SUM(H225:H229)</f>
        <v>77259569</v>
      </c>
      <c r="I230" s="39">
        <f t="shared" si="49"/>
        <v>0.21856300590750868</v>
      </c>
      <c r="J230" s="34">
        <f>SUM(J225:J229)</f>
        <v>72217857</v>
      </c>
      <c r="K230" s="39">
        <f t="shared" si="50"/>
        <v>0.22493273238734798</v>
      </c>
      <c r="L230" s="34">
        <f>SUM(L225:L229)</f>
        <v>67908493</v>
      </c>
      <c r="M230" s="39">
        <f t="shared" si="51"/>
        <v>0.21151060855761886</v>
      </c>
      <c r="N230" s="34">
        <f t="shared" si="52"/>
        <v>279069093</v>
      </c>
      <c r="O230" s="39">
        <f t="shared" si="53"/>
        <v>0.86920017044190234</v>
      </c>
      <c r="P230" s="34">
        <f>SUM(P225:P229)</f>
        <v>65466553</v>
      </c>
      <c r="Q230" s="34">
        <f>SUM(Q225:Q229)</f>
        <v>325966679</v>
      </c>
      <c r="R230" s="34">
        <f>SUM(R225:R229)</f>
        <v>341100727</v>
      </c>
      <c r="S230" s="34">
        <f>SUM(S225:S229)</f>
        <v>257897526</v>
      </c>
      <c r="T230" s="39">
        <f t="shared" si="54"/>
        <v>0.75607439558462153</v>
      </c>
      <c r="U230" s="39">
        <f t="shared" si="55"/>
        <v>3.7300573928185976E-2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1046649992</v>
      </c>
      <c r="E231" s="34">
        <f>SUM(E208:E215,E217:E223,E225:E229)</f>
        <v>964345875</v>
      </c>
      <c r="F231" s="34">
        <f>SUM(F208:F215,F217:F223,F225:F229)</f>
        <v>155714037</v>
      </c>
      <c r="G231" s="39">
        <f t="shared" si="48"/>
        <v>0.14877374307570815</v>
      </c>
      <c r="H231" s="34">
        <f>SUM(H208:H215,H217:H223,H225:H229)</f>
        <v>202065501</v>
      </c>
      <c r="I231" s="39">
        <f t="shared" si="49"/>
        <v>0.1930592868145744</v>
      </c>
      <c r="J231" s="34">
        <f>SUM(J208:J215,J217:J223,J225:J229)</f>
        <v>219682331</v>
      </c>
      <c r="K231" s="39">
        <f t="shared" si="50"/>
        <v>0.22780450115991838</v>
      </c>
      <c r="L231" s="34">
        <f>SUM(L208:L215,L217:L223,L225:L229)</f>
        <v>230931379</v>
      </c>
      <c r="M231" s="39">
        <f t="shared" si="51"/>
        <v>0.23946945280395376</v>
      </c>
      <c r="N231" s="34">
        <f t="shared" si="52"/>
        <v>808393248</v>
      </c>
      <c r="O231" s="39">
        <f t="shared" si="53"/>
        <v>0.83828143921909759</v>
      </c>
      <c r="P231" s="34">
        <f>SUM(P208:P215,P217:P223,P225:P229)</f>
        <v>230054803</v>
      </c>
      <c r="Q231" s="34">
        <f>SUM(Q208:Q215,Q217:Q223,Q225:Q229)</f>
        <v>1008438894</v>
      </c>
      <c r="R231" s="34">
        <f>SUM(R208:R215,R217:R223,R225:R229)</f>
        <v>1076049167</v>
      </c>
      <c r="S231" s="34">
        <f>SUM(S208:S215,S217:S223,S225:S229)</f>
        <v>789566975</v>
      </c>
      <c r="T231" s="39">
        <f t="shared" si="54"/>
        <v>0.73376477508113713</v>
      </c>
      <c r="U231" s="39">
        <f t="shared" si="55"/>
        <v>3.8102921067899587E-3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52972418</v>
      </c>
      <c r="E234" s="33">
        <v>51672950</v>
      </c>
      <c r="F234" s="33">
        <v>7591714</v>
      </c>
      <c r="G234" s="38">
        <f t="shared" ref="G234:G260" si="56">IF(($D234     =0),0,($F234     /$D234     ))</f>
        <v>0.14331446980577703</v>
      </c>
      <c r="H234" s="33">
        <v>13336799</v>
      </c>
      <c r="I234" s="38">
        <f t="shared" ref="I234:I260" si="57">IF(($D234     =0),0,($H234     /$D234     ))</f>
        <v>0.25176874123435333</v>
      </c>
      <c r="J234" s="33">
        <v>15347249</v>
      </c>
      <c r="K234" s="38">
        <f t="shared" ref="K234:K260" si="58">IF(($E234     =0),0,($J234     /$E234     ))</f>
        <v>0.29700740909895795</v>
      </c>
      <c r="L234" s="33">
        <v>12742628</v>
      </c>
      <c r="M234" s="38">
        <f t="shared" ref="M234:M260" si="59">IF(($E234     =0),0,($L234     /$E234     ))</f>
        <v>0.24660151975066258</v>
      </c>
      <c r="N234" s="33">
        <f t="shared" ref="N234:N260" si="60">$F234     +$H234     +$J234     +$L234</f>
        <v>49018390</v>
      </c>
      <c r="O234" s="38">
        <f t="shared" ref="O234:O260" si="61">IF(($E234     =0),0,($N234     /$E234     ))</f>
        <v>0.94862766689341327</v>
      </c>
      <c r="P234" s="33">
        <v>10066879</v>
      </c>
      <c r="Q234" s="33">
        <v>41270397</v>
      </c>
      <c r="R234" s="33">
        <v>46800469</v>
      </c>
      <c r="S234" s="33">
        <v>43123395</v>
      </c>
      <c r="T234" s="38">
        <f t="shared" ref="T234:T260" si="62">IF(($R234     =0),0,($S234     /$R234     ))</f>
        <v>0.92143083010557014</v>
      </c>
      <c r="U234" s="38">
        <f t="shared" ref="U234:U260" si="63">IF(($P234     =0),0,(($L234     /$P234     )-1))</f>
        <v>0.26579727440848355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65009748</v>
      </c>
      <c r="E235" s="33">
        <v>76257380</v>
      </c>
      <c r="F235" s="33">
        <v>12429359</v>
      </c>
      <c r="G235" s="38">
        <f t="shared" si="56"/>
        <v>0.19119223473993469</v>
      </c>
      <c r="H235" s="33">
        <v>13366452</v>
      </c>
      <c r="I235" s="38">
        <f t="shared" si="57"/>
        <v>0.20560688837003338</v>
      </c>
      <c r="J235" s="33">
        <v>16729579</v>
      </c>
      <c r="K235" s="38">
        <f t="shared" si="58"/>
        <v>0.21938308134897894</v>
      </c>
      <c r="L235" s="33">
        <v>13348922</v>
      </c>
      <c r="M235" s="38">
        <f t="shared" si="59"/>
        <v>0.17505088687809625</v>
      </c>
      <c r="N235" s="33">
        <f t="shared" si="60"/>
        <v>55874312</v>
      </c>
      <c r="O235" s="38">
        <f t="shared" si="61"/>
        <v>0.73270694587199303</v>
      </c>
      <c r="P235" s="33">
        <v>12459625</v>
      </c>
      <c r="Q235" s="33">
        <v>62375385</v>
      </c>
      <c r="R235" s="33">
        <v>62326385</v>
      </c>
      <c r="S235" s="33">
        <v>50480526</v>
      </c>
      <c r="T235" s="38">
        <f t="shared" si="62"/>
        <v>0.80993829499336434</v>
      </c>
      <c r="U235" s="38">
        <f t="shared" si="63"/>
        <v>7.1374298985723783E-2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80402408</v>
      </c>
      <c r="E236" s="33">
        <v>80587934</v>
      </c>
      <c r="F236" s="33">
        <v>10373462</v>
      </c>
      <c r="G236" s="38">
        <f t="shared" si="56"/>
        <v>0.12901929504399917</v>
      </c>
      <c r="H236" s="33">
        <v>13641047</v>
      </c>
      <c r="I236" s="38">
        <f t="shared" si="57"/>
        <v>0.16965968233190229</v>
      </c>
      <c r="J236" s="33">
        <v>13327521</v>
      </c>
      <c r="K236" s="38">
        <f t="shared" si="58"/>
        <v>0.16537861610895746</v>
      </c>
      <c r="L236" s="33">
        <v>13045210</v>
      </c>
      <c r="M236" s="38">
        <f t="shared" si="59"/>
        <v>0.16187547381472764</v>
      </c>
      <c r="N236" s="33">
        <f t="shared" si="60"/>
        <v>50387240</v>
      </c>
      <c r="O236" s="38">
        <f t="shared" si="61"/>
        <v>0.62524546168412753</v>
      </c>
      <c r="P236" s="33">
        <v>14159221</v>
      </c>
      <c r="Q236" s="33">
        <v>68144766</v>
      </c>
      <c r="R236" s="33">
        <v>68526194</v>
      </c>
      <c r="S236" s="33">
        <v>46016403</v>
      </c>
      <c r="T236" s="38">
        <f t="shared" si="62"/>
        <v>0.6715155229546238</v>
      </c>
      <c r="U236" s="38">
        <f t="shared" si="63"/>
        <v>-7.8677421589789409E-2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5134298</v>
      </c>
      <c r="E237" s="33">
        <v>5134298</v>
      </c>
      <c r="F237" s="33">
        <v>649177</v>
      </c>
      <c r="G237" s="38">
        <f t="shared" si="56"/>
        <v>0.12643929121371608</v>
      </c>
      <c r="H237" s="33">
        <v>74900</v>
      </c>
      <c r="I237" s="38">
        <f t="shared" si="57"/>
        <v>1.4588167652130828E-2</v>
      </c>
      <c r="J237" s="33">
        <v>749264</v>
      </c>
      <c r="K237" s="38">
        <f t="shared" si="58"/>
        <v>0.14593309542998867</v>
      </c>
      <c r="L237" s="33">
        <v>-7173</v>
      </c>
      <c r="M237" s="38">
        <f t="shared" si="59"/>
        <v>-1.3970751210778962E-3</v>
      </c>
      <c r="N237" s="33">
        <f t="shared" si="60"/>
        <v>1466168</v>
      </c>
      <c r="O237" s="38">
        <f t="shared" si="61"/>
        <v>0.28556347917475766</v>
      </c>
      <c r="P237" s="33">
        <v>235218</v>
      </c>
      <c r="Q237" s="33">
        <v>4903326</v>
      </c>
      <c r="R237" s="33">
        <v>4903326</v>
      </c>
      <c r="S237" s="33">
        <v>1795963</v>
      </c>
      <c r="T237" s="38">
        <f t="shared" si="62"/>
        <v>0.36627444310249818</v>
      </c>
      <c r="U237" s="38">
        <f t="shared" si="63"/>
        <v>-1.0304951151697574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20941413</v>
      </c>
      <c r="E238" s="33">
        <v>20946413</v>
      </c>
      <c r="F238" s="33">
        <v>4988508</v>
      </c>
      <c r="G238" s="38">
        <f t="shared" si="56"/>
        <v>0.23821257906522353</v>
      </c>
      <c r="H238" s="33">
        <v>4940823</v>
      </c>
      <c r="I238" s="38">
        <f t="shared" si="57"/>
        <v>0.23593551208793789</v>
      </c>
      <c r="J238" s="33">
        <v>4545685</v>
      </c>
      <c r="K238" s="38">
        <f t="shared" si="58"/>
        <v>0.21701496098639897</v>
      </c>
      <c r="L238" s="33">
        <v>5488222</v>
      </c>
      <c r="M238" s="38">
        <f t="shared" si="59"/>
        <v>0.26201249827357076</v>
      </c>
      <c r="N238" s="33">
        <f t="shared" si="60"/>
        <v>19963238</v>
      </c>
      <c r="O238" s="38">
        <f t="shared" si="61"/>
        <v>0.95306236919896503</v>
      </c>
      <c r="P238" s="33">
        <v>5393963</v>
      </c>
      <c r="Q238" s="33">
        <v>24090808</v>
      </c>
      <c r="R238" s="33">
        <v>22371093</v>
      </c>
      <c r="S238" s="33">
        <v>16833943</v>
      </c>
      <c r="T238" s="38">
        <f t="shared" si="62"/>
        <v>0.75248638946697866</v>
      </c>
      <c r="U238" s="38">
        <f t="shared" si="63"/>
        <v>1.7474906668807355E-2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12592825</v>
      </c>
      <c r="E239" s="33">
        <v>13110425</v>
      </c>
      <c r="F239" s="33">
        <v>2283828</v>
      </c>
      <c r="G239" s="38">
        <f t="shared" si="56"/>
        <v>0.18135946461576335</v>
      </c>
      <c r="H239" s="33">
        <v>2663509</v>
      </c>
      <c r="I239" s="38">
        <f t="shared" si="57"/>
        <v>0.21151004639546725</v>
      </c>
      <c r="J239" s="33">
        <v>2144491</v>
      </c>
      <c r="K239" s="38">
        <f t="shared" si="58"/>
        <v>0.16357143265759883</v>
      </c>
      <c r="L239" s="33">
        <v>2346699</v>
      </c>
      <c r="M239" s="38">
        <f t="shared" si="59"/>
        <v>0.17899488384243836</v>
      </c>
      <c r="N239" s="33">
        <f t="shared" si="60"/>
        <v>9438527</v>
      </c>
      <c r="O239" s="38">
        <f t="shared" si="61"/>
        <v>0.71992532660077757</v>
      </c>
      <c r="P239" s="33">
        <v>2156097</v>
      </c>
      <c r="Q239" s="33">
        <v>9068015</v>
      </c>
      <c r="R239" s="33">
        <v>11818015</v>
      </c>
      <c r="S239" s="33">
        <v>9147508</v>
      </c>
      <c r="T239" s="38">
        <f t="shared" si="62"/>
        <v>0.77403083343522583</v>
      </c>
      <c r="U239" s="38">
        <f t="shared" si="63"/>
        <v>8.8401403090862862E-2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237053110</v>
      </c>
      <c r="E240" s="34">
        <f>SUM(E234:E239)</f>
        <v>247709400</v>
      </c>
      <c r="F240" s="34">
        <f>SUM(F234:F239)</f>
        <v>38316048</v>
      </c>
      <c r="G240" s="39">
        <f t="shared" si="56"/>
        <v>0.16163486739321833</v>
      </c>
      <c r="H240" s="34">
        <f>SUM(H234:H239)</f>
        <v>48023530</v>
      </c>
      <c r="I240" s="39">
        <f t="shared" si="57"/>
        <v>0.20258553030584581</v>
      </c>
      <c r="J240" s="34">
        <f>SUM(J234:J239)</f>
        <v>52843789</v>
      </c>
      <c r="K240" s="39">
        <f t="shared" si="58"/>
        <v>0.21332976867248477</v>
      </c>
      <c r="L240" s="34">
        <f>SUM(L234:L239)</f>
        <v>46964508</v>
      </c>
      <c r="M240" s="39">
        <f t="shared" si="59"/>
        <v>0.18959517886684962</v>
      </c>
      <c r="N240" s="34">
        <f t="shared" si="60"/>
        <v>186147875</v>
      </c>
      <c r="O240" s="39">
        <f t="shared" si="61"/>
        <v>0.75147683131927978</v>
      </c>
      <c r="P240" s="34">
        <f>SUM(P234:P239)</f>
        <v>44471003</v>
      </c>
      <c r="Q240" s="34">
        <f>SUM(Q234:Q239)</f>
        <v>209852697</v>
      </c>
      <c r="R240" s="34">
        <f>SUM(R234:R239)</f>
        <v>216745482</v>
      </c>
      <c r="S240" s="34">
        <f>SUM(S234:S239)</f>
        <v>167397738</v>
      </c>
      <c r="T240" s="39">
        <f t="shared" si="62"/>
        <v>0.77232400166015913</v>
      </c>
      <c r="U240" s="39">
        <f t="shared" si="63"/>
        <v>5.6070356677136335E-2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27390136</v>
      </c>
      <c r="E241" s="33">
        <v>32710116</v>
      </c>
      <c r="F241" s="33">
        <v>7536344</v>
      </c>
      <c r="G241" s="38">
        <f t="shared" si="56"/>
        <v>0.275148104412479</v>
      </c>
      <c r="H241" s="33">
        <v>6368046</v>
      </c>
      <c r="I241" s="38">
        <f t="shared" si="57"/>
        <v>0.23249413584510861</v>
      </c>
      <c r="J241" s="33">
        <v>6486776</v>
      </c>
      <c r="K241" s="38">
        <f t="shared" si="58"/>
        <v>0.19831100568399085</v>
      </c>
      <c r="L241" s="33">
        <v>8473704</v>
      </c>
      <c r="M241" s="38">
        <f t="shared" si="59"/>
        <v>0.25905453835749159</v>
      </c>
      <c r="N241" s="33">
        <f t="shared" si="60"/>
        <v>28864870</v>
      </c>
      <c r="O241" s="38">
        <f t="shared" si="61"/>
        <v>0.88244474583948285</v>
      </c>
      <c r="P241" s="33">
        <v>7026300</v>
      </c>
      <c r="Q241" s="33">
        <v>25690612</v>
      </c>
      <c r="R241" s="33">
        <v>25690612</v>
      </c>
      <c r="S241" s="33">
        <v>22448982</v>
      </c>
      <c r="T241" s="38">
        <f t="shared" si="62"/>
        <v>0.87382044460443375</v>
      </c>
      <c r="U241" s="38">
        <f t="shared" si="63"/>
        <v>0.20599803595064259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61823376</v>
      </c>
      <c r="E243" s="33">
        <v>54675056</v>
      </c>
      <c r="F243" s="33">
        <v>9567182</v>
      </c>
      <c r="G243" s="38">
        <f t="shared" si="56"/>
        <v>0.15475023557432385</v>
      </c>
      <c r="H243" s="33">
        <v>13855361</v>
      </c>
      <c r="I243" s="38">
        <f t="shared" si="57"/>
        <v>0.2241120090239006</v>
      </c>
      <c r="J243" s="33">
        <v>11983469</v>
      </c>
      <c r="K243" s="38">
        <f t="shared" si="58"/>
        <v>0.21917616325806782</v>
      </c>
      <c r="L243" s="33">
        <v>9776916</v>
      </c>
      <c r="M243" s="38">
        <f t="shared" si="59"/>
        <v>0.17881858228000719</v>
      </c>
      <c r="N243" s="33">
        <f t="shared" si="60"/>
        <v>45182928</v>
      </c>
      <c r="O243" s="38">
        <f t="shared" si="61"/>
        <v>0.82639015495475665</v>
      </c>
      <c r="P243" s="33">
        <v>15233840</v>
      </c>
      <c r="Q243" s="33">
        <v>37149480</v>
      </c>
      <c r="R243" s="33">
        <v>45057933</v>
      </c>
      <c r="S243" s="33">
        <v>32579849</v>
      </c>
      <c r="T243" s="38">
        <f t="shared" si="62"/>
        <v>0.72306576957269653</v>
      </c>
      <c r="U243" s="38">
        <f t="shared" si="63"/>
        <v>-0.35821066782899125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13647318</v>
      </c>
      <c r="E244" s="33">
        <v>13230818</v>
      </c>
      <c r="F244" s="33">
        <v>1113788</v>
      </c>
      <c r="G244" s="38">
        <f t="shared" si="56"/>
        <v>8.161222593332991E-2</v>
      </c>
      <c r="H244" s="33">
        <v>834917</v>
      </c>
      <c r="I244" s="38">
        <f t="shared" si="57"/>
        <v>6.1178101074511493E-2</v>
      </c>
      <c r="J244" s="33">
        <v>537762</v>
      </c>
      <c r="K244" s="38">
        <f t="shared" si="58"/>
        <v>4.0644652507501801E-2</v>
      </c>
      <c r="L244" s="33">
        <v>979250</v>
      </c>
      <c r="M244" s="38">
        <f t="shared" si="59"/>
        <v>7.4012808580693951E-2</v>
      </c>
      <c r="N244" s="33">
        <f t="shared" si="60"/>
        <v>3465717</v>
      </c>
      <c r="O244" s="38">
        <f t="shared" si="61"/>
        <v>0.26194276121098486</v>
      </c>
      <c r="P244" s="33">
        <v>1033622</v>
      </c>
      <c r="Q244" s="33">
        <v>10302566</v>
      </c>
      <c r="R244" s="33">
        <v>9928040</v>
      </c>
      <c r="S244" s="33">
        <v>4242507</v>
      </c>
      <c r="T244" s="38">
        <f t="shared" si="62"/>
        <v>0.42732573599622886</v>
      </c>
      <c r="U244" s="38">
        <f t="shared" si="63"/>
        <v>-5.260336951032385E-2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12655740</v>
      </c>
      <c r="E245" s="33">
        <v>26992068</v>
      </c>
      <c r="F245" s="33">
        <v>2290569</v>
      </c>
      <c r="G245" s="38">
        <f t="shared" si="56"/>
        <v>0.18099052287736631</v>
      </c>
      <c r="H245" s="33">
        <v>2696283</v>
      </c>
      <c r="I245" s="38">
        <f t="shared" si="57"/>
        <v>0.21304822949902574</v>
      </c>
      <c r="J245" s="33">
        <v>3134738</v>
      </c>
      <c r="K245" s="38">
        <f t="shared" si="58"/>
        <v>0.1161355254439934</v>
      </c>
      <c r="L245" s="33">
        <v>3330604</v>
      </c>
      <c r="M245" s="38">
        <f t="shared" si="59"/>
        <v>0.12339195351760376</v>
      </c>
      <c r="N245" s="33">
        <f t="shared" si="60"/>
        <v>11452194</v>
      </c>
      <c r="O245" s="38">
        <f t="shared" si="61"/>
        <v>0.42427997736223844</v>
      </c>
      <c r="P245" s="33">
        <v>2418830</v>
      </c>
      <c r="Q245" s="33">
        <v>27521573</v>
      </c>
      <c r="R245" s="33">
        <v>24886561</v>
      </c>
      <c r="S245" s="33">
        <v>10981387</v>
      </c>
      <c r="T245" s="38">
        <f t="shared" si="62"/>
        <v>0.44125771334978747</v>
      </c>
      <c r="U245" s="38">
        <f t="shared" si="63"/>
        <v>0.37694835933075077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39684506</v>
      </c>
      <c r="E246" s="33">
        <v>41109186</v>
      </c>
      <c r="F246" s="33">
        <v>2423783</v>
      </c>
      <c r="G246" s="38">
        <f t="shared" si="56"/>
        <v>6.1076305195785982E-2</v>
      </c>
      <c r="H246" s="33">
        <v>10277814</v>
      </c>
      <c r="I246" s="38">
        <f t="shared" si="57"/>
        <v>0.25898807962986864</v>
      </c>
      <c r="J246" s="33">
        <v>2876284</v>
      </c>
      <c r="K246" s="38">
        <f t="shared" si="58"/>
        <v>6.9966941208711844E-2</v>
      </c>
      <c r="L246" s="33">
        <v>9493046</v>
      </c>
      <c r="M246" s="38">
        <f t="shared" si="59"/>
        <v>0.23092274315526462</v>
      </c>
      <c r="N246" s="33">
        <f t="shared" si="60"/>
        <v>25070927</v>
      </c>
      <c r="O246" s="38">
        <f t="shared" si="61"/>
        <v>0.609861917479952</v>
      </c>
      <c r="P246" s="33">
        <v>8915989</v>
      </c>
      <c r="Q246" s="33">
        <v>35915475</v>
      </c>
      <c r="R246" s="33">
        <v>38319475</v>
      </c>
      <c r="S246" s="33">
        <v>32755510</v>
      </c>
      <c r="T246" s="38">
        <f t="shared" si="62"/>
        <v>0.85480059421482157</v>
      </c>
      <c r="U246" s="38">
        <f t="shared" si="63"/>
        <v>6.4721591738168271E-2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155201076</v>
      </c>
      <c r="E247" s="34">
        <f>SUM(E241:E246)</f>
        <v>168717244</v>
      </c>
      <c r="F247" s="34">
        <f>SUM(F241:F246)</f>
        <v>22931666</v>
      </c>
      <c r="G247" s="39">
        <f t="shared" si="56"/>
        <v>0.14775455551609706</v>
      </c>
      <c r="H247" s="34">
        <f>SUM(H241:H246)</f>
        <v>34032421</v>
      </c>
      <c r="I247" s="39">
        <f t="shared" si="57"/>
        <v>0.21927954288151971</v>
      </c>
      <c r="J247" s="34">
        <f>SUM(J241:J246)</f>
        <v>25019029</v>
      </c>
      <c r="K247" s="39">
        <f t="shared" si="58"/>
        <v>0.148289697050765</v>
      </c>
      <c r="L247" s="34">
        <f>SUM(L241:L246)</f>
        <v>32053520</v>
      </c>
      <c r="M247" s="39">
        <f t="shared" si="59"/>
        <v>0.18998366284361545</v>
      </c>
      <c r="N247" s="34">
        <f t="shared" si="60"/>
        <v>114036636</v>
      </c>
      <c r="O247" s="39">
        <f t="shared" si="61"/>
        <v>0.67590385722516899</v>
      </c>
      <c r="P247" s="34">
        <f>SUM(P241:P246)</f>
        <v>34628581</v>
      </c>
      <c r="Q247" s="34">
        <f>SUM(Q241:Q246)</f>
        <v>136579706</v>
      </c>
      <c r="R247" s="34">
        <f>SUM(R241:R246)</f>
        <v>143882621</v>
      </c>
      <c r="S247" s="34">
        <f>SUM(S241:S246)</f>
        <v>103008235</v>
      </c>
      <c r="T247" s="39">
        <f t="shared" si="62"/>
        <v>0.71591853334392619</v>
      </c>
      <c r="U247" s="39">
        <f t="shared" si="63"/>
        <v>-7.4362302053324059E-2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6294139</v>
      </c>
      <c r="E248" s="33">
        <v>6889586</v>
      </c>
      <c r="F248" s="33">
        <v>541627</v>
      </c>
      <c r="G248" s="38">
        <f t="shared" si="56"/>
        <v>8.6052595915025079E-2</v>
      </c>
      <c r="H248" s="33">
        <v>2422</v>
      </c>
      <c r="I248" s="38">
        <f t="shared" si="57"/>
        <v>3.8480243286651282E-4</v>
      </c>
      <c r="J248" s="33">
        <v>-6</v>
      </c>
      <c r="K248" s="38">
        <f t="shared" si="58"/>
        <v>-8.7087961453707083E-7</v>
      </c>
      <c r="L248" s="33">
        <v>634346</v>
      </c>
      <c r="M248" s="38">
        <f t="shared" si="59"/>
        <v>9.2073166660522121E-2</v>
      </c>
      <c r="N248" s="33">
        <f t="shared" si="60"/>
        <v>1178389</v>
      </c>
      <c r="O248" s="38">
        <f t="shared" si="61"/>
        <v>0.17103915968245406</v>
      </c>
      <c r="P248" s="33">
        <v>1429603</v>
      </c>
      <c r="Q248" s="33">
        <v>5376299</v>
      </c>
      <c r="R248" s="33">
        <v>5346972</v>
      </c>
      <c r="S248" s="33">
        <v>3200967</v>
      </c>
      <c r="T248" s="38">
        <f t="shared" si="62"/>
        <v>0.59865041372949024</v>
      </c>
      <c r="U248" s="38">
        <f t="shared" si="63"/>
        <v>-0.55627821150347334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5686796</v>
      </c>
      <c r="E249" s="33">
        <v>5686796</v>
      </c>
      <c r="F249" s="33">
        <v>589204</v>
      </c>
      <c r="G249" s="38">
        <f t="shared" si="56"/>
        <v>0.10360913245349403</v>
      </c>
      <c r="H249" s="33">
        <v>600283</v>
      </c>
      <c r="I249" s="38">
        <f t="shared" si="57"/>
        <v>0.1055573296457267</v>
      </c>
      <c r="J249" s="33">
        <v>480181</v>
      </c>
      <c r="K249" s="38">
        <f t="shared" si="58"/>
        <v>8.4437880310811217E-2</v>
      </c>
      <c r="L249" s="33">
        <v>494295</v>
      </c>
      <c r="M249" s="38">
        <f t="shared" si="59"/>
        <v>8.691976993723706E-2</v>
      </c>
      <c r="N249" s="33">
        <f t="shared" si="60"/>
        <v>2163963</v>
      </c>
      <c r="O249" s="38">
        <f t="shared" si="61"/>
        <v>0.38052411234726902</v>
      </c>
      <c r="P249" s="33">
        <v>361804</v>
      </c>
      <c r="Q249" s="33">
        <v>1799411</v>
      </c>
      <c r="R249" s="33">
        <v>857860</v>
      </c>
      <c r="S249" s="33">
        <v>361804</v>
      </c>
      <c r="T249" s="38">
        <f t="shared" si="62"/>
        <v>0.42175180099316906</v>
      </c>
      <c r="U249" s="38">
        <f t="shared" si="63"/>
        <v>0.3661955091707112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15813375</v>
      </c>
      <c r="E250" s="33">
        <v>14933375</v>
      </c>
      <c r="F250" s="33">
        <v>1957482</v>
      </c>
      <c r="G250" s="38">
        <f t="shared" si="56"/>
        <v>0.1237864782185966</v>
      </c>
      <c r="H250" s="33">
        <v>3078022</v>
      </c>
      <c r="I250" s="38">
        <f t="shared" si="57"/>
        <v>0.19464674682033406</v>
      </c>
      <c r="J250" s="33">
        <v>2946505</v>
      </c>
      <c r="K250" s="38">
        <f t="shared" si="58"/>
        <v>0.197310052148292</v>
      </c>
      <c r="L250" s="33">
        <v>3153668</v>
      </c>
      <c r="M250" s="38">
        <f t="shared" si="59"/>
        <v>0.21118253576301405</v>
      </c>
      <c r="N250" s="33">
        <f t="shared" si="60"/>
        <v>11135677</v>
      </c>
      <c r="O250" s="38">
        <f t="shared" si="61"/>
        <v>0.74569057564013497</v>
      </c>
      <c r="P250" s="33">
        <v>2841067</v>
      </c>
      <c r="Q250" s="33">
        <v>13884439</v>
      </c>
      <c r="R250" s="33">
        <v>13987724</v>
      </c>
      <c r="S250" s="33">
        <v>10110854</v>
      </c>
      <c r="T250" s="38">
        <f t="shared" si="62"/>
        <v>0.72283768252790803</v>
      </c>
      <c r="U250" s="38">
        <f t="shared" si="63"/>
        <v>0.11002943612382254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781651</v>
      </c>
      <c r="E251" s="33">
        <v>781651</v>
      </c>
      <c r="F251" s="33">
        <v>216342</v>
      </c>
      <c r="G251" s="38">
        <f t="shared" si="56"/>
        <v>0.2767756965704643</v>
      </c>
      <c r="H251" s="33">
        <v>226534</v>
      </c>
      <c r="I251" s="38">
        <f t="shared" si="57"/>
        <v>0.28981476387799671</v>
      </c>
      <c r="J251" s="33">
        <v>240331</v>
      </c>
      <c r="K251" s="38">
        <f t="shared" si="58"/>
        <v>0.30746586392136643</v>
      </c>
      <c r="L251" s="33">
        <v>225162</v>
      </c>
      <c r="M251" s="38">
        <f t="shared" si="59"/>
        <v>0.28805950481736736</v>
      </c>
      <c r="N251" s="33">
        <f t="shared" si="60"/>
        <v>908369</v>
      </c>
      <c r="O251" s="38">
        <f t="shared" si="61"/>
        <v>1.1621158291871947</v>
      </c>
      <c r="P251" s="33">
        <v>216229</v>
      </c>
      <c r="Q251" s="33">
        <v>2206350</v>
      </c>
      <c r="R251" s="33">
        <v>706350</v>
      </c>
      <c r="S251" s="33">
        <v>891229</v>
      </c>
      <c r="T251" s="38">
        <f t="shared" si="62"/>
        <v>1.2617385149005451</v>
      </c>
      <c r="U251" s="38">
        <f t="shared" si="63"/>
        <v>4.1312682387653732E-2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22357519</v>
      </c>
      <c r="E252" s="33">
        <v>18359871</v>
      </c>
      <c r="F252" s="33">
        <v>5071288</v>
      </c>
      <c r="G252" s="38">
        <f t="shared" si="56"/>
        <v>0.22682695696244293</v>
      </c>
      <c r="H252" s="33">
        <v>6899564</v>
      </c>
      <c r="I252" s="38">
        <f t="shared" si="57"/>
        <v>0.30860150448714813</v>
      </c>
      <c r="J252" s="33">
        <v>5115816</v>
      </c>
      <c r="K252" s="38">
        <f t="shared" si="58"/>
        <v>0.27864117345922529</v>
      </c>
      <c r="L252" s="33">
        <v>8071909</v>
      </c>
      <c r="M252" s="38">
        <f t="shared" si="59"/>
        <v>0.43964954873593609</v>
      </c>
      <c r="N252" s="33">
        <f t="shared" si="60"/>
        <v>25158577</v>
      </c>
      <c r="O252" s="38">
        <f t="shared" si="61"/>
        <v>1.3703024928660992</v>
      </c>
      <c r="P252" s="33">
        <v>5730063</v>
      </c>
      <c r="Q252" s="33">
        <v>41050539</v>
      </c>
      <c r="R252" s="33">
        <v>20011795</v>
      </c>
      <c r="S252" s="33">
        <v>23288365</v>
      </c>
      <c r="T252" s="38">
        <f t="shared" si="62"/>
        <v>1.1637319390889223</v>
      </c>
      <c r="U252" s="38">
        <f t="shared" si="63"/>
        <v>0.40869463389844052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35948639</v>
      </c>
      <c r="E253" s="33">
        <v>47230905</v>
      </c>
      <c r="F253" s="33">
        <v>762094</v>
      </c>
      <c r="G253" s="38">
        <f t="shared" si="56"/>
        <v>2.1199523019494564E-2</v>
      </c>
      <c r="H253" s="33">
        <v>5906978</v>
      </c>
      <c r="I253" s="38">
        <f t="shared" si="57"/>
        <v>0.16431715259095067</v>
      </c>
      <c r="J253" s="33">
        <v>4868309</v>
      </c>
      <c r="K253" s="38">
        <f t="shared" si="58"/>
        <v>0.10307464995642154</v>
      </c>
      <c r="L253" s="33">
        <v>7035087</v>
      </c>
      <c r="M253" s="38">
        <f t="shared" si="59"/>
        <v>0.14895092524693312</v>
      </c>
      <c r="N253" s="33">
        <f t="shared" si="60"/>
        <v>18572468</v>
      </c>
      <c r="O253" s="38">
        <f t="shared" si="61"/>
        <v>0.39322701946956129</v>
      </c>
      <c r="P253" s="33">
        <v>629053</v>
      </c>
      <c r="Q253" s="33">
        <v>55153983</v>
      </c>
      <c r="R253" s="33">
        <v>40634012</v>
      </c>
      <c r="S253" s="33">
        <v>20019559</v>
      </c>
      <c r="T253" s="38">
        <f t="shared" si="62"/>
        <v>0.49267985154899302</v>
      </c>
      <c r="U253" s="38">
        <f t="shared" si="63"/>
        <v>10.183615688980101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86882119</v>
      </c>
      <c r="E254" s="34">
        <f>SUM(E248:E253)</f>
        <v>93882184</v>
      </c>
      <c r="F254" s="34">
        <f>SUM(F248:F253)</f>
        <v>9138037</v>
      </c>
      <c r="G254" s="39">
        <f t="shared" si="56"/>
        <v>0.1051774186124535</v>
      </c>
      <c r="H254" s="34">
        <f>SUM(H248:H253)</f>
        <v>16713803</v>
      </c>
      <c r="I254" s="39">
        <f t="shared" si="57"/>
        <v>0.19237333518534463</v>
      </c>
      <c r="J254" s="34">
        <f>SUM(J248:J253)</f>
        <v>13651136</v>
      </c>
      <c r="K254" s="39">
        <f t="shared" si="58"/>
        <v>0.14540709875262381</v>
      </c>
      <c r="L254" s="34">
        <f>SUM(L248:L253)</f>
        <v>19614467</v>
      </c>
      <c r="M254" s="39">
        <f t="shared" si="59"/>
        <v>0.2089264029051561</v>
      </c>
      <c r="N254" s="34">
        <f t="shared" si="60"/>
        <v>59117443</v>
      </c>
      <c r="O254" s="39">
        <f t="shared" si="61"/>
        <v>0.62969820770253915</v>
      </c>
      <c r="P254" s="34">
        <f>SUM(P248:P253)</f>
        <v>11207819</v>
      </c>
      <c r="Q254" s="34">
        <f>SUM(Q248:Q253)</f>
        <v>119471021</v>
      </c>
      <c r="R254" s="34">
        <f>SUM(R248:R253)</f>
        <v>81544713</v>
      </c>
      <c r="S254" s="34">
        <f>SUM(S248:S253)</f>
        <v>57872778</v>
      </c>
      <c r="T254" s="39">
        <f t="shared" si="62"/>
        <v>0.70970607254451923</v>
      </c>
      <c r="U254" s="39">
        <f t="shared" si="63"/>
        <v>0.75006992885948631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57834655</v>
      </c>
      <c r="E255" s="33">
        <v>59342530</v>
      </c>
      <c r="F255" s="33">
        <v>11512214</v>
      </c>
      <c r="G255" s="38">
        <f t="shared" si="56"/>
        <v>0.19905390634732756</v>
      </c>
      <c r="H255" s="33">
        <v>14817976</v>
      </c>
      <c r="I255" s="38">
        <f t="shared" si="57"/>
        <v>0.25621274995069998</v>
      </c>
      <c r="J255" s="33">
        <v>12841632</v>
      </c>
      <c r="K255" s="38">
        <f t="shared" si="58"/>
        <v>0.21639845823897297</v>
      </c>
      <c r="L255" s="33">
        <v>12998326</v>
      </c>
      <c r="M255" s="38">
        <f t="shared" si="59"/>
        <v>0.21903895907370313</v>
      </c>
      <c r="N255" s="33">
        <f t="shared" si="60"/>
        <v>52170148</v>
      </c>
      <c r="O255" s="38">
        <f t="shared" si="61"/>
        <v>0.87913589124022851</v>
      </c>
      <c r="P255" s="33">
        <v>12977344</v>
      </c>
      <c r="Q255" s="33">
        <v>56410250</v>
      </c>
      <c r="R255" s="33">
        <v>57267055</v>
      </c>
      <c r="S255" s="33">
        <v>50778923</v>
      </c>
      <c r="T255" s="38">
        <f t="shared" si="62"/>
        <v>0.88670393474922016</v>
      </c>
      <c r="U255" s="38">
        <f t="shared" si="63"/>
        <v>1.6168177402093864E-3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9931342</v>
      </c>
      <c r="E256" s="33">
        <v>4535821</v>
      </c>
      <c r="F256" s="33">
        <v>727512</v>
      </c>
      <c r="G256" s="38">
        <f t="shared" si="56"/>
        <v>7.3254148331615199E-2</v>
      </c>
      <c r="H256" s="33">
        <v>933571</v>
      </c>
      <c r="I256" s="38">
        <f t="shared" si="57"/>
        <v>9.4002502380846412E-2</v>
      </c>
      <c r="J256" s="33">
        <v>1144684</v>
      </c>
      <c r="K256" s="38">
        <f t="shared" si="58"/>
        <v>0.25236533805015676</v>
      </c>
      <c r="L256" s="33">
        <v>935233</v>
      </c>
      <c r="M256" s="38">
        <f t="shared" si="59"/>
        <v>0.20618825125594684</v>
      </c>
      <c r="N256" s="33">
        <f t="shared" si="60"/>
        <v>3741000</v>
      </c>
      <c r="O256" s="38">
        <f t="shared" si="61"/>
        <v>0.82476799679705171</v>
      </c>
      <c r="P256" s="33">
        <v>481007</v>
      </c>
      <c r="Q256" s="33">
        <v>4087342</v>
      </c>
      <c r="R256" s="33">
        <v>4087342</v>
      </c>
      <c r="S256" s="33">
        <v>2260574</v>
      </c>
      <c r="T256" s="38">
        <f t="shared" si="62"/>
        <v>0.55306700540351161</v>
      </c>
      <c r="U256" s="38">
        <f t="shared" si="63"/>
        <v>0.94432305558962759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61474771</v>
      </c>
      <c r="E257" s="33">
        <v>61474771</v>
      </c>
      <c r="F257" s="33">
        <v>11638568</v>
      </c>
      <c r="G257" s="38">
        <f t="shared" si="56"/>
        <v>0.18932267352407056</v>
      </c>
      <c r="H257" s="33">
        <v>14396851</v>
      </c>
      <c r="I257" s="38">
        <f t="shared" si="57"/>
        <v>0.23419120991926917</v>
      </c>
      <c r="J257" s="33">
        <v>12309318</v>
      </c>
      <c r="K257" s="38">
        <f t="shared" si="58"/>
        <v>0.2002336535747323</v>
      </c>
      <c r="L257" s="33">
        <v>13050481</v>
      </c>
      <c r="M257" s="38">
        <f t="shared" si="59"/>
        <v>0.21229003032805116</v>
      </c>
      <c r="N257" s="33">
        <f t="shared" si="60"/>
        <v>51395218</v>
      </c>
      <c r="O257" s="38">
        <f t="shared" si="61"/>
        <v>0.83603756734612322</v>
      </c>
      <c r="P257" s="33">
        <v>15534892</v>
      </c>
      <c r="Q257" s="33">
        <v>51837435</v>
      </c>
      <c r="R257" s="33">
        <v>54883317</v>
      </c>
      <c r="S257" s="33">
        <v>47500541</v>
      </c>
      <c r="T257" s="38">
        <f t="shared" si="62"/>
        <v>0.86548232862820595</v>
      </c>
      <c r="U257" s="38">
        <f t="shared" si="63"/>
        <v>-0.15992457495037626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28352772</v>
      </c>
      <c r="E258" s="33">
        <v>29466772</v>
      </c>
      <c r="F258" s="33">
        <v>5572364</v>
      </c>
      <c r="G258" s="38">
        <f t="shared" si="56"/>
        <v>0.19653683244798781</v>
      </c>
      <c r="H258" s="33">
        <v>5900026</v>
      </c>
      <c r="I258" s="38">
        <f t="shared" si="57"/>
        <v>0.20809344497250568</v>
      </c>
      <c r="J258" s="33">
        <v>6323686</v>
      </c>
      <c r="K258" s="38">
        <f t="shared" si="58"/>
        <v>0.21460396137045484</v>
      </c>
      <c r="L258" s="33">
        <v>8676212</v>
      </c>
      <c r="M258" s="38">
        <f t="shared" si="59"/>
        <v>0.29444053118543151</v>
      </c>
      <c r="N258" s="33">
        <f t="shared" si="60"/>
        <v>26472288</v>
      </c>
      <c r="O258" s="38">
        <f t="shared" si="61"/>
        <v>0.89837760308458625</v>
      </c>
      <c r="P258" s="33">
        <v>5116562</v>
      </c>
      <c r="Q258" s="33">
        <v>30492081</v>
      </c>
      <c r="R258" s="33">
        <v>24118081</v>
      </c>
      <c r="S258" s="33">
        <v>18088249</v>
      </c>
      <c r="T258" s="38">
        <f t="shared" si="62"/>
        <v>0.74998707401306097</v>
      </c>
      <c r="U258" s="38">
        <f t="shared" si="63"/>
        <v>0.69571129989238867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157593540</v>
      </c>
      <c r="E259" s="34">
        <f>SUM(E255:E258)</f>
        <v>154819894</v>
      </c>
      <c r="F259" s="34">
        <f>SUM(F255:F258)</f>
        <v>29450658</v>
      </c>
      <c r="G259" s="39">
        <f t="shared" si="56"/>
        <v>0.18687731743318919</v>
      </c>
      <c r="H259" s="34">
        <f>SUM(H255:H258)</f>
        <v>36048424</v>
      </c>
      <c r="I259" s="39">
        <f t="shared" si="57"/>
        <v>0.22874303096434029</v>
      </c>
      <c r="J259" s="34">
        <f>SUM(J255:J258)</f>
        <v>32619320</v>
      </c>
      <c r="K259" s="39">
        <f t="shared" si="58"/>
        <v>0.21069204452497559</v>
      </c>
      <c r="L259" s="34">
        <f>SUM(L255:L258)</f>
        <v>35660252</v>
      </c>
      <c r="M259" s="39">
        <f t="shared" si="59"/>
        <v>0.23033378384821784</v>
      </c>
      <c r="N259" s="34">
        <f t="shared" si="60"/>
        <v>133778654</v>
      </c>
      <c r="O259" s="39">
        <f t="shared" si="61"/>
        <v>0.86409214309370341</v>
      </c>
      <c r="P259" s="34">
        <f>SUM(P255:P258)</f>
        <v>34109805</v>
      </c>
      <c r="Q259" s="34">
        <f>SUM(Q255:Q258)</f>
        <v>142827108</v>
      </c>
      <c r="R259" s="34">
        <f>SUM(R255:R258)</f>
        <v>140355795</v>
      </c>
      <c r="S259" s="34">
        <f>SUM(S255:S258)</f>
        <v>118628287</v>
      </c>
      <c r="T259" s="39">
        <f t="shared" si="62"/>
        <v>0.84519692970283133</v>
      </c>
      <c r="U259" s="39">
        <f t="shared" si="63"/>
        <v>4.5454584099791751E-2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636729845</v>
      </c>
      <c r="E260" s="34">
        <f>SUM(E234:E239,E241:E246,E248:E253,E255:E258)</f>
        <v>665128722</v>
      </c>
      <c r="F260" s="34">
        <f>SUM(F234:F239,F241:F246,F248:F253,F255:F258)</f>
        <v>99836409</v>
      </c>
      <c r="G260" s="39">
        <f t="shared" si="56"/>
        <v>0.15679555432178618</v>
      </c>
      <c r="H260" s="34">
        <f>SUM(H234:H239,H241:H246,H248:H253,H255:H258)</f>
        <v>134818178</v>
      </c>
      <c r="I260" s="39">
        <f t="shared" si="57"/>
        <v>0.21173528939891298</v>
      </c>
      <c r="J260" s="34">
        <f>SUM(J234:J239,J241:J246,J248:J253,J255:J258)</f>
        <v>124133274</v>
      </c>
      <c r="K260" s="39">
        <f t="shared" si="58"/>
        <v>0.18663045196234962</v>
      </c>
      <c r="L260" s="34">
        <f>SUM(L234:L239,L241:L246,L248:L253,L255:L258)</f>
        <v>134292747</v>
      </c>
      <c r="M260" s="39">
        <f t="shared" si="59"/>
        <v>0.20190489834236927</v>
      </c>
      <c r="N260" s="34">
        <f t="shared" si="60"/>
        <v>493080608</v>
      </c>
      <c r="O260" s="39">
        <f t="shared" si="61"/>
        <v>0.74133110132026447</v>
      </c>
      <c r="P260" s="34">
        <f>SUM(P234:P239,P241:P246,P248:P253,P255:P258)</f>
        <v>124417208</v>
      </c>
      <c r="Q260" s="34">
        <f>SUM(Q234:Q239,Q241:Q246,Q248:Q253,Q255:Q258)</f>
        <v>608730532</v>
      </c>
      <c r="R260" s="34">
        <f>SUM(R234:R239,R241:R246,R248:R253,R255:R258)</f>
        <v>582528611</v>
      </c>
      <c r="S260" s="34">
        <f>SUM(S234:S239,S241:S246,S248:S253,S255:S258)</f>
        <v>446907038</v>
      </c>
      <c r="T260" s="39">
        <f t="shared" si="62"/>
        <v>0.76718470056400367</v>
      </c>
      <c r="U260" s="39">
        <f t="shared" si="63"/>
        <v>7.9374382038857494E-2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11368858</v>
      </c>
      <c r="E263" s="33">
        <v>10649472</v>
      </c>
      <c r="F263" s="33">
        <v>2084292</v>
      </c>
      <c r="G263" s="38">
        <f t="shared" ref="G263:G299" si="64">IF(($D263     =0),0,($F263     /$D263     ))</f>
        <v>0.18333345354476235</v>
      </c>
      <c r="H263" s="33">
        <v>2511377</v>
      </c>
      <c r="I263" s="38">
        <f t="shared" ref="I263:I299" si="65">IF(($D263     =0),0,($H263     /$D263     ))</f>
        <v>0.22089967171724723</v>
      </c>
      <c r="J263" s="33">
        <v>2084617</v>
      </c>
      <c r="K263" s="38">
        <f t="shared" ref="K263:K299" si="66">IF(($E263     =0),0,($J263     /$E263     ))</f>
        <v>0.19574839015492976</v>
      </c>
      <c r="L263" s="33">
        <v>1532897</v>
      </c>
      <c r="M263" s="38">
        <f t="shared" ref="M263:M299" si="67">IF(($E263     =0),0,($L263     /$E263     ))</f>
        <v>0.14394112684647653</v>
      </c>
      <c r="N263" s="33">
        <f t="shared" ref="N263:N299" si="68">$F263     +$H263     +$J263     +$L263</f>
        <v>8213183</v>
      </c>
      <c r="O263" s="38">
        <f t="shared" ref="O263:O299" si="69">IF(($E263     =0),0,($N263     /$E263     ))</f>
        <v>0.77122912760369711</v>
      </c>
      <c r="P263" s="33">
        <v>2265293</v>
      </c>
      <c r="Q263" s="33">
        <v>10251953</v>
      </c>
      <c r="R263" s="33">
        <v>10791621</v>
      </c>
      <c r="S263" s="33">
        <v>8765134</v>
      </c>
      <c r="T263" s="38">
        <f t="shared" ref="T263:T299" si="70">IF(($R263     =0),0,($S263     /$R263     ))</f>
        <v>0.81221662621398583</v>
      </c>
      <c r="U263" s="38">
        <f t="shared" ref="U263:U299" si="71">IF(($P263     =0),0,(($L263     /$P263     )-1))</f>
        <v>-0.32331181882431981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25120090</v>
      </c>
      <c r="E264" s="33">
        <v>37182863</v>
      </c>
      <c r="F264" s="33">
        <v>4509293</v>
      </c>
      <c r="G264" s="38">
        <f t="shared" si="64"/>
        <v>0.17950942850921314</v>
      </c>
      <c r="H264" s="33">
        <v>7407678</v>
      </c>
      <c r="I264" s="38">
        <f t="shared" si="65"/>
        <v>0.2948905835926543</v>
      </c>
      <c r="J264" s="33">
        <v>7195937</v>
      </c>
      <c r="K264" s="38">
        <f t="shared" si="66"/>
        <v>0.19352831975310777</v>
      </c>
      <c r="L264" s="33">
        <v>6900279</v>
      </c>
      <c r="M264" s="38">
        <f t="shared" si="67"/>
        <v>0.18557686103945251</v>
      </c>
      <c r="N264" s="33">
        <f t="shared" si="68"/>
        <v>26013187</v>
      </c>
      <c r="O264" s="38">
        <f t="shared" si="69"/>
        <v>0.69960150728576231</v>
      </c>
      <c r="P264" s="33">
        <v>12013313</v>
      </c>
      <c r="Q264" s="33">
        <v>22859676</v>
      </c>
      <c r="R264" s="33">
        <v>43186629</v>
      </c>
      <c r="S264" s="33">
        <v>27618770</v>
      </c>
      <c r="T264" s="38">
        <f t="shared" si="70"/>
        <v>0.63952132036052178</v>
      </c>
      <c r="U264" s="38">
        <f t="shared" si="71"/>
        <v>-0.4256139834198942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17323985</v>
      </c>
      <c r="E265" s="33">
        <v>19221000</v>
      </c>
      <c r="F265" s="33">
        <v>2989512</v>
      </c>
      <c r="G265" s="38">
        <f t="shared" si="64"/>
        <v>0.17256491505851571</v>
      </c>
      <c r="H265" s="33">
        <v>4024088</v>
      </c>
      <c r="I265" s="38">
        <f t="shared" si="65"/>
        <v>0.23228420019989626</v>
      </c>
      <c r="J265" s="33">
        <v>3445764</v>
      </c>
      <c r="K265" s="38">
        <f t="shared" si="66"/>
        <v>0.17927079756516309</v>
      </c>
      <c r="L265" s="33">
        <v>3912753</v>
      </c>
      <c r="M265" s="38">
        <f t="shared" si="67"/>
        <v>0.20356656781645074</v>
      </c>
      <c r="N265" s="33">
        <f t="shared" si="68"/>
        <v>14372117</v>
      </c>
      <c r="O265" s="38">
        <f t="shared" si="69"/>
        <v>0.74772993080484884</v>
      </c>
      <c r="P265" s="33">
        <v>3606673</v>
      </c>
      <c r="Q265" s="33">
        <v>16017019</v>
      </c>
      <c r="R265" s="33">
        <v>15987083</v>
      </c>
      <c r="S265" s="33">
        <v>15486496</v>
      </c>
      <c r="T265" s="38">
        <f t="shared" si="70"/>
        <v>0.96868803395841507</v>
      </c>
      <c r="U265" s="38">
        <f t="shared" si="71"/>
        <v>8.4864915671589936E-2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21410994</v>
      </c>
      <c r="E266" s="33">
        <v>20736640</v>
      </c>
      <c r="F266" s="33">
        <v>3687991</v>
      </c>
      <c r="G266" s="38">
        <f t="shared" si="64"/>
        <v>0.17224753787703645</v>
      </c>
      <c r="H266" s="33">
        <v>4994104</v>
      </c>
      <c r="I266" s="38">
        <f t="shared" si="65"/>
        <v>0.23324951658012702</v>
      </c>
      <c r="J266" s="33">
        <v>5600531</v>
      </c>
      <c r="K266" s="38">
        <f t="shared" si="66"/>
        <v>0.27007900026233761</v>
      </c>
      <c r="L266" s="33">
        <v>5951252</v>
      </c>
      <c r="M266" s="38">
        <f t="shared" si="67"/>
        <v>0.28699210672510106</v>
      </c>
      <c r="N266" s="33">
        <f t="shared" si="68"/>
        <v>20233878</v>
      </c>
      <c r="O266" s="38">
        <f t="shared" si="69"/>
        <v>0.97575489568223206</v>
      </c>
      <c r="P266" s="33">
        <v>5878415</v>
      </c>
      <c r="Q266" s="33">
        <v>19428027</v>
      </c>
      <c r="R266" s="33">
        <v>19973689</v>
      </c>
      <c r="S266" s="33">
        <v>19379749</v>
      </c>
      <c r="T266" s="38">
        <f t="shared" si="70"/>
        <v>0.97026388064818669</v>
      </c>
      <c r="U266" s="38">
        <f t="shared" si="71"/>
        <v>1.2390584877046029E-2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75223927</v>
      </c>
      <c r="E267" s="34">
        <f>SUM(E263:E266)</f>
        <v>87789975</v>
      </c>
      <c r="F267" s="34">
        <f>SUM(F263:F266)</f>
        <v>13271088</v>
      </c>
      <c r="G267" s="39">
        <f t="shared" si="64"/>
        <v>0.17642110069579325</v>
      </c>
      <c r="H267" s="34">
        <f>SUM(H263:H266)</f>
        <v>18937247</v>
      </c>
      <c r="I267" s="39">
        <f t="shared" si="65"/>
        <v>0.25174499331841582</v>
      </c>
      <c r="J267" s="34">
        <f>SUM(J263:J266)</f>
        <v>18326849</v>
      </c>
      <c r="K267" s="39">
        <f t="shared" si="66"/>
        <v>0.20875787924532385</v>
      </c>
      <c r="L267" s="34">
        <f>SUM(L263:L266)</f>
        <v>18297181</v>
      </c>
      <c r="M267" s="39">
        <f t="shared" si="67"/>
        <v>0.20841993633099906</v>
      </c>
      <c r="N267" s="34">
        <f t="shared" si="68"/>
        <v>68832365</v>
      </c>
      <c r="O267" s="39">
        <f t="shared" si="69"/>
        <v>0.7840572343254455</v>
      </c>
      <c r="P267" s="34">
        <f>SUM(P263:P266)</f>
        <v>23763694</v>
      </c>
      <c r="Q267" s="34">
        <f>SUM(Q263:Q266)</f>
        <v>68556675</v>
      </c>
      <c r="R267" s="34">
        <f>SUM(R263:R266)</f>
        <v>89939022</v>
      </c>
      <c r="S267" s="34">
        <f>SUM(S263:S266)</f>
        <v>71250149</v>
      </c>
      <c r="T267" s="39">
        <f t="shared" si="70"/>
        <v>0.79220506756233133</v>
      </c>
      <c r="U267" s="39">
        <f t="shared" si="71"/>
        <v>-0.23003633189351791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1684417</v>
      </c>
      <c r="E268" s="33">
        <v>1684417</v>
      </c>
      <c r="F268" s="33">
        <v>830</v>
      </c>
      <c r="G268" s="38">
        <f t="shared" si="64"/>
        <v>4.9275209167326138E-4</v>
      </c>
      <c r="H268" s="33">
        <v>10426</v>
      </c>
      <c r="I268" s="38">
        <f t="shared" si="65"/>
        <v>6.1896786840788236E-3</v>
      </c>
      <c r="J268" s="33">
        <v>11080</v>
      </c>
      <c r="K268" s="38">
        <f t="shared" si="66"/>
        <v>6.5779435852285984E-3</v>
      </c>
      <c r="L268" s="33">
        <v>31540</v>
      </c>
      <c r="M268" s="38">
        <f t="shared" si="67"/>
        <v>1.8724579483583935E-2</v>
      </c>
      <c r="N268" s="33">
        <f t="shared" si="68"/>
        <v>53876</v>
      </c>
      <c r="O268" s="38">
        <f t="shared" si="69"/>
        <v>3.1984953844564616E-2</v>
      </c>
      <c r="P268" s="33">
        <v>7299</v>
      </c>
      <c r="Q268" s="33">
        <v>367570</v>
      </c>
      <c r="R268" s="33">
        <v>1409106</v>
      </c>
      <c r="S268" s="33">
        <v>25533</v>
      </c>
      <c r="T268" s="38">
        <f t="shared" si="70"/>
        <v>1.8119999489037732E-2</v>
      </c>
      <c r="U268" s="38">
        <f t="shared" si="71"/>
        <v>3.3211398821756406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3845234</v>
      </c>
      <c r="E269" s="33">
        <v>3737489</v>
      </c>
      <c r="F269" s="33">
        <v>396624</v>
      </c>
      <c r="G269" s="38">
        <f t="shared" si="64"/>
        <v>0.10314690861466429</v>
      </c>
      <c r="H269" s="33">
        <v>389352</v>
      </c>
      <c r="I269" s="38">
        <f t="shared" si="65"/>
        <v>0.10125573632189874</v>
      </c>
      <c r="J269" s="33">
        <v>412402</v>
      </c>
      <c r="K269" s="38">
        <f t="shared" si="66"/>
        <v>0.11034199699316841</v>
      </c>
      <c r="L269" s="33">
        <v>390223</v>
      </c>
      <c r="M269" s="38">
        <f t="shared" si="67"/>
        <v>0.1044077989259634</v>
      </c>
      <c r="N269" s="33">
        <f t="shared" si="68"/>
        <v>1588601</v>
      </c>
      <c r="O269" s="38">
        <f t="shared" si="69"/>
        <v>0.42504499678795044</v>
      </c>
      <c r="P269" s="33">
        <v>354563</v>
      </c>
      <c r="Q269" s="33">
        <v>2368471</v>
      </c>
      <c r="R269" s="33">
        <v>2283829</v>
      </c>
      <c r="S269" s="33">
        <v>1394219</v>
      </c>
      <c r="T269" s="38">
        <f t="shared" si="70"/>
        <v>0.61047433936603834</v>
      </c>
      <c r="U269" s="38">
        <f t="shared" si="71"/>
        <v>0.10057451003065743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2088948</v>
      </c>
      <c r="E270" s="33">
        <v>2181456</v>
      </c>
      <c r="F270" s="33">
        <v>502073</v>
      </c>
      <c r="G270" s="38">
        <f t="shared" si="64"/>
        <v>0.24034729442762578</v>
      </c>
      <c r="H270" s="33">
        <v>562141</v>
      </c>
      <c r="I270" s="38">
        <f t="shared" si="65"/>
        <v>0.2691024381650477</v>
      </c>
      <c r="J270" s="33">
        <v>553195</v>
      </c>
      <c r="K270" s="38">
        <f t="shared" si="66"/>
        <v>0.25358980424083732</v>
      </c>
      <c r="L270" s="33">
        <v>591795</v>
      </c>
      <c r="M270" s="38">
        <f t="shared" si="67"/>
        <v>0.27128440821176314</v>
      </c>
      <c r="N270" s="33">
        <f t="shared" si="68"/>
        <v>2209204</v>
      </c>
      <c r="O270" s="38">
        <f t="shared" si="69"/>
        <v>1.0127199448441775</v>
      </c>
      <c r="P270" s="33">
        <v>521734</v>
      </c>
      <c r="Q270" s="33">
        <v>2042930</v>
      </c>
      <c r="R270" s="33">
        <v>2042930</v>
      </c>
      <c r="S270" s="33">
        <v>2051455</v>
      </c>
      <c r="T270" s="38">
        <f t="shared" si="70"/>
        <v>1.0041729280983684</v>
      </c>
      <c r="U270" s="38">
        <f t="shared" si="71"/>
        <v>0.13428490380155411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2193819</v>
      </c>
      <c r="E271" s="33">
        <v>2019753</v>
      </c>
      <c r="F271" s="33">
        <v>463043</v>
      </c>
      <c r="G271" s="38">
        <f t="shared" si="64"/>
        <v>0.21106709350224426</v>
      </c>
      <c r="H271" s="33">
        <v>499442</v>
      </c>
      <c r="I271" s="38">
        <f t="shared" si="65"/>
        <v>0.2276587083984595</v>
      </c>
      <c r="J271" s="33">
        <v>441741</v>
      </c>
      <c r="K271" s="38">
        <f t="shared" si="66"/>
        <v>0.21871040666853819</v>
      </c>
      <c r="L271" s="33">
        <v>489134</v>
      </c>
      <c r="M271" s="38">
        <f t="shared" si="67"/>
        <v>0.24217515706128423</v>
      </c>
      <c r="N271" s="33">
        <f t="shared" si="68"/>
        <v>1893360</v>
      </c>
      <c r="O271" s="38">
        <f t="shared" si="69"/>
        <v>0.93742155600214483</v>
      </c>
      <c r="P271" s="33">
        <v>413251</v>
      </c>
      <c r="Q271" s="33">
        <v>2603664</v>
      </c>
      <c r="R271" s="33">
        <v>2107685</v>
      </c>
      <c r="S271" s="33">
        <v>1896489</v>
      </c>
      <c r="T271" s="38">
        <f t="shared" si="70"/>
        <v>0.89979717082960686</v>
      </c>
      <c r="U271" s="38">
        <f t="shared" si="71"/>
        <v>0.18362448003755594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2034</v>
      </c>
      <c r="G272" s="38">
        <f t="shared" si="64"/>
        <v>0</v>
      </c>
      <c r="H272" s="33">
        <v>2034</v>
      </c>
      <c r="I272" s="38">
        <f t="shared" si="65"/>
        <v>0</v>
      </c>
      <c r="J272" s="33">
        <v>2034</v>
      </c>
      <c r="K272" s="38">
        <f t="shared" si="66"/>
        <v>0</v>
      </c>
      <c r="L272" s="33">
        <v>3012</v>
      </c>
      <c r="M272" s="38">
        <f t="shared" si="67"/>
        <v>0</v>
      </c>
      <c r="N272" s="33">
        <f t="shared" si="68"/>
        <v>9114</v>
      </c>
      <c r="O272" s="38">
        <f t="shared" si="69"/>
        <v>0</v>
      </c>
      <c r="P272" s="33">
        <v>119838</v>
      </c>
      <c r="Q272" s="33">
        <v>1</v>
      </c>
      <c r="R272" s="33">
        <v>3</v>
      </c>
      <c r="S272" s="33">
        <v>647622</v>
      </c>
      <c r="T272" s="38">
        <f t="shared" si="70"/>
        <v>215874</v>
      </c>
      <c r="U272" s="38">
        <f t="shared" si="71"/>
        <v>-0.97486606919341112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216472</v>
      </c>
      <c r="E273" s="33">
        <v>1281856</v>
      </c>
      <c r="F273" s="33">
        <v>257404</v>
      </c>
      <c r="G273" s="38">
        <f t="shared" si="64"/>
        <v>1.1890868103034111</v>
      </c>
      <c r="H273" s="33">
        <v>294424</v>
      </c>
      <c r="I273" s="38">
        <f t="shared" si="65"/>
        <v>1.3601019993347869</v>
      </c>
      <c r="J273" s="33">
        <v>283287</v>
      </c>
      <c r="K273" s="38">
        <f t="shared" si="66"/>
        <v>0.22099752234260323</v>
      </c>
      <c r="L273" s="33">
        <v>248971</v>
      </c>
      <c r="M273" s="38">
        <f t="shared" si="67"/>
        <v>0.19422696465125569</v>
      </c>
      <c r="N273" s="33">
        <f t="shared" si="68"/>
        <v>1084086</v>
      </c>
      <c r="O273" s="38">
        <f t="shared" si="69"/>
        <v>0.84571589944580361</v>
      </c>
      <c r="P273" s="33">
        <v>231711</v>
      </c>
      <c r="Q273" s="33">
        <v>794882</v>
      </c>
      <c r="R273" s="33">
        <v>824882</v>
      </c>
      <c r="S273" s="33">
        <v>1016937</v>
      </c>
      <c r="T273" s="38">
        <f t="shared" si="70"/>
        <v>1.2328272407447369</v>
      </c>
      <c r="U273" s="38">
        <f t="shared" si="71"/>
        <v>7.4489342327295649E-2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8653190</v>
      </c>
      <c r="E274" s="33">
        <v>8281617</v>
      </c>
      <c r="F274" s="33">
        <v>1174563</v>
      </c>
      <c r="G274" s="38">
        <f t="shared" si="64"/>
        <v>0.13573757192434235</v>
      </c>
      <c r="H274" s="33">
        <v>1535865</v>
      </c>
      <c r="I274" s="38">
        <f t="shared" si="65"/>
        <v>0.17749119110986816</v>
      </c>
      <c r="J274" s="33">
        <v>2341453</v>
      </c>
      <c r="K274" s="38">
        <f t="shared" si="66"/>
        <v>0.28272896464543096</v>
      </c>
      <c r="L274" s="33">
        <v>2670847</v>
      </c>
      <c r="M274" s="38">
        <f t="shared" si="67"/>
        <v>0.3225030812219401</v>
      </c>
      <c r="N274" s="33">
        <f t="shared" si="68"/>
        <v>7722728</v>
      </c>
      <c r="O274" s="38">
        <f t="shared" si="69"/>
        <v>0.93251450773441946</v>
      </c>
      <c r="P274" s="33">
        <v>2434880</v>
      </c>
      <c r="Q274" s="33">
        <v>8854901</v>
      </c>
      <c r="R274" s="33">
        <v>8505664</v>
      </c>
      <c r="S274" s="33">
        <v>7947241</v>
      </c>
      <c r="T274" s="38">
        <f t="shared" si="70"/>
        <v>0.93434692459048463</v>
      </c>
      <c r="U274" s="38">
        <f t="shared" si="71"/>
        <v>9.691114141148649E-2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18682080</v>
      </c>
      <c r="E275" s="34">
        <f>SUM(E268:E274)</f>
        <v>19186588</v>
      </c>
      <c r="F275" s="34">
        <f>SUM(F268:F274)</f>
        <v>2796571</v>
      </c>
      <c r="G275" s="39">
        <f t="shared" si="64"/>
        <v>0.14969270017043071</v>
      </c>
      <c r="H275" s="34">
        <f>SUM(H268:H274)</f>
        <v>3293684</v>
      </c>
      <c r="I275" s="39">
        <f t="shared" si="65"/>
        <v>0.17630178224266249</v>
      </c>
      <c r="J275" s="34">
        <f>SUM(J268:J274)</f>
        <v>4045192</v>
      </c>
      <c r="K275" s="39">
        <f t="shared" si="66"/>
        <v>0.21083435991850141</v>
      </c>
      <c r="L275" s="34">
        <f>SUM(L268:L274)</f>
        <v>4425522</v>
      </c>
      <c r="M275" s="39">
        <f t="shared" si="67"/>
        <v>0.23065706106786679</v>
      </c>
      <c r="N275" s="34">
        <f t="shared" si="68"/>
        <v>14560969</v>
      </c>
      <c r="O275" s="39">
        <f t="shared" si="69"/>
        <v>0.75891393508840654</v>
      </c>
      <c r="P275" s="34">
        <f>SUM(P268:P274)</f>
        <v>4083276</v>
      </c>
      <c r="Q275" s="34">
        <f>SUM(Q268:Q274)</f>
        <v>17032419</v>
      </c>
      <c r="R275" s="34">
        <f>SUM(R268:R274)</f>
        <v>17174099</v>
      </c>
      <c r="S275" s="34">
        <f>SUM(S268:S274)</f>
        <v>14979496</v>
      </c>
      <c r="T275" s="39">
        <f t="shared" si="70"/>
        <v>0.87221437351677078</v>
      </c>
      <c r="U275" s="39">
        <f t="shared" si="71"/>
        <v>8.38165237911912E-2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6787402</v>
      </c>
      <c r="E276" s="33">
        <v>7056402</v>
      </c>
      <c r="F276" s="33">
        <v>2932798</v>
      </c>
      <c r="G276" s="38">
        <f t="shared" si="64"/>
        <v>0.43209434184095769</v>
      </c>
      <c r="H276" s="33">
        <v>2843304</v>
      </c>
      <c r="I276" s="38">
        <f t="shared" si="65"/>
        <v>0.41890903176207922</v>
      </c>
      <c r="J276" s="33">
        <v>2538287</v>
      </c>
      <c r="K276" s="38">
        <f t="shared" si="66"/>
        <v>0.35971405824101294</v>
      </c>
      <c r="L276" s="33">
        <v>3273883</v>
      </c>
      <c r="M276" s="38">
        <f t="shared" si="67"/>
        <v>0.46395925288837003</v>
      </c>
      <c r="N276" s="33">
        <f t="shared" si="68"/>
        <v>11588272</v>
      </c>
      <c r="O276" s="38">
        <f t="shared" si="69"/>
        <v>1.6422352354641927</v>
      </c>
      <c r="P276" s="33">
        <v>2530283</v>
      </c>
      <c r="Q276" s="33">
        <v>4321771</v>
      </c>
      <c r="R276" s="33">
        <v>5192579</v>
      </c>
      <c r="S276" s="33">
        <v>9619917</v>
      </c>
      <c r="T276" s="38">
        <f t="shared" si="70"/>
        <v>1.8526279523142546</v>
      </c>
      <c r="U276" s="38">
        <f t="shared" si="71"/>
        <v>0.29388017071608186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12551950</v>
      </c>
      <c r="E278" s="33">
        <v>12568750</v>
      </c>
      <c r="F278" s="33">
        <v>4208117</v>
      </c>
      <c r="G278" s="38">
        <f t="shared" si="64"/>
        <v>0.33525603591473835</v>
      </c>
      <c r="H278" s="33">
        <v>5528173</v>
      </c>
      <c r="I278" s="38">
        <f t="shared" si="65"/>
        <v>0.4404234401826011</v>
      </c>
      <c r="J278" s="33">
        <v>2109017</v>
      </c>
      <c r="K278" s="38">
        <f t="shared" si="66"/>
        <v>0.16779846842366983</v>
      </c>
      <c r="L278" s="33">
        <v>1001477</v>
      </c>
      <c r="M278" s="38">
        <f t="shared" si="67"/>
        <v>7.9679920437593241E-2</v>
      </c>
      <c r="N278" s="33">
        <f t="shared" si="68"/>
        <v>12846784</v>
      </c>
      <c r="O278" s="38">
        <f t="shared" si="69"/>
        <v>1.0221210542018897</v>
      </c>
      <c r="P278" s="33">
        <v>18568791</v>
      </c>
      <c r="Q278" s="33">
        <v>12038725</v>
      </c>
      <c r="R278" s="33">
        <v>12038725</v>
      </c>
      <c r="S278" s="33">
        <v>25448733</v>
      </c>
      <c r="T278" s="38">
        <f t="shared" si="70"/>
        <v>2.113905999181807</v>
      </c>
      <c r="U278" s="38">
        <f t="shared" si="71"/>
        <v>-0.94606665560509562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14057435</v>
      </c>
      <c r="E281" s="33">
        <v>14047693</v>
      </c>
      <c r="F281" s="33">
        <v>2354461</v>
      </c>
      <c r="G281" s="38">
        <f t="shared" si="64"/>
        <v>0.16748866347239022</v>
      </c>
      <c r="H281" s="33">
        <v>2680258</v>
      </c>
      <c r="I281" s="38">
        <f t="shared" si="65"/>
        <v>0.1906647976675688</v>
      </c>
      <c r="J281" s="33">
        <v>4132525</v>
      </c>
      <c r="K281" s="38">
        <f t="shared" si="66"/>
        <v>0.29417819708901666</v>
      </c>
      <c r="L281" s="33">
        <v>1909129</v>
      </c>
      <c r="M281" s="38">
        <f t="shared" si="67"/>
        <v>0.13590338285439466</v>
      </c>
      <c r="N281" s="33">
        <f t="shared" si="68"/>
        <v>11076373</v>
      </c>
      <c r="O281" s="38">
        <f t="shared" si="69"/>
        <v>0.7884834185940709</v>
      </c>
      <c r="P281" s="33">
        <v>1568991</v>
      </c>
      <c r="Q281" s="33">
        <v>11130744</v>
      </c>
      <c r="R281" s="33">
        <v>12665109</v>
      </c>
      <c r="S281" s="33">
        <v>6075757</v>
      </c>
      <c r="T281" s="38">
        <f t="shared" si="70"/>
        <v>0.4797240197459019</v>
      </c>
      <c r="U281" s="38">
        <f t="shared" si="71"/>
        <v>0.21678773173332422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86022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11005896</v>
      </c>
      <c r="E284" s="33">
        <v>11647755</v>
      </c>
      <c r="F284" s="33">
        <v>2048390</v>
      </c>
      <c r="G284" s="38">
        <f t="shared" si="64"/>
        <v>0.18611751373990815</v>
      </c>
      <c r="H284" s="33">
        <v>1959432</v>
      </c>
      <c r="I284" s="38">
        <f t="shared" si="65"/>
        <v>0.17803475518940029</v>
      </c>
      <c r="J284" s="33">
        <v>2779865</v>
      </c>
      <c r="K284" s="38">
        <f t="shared" si="66"/>
        <v>0.23866101235817547</v>
      </c>
      <c r="L284" s="33">
        <v>4477943</v>
      </c>
      <c r="M284" s="38">
        <f t="shared" si="67"/>
        <v>0.38444687409719724</v>
      </c>
      <c r="N284" s="33">
        <f t="shared" si="68"/>
        <v>11265630</v>
      </c>
      <c r="O284" s="38">
        <f t="shared" si="69"/>
        <v>0.96719324882777835</v>
      </c>
      <c r="P284" s="33">
        <v>2613676</v>
      </c>
      <c r="Q284" s="33">
        <v>8773789</v>
      </c>
      <c r="R284" s="33">
        <v>10359831</v>
      </c>
      <c r="S284" s="33">
        <v>12876871</v>
      </c>
      <c r="T284" s="38">
        <f t="shared" si="70"/>
        <v>1.2429614923255021</v>
      </c>
      <c r="U284" s="38">
        <f t="shared" si="71"/>
        <v>0.71327394826290624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44402683</v>
      </c>
      <c r="E285" s="34">
        <f>SUM(E276:E284)</f>
        <v>45320600</v>
      </c>
      <c r="F285" s="34">
        <f>SUM(F276:F284)</f>
        <v>11543766</v>
      </c>
      <c r="G285" s="39">
        <f t="shared" si="64"/>
        <v>0.25997901973626231</v>
      </c>
      <c r="H285" s="34">
        <f>SUM(H276:H284)</f>
        <v>13011167</v>
      </c>
      <c r="I285" s="39">
        <f t="shared" si="65"/>
        <v>0.29302659481184956</v>
      </c>
      <c r="J285" s="34">
        <f>SUM(J276:J284)</f>
        <v>11559694</v>
      </c>
      <c r="K285" s="39">
        <f t="shared" si="66"/>
        <v>0.25506489322736237</v>
      </c>
      <c r="L285" s="34">
        <f>SUM(L276:L284)</f>
        <v>10662432</v>
      </c>
      <c r="M285" s="39">
        <f t="shared" si="67"/>
        <v>0.23526678817138344</v>
      </c>
      <c r="N285" s="34">
        <f t="shared" si="68"/>
        <v>46777059</v>
      </c>
      <c r="O285" s="39">
        <f t="shared" si="69"/>
        <v>1.0321367987184635</v>
      </c>
      <c r="P285" s="34">
        <f>SUM(P276:P284)</f>
        <v>25281741</v>
      </c>
      <c r="Q285" s="34">
        <f>SUM(Q276:Q284)</f>
        <v>36265029</v>
      </c>
      <c r="R285" s="34">
        <f>SUM(R276:R284)</f>
        <v>40256244</v>
      </c>
      <c r="S285" s="34">
        <f>SUM(S276:S284)</f>
        <v>54107300</v>
      </c>
      <c r="T285" s="39">
        <f t="shared" si="70"/>
        <v>1.3440722388308259</v>
      </c>
      <c r="U285" s="39">
        <f t="shared" si="71"/>
        <v>-0.57825562725288582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10343646</v>
      </c>
      <c r="E286" s="33">
        <v>8711343</v>
      </c>
      <c r="F286" s="33">
        <v>2847372</v>
      </c>
      <c r="G286" s="38">
        <f t="shared" si="64"/>
        <v>0.27527740218487756</v>
      </c>
      <c r="H286" s="33">
        <v>2455270</v>
      </c>
      <c r="I286" s="38">
        <f t="shared" si="65"/>
        <v>0.23736987905425225</v>
      </c>
      <c r="J286" s="33">
        <v>2318696</v>
      </c>
      <c r="K286" s="38">
        <f t="shared" si="66"/>
        <v>0.26616975132307386</v>
      </c>
      <c r="L286" s="33">
        <v>1846706</v>
      </c>
      <c r="M286" s="38">
        <f t="shared" si="67"/>
        <v>0.21198866810777625</v>
      </c>
      <c r="N286" s="33">
        <f t="shared" si="68"/>
        <v>9468044</v>
      </c>
      <c r="O286" s="38">
        <f t="shared" si="69"/>
        <v>1.0868638739170298</v>
      </c>
      <c r="P286" s="33">
        <v>2575272</v>
      </c>
      <c r="Q286" s="33">
        <v>12511601</v>
      </c>
      <c r="R286" s="33">
        <v>12511603</v>
      </c>
      <c r="S286" s="33">
        <v>10496381</v>
      </c>
      <c r="T286" s="38">
        <f t="shared" si="70"/>
        <v>0.83893174999238707</v>
      </c>
      <c r="U286" s="38">
        <f t="shared" si="71"/>
        <v>-0.28290836851408319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645265</v>
      </c>
      <c r="E287" s="33">
        <v>1053679</v>
      </c>
      <c r="F287" s="33">
        <v>178517</v>
      </c>
      <c r="G287" s="38">
        <f t="shared" si="64"/>
        <v>0.27665687740695682</v>
      </c>
      <c r="H287" s="33">
        <v>158207</v>
      </c>
      <c r="I287" s="38">
        <f t="shared" si="65"/>
        <v>0.24518143708398876</v>
      </c>
      <c r="J287" s="33">
        <v>141526</v>
      </c>
      <c r="K287" s="38">
        <f t="shared" si="66"/>
        <v>0.134316048815626</v>
      </c>
      <c r="L287" s="33">
        <v>134790</v>
      </c>
      <c r="M287" s="38">
        <f t="shared" si="67"/>
        <v>0.12792321000987966</v>
      </c>
      <c r="N287" s="33">
        <f t="shared" si="68"/>
        <v>613040</v>
      </c>
      <c r="O287" s="38">
        <f t="shared" si="69"/>
        <v>0.5818090708840169</v>
      </c>
      <c r="P287" s="33">
        <v>140190</v>
      </c>
      <c r="Q287" s="33">
        <v>765811</v>
      </c>
      <c r="R287" s="33">
        <v>621687</v>
      </c>
      <c r="S287" s="33">
        <v>850846</v>
      </c>
      <c r="T287" s="38">
        <f t="shared" si="70"/>
        <v>1.3686083189772345</v>
      </c>
      <c r="U287" s="38">
        <f t="shared" si="71"/>
        <v>-3.8519152578643245E-2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4349791</v>
      </c>
      <c r="E288" s="33">
        <v>4206791</v>
      </c>
      <c r="F288" s="33">
        <v>503247</v>
      </c>
      <c r="G288" s="38">
        <f t="shared" si="64"/>
        <v>0.11569452417369018</v>
      </c>
      <c r="H288" s="33">
        <v>462014</v>
      </c>
      <c r="I288" s="38">
        <f t="shared" si="65"/>
        <v>0.10621521815645855</v>
      </c>
      <c r="J288" s="33">
        <v>418329</v>
      </c>
      <c r="K288" s="38">
        <f t="shared" si="66"/>
        <v>9.9441355655652972E-2</v>
      </c>
      <c r="L288" s="33">
        <v>394942</v>
      </c>
      <c r="M288" s="38">
        <f t="shared" si="67"/>
        <v>9.3882011252757747E-2</v>
      </c>
      <c r="N288" s="33">
        <f t="shared" si="68"/>
        <v>1778532</v>
      </c>
      <c r="O288" s="38">
        <f t="shared" si="69"/>
        <v>0.42277641080814332</v>
      </c>
      <c r="P288" s="33">
        <v>363514</v>
      </c>
      <c r="Q288" s="33">
        <v>2775343</v>
      </c>
      <c r="R288" s="33">
        <v>1483271</v>
      </c>
      <c r="S288" s="33">
        <v>12577831</v>
      </c>
      <c r="T288" s="38">
        <f t="shared" si="70"/>
        <v>8.4797929710754136</v>
      </c>
      <c r="U288" s="38">
        <f t="shared" si="71"/>
        <v>8.6456092475117874E-2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1448735</v>
      </c>
      <c r="E289" s="33">
        <v>2510329</v>
      </c>
      <c r="F289" s="33">
        <v>456235</v>
      </c>
      <c r="G289" s="38">
        <f t="shared" si="64"/>
        <v>0.31491956776083962</v>
      </c>
      <c r="H289" s="33">
        <v>26482</v>
      </c>
      <c r="I289" s="38">
        <f t="shared" si="65"/>
        <v>1.8279395472601958E-2</v>
      </c>
      <c r="J289" s="33">
        <v>206914</v>
      </c>
      <c r="K289" s="38">
        <f t="shared" si="66"/>
        <v>8.2425052652461098E-2</v>
      </c>
      <c r="L289" s="33">
        <v>-77348</v>
      </c>
      <c r="M289" s="38">
        <f t="shared" si="67"/>
        <v>-3.0811897564024478E-2</v>
      </c>
      <c r="N289" s="33">
        <f t="shared" si="68"/>
        <v>612283</v>
      </c>
      <c r="O289" s="38">
        <f t="shared" si="69"/>
        <v>0.24390548011834307</v>
      </c>
      <c r="P289" s="33">
        <v>243401</v>
      </c>
      <c r="Q289" s="33">
        <v>926743</v>
      </c>
      <c r="R289" s="33">
        <v>1391743</v>
      </c>
      <c r="S289" s="33">
        <v>829541</v>
      </c>
      <c r="T289" s="38">
        <f t="shared" si="70"/>
        <v>0.59604467204074318</v>
      </c>
      <c r="U289" s="38">
        <f t="shared" si="71"/>
        <v>-1.3177801241572549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12666459</v>
      </c>
      <c r="E290" s="33">
        <v>12666459</v>
      </c>
      <c r="F290" s="33">
        <v>2608194</v>
      </c>
      <c r="G290" s="38">
        <f t="shared" si="64"/>
        <v>0.20591342852805192</v>
      </c>
      <c r="H290" s="33">
        <v>2643579</v>
      </c>
      <c r="I290" s="38">
        <f t="shared" si="65"/>
        <v>0.208707026959942</v>
      </c>
      <c r="J290" s="33">
        <v>2525641</v>
      </c>
      <c r="K290" s="38">
        <f t="shared" si="66"/>
        <v>0.19939597957092822</v>
      </c>
      <c r="L290" s="33">
        <v>2873627</v>
      </c>
      <c r="M290" s="38">
        <f t="shared" si="67"/>
        <v>0.22686900893138326</v>
      </c>
      <c r="N290" s="33">
        <f t="shared" si="68"/>
        <v>10651041</v>
      </c>
      <c r="O290" s="38">
        <f t="shared" si="69"/>
        <v>0.8408854439903054</v>
      </c>
      <c r="P290" s="33">
        <v>2621762</v>
      </c>
      <c r="Q290" s="33">
        <v>13004785</v>
      </c>
      <c r="R290" s="33">
        <v>12048649</v>
      </c>
      <c r="S290" s="33">
        <v>10405336</v>
      </c>
      <c r="T290" s="38">
        <f t="shared" si="70"/>
        <v>0.86361018567309911</v>
      </c>
      <c r="U290" s="38">
        <f t="shared" si="71"/>
        <v>9.6067072449749435E-2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11784808</v>
      </c>
      <c r="E291" s="33">
        <v>12507942</v>
      </c>
      <c r="F291" s="33">
        <v>2106276</v>
      </c>
      <c r="G291" s="38">
        <f t="shared" si="64"/>
        <v>0.1787280709197808</v>
      </c>
      <c r="H291" s="33">
        <v>3154249</v>
      </c>
      <c r="I291" s="38">
        <f t="shared" si="65"/>
        <v>0.26765383025332273</v>
      </c>
      <c r="J291" s="33">
        <v>2291667</v>
      </c>
      <c r="K291" s="38">
        <f t="shared" si="66"/>
        <v>0.1832169512778361</v>
      </c>
      <c r="L291" s="33">
        <v>3914329</v>
      </c>
      <c r="M291" s="38">
        <f t="shared" si="67"/>
        <v>0.31294748568549485</v>
      </c>
      <c r="N291" s="33">
        <f t="shared" si="68"/>
        <v>11466521</v>
      </c>
      <c r="O291" s="38">
        <f t="shared" si="69"/>
        <v>0.9167392205688194</v>
      </c>
      <c r="P291" s="33">
        <v>1646091</v>
      </c>
      <c r="Q291" s="33">
        <v>10786217</v>
      </c>
      <c r="R291" s="33">
        <v>9747499</v>
      </c>
      <c r="S291" s="33">
        <v>9379968</v>
      </c>
      <c r="T291" s="38">
        <f t="shared" si="70"/>
        <v>0.96229484096382056</v>
      </c>
      <c r="U291" s="38">
        <f t="shared" si="71"/>
        <v>1.3779541957279395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41238704</v>
      </c>
      <c r="E292" s="34">
        <f>SUM(E286:E291)</f>
        <v>41656543</v>
      </c>
      <c r="F292" s="34">
        <f>SUM(F286:F291)</f>
        <v>8699841</v>
      </c>
      <c r="G292" s="39">
        <f t="shared" si="64"/>
        <v>0.21096300698489459</v>
      </c>
      <c r="H292" s="34">
        <f>SUM(H286:H291)</f>
        <v>8899801</v>
      </c>
      <c r="I292" s="39">
        <f t="shared" si="65"/>
        <v>0.21581184995532351</v>
      </c>
      <c r="J292" s="34">
        <f>SUM(J286:J291)</f>
        <v>7902773</v>
      </c>
      <c r="K292" s="39">
        <f t="shared" si="66"/>
        <v>0.18971264610219815</v>
      </c>
      <c r="L292" s="34">
        <f>SUM(L286:L291)</f>
        <v>9087046</v>
      </c>
      <c r="M292" s="39">
        <f t="shared" si="67"/>
        <v>0.21814210555110153</v>
      </c>
      <c r="N292" s="34">
        <f t="shared" si="68"/>
        <v>34589461</v>
      </c>
      <c r="O292" s="39">
        <f t="shared" si="69"/>
        <v>0.83034881219020018</v>
      </c>
      <c r="P292" s="34">
        <f>SUM(P286:P291)</f>
        <v>7590230</v>
      </c>
      <c r="Q292" s="34">
        <f>SUM(Q286:Q291)</f>
        <v>40770500</v>
      </c>
      <c r="R292" s="34">
        <f>SUM(R286:R291)</f>
        <v>37804452</v>
      </c>
      <c r="S292" s="34">
        <f>SUM(S286:S291)</f>
        <v>44539903</v>
      </c>
      <c r="T292" s="39">
        <f t="shared" si="70"/>
        <v>1.1781655504489259</v>
      </c>
      <c r="U292" s="39">
        <f t="shared" si="71"/>
        <v>0.19720298330880626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48172251</v>
      </c>
      <c r="E293" s="33">
        <v>48389858</v>
      </c>
      <c r="F293" s="33">
        <v>9521693</v>
      </c>
      <c r="G293" s="38">
        <f t="shared" si="64"/>
        <v>0.1976592914456084</v>
      </c>
      <c r="H293" s="33">
        <v>10148681</v>
      </c>
      <c r="I293" s="38">
        <f t="shared" si="65"/>
        <v>0.21067483435640158</v>
      </c>
      <c r="J293" s="33">
        <v>9537082</v>
      </c>
      <c r="K293" s="38">
        <f t="shared" si="66"/>
        <v>0.19708844774869974</v>
      </c>
      <c r="L293" s="33">
        <v>9377902</v>
      </c>
      <c r="M293" s="38">
        <f t="shared" si="67"/>
        <v>0.19379891546695591</v>
      </c>
      <c r="N293" s="33">
        <f t="shared" si="68"/>
        <v>38585358</v>
      </c>
      <c r="O293" s="38">
        <f t="shared" si="69"/>
        <v>0.79738522894611508</v>
      </c>
      <c r="P293" s="33">
        <v>10808616</v>
      </c>
      <c r="Q293" s="33">
        <v>46539831</v>
      </c>
      <c r="R293" s="33">
        <v>47164831</v>
      </c>
      <c r="S293" s="33">
        <v>40970647</v>
      </c>
      <c r="T293" s="38">
        <f t="shared" si="70"/>
        <v>0.8686694329510054</v>
      </c>
      <c r="U293" s="38">
        <f t="shared" si="71"/>
        <v>-0.13236791833478034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6457565</v>
      </c>
      <c r="E294" s="33">
        <v>6729267</v>
      </c>
      <c r="F294" s="33">
        <v>1147289</v>
      </c>
      <c r="G294" s="38">
        <f t="shared" si="64"/>
        <v>0.17766588489624185</v>
      </c>
      <c r="H294" s="33">
        <v>77349</v>
      </c>
      <c r="I294" s="38">
        <f t="shared" si="65"/>
        <v>1.1978044355728515E-2</v>
      </c>
      <c r="J294" s="33">
        <v>1063575</v>
      </c>
      <c r="K294" s="38">
        <f t="shared" si="66"/>
        <v>0.15805213257253725</v>
      </c>
      <c r="L294" s="33">
        <v>415238</v>
      </c>
      <c r="M294" s="38">
        <f t="shared" si="67"/>
        <v>6.170627499250661E-2</v>
      </c>
      <c r="N294" s="33">
        <f t="shared" si="68"/>
        <v>2703451</v>
      </c>
      <c r="O294" s="38">
        <f t="shared" si="69"/>
        <v>0.40174524208951734</v>
      </c>
      <c r="P294" s="33">
        <v>250171</v>
      </c>
      <c r="Q294" s="33">
        <v>2229970</v>
      </c>
      <c r="R294" s="33">
        <v>3193380</v>
      </c>
      <c r="S294" s="33">
        <v>1296699</v>
      </c>
      <c r="T294" s="38">
        <f t="shared" si="70"/>
        <v>0.40605847096180225</v>
      </c>
      <c r="U294" s="38">
        <f t="shared" si="71"/>
        <v>0.65981668538719518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3996389</v>
      </c>
      <c r="E295" s="33">
        <v>4223123</v>
      </c>
      <c r="F295" s="33">
        <v>657683</v>
      </c>
      <c r="G295" s="38">
        <f t="shared" si="64"/>
        <v>0.16456931494907026</v>
      </c>
      <c r="H295" s="33">
        <v>645740</v>
      </c>
      <c r="I295" s="38">
        <f t="shared" si="65"/>
        <v>0.16158086712779962</v>
      </c>
      <c r="J295" s="33">
        <v>570682</v>
      </c>
      <c r="K295" s="38">
        <f t="shared" si="66"/>
        <v>0.13513269682175963</v>
      </c>
      <c r="L295" s="33">
        <v>581117</v>
      </c>
      <c r="M295" s="38">
        <f t="shared" si="67"/>
        <v>0.13760361703885962</v>
      </c>
      <c r="N295" s="33">
        <f t="shared" si="68"/>
        <v>2455222</v>
      </c>
      <c r="O295" s="38">
        <f t="shared" si="69"/>
        <v>0.58137591540667888</v>
      </c>
      <c r="P295" s="33">
        <v>732102</v>
      </c>
      <c r="Q295" s="33">
        <v>3916314</v>
      </c>
      <c r="R295" s="33">
        <v>3004297</v>
      </c>
      <c r="S295" s="33">
        <v>2217578</v>
      </c>
      <c r="T295" s="38">
        <f t="shared" si="70"/>
        <v>0.73813541071338817</v>
      </c>
      <c r="U295" s="38">
        <f t="shared" si="71"/>
        <v>-0.20623492354890438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2186980</v>
      </c>
      <c r="E296" s="33">
        <v>2216980</v>
      </c>
      <c r="F296" s="33">
        <v>261837</v>
      </c>
      <c r="G296" s="38">
        <f t="shared" si="64"/>
        <v>0.11972537471764717</v>
      </c>
      <c r="H296" s="33">
        <v>172549</v>
      </c>
      <c r="I296" s="38">
        <f t="shared" si="65"/>
        <v>7.8898298109722084E-2</v>
      </c>
      <c r="J296" s="33">
        <v>127479</v>
      </c>
      <c r="K296" s="38">
        <f t="shared" si="66"/>
        <v>5.7501195319759314E-2</v>
      </c>
      <c r="L296" s="33">
        <v>216580</v>
      </c>
      <c r="M296" s="38">
        <f t="shared" si="67"/>
        <v>9.7691454140317005E-2</v>
      </c>
      <c r="N296" s="33">
        <f t="shared" si="68"/>
        <v>778445</v>
      </c>
      <c r="O296" s="38">
        <f t="shared" si="69"/>
        <v>0.35112856227841477</v>
      </c>
      <c r="P296" s="33">
        <v>193576</v>
      </c>
      <c r="Q296" s="33">
        <v>2143096</v>
      </c>
      <c r="R296" s="33">
        <v>1966981</v>
      </c>
      <c r="S296" s="33">
        <v>1523167</v>
      </c>
      <c r="T296" s="38">
        <f t="shared" si="70"/>
        <v>0.77436792729568815</v>
      </c>
      <c r="U296" s="38">
        <f t="shared" si="71"/>
        <v>0.11883704591478272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51554011</v>
      </c>
      <c r="E297" s="33">
        <v>58932191</v>
      </c>
      <c r="F297" s="33">
        <v>3650309</v>
      </c>
      <c r="G297" s="38">
        <f t="shared" si="64"/>
        <v>7.0805528594079709E-2</v>
      </c>
      <c r="H297" s="33">
        <v>8944139</v>
      </c>
      <c r="I297" s="38">
        <f t="shared" si="65"/>
        <v>0.17349065235680691</v>
      </c>
      <c r="J297" s="33">
        <v>10847431</v>
      </c>
      <c r="K297" s="38">
        <f t="shared" si="66"/>
        <v>0.18406631105909502</v>
      </c>
      <c r="L297" s="33">
        <v>16913208</v>
      </c>
      <c r="M297" s="38">
        <f t="shared" si="67"/>
        <v>0.28699438648055697</v>
      </c>
      <c r="N297" s="33">
        <f t="shared" si="68"/>
        <v>40355087</v>
      </c>
      <c r="O297" s="38">
        <f t="shared" si="69"/>
        <v>0.68477153683290004</v>
      </c>
      <c r="P297" s="33">
        <v>16927589</v>
      </c>
      <c r="Q297" s="33">
        <v>39350708</v>
      </c>
      <c r="R297" s="33">
        <v>45368538</v>
      </c>
      <c r="S297" s="33">
        <v>34895483</v>
      </c>
      <c r="T297" s="38">
        <f t="shared" si="70"/>
        <v>0.76915599528466183</v>
      </c>
      <c r="U297" s="38">
        <f t="shared" si="71"/>
        <v>-8.4955985167167736E-4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112367196</v>
      </c>
      <c r="E298" s="34">
        <f>SUM(E293:E297)</f>
        <v>120491419</v>
      </c>
      <c r="F298" s="34">
        <f>SUM(F293:F297)</f>
        <v>15238811</v>
      </c>
      <c r="G298" s="39">
        <f t="shared" si="64"/>
        <v>0.13561618997772268</v>
      </c>
      <c r="H298" s="34">
        <f>SUM(H293:H297)</f>
        <v>19988458</v>
      </c>
      <c r="I298" s="39">
        <f t="shared" si="65"/>
        <v>0.17788517211019486</v>
      </c>
      <c r="J298" s="34">
        <f>SUM(J293:J297)</f>
        <v>22146249</v>
      </c>
      <c r="K298" s="39">
        <f t="shared" si="66"/>
        <v>0.18379938740699867</v>
      </c>
      <c r="L298" s="34">
        <f>SUM(L293:L297)</f>
        <v>27504045</v>
      </c>
      <c r="M298" s="39">
        <f t="shared" si="67"/>
        <v>0.22826559126173127</v>
      </c>
      <c r="N298" s="34">
        <f t="shared" si="68"/>
        <v>84877563</v>
      </c>
      <c r="O298" s="39">
        <f t="shared" si="69"/>
        <v>0.70442827966031341</v>
      </c>
      <c r="P298" s="34">
        <f>SUM(P293:P297)</f>
        <v>28912054</v>
      </c>
      <c r="Q298" s="34">
        <f>SUM(Q293:Q297)</f>
        <v>94179919</v>
      </c>
      <c r="R298" s="34">
        <f>SUM(R293:R297)</f>
        <v>100698027</v>
      </c>
      <c r="S298" s="34">
        <f>SUM(S293:S297)</f>
        <v>80903574</v>
      </c>
      <c r="T298" s="39">
        <f t="shared" si="70"/>
        <v>0.80342759843745504</v>
      </c>
      <c r="U298" s="39">
        <f t="shared" si="71"/>
        <v>-4.8699722268089274E-2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291914590</v>
      </c>
      <c r="E299" s="34">
        <f>SUM(E263:E266,E268:E274,E276:E284,E286:E291,E293:E297)</f>
        <v>314445125</v>
      </c>
      <c r="F299" s="34">
        <f>SUM(F263:F266,F268:F274,F276:F284,F286:F291,F293:F297)</f>
        <v>51550077</v>
      </c>
      <c r="G299" s="39">
        <f t="shared" si="64"/>
        <v>0.17659301304535685</v>
      </c>
      <c r="H299" s="34">
        <f>SUM(H263:H266,H268:H274,H276:H284,H286:H291,H293:H297)</f>
        <v>64130357</v>
      </c>
      <c r="I299" s="39">
        <f t="shared" si="65"/>
        <v>0.21968876923897501</v>
      </c>
      <c r="J299" s="34">
        <f>SUM(J263:J266,J268:J274,J276:J284,J286:J291,J293:J297)</f>
        <v>63980757</v>
      </c>
      <c r="K299" s="39">
        <f t="shared" si="66"/>
        <v>0.20347193170827502</v>
      </c>
      <c r="L299" s="34">
        <f>SUM(L263:L266,L268:L274,L276:L284,L286:L291,L293:L297)</f>
        <v>69976226</v>
      </c>
      <c r="M299" s="39">
        <f t="shared" si="67"/>
        <v>0.22253875298591447</v>
      </c>
      <c r="N299" s="34">
        <f t="shared" si="68"/>
        <v>249637417</v>
      </c>
      <c r="O299" s="39">
        <f t="shared" si="69"/>
        <v>0.79389819447828935</v>
      </c>
      <c r="P299" s="34">
        <f>SUM(P263:P266,P268:P274,P276:P284,P286:P291,P293:P297)</f>
        <v>89630995</v>
      </c>
      <c r="Q299" s="34">
        <f>SUM(Q263:Q266,Q268:Q274,Q276:Q284,Q286:Q291,Q293:Q297)</f>
        <v>256804542</v>
      </c>
      <c r="R299" s="34">
        <f>SUM(R263:R266,R268:R274,R276:R284,R286:R291,R293:R297)</f>
        <v>285871844</v>
      </c>
      <c r="S299" s="34">
        <f>SUM(S263:S266,S268:S274,S276:S284,S286:S291,S293:S297)</f>
        <v>265780422</v>
      </c>
      <c r="T299" s="39">
        <f t="shared" si="70"/>
        <v>0.92971877985997109</v>
      </c>
      <c r="U299" s="39">
        <f t="shared" si="71"/>
        <v>-0.21928540456345491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1433575159</v>
      </c>
      <c r="E302" s="33">
        <v>1503048573</v>
      </c>
      <c r="F302" s="33">
        <v>313750894</v>
      </c>
      <c r="G302" s="38">
        <f t="shared" ref="G302:G339" si="72">IF(($D302     =0),0,($F302     /$D302     ))</f>
        <v>0.21885904762667557</v>
      </c>
      <c r="H302" s="33">
        <v>349397253</v>
      </c>
      <c r="I302" s="38">
        <f t="shared" ref="I302:I339" si="73">IF(($D302     =0),0,($H302     /$D302     ))</f>
        <v>0.24372440524410621</v>
      </c>
      <c r="J302" s="33">
        <v>308140291</v>
      </c>
      <c r="K302" s="38">
        <f t="shared" ref="K302:K339" si="74">IF(($E302     =0),0,($J302     /$E302     ))</f>
        <v>0.20501020162307157</v>
      </c>
      <c r="L302" s="33">
        <v>373245104</v>
      </c>
      <c r="M302" s="38">
        <f t="shared" ref="M302:M339" si="75">IF(($E302     =0),0,($L302     /$E302     ))</f>
        <v>0.24832537730635271</v>
      </c>
      <c r="N302" s="33">
        <f t="shared" ref="N302:N339" si="76">$F302     +$H302     +$J302     +$L302</f>
        <v>1344533542</v>
      </c>
      <c r="O302" s="38">
        <f t="shared" ref="O302:O339" si="77">IF(($E302     =0),0,($N302     /$E302     ))</f>
        <v>0.89453765244351824</v>
      </c>
      <c r="P302" s="33">
        <v>352946777</v>
      </c>
      <c r="Q302" s="33">
        <v>1375526089</v>
      </c>
      <c r="R302" s="33">
        <v>1418343701</v>
      </c>
      <c r="S302" s="33">
        <v>1291270607</v>
      </c>
      <c r="T302" s="38">
        <f t="shared" ref="T302:T339" si="78">IF(($R302     =0),0,($S302     /$R302     ))</f>
        <v>0.91040740413595989</v>
      </c>
      <c r="U302" s="38">
        <f t="shared" ref="U302:U339" si="79">IF(($P302     =0),0,(($L302     /$P302     )-1))</f>
        <v>5.751101390564628E-2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1433575159</v>
      </c>
      <c r="E303" s="34">
        <f>E302</f>
        <v>1503048573</v>
      </c>
      <c r="F303" s="34">
        <f>F302</f>
        <v>313750894</v>
      </c>
      <c r="G303" s="39">
        <f t="shared" si="72"/>
        <v>0.21885904762667557</v>
      </c>
      <c r="H303" s="34">
        <f>H302</f>
        <v>349397253</v>
      </c>
      <c r="I303" s="39">
        <f t="shared" si="73"/>
        <v>0.24372440524410621</v>
      </c>
      <c r="J303" s="34">
        <f>J302</f>
        <v>308140291</v>
      </c>
      <c r="K303" s="39">
        <f t="shared" si="74"/>
        <v>0.20501020162307157</v>
      </c>
      <c r="L303" s="34">
        <f>L302</f>
        <v>373245104</v>
      </c>
      <c r="M303" s="39">
        <f t="shared" si="75"/>
        <v>0.24832537730635271</v>
      </c>
      <c r="N303" s="34">
        <f t="shared" si="76"/>
        <v>1344533542</v>
      </c>
      <c r="O303" s="39">
        <f t="shared" si="77"/>
        <v>0.89453765244351824</v>
      </c>
      <c r="P303" s="34">
        <f>P302</f>
        <v>352946777</v>
      </c>
      <c r="Q303" s="34">
        <f>Q302</f>
        <v>1375526089</v>
      </c>
      <c r="R303" s="34">
        <f>R302</f>
        <v>1418343701</v>
      </c>
      <c r="S303" s="34">
        <f>S302</f>
        <v>1291270607</v>
      </c>
      <c r="T303" s="39">
        <f t="shared" si="78"/>
        <v>0.91040740413595989</v>
      </c>
      <c r="U303" s="39">
        <f t="shared" si="79"/>
        <v>5.751101390564628E-2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9436319</v>
      </c>
      <c r="E304" s="33">
        <v>10401538</v>
      </c>
      <c r="F304" s="33">
        <v>2072205</v>
      </c>
      <c r="G304" s="38">
        <f t="shared" si="72"/>
        <v>0.21959887112760812</v>
      </c>
      <c r="H304" s="33">
        <v>2881377</v>
      </c>
      <c r="I304" s="38">
        <f t="shared" si="73"/>
        <v>0.30534968137469704</v>
      </c>
      <c r="J304" s="33">
        <v>2226365</v>
      </c>
      <c r="K304" s="38">
        <f t="shared" si="74"/>
        <v>0.21404190418763072</v>
      </c>
      <c r="L304" s="33">
        <v>2300833</v>
      </c>
      <c r="M304" s="38">
        <f t="shared" si="75"/>
        <v>0.22120123004886394</v>
      </c>
      <c r="N304" s="33">
        <f t="shared" si="76"/>
        <v>9480780</v>
      </c>
      <c r="O304" s="38">
        <f t="shared" si="77"/>
        <v>0.91147866786623288</v>
      </c>
      <c r="P304" s="33">
        <v>1979276</v>
      </c>
      <c r="Q304" s="33">
        <v>14290892</v>
      </c>
      <c r="R304" s="33">
        <v>8810304</v>
      </c>
      <c r="S304" s="33">
        <v>8375495</v>
      </c>
      <c r="T304" s="38">
        <f t="shared" si="78"/>
        <v>0.95064767345144963</v>
      </c>
      <c r="U304" s="38">
        <f t="shared" si="79"/>
        <v>0.16246193052409064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8814815</v>
      </c>
      <c r="E305" s="33">
        <v>8979135</v>
      </c>
      <c r="F305" s="33">
        <v>2059382</v>
      </c>
      <c r="G305" s="38">
        <f t="shared" si="72"/>
        <v>0.23362736483976124</v>
      </c>
      <c r="H305" s="33">
        <v>2570716</v>
      </c>
      <c r="I305" s="38">
        <f t="shared" si="73"/>
        <v>0.29163584261269238</v>
      </c>
      <c r="J305" s="33">
        <v>1892437</v>
      </c>
      <c r="K305" s="38">
        <f t="shared" si="74"/>
        <v>0.21075938829297031</v>
      </c>
      <c r="L305" s="33">
        <v>2037993</v>
      </c>
      <c r="M305" s="38">
        <f t="shared" si="75"/>
        <v>0.22696985845518527</v>
      </c>
      <c r="N305" s="33">
        <f t="shared" si="76"/>
        <v>8560528</v>
      </c>
      <c r="O305" s="38">
        <f t="shared" si="77"/>
        <v>0.953380030481778</v>
      </c>
      <c r="P305" s="33">
        <v>1930226</v>
      </c>
      <c r="Q305" s="33">
        <v>7621857</v>
      </c>
      <c r="R305" s="33">
        <v>8217002</v>
      </c>
      <c r="S305" s="33">
        <v>7519947</v>
      </c>
      <c r="T305" s="38">
        <f t="shared" si="78"/>
        <v>0.91516918214209997</v>
      </c>
      <c r="U305" s="38">
        <f t="shared" si="79"/>
        <v>5.5831286077381526E-2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13353700</v>
      </c>
      <c r="E306" s="33">
        <v>16105100</v>
      </c>
      <c r="F306" s="33">
        <v>2869477</v>
      </c>
      <c r="G306" s="38">
        <f t="shared" si="72"/>
        <v>0.21488254191722145</v>
      </c>
      <c r="H306" s="33">
        <v>4080454</v>
      </c>
      <c r="I306" s="38">
        <f t="shared" si="73"/>
        <v>0.30556729595542809</v>
      </c>
      <c r="J306" s="33">
        <v>4557249</v>
      </c>
      <c r="K306" s="38">
        <f t="shared" si="74"/>
        <v>0.28296930785900121</v>
      </c>
      <c r="L306" s="33">
        <v>3364847</v>
      </c>
      <c r="M306" s="38">
        <f t="shared" si="75"/>
        <v>0.2089305251131629</v>
      </c>
      <c r="N306" s="33">
        <f t="shared" si="76"/>
        <v>14872027</v>
      </c>
      <c r="O306" s="38">
        <f t="shared" si="77"/>
        <v>0.92343586814114786</v>
      </c>
      <c r="P306" s="33">
        <v>2094886</v>
      </c>
      <c r="Q306" s="33">
        <v>12605700</v>
      </c>
      <c r="R306" s="33">
        <v>12593000</v>
      </c>
      <c r="S306" s="33">
        <v>10961490</v>
      </c>
      <c r="T306" s="38">
        <f t="shared" si="78"/>
        <v>0.87044310331136343</v>
      </c>
      <c r="U306" s="38">
        <f t="shared" si="79"/>
        <v>0.60621962245200933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63248076</v>
      </c>
      <c r="E307" s="33">
        <v>64472785</v>
      </c>
      <c r="F307" s="33">
        <v>13656534</v>
      </c>
      <c r="G307" s="38">
        <f t="shared" si="72"/>
        <v>0.21592014909670929</v>
      </c>
      <c r="H307" s="33">
        <v>17403006</v>
      </c>
      <c r="I307" s="38">
        <f t="shared" si="73"/>
        <v>0.27515470984445439</v>
      </c>
      <c r="J307" s="33">
        <v>13599872</v>
      </c>
      <c r="K307" s="38">
        <f t="shared" si="74"/>
        <v>0.2109397321676115</v>
      </c>
      <c r="L307" s="33">
        <v>15937398</v>
      </c>
      <c r="M307" s="38">
        <f t="shared" si="75"/>
        <v>0.24719574313409914</v>
      </c>
      <c r="N307" s="33">
        <f t="shared" si="76"/>
        <v>60596810</v>
      </c>
      <c r="O307" s="38">
        <f t="shared" si="77"/>
        <v>0.93988199827260444</v>
      </c>
      <c r="P307" s="33">
        <v>15435947</v>
      </c>
      <c r="Q307" s="33">
        <v>67177433</v>
      </c>
      <c r="R307" s="33">
        <v>62848206</v>
      </c>
      <c r="S307" s="33">
        <v>54594130</v>
      </c>
      <c r="T307" s="38">
        <f t="shared" si="78"/>
        <v>0.86866648190403395</v>
      </c>
      <c r="U307" s="38">
        <f t="shared" si="79"/>
        <v>3.2485923928088134E-2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13867806</v>
      </c>
      <c r="E308" s="33">
        <v>13164144</v>
      </c>
      <c r="F308" s="33">
        <v>2674789</v>
      </c>
      <c r="G308" s="38">
        <f t="shared" si="72"/>
        <v>0.19287759000955162</v>
      </c>
      <c r="H308" s="33">
        <v>3530048</v>
      </c>
      <c r="I308" s="38">
        <f t="shared" si="73"/>
        <v>0.25454985453358664</v>
      </c>
      <c r="J308" s="33">
        <v>2795207</v>
      </c>
      <c r="K308" s="38">
        <f t="shared" si="74"/>
        <v>0.21233488482046384</v>
      </c>
      <c r="L308" s="33">
        <v>3343937</v>
      </c>
      <c r="M308" s="38">
        <f t="shared" si="75"/>
        <v>0.25401856740552214</v>
      </c>
      <c r="N308" s="33">
        <f t="shared" si="76"/>
        <v>12343981</v>
      </c>
      <c r="O308" s="38">
        <f t="shared" si="77"/>
        <v>0.93769720233993181</v>
      </c>
      <c r="P308" s="33">
        <v>3033721</v>
      </c>
      <c r="Q308" s="33">
        <v>13924653</v>
      </c>
      <c r="R308" s="33">
        <v>14052740</v>
      </c>
      <c r="S308" s="33">
        <v>11870935</v>
      </c>
      <c r="T308" s="38">
        <f t="shared" si="78"/>
        <v>0.84474166603808221</v>
      </c>
      <c r="U308" s="38">
        <f t="shared" si="79"/>
        <v>0.10225594245482683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9403206</v>
      </c>
      <c r="E309" s="33">
        <v>9659727</v>
      </c>
      <c r="F309" s="33">
        <v>1503082</v>
      </c>
      <c r="G309" s="38">
        <f t="shared" si="72"/>
        <v>0.15984782211513818</v>
      </c>
      <c r="H309" s="33">
        <v>2443060</v>
      </c>
      <c r="I309" s="38">
        <f t="shared" si="73"/>
        <v>0.25981138773307744</v>
      </c>
      <c r="J309" s="33">
        <v>2178088</v>
      </c>
      <c r="K309" s="38">
        <f t="shared" si="74"/>
        <v>0.22548132053835476</v>
      </c>
      <c r="L309" s="33">
        <v>2172618</v>
      </c>
      <c r="M309" s="38">
        <f t="shared" si="75"/>
        <v>0.22491505194712025</v>
      </c>
      <c r="N309" s="33">
        <f t="shared" si="76"/>
        <v>8296848</v>
      </c>
      <c r="O309" s="38">
        <f t="shared" si="77"/>
        <v>0.85891123009998105</v>
      </c>
      <c r="P309" s="33">
        <v>1966321</v>
      </c>
      <c r="Q309" s="33">
        <v>10336183</v>
      </c>
      <c r="R309" s="33">
        <v>10353719</v>
      </c>
      <c r="S309" s="33">
        <v>9268319</v>
      </c>
      <c r="T309" s="38">
        <f t="shared" si="78"/>
        <v>0.89516810336459773</v>
      </c>
      <c r="U309" s="38">
        <f t="shared" si="79"/>
        <v>0.10491521984457264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118123922</v>
      </c>
      <c r="E310" s="34">
        <f>SUM(E304:E309)</f>
        <v>122782429</v>
      </c>
      <c r="F310" s="34">
        <f>SUM(F304:F309)</f>
        <v>24835469</v>
      </c>
      <c r="G310" s="39">
        <f t="shared" si="72"/>
        <v>0.21024927533306928</v>
      </c>
      <c r="H310" s="34">
        <f>SUM(H304:H309)</f>
        <v>32908661</v>
      </c>
      <c r="I310" s="39">
        <f t="shared" si="73"/>
        <v>0.27859438158512889</v>
      </c>
      <c r="J310" s="34">
        <f>SUM(J304:J309)</f>
        <v>27249218</v>
      </c>
      <c r="K310" s="39">
        <f t="shared" si="74"/>
        <v>0.22193092466023784</v>
      </c>
      <c r="L310" s="34">
        <f>SUM(L304:L309)</f>
        <v>29157626</v>
      </c>
      <c r="M310" s="39">
        <f t="shared" si="75"/>
        <v>0.23747393041067791</v>
      </c>
      <c r="N310" s="34">
        <f t="shared" si="76"/>
        <v>114150974</v>
      </c>
      <c r="O310" s="39">
        <f t="shared" si="77"/>
        <v>0.92970121970791109</v>
      </c>
      <c r="P310" s="34">
        <f>SUM(P304:P309)</f>
        <v>26440377</v>
      </c>
      <c r="Q310" s="34">
        <f>SUM(Q304:Q309)</f>
        <v>125956718</v>
      </c>
      <c r="R310" s="34">
        <f>SUM(R304:R309)</f>
        <v>116874971</v>
      </c>
      <c r="S310" s="34">
        <f>SUM(S304:S309)</f>
        <v>102590316</v>
      </c>
      <c r="T310" s="39">
        <f t="shared" si="78"/>
        <v>0.87777832261451427</v>
      </c>
      <c r="U310" s="39">
        <f t="shared" si="79"/>
        <v>0.10276892042802577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11279866</v>
      </c>
      <c r="E311" s="33">
        <v>11688755</v>
      </c>
      <c r="F311" s="33">
        <v>2543445</v>
      </c>
      <c r="G311" s="38">
        <f t="shared" si="72"/>
        <v>0.22548539140447235</v>
      </c>
      <c r="H311" s="33">
        <v>2845447</v>
      </c>
      <c r="I311" s="38">
        <f t="shared" si="73"/>
        <v>0.25225893640935099</v>
      </c>
      <c r="J311" s="33">
        <v>2861680</v>
      </c>
      <c r="K311" s="38">
        <f t="shared" si="74"/>
        <v>0.24482333661711619</v>
      </c>
      <c r="L311" s="33">
        <v>2988284</v>
      </c>
      <c r="M311" s="38">
        <f t="shared" si="75"/>
        <v>0.25565460136686929</v>
      </c>
      <c r="N311" s="33">
        <f t="shared" si="76"/>
        <v>11238856</v>
      </c>
      <c r="O311" s="38">
        <f t="shared" si="77"/>
        <v>0.96151010094744904</v>
      </c>
      <c r="P311" s="33">
        <v>2660597</v>
      </c>
      <c r="Q311" s="33">
        <v>12991609</v>
      </c>
      <c r="R311" s="33">
        <v>11896319</v>
      </c>
      <c r="S311" s="33">
        <v>10040992</v>
      </c>
      <c r="T311" s="38">
        <f t="shared" si="78"/>
        <v>0.84404192591002314</v>
      </c>
      <c r="U311" s="38">
        <f t="shared" si="79"/>
        <v>0.12316295929071552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60562922</v>
      </c>
      <c r="E312" s="33">
        <v>60042001</v>
      </c>
      <c r="F312" s="33">
        <v>14663024</v>
      </c>
      <c r="G312" s="38">
        <f t="shared" si="72"/>
        <v>0.24211222833667106</v>
      </c>
      <c r="H312" s="33">
        <v>16221000</v>
      </c>
      <c r="I312" s="38">
        <f t="shared" si="73"/>
        <v>0.26783714299650208</v>
      </c>
      <c r="J312" s="33">
        <v>12397487</v>
      </c>
      <c r="K312" s="38">
        <f t="shared" si="74"/>
        <v>0.20648024372139095</v>
      </c>
      <c r="L312" s="33">
        <v>14889917</v>
      </c>
      <c r="M312" s="38">
        <f t="shared" si="75"/>
        <v>0.24799168502062416</v>
      </c>
      <c r="N312" s="33">
        <f t="shared" si="76"/>
        <v>58171428</v>
      </c>
      <c r="O312" s="38">
        <f t="shared" si="77"/>
        <v>0.96884559193821673</v>
      </c>
      <c r="P312" s="33">
        <v>16472567</v>
      </c>
      <c r="Q312" s="33">
        <v>61292295</v>
      </c>
      <c r="R312" s="33">
        <v>59989285</v>
      </c>
      <c r="S312" s="33">
        <v>60848624</v>
      </c>
      <c r="T312" s="38">
        <f t="shared" si="78"/>
        <v>1.0143248748505671</v>
      </c>
      <c r="U312" s="38">
        <f t="shared" si="79"/>
        <v>-9.6077921552846002E-2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105249901</v>
      </c>
      <c r="E313" s="33">
        <v>79171815</v>
      </c>
      <c r="F313" s="33">
        <v>19781955</v>
      </c>
      <c r="G313" s="38">
        <f t="shared" si="72"/>
        <v>0.18795224329949725</v>
      </c>
      <c r="H313" s="33">
        <v>15709185</v>
      </c>
      <c r="I313" s="38">
        <f t="shared" si="73"/>
        <v>0.14925605488217988</v>
      </c>
      <c r="J313" s="33">
        <v>11125214</v>
      </c>
      <c r="K313" s="38">
        <f t="shared" si="74"/>
        <v>0.14051988071765187</v>
      </c>
      <c r="L313" s="33">
        <v>25038481</v>
      </c>
      <c r="M313" s="38">
        <f t="shared" si="75"/>
        <v>0.31625498291279541</v>
      </c>
      <c r="N313" s="33">
        <f t="shared" si="76"/>
        <v>71654835</v>
      </c>
      <c r="O313" s="38">
        <f t="shared" si="77"/>
        <v>0.90505484811735082</v>
      </c>
      <c r="P313" s="33">
        <v>10568694</v>
      </c>
      <c r="Q313" s="33">
        <v>89451742</v>
      </c>
      <c r="R313" s="33">
        <v>80645462</v>
      </c>
      <c r="S313" s="33">
        <v>66371841</v>
      </c>
      <c r="T313" s="38">
        <f t="shared" si="78"/>
        <v>0.82300775956866612</v>
      </c>
      <c r="U313" s="38">
        <f t="shared" si="79"/>
        <v>1.3691177926052167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18626100</v>
      </c>
      <c r="E314" s="33">
        <v>19167339</v>
      </c>
      <c r="F314" s="33">
        <v>4582387</v>
      </c>
      <c r="G314" s="38">
        <f t="shared" si="72"/>
        <v>0.2460196713214253</v>
      </c>
      <c r="H314" s="33">
        <v>4099350</v>
      </c>
      <c r="I314" s="38">
        <f t="shared" si="73"/>
        <v>0.22008633047175738</v>
      </c>
      <c r="J314" s="33">
        <v>4857302</v>
      </c>
      <c r="K314" s="38">
        <f t="shared" si="74"/>
        <v>0.25341556279669286</v>
      </c>
      <c r="L314" s="33">
        <v>4730680</v>
      </c>
      <c r="M314" s="38">
        <f t="shared" si="75"/>
        <v>0.2468094293109753</v>
      </c>
      <c r="N314" s="33">
        <f t="shared" si="76"/>
        <v>18269719</v>
      </c>
      <c r="O314" s="38">
        <f t="shared" si="77"/>
        <v>0.9531692949136028</v>
      </c>
      <c r="P314" s="33">
        <v>4587353</v>
      </c>
      <c r="Q314" s="33">
        <v>17688676</v>
      </c>
      <c r="R314" s="33">
        <v>17296415</v>
      </c>
      <c r="S314" s="33">
        <v>15582869</v>
      </c>
      <c r="T314" s="38">
        <f t="shared" si="78"/>
        <v>0.90093056856001663</v>
      </c>
      <c r="U314" s="38">
        <f t="shared" si="79"/>
        <v>3.1243943947631747E-2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27920876</v>
      </c>
      <c r="E315" s="33">
        <v>27406282</v>
      </c>
      <c r="F315" s="33">
        <v>4379889</v>
      </c>
      <c r="G315" s="38">
        <f t="shared" si="72"/>
        <v>0.15686789339990623</v>
      </c>
      <c r="H315" s="33">
        <v>5493114</v>
      </c>
      <c r="I315" s="38">
        <f t="shared" si="73"/>
        <v>0.19673859802966068</v>
      </c>
      <c r="J315" s="33">
        <v>4072269</v>
      </c>
      <c r="K315" s="38">
        <f t="shared" si="74"/>
        <v>0.14858888921890245</v>
      </c>
      <c r="L315" s="33">
        <v>4557925</v>
      </c>
      <c r="M315" s="38">
        <f t="shared" si="75"/>
        <v>0.16630949794649272</v>
      </c>
      <c r="N315" s="33">
        <f t="shared" si="76"/>
        <v>18503197</v>
      </c>
      <c r="O315" s="38">
        <f t="shared" si="77"/>
        <v>0.67514437018490869</v>
      </c>
      <c r="P315" s="33">
        <v>4475710</v>
      </c>
      <c r="Q315" s="33">
        <v>21869531</v>
      </c>
      <c r="R315" s="33">
        <v>22052382</v>
      </c>
      <c r="S315" s="33">
        <v>17975785</v>
      </c>
      <c r="T315" s="38">
        <f t="shared" si="78"/>
        <v>0.81514028733948107</v>
      </c>
      <c r="U315" s="38">
        <f t="shared" si="79"/>
        <v>1.8369152603721073E-2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31377909</v>
      </c>
      <c r="E316" s="33">
        <v>29893523</v>
      </c>
      <c r="F316" s="33">
        <v>4708907</v>
      </c>
      <c r="G316" s="38">
        <f t="shared" si="72"/>
        <v>0.1500707711275471</v>
      </c>
      <c r="H316" s="33">
        <v>5537052</v>
      </c>
      <c r="I316" s="38">
        <f t="shared" si="73"/>
        <v>0.17646338384116037</v>
      </c>
      <c r="J316" s="33">
        <v>6711339</v>
      </c>
      <c r="K316" s="38">
        <f t="shared" si="74"/>
        <v>0.224508131744793</v>
      </c>
      <c r="L316" s="33">
        <v>5944295</v>
      </c>
      <c r="M316" s="38">
        <f t="shared" si="75"/>
        <v>0.19884892790990208</v>
      </c>
      <c r="N316" s="33">
        <f t="shared" si="76"/>
        <v>22901593</v>
      </c>
      <c r="O316" s="38">
        <f t="shared" si="77"/>
        <v>0.76610552058384018</v>
      </c>
      <c r="P316" s="33">
        <v>8574611</v>
      </c>
      <c r="Q316" s="33">
        <v>33012872</v>
      </c>
      <c r="R316" s="33">
        <v>31705267</v>
      </c>
      <c r="S316" s="33">
        <v>25163451</v>
      </c>
      <c r="T316" s="38">
        <f t="shared" si="78"/>
        <v>0.79366784704888305</v>
      </c>
      <c r="U316" s="38">
        <f t="shared" si="79"/>
        <v>-0.30675630649600316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255017574</v>
      </c>
      <c r="E317" s="34">
        <f>SUM(E311:E316)</f>
        <v>227369715</v>
      </c>
      <c r="F317" s="34">
        <f>SUM(F311:F316)</f>
        <v>50659607</v>
      </c>
      <c r="G317" s="39">
        <f t="shared" si="72"/>
        <v>0.19865143490071785</v>
      </c>
      <c r="H317" s="34">
        <f>SUM(H311:H316)</f>
        <v>49905148</v>
      </c>
      <c r="I317" s="39">
        <f t="shared" si="73"/>
        <v>0.19569297604564304</v>
      </c>
      <c r="J317" s="34">
        <f>SUM(J311:J316)</f>
        <v>42025291</v>
      </c>
      <c r="K317" s="39">
        <f t="shared" si="74"/>
        <v>0.18483240391096062</v>
      </c>
      <c r="L317" s="34">
        <f>SUM(L311:L316)</f>
        <v>58149582</v>
      </c>
      <c r="M317" s="39">
        <f t="shared" si="75"/>
        <v>0.25574902092831492</v>
      </c>
      <c r="N317" s="34">
        <f t="shared" si="76"/>
        <v>200739628</v>
      </c>
      <c r="O317" s="39">
        <f t="shared" si="77"/>
        <v>0.88287759871625826</v>
      </c>
      <c r="P317" s="34">
        <f>SUM(P311:P316)</f>
        <v>47339532</v>
      </c>
      <c r="Q317" s="34">
        <f>SUM(Q311:Q316)</f>
        <v>236306725</v>
      </c>
      <c r="R317" s="34">
        <f>SUM(R311:R316)</f>
        <v>223585130</v>
      </c>
      <c r="S317" s="34">
        <f>SUM(S311:S316)</f>
        <v>195983562</v>
      </c>
      <c r="T317" s="39">
        <f t="shared" si="78"/>
        <v>0.87655007289617159</v>
      </c>
      <c r="U317" s="39">
        <f t="shared" si="79"/>
        <v>0.22835143363901445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13324249</v>
      </c>
      <c r="E318" s="33">
        <v>14943586</v>
      </c>
      <c r="F318" s="33">
        <v>3175297</v>
      </c>
      <c r="G318" s="38">
        <f t="shared" si="72"/>
        <v>0.23830964131636986</v>
      </c>
      <c r="H318" s="33">
        <v>2932828</v>
      </c>
      <c r="I318" s="38">
        <f t="shared" si="73"/>
        <v>0.22011206785463105</v>
      </c>
      <c r="J318" s="33">
        <v>3160656</v>
      </c>
      <c r="K318" s="38">
        <f t="shared" si="74"/>
        <v>0.21150585943695174</v>
      </c>
      <c r="L318" s="33">
        <v>4532560</v>
      </c>
      <c r="M318" s="38">
        <f t="shared" si="75"/>
        <v>0.30331140062365219</v>
      </c>
      <c r="N318" s="33">
        <f t="shared" si="76"/>
        <v>13801341</v>
      </c>
      <c r="O318" s="38">
        <f t="shared" si="77"/>
        <v>0.92356285833935714</v>
      </c>
      <c r="P318" s="33">
        <v>3065225</v>
      </c>
      <c r="Q318" s="33">
        <v>11935895</v>
      </c>
      <c r="R318" s="33">
        <v>12410705</v>
      </c>
      <c r="S318" s="33">
        <v>10927327</v>
      </c>
      <c r="T318" s="38">
        <f t="shared" si="78"/>
        <v>0.88047592783810424</v>
      </c>
      <c r="U318" s="38">
        <f t="shared" si="79"/>
        <v>0.47870384718903169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51372986</v>
      </c>
      <c r="E319" s="33">
        <v>51497547</v>
      </c>
      <c r="F319" s="33">
        <v>9296765</v>
      </c>
      <c r="G319" s="38">
        <f t="shared" si="72"/>
        <v>0.18096602366076209</v>
      </c>
      <c r="H319" s="33">
        <v>12237110</v>
      </c>
      <c r="I319" s="38">
        <f t="shared" si="73"/>
        <v>0.23820126009416701</v>
      </c>
      <c r="J319" s="33">
        <v>10425538</v>
      </c>
      <c r="K319" s="38">
        <f t="shared" si="74"/>
        <v>0.20244727384782035</v>
      </c>
      <c r="L319" s="33">
        <v>14777209</v>
      </c>
      <c r="M319" s="38">
        <f t="shared" si="75"/>
        <v>0.28694976481112783</v>
      </c>
      <c r="N319" s="33">
        <f t="shared" si="76"/>
        <v>46736622</v>
      </c>
      <c r="O319" s="38">
        <f t="shared" si="77"/>
        <v>0.90755045089817576</v>
      </c>
      <c r="P319" s="33">
        <v>11062208</v>
      </c>
      <c r="Q319" s="33">
        <v>51179188</v>
      </c>
      <c r="R319" s="33">
        <v>50682962</v>
      </c>
      <c r="S319" s="33">
        <v>43061064</v>
      </c>
      <c r="T319" s="38">
        <f t="shared" si="78"/>
        <v>0.84961616884190783</v>
      </c>
      <c r="U319" s="38">
        <f t="shared" si="79"/>
        <v>0.33582816378068459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15474260</v>
      </c>
      <c r="E320" s="33">
        <v>14126290</v>
      </c>
      <c r="F320" s="33">
        <v>2728001</v>
      </c>
      <c r="G320" s="38">
        <f t="shared" si="72"/>
        <v>0.17629282434184251</v>
      </c>
      <c r="H320" s="33">
        <v>3542294</v>
      </c>
      <c r="I320" s="38">
        <f t="shared" si="73"/>
        <v>0.22891524376609931</v>
      </c>
      <c r="J320" s="33">
        <v>2932979</v>
      </c>
      <c r="K320" s="38">
        <f t="shared" si="74"/>
        <v>0.20762556906307317</v>
      </c>
      <c r="L320" s="33">
        <v>3379383</v>
      </c>
      <c r="M320" s="38">
        <f t="shared" si="75"/>
        <v>0.23922650603944842</v>
      </c>
      <c r="N320" s="33">
        <f t="shared" si="76"/>
        <v>12582657</v>
      </c>
      <c r="O320" s="38">
        <f t="shared" si="77"/>
        <v>0.89072622748081764</v>
      </c>
      <c r="P320" s="33">
        <v>3113453</v>
      </c>
      <c r="Q320" s="33">
        <v>14652200</v>
      </c>
      <c r="R320" s="33">
        <v>14148740</v>
      </c>
      <c r="S320" s="33">
        <v>11522861</v>
      </c>
      <c r="T320" s="38">
        <f t="shared" si="78"/>
        <v>0.8144089862418844</v>
      </c>
      <c r="U320" s="38">
        <f t="shared" si="79"/>
        <v>8.5413205209778242E-2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5825298</v>
      </c>
      <c r="E321" s="33">
        <v>5648345</v>
      </c>
      <c r="F321" s="33">
        <v>1238170</v>
      </c>
      <c r="G321" s="38">
        <f t="shared" si="72"/>
        <v>0.21255049956242583</v>
      </c>
      <c r="H321" s="33">
        <v>1335187</v>
      </c>
      <c r="I321" s="38">
        <f t="shared" si="73"/>
        <v>0.22920492651191407</v>
      </c>
      <c r="J321" s="33">
        <v>1179301</v>
      </c>
      <c r="K321" s="38">
        <f t="shared" si="74"/>
        <v>0.20878699866952177</v>
      </c>
      <c r="L321" s="33">
        <v>1465904</v>
      </c>
      <c r="M321" s="38">
        <f t="shared" si="75"/>
        <v>0.25952805644839327</v>
      </c>
      <c r="N321" s="33">
        <f t="shared" si="76"/>
        <v>5218562</v>
      </c>
      <c r="O321" s="38">
        <f t="shared" si="77"/>
        <v>0.92390992405740091</v>
      </c>
      <c r="P321" s="33">
        <v>1269253</v>
      </c>
      <c r="Q321" s="33">
        <v>5338344</v>
      </c>
      <c r="R321" s="33">
        <v>5426556</v>
      </c>
      <c r="S321" s="33">
        <v>4759271</v>
      </c>
      <c r="T321" s="38">
        <f t="shared" si="78"/>
        <v>0.87703342598878553</v>
      </c>
      <c r="U321" s="38">
        <f t="shared" si="79"/>
        <v>0.15493443781499816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1408920</v>
      </c>
      <c r="E322" s="33">
        <v>1161920</v>
      </c>
      <c r="F322" s="33">
        <v>84654</v>
      </c>
      <c r="G322" s="38">
        <f t="shared" si="72"/>
        <v>6.0084319904607782E-2</v>
      </c>
      <c r="H322" s="33">
        <v>99929</v>
      </c>
      <c r="I322" s="38">
        <f t="shared" si="73"/>
        <v>7.0925957470970677E-2</v>
      </c>
      <c r="J322" s="33">
        <v>243364</v>
      </c>
      <c r="K322" s="38">
        <f t="shared" si="74"/>
        <v>0.20944987606719911</v>
      </c>
      <c r="L322" s="33">
        <v>296224</v>
      </c>
      <c r="M322" s="38">
        <f t="shared" si="75"/>
        <v>0.25494354172404299</v>
      </c>
      <c r="N322" s="33">
        <f t="shared" si="76"/>
        <v>724171</v>
      </c>
      <c r="O322" s="38">
        <f t="shared" si="77"/>
        <v>0.62325375240980441</v>
      </c>
      <c r="P322" s="33">
        <v>357215</v>
      </c>
      <c r="Q322" s="33">
        <v>1403768</v>
      </c>
      <c r="R322" s="33">
        <v>1403768</v>
      </c>
      <c r="S322" s="33">
        <v>1326332</v>
      </c>
      <c r="T322" s="38">
        <f t="shared" si="78"/>
        <v>0.94483703859897072</v>
      </c>
      <c r="U322" s="38">
        <f t="shared" si="79"/>
        <v>-0.17074031045728766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87405713</v>
      </c>
      <c r="E323" s="34">
        <f>SUM(E318:E322)</f>
        <v>87377688</v>
      </c>
      <c r="F323" s="34">
        <f>SUM(F318:F322)</f>
        <v>16522887</v>
      </c>
      <c r="G323" s="39">
        <f t="shared" si="72"/>
        <v>0.1890366937456365</v>
      </c>
      <c r="H323" s="34">
        <f>SUM(H318:H322)</f>
        <v>20147348</v>
      </c>
      <c r="I323" s="39">
        <f t="shared" si="73"/>
        <v>0.23050378869399532</v>
      </c>
      <c r="J323" s="34">
        <f>SUM(J318:J322)</f>
        <v>17941838</v>
      </c>
      <c r="K323" s="39">
        <f t="shared" si="74"/>
        <v>0.20533660721258726</v>
      </c>
      <c r="L323" s="34">
        <f>SUM(L318:L322)</f>
        <v>24451280</v>
      </c>
      <c r="M323" s="39">
        <f t="shared" si="75"/>
        <v>0.27983436686949192</v>
      </c>
      <c r="N323" s="34">
        <f t="shared" si="76"/>
        <v>79063353</v>
      </c>
      <c r="O323" s="39">
        <f t="shared" si="77"/>
        <v>0.90484601744097415</v>
      </c>
      <c r="P323" s="34">
        <f>SUM(P318:P322)</f>
        <v>18867354</v>
      </c>
      <c r="Q323" s="34">
        <f>SUM(Q318:Q322)</f>
        <v>84509395</v>
      </c>
      <c r="R323" s="34">
        <f>SUM(R318:R322)</f>
        <v>84072731</v>
      </c>
      <c r="S323" s="34">
        <f>SUM(S318:S322)</f>
        <v>71596855</v>
      </c>
      <c r="T323" s="39">
        <f t="shared" si="78"/>
        <v>0.85160615277265106</v>
      </c>
      <c r="U323" s="39">
        <f t="shared" si="79"/>
        <v>0.29595702714858696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11979840</v>
      </c>
      <c r="E325" s="33">
        <v>11987939</v>
      </c>
      <c r="F325" s="33">
        <v>2276515</v>
      </c>
      <c r="G325" s="38">
        <f t="shared" si="72"/>
        <v>0.19002883177070812</v>
      </c>
      <c r="H325" s="33">
        <v>2949531</v>
      </c>
      <c r="I325" s="38">
        <f t="shared" si="73"/>
        <v>0.24620787923711837</v>
      </c>
      <c r="J325" s="33">
        <v>2466293</v>
      </c>
      <c r="K325" s="38">
        <f t="shared" si="74"/>
        <v>0.20573119366056167</v>
      </c>
      <c r="L325" s="33">
        <v>2647204</v>
      </c>
      <c r="M325" s="38">
        <f t="shared" si="75"/>
        <v>0.22082227812470517</v>
      </c>
      <c r="N325" s="33">
        <f t="shared" si="76"/>
        <v>10339543</v>
      </c>
      <c r="O325" s="38">
        <f t="shared" si="77"/>
        <v>0.86249546314841941</v>
      </c>
      <c r="P325" s="33">
        <v>2582041</v>
      </c>
      <c r="Q325" s="33">
        <v>11203871</v>
      </c>
      <c r="R325" s="33">
        <v>11300342</v>
      </c>
      <c r="S325" s="33">
        <v>9192095</v>
      </c>
      <c r="T325" s="38">
        <f t="shared" si="78"/>
        <v>0.81343511550358383</v>
      </c>
      <c r="U325" s="38">
        <f t="shared" si="79"/>
        <v>2.5237012115609359E-2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31388189</v>
      </c>
      <c r="E326" s="33">
        <v>28439316</v>
      </c>
      <c r="F326" s="33">
        <v>5642151</v>
      </c>
      <c r="G326" s="38">
        <f t="shared" si="72"/>
        <v>0.17975395139872516</v>
      </c>
      <c r="H326" s="33">
        <v>6185140</v>
      </c>
      <c r="I326" s="38">
        <f t="shared" si="73"/>
        <v>0.19705310172562043</v>
      </c>
      <c r="J326" s="33">
        <v>6514315</v>
      </c>
      <c r="K326" s="38">
        <f t="shared" si="74"/>
        <v>0.22906018555439236</v>
      </c>
      <c r="L326" s="33">
        <v>6795074</v>
      </c>
      <c r="M326" s="38">
        <f t="shared" si="75"/>
        <v>0.23893239907738992</v>
      </c>
      <c r="N326" s="33">
        <f t="shared" si="76"/>
        <v>25136680</v>
      </c>
      <c r="O326" s="38">
        <f t="shared" si="77"/>
        <v>0.88387076538690312</v>
      </c>
      <c r="P326" s="33">
        <v>7815707</v>
      </c>
      <c r="Q326" s="33">
        <v>31921496</v>
      </c>
      <c r="R326" s="33">
        <v>30063518</v>
      </c>
      <c r="S326" s="33">
        <v>27236325</v>
      </c>
      <c r="T326" s="38">
        <f t="shared" si="78"/>
        <v>0.90595934248280585</v>
      </c>
      <c r="U326" s="38">
        <f t="shared" si="79"/>
        <v>-0.13058741838710175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33967276</v>
      </c>
      <c r="E327" s="33">
        <v>38063695</v>
      </c>
      <c r="F327" s="33">
        <v>6173419</v>
      </c>
      <c r="G327" s="38">
        <f t="shared" si="72"/>
        <v>0.1817460723079472</v>
      </c>
      <c r="H327" s="33">
        <v>8810145</v>
      </c>
      <c r="I327" s="38">
        <f t="shared" si="73"/>
        <v>0.25937154925228623</v>
      </c>
      <c r="J327" s="33">
        <v>8835322</v>
      </c>
      <c r="K327" s="38">
        <f t="shared" si="74"/>
        <v>0.23211939881296337</v>
      </c>
      <c r="L327" s="33">
        <v>8907543</v>
      </c>
      <c r="M327" s="38">
        <f t="shared" si="75"/>
        <v>0.23401677109907484</v>
      </c>
      <c r="N327" s="33">
        <f t="shared" si="76"/>
        <v>32726429</v>
      </c>
      <c r="O327" s="38">
        <f t="shared" si="77"/>
        <v>0.85978066501426098</v>
      </c>
      <c r="P327" s="33">
        <v>6483130</v>
      </c>
      <c r="Q327" s="33">
        <v>35463969</v>
      </c>
      <c r="R327" s="33">
        <v>30158735</v>
      </c>
      <c r="S327" s="33">
        <v>24671714</v>
      </c>
      <c r="T327" s="38">
        <f t="shared" si="78"/>
        <v>0.81806196446900048</v>
      </c>
      <c r="U327" s="38">
        <f t="shared" si="79"/>
        <v>0.37395717809144657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23119000</v>
      </c>
      <c r="E328" s="33">
        <v>21835400</v>
      </c>
      <c r="F328" s="33">
        <v>4265027</v>
      </c>
      <c r="G328" s="38">
        <f t="shared" si="72"/>
        <v>0.18448146546130889</v>
      </c>
      <c r="H328" s="33">
        <v>5655226</v>
      </c>
      <c r="I328" s="38">
        <f t="shared" si="73"/>
        <v>0.24461378087287514</v>
      </c>
      <c r="J328" s="33">
        <v>4923461</v>
      </c>
      <c r="K328" s="38">
        <f t="shared" si="74"/>
        <v>0.22548068732425328</v>
      </c>
      <c r="L328" s="33">
        <v>5698476</v>
      </c>
      <c r="M328" s="38">
        <f t="shared" si="75"/>
        <v>0.26097419786218712</v>
      </c>
      <c r="N328" s="33">
        <f t="shared" si="76"/>
        <v>20542190</v>
      </c>
      <c r="O328" s="38">
        <f t="shared" si="77"/>
        <v>0.94077461370068782</v>
      </c>
      <c r="P328" s="33">
        <v>5196936</v>
      </c>
      <c r="Q328" s="33">
        <v>22651819</v>
      </c>
      <c r="R328" s="33">
        <v>21399757</v>
      </c>
      <c r="S328" s="33">
        <v>19056792</v>
      </c>
      <c r="T328" s="38">
        <f t="shared" si="78"/>
        <v>0.89051441098139572</v>
      </c>
      <c r="U328" s="38">
        <f t="shared" si="79"/>
        <v>9.6506864814190463E-2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42316999</v>
      </c>
      <c r="E329" s="33">
        <v>41221679</v>
      </c>
      <c r="F329" s="33">
        <v>10526431</v>
      </c>
      <c r="G329" s="38">
        <f t="shared" si="72"/>
        <v>0.24875183138577478</v>
      </c>
      <c r="H329" s="33">
        <v>8032908</v>
      </c>
      <c r="I329" s="38">
        <f t="shared" si="73"/>
        <v>0.18982697709731258</v>
      </c>
      <c r="J329" s="33">
        <v>7562021</v>
      </c>
      <c r="K329" s="38">
        <f t="shared" si="74"/>
        <v>0.18344767082388858</v>
      </c>
      <c r="L329" s="33">
        <v>7927136</v>
      </c>
      <c r="M329" s="38">
        <f t="shared" si="75"/>
        <v>0.19230502474195676</v>
      </c>
      <c r="N329" s="33">
        <f t="shared" si="76"/>
        <v>34048496</v>
      </c>
      <c r="O329" s="38">
        <f t="shared" si="77"/>
        <v>0.82598518124407305</v>
      </c>
      <c r="P329" s="33">
        <v>7126340</v>
      </c>
      <c r="Q329" s="33">
        <v>39458454</v>
      </c>
      <c r="R329" s="33">
        <v>37064912</v>
      </c>
      <c r="S329" s="33">
        <v>33377378</v>
      </c>
      <c r="T329" s="38">
        <f t="shared" si="78"/>
        <v>0.90051145946333289</v>
      </c>
      <c r="U329" s="38">
        <f t="shared" si="79"/>
        <v>0.11237128736490254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41013447</v>
      </c>
      <c r="E330" s="33">
        <v>37724784</v>
      </c>
      <c r="F330" s="33">
        <v>6084999</v>
      </c>
      <c r="G330" s="38">
        <f t="shared" si="72"/>
        <v>0.14836594934339462</v>
      </c>
      <c r="H330" s="33">
        <v>10162761</v>
      </c>
      <c r="I330" s="38">
        <f t="shared" si="73"/>
        <v>0.24779095012423608</v>
      </c>
      <c r="J330" s="33">
        <v>9425653</v>
      </c>
      <c r="K330" s="38">
        <f t="shared" si="74"/>
        <v>0.24985306741583993</v>
      </c>
      <c r="L330" s="33">
        <v>8986177</v>
      </c>
      <c r="M330" s="38">
        <f t="shared" si="75"/>
        <v>0.23820353749407816</v>
      </c>
      <c r="N330" s="33">
        <f t="shared" si="76"/>
        <v>34659590</v>
      </c>
      <c r="O330" s="38">
        <f t="shared" si="77"/>
        <v>0.91874853412016888</v>
      </c>
      <c r="P330" s="33">
        <v>9244785</v>
      </c>
      <c r="Q330" s="33">
        <v>41730100</v>
      </c>
      <c r="R330" s="33">
        <v>35625880</v>
      </c>
      <c r="S330" s="33">
        <v>35163969</v>
      </c>
      <c r="T330" s="38">
        <f t="shared" si="78"/>
        <v>0.98703439746611177</v>
      </c>
      <c r="U330" s="38">
        <f t="shared" si="79"/>
        <v>-2.797339256672815E-2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19389557</v>
      </c>
      <c r="E331" s="33">
        <v>22442330</v>
      </c>
      <c r="F331" s="33">
        <v>3072807</v>
      </c>
      <c r="G331" s="38">
        <f t="shared" si="72"/>
        <v>0.15847742163474907</v>
      </c>
      <c r="H331" s="33">
        <v>4832075</v>
      </c>
      <c r="I331" s="38">
        <f t="shared" si="73"/>
        <v>0.24921018051108645</v>
      </c>
      <c r="J331" s="33">
        <v>4740436</v>
      </c>
      <c r="K331" s="38">
        <f t="shared" si="74"/>
        <v>0.21122744385275505</v>
      </c>
      <c r="L331" s="33">
        <v>7678686</v>
      </c>
      <c r="M331" s="38">
        <f t="shared" si="75"/>
        <v>0.34215190668705076</v>
      </c>
      <c r="N331" s="33">
        <f t="shared" si="76"/>
        <v>20324004</v>
      </c>
      <c r="O331" s="38">
        <f t="shared" si="77"/>
        <v>0.90561024635142606</v>
      </c>
      <c r="P331" s="33">
        <v>2116083</v>
      </c>
      <c r="Q331" s="33">
        <v>7086977</v>
      </c>
      <c r="R331" s="33">
        <v>9455722</v>
      </c>
      <c r="S331" s="33">
        <v>7806957</v>
      </c>
      <c r="T331" s="38">
        <f t="shared" si="78"/>
        <v>0.82563309285108</v>
      </c>
      <c r="U331" s="38">
        <f t="shared" si="79"/>
        <v>2.6287262834208298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203174308</v>
      </c>
      <c r="E332" s="34">
        <f>SUM(E324:E331)</f>
        <v>201715143</v>
      </c>
      <c r="F332" s="34">
        <f>SUM(F324:F331)</f>
        <v>38041349</v>
      </c>
      <c r="G332" s="39">
        <f t="shared" si="72"/>
        <v>0.18723503662677665</v>
      </c>
      <c r="H332" s="34">
        <f>SUM(H324:H331)</f>
        <v>46627786</v>
      </c>
      <c r="I332" s="39">
        <f t="shared" si="73"/>
        <v>0.22949646763408688</v>
      </c>
      <c r="J332" s="34">
        <f>SUM(J324:J331)</f>
        <v>44467501</v>
      </c>
      <c r="K332" s="39">
        <f t="shared" si="74"/>
        <v>0.22044701423333399</v>
      </c>
      <c r="L332" s="34">
        <f>SUM(L324:L331)</f>
        <v>48640296</v>
      </c>
      <c r="M332" s="39">
        <f t="shared" si="75"/>
        <v>0.24113358708027191</v>
      </c>
      <c r="N332" s="34">
        <f t="shared" si="76"/>
        <v>177776932</v>
      </c>
      <c r="O332" s="39">
        <f t="shared" si="77"/>
        <v>0.88132665379514918</v>
      </c>
      <c r="P332" s="34">
        <f>SUM(P324:P331)</f>
        <v>40565022</v>
      </c>
      <c r="Q332" s="34">
        <f>SUM(Q324:Q331)</f>
        <v>189516686</v>
      </c>
      <c r="R332" s="34">
        <f>SUM(R324:R331)</f>
        <v>175068866</v>
      </c>
      <c r="S332" s="34">
        <f>SUM(S324:S331)</f>
        <v>156505230</v>
      </c>
      <c r="T332" s="39">
        <f t="shared" si="78"/>
        <v>0.89396380736252667</v>
      </c>
      <c r="U332" s="39">
        <f t="shared" si="79"/>
        <v>0.19906987847806423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1029418</v>
      </c>
      <c r="E333" s="33">
        <v>780132</v>
      </c>
      <c r="F333" s="33">
        <v>150451</v>
      </c>
      <c r="G333" s="38">
        <f t="shared" si="72"/>
        <v>0.14615151473939644</v>
      </c>
      <c r="H333" s="33">
        <v>197918</v>
      </c>
      <c r="I333" s="38">
        <f t="shared" si="73"/>
        <v>0.19226203544138531</v>
      </c>
      <c r="J333" s="33">
        <v>144808</v>
      </c>
      <c r="K333" s="38">
        <f t="shared" si="74"/>
        <v>0.18561986945798917</v>
      </c>
      <c r="L333" s="33">
        <v>133292</v>
      </c>
      <c r="M333" s="38">
        <f t="shared" si="75"/>
        <v>0.17085826501156215</v>
      </c>
      <c r="N333" s="33">
        <f t="shared" si="76"/>
        <v>626469</v>
      </c>
      <c r="O333" s="38">
        <f t="shared" si="77"/>
        <v>0.80302948731753088</v>
      </c>
      <c r="P333" s="33">
        <v>147137</v>
      </c>
      <c r="Q333" s="33">
        <v>1394172</v>
      </c>
      <c r="R333" s="33">
        <v>3255086</v>
      </c>
      <c r="S333" s="33">
        <v>582907</v>
      </c>
      <c r="T333" s="38">
        <f t="shared" si="78"/>
        <v>0.17907576021032931</v>
      </c>
      <c r="U333" s="38">
        <f t="shared" si="79"/>
        <v>-9.4095978577788064E-2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748100</v>
      </c>
      <c r="E334" s="33">
        <v>765184</v>
      </c>
      <c r="F334" s="33">
        <v>154040</v>
      </c>
      <c r="G334" s="38">
        <f t="shared" si="72"/>
        <v>0.20590830102927415</v>
      </c>
      <c r="H334" s="33">
        <v>168126</v>
      </c>
      <c r="I334" s="38">
        <f t="shared" si="73"/>
        <v>0.22473733458093836</v>
      </c>
      <c r="J334" s="33">
        <v>157778</v>
      </c>
      <c r="K334" s="38">
        <f t="shared" si="74"/>
        <v>0.20619615674138508</v>
      </c>
      <c r="L334" s="33">
        <v>186466</v>
      </c>
      <c r="M334" s="38">
        <f t="shared" si="75"/>
        <v>0.24368779274004684</v>
      </c>
      <c r="N334" s="33">
        <f t="shared" si="76"/>
        <v>666410</v>
      </c>
      <c r="O334" s="38">
        <f t="shared" si="77"/>
        <v>0.8709147080963533</v>
      </c>
      <c r="P334" s="33">
        <v>589105</v>
      </c>
      <c r="Q334" s="33">
        <v>658694</v>
      </c>
      <c r="R334" s="33">
        <v>675125</v>
      </c>
      <c r="S334" s="33">
        <v>1025410</v>
      </c>
      <c r="T334" s="38">
        <f t="shared" si="78"/>
        <v>1.5188446583965933</v>
      </c>
      <c r="U334" s="38">
        <f t="shared" si="79"/>
        <v>-0.68347578105770612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7899376</v>
      </c>
      <c r="E335" s="33">
        <v>9990237</v>
      </c>
      <c r="F335" s="33">
        <v>1161813</v>
      </c>
      <c r="G335" s="38">
        <f t="shared" si="72"/>
        <v>0.14707655389488994</v>
      </c>
      <c r="H335" s="33">
        <v>1676589</v>
      </c>
      <c r="I335" s="38">
        <f t="shared" si="73"/>
        <v>0.21224322022397718</v>
      </c>
      <c r="J335" s="33">
        <v>1429074</v>
      </c>
      <c r="K335" s="38">
        <f t="shared" si="74"/>
        <v>0.14304705684159444</v>
      </c>
      <c r="L335" s="33">
        <v>1817624</v>
      </c>
      <c r="M335" s="38">
        <f t="shared" si="75"/>
        <v>0.18194002804938461</v>
      </c>
      <c r="N335" s="33">
        <f t="shared" si="76"/>
        <v>6085100</v>
      </c>
      <c r="O335" s="38">
        <f t="shared" si="77"/>
        <v>0.60910466888823556</v>
      </c>
      <c r="P335" s="33">
        <v>5075252</v>
      </c>
      <c r="Q335" s="33">
        <v>6389284</v>
      </c>
      <c r="R335" s="33">
        <v>7810143</v>
      </c>
      <c r="S335" s="33">
        <v>13354903</v>
      </c>
      <c r="T335" s="38">
        <f t="shared" si="78"/>
        <v>1.7099434671042515</v>
      </c>
      <c r="U335" s="38">
        <f t="shared" si="79"/>
        <v>-0.64186527092644852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6911940</v>
      </c>
      <c r="E336" s="33">
        <v>9166935</v>
      </c>
      <c r="F336" s="33">
        <v>732764</v>
      </c>
      <c r="G336" s="38">
        <f t="shared" si="72"/>
        <v>0.10601423044760226</v>
      </c>
      <c r="H336" s="33">
        <v>3247312</v>
      </c>
      <c r="I336" s="38">
        <f t="shared" si="73"/>
        <v>0.46981194859909087</v>
      </c>
      <c r="J336" s="33">
        <v>1267953</v>
      </c>
      <c r="K336" s="38">
        <f t="shared" si="74"/>
        <v>0.13831809650662955</v>
      </c>
      <c r="L336" s="33">
        <v>1781931</v>
      </c>
      <c r="M336" s="38">
        <f t="shared" si="75"/>
        <v>0.1943867824960033</v>
      </c>
      <c r="N336" s="33">
        <f t="shared" si="76"/>
        <v>7029960</v>
      </c>
      <c r="O336" s="38">
        <f t="shared" si="77"/>
        <v>0.76688227853693736</v>
      </c>
      <c r="P336" s="33">
        <v>2097347</v>
      </c>
      <c r="Q336" s="33">
        <v>5259008</v>
      </c>
      <c r="R336" s="33">
        <v>8462909</v>
      </c>
      <c r="S336" s="33">
        <v>4368645</v>
      </c>
      <c r="T336" s="38">
        <f t="shared" si="78"/>
        <v>0.51621079702026806</v>
      </c>
      <c r="U336" s="38">
        <f t="shared" si="79"/>
        <v>-0.15038808551946814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16588834</v>
      </c>
      <c r="E337" s="34">
        <f>SUM(E333:E336)</f>
        <v>20702488</v>
      </c>
      <c r="F337" s="34">
        <f>SUM(F333:F336)</f>
        <v>2199068</v>
      </c>
      <c r="G337" s="39">
        <f t="shared" si="72"/>
        <v>0.13256314458267532</v>
      </c>
      <c r="H337" s="34">
        <f>SUM(H333:H336)</f>
        <v>5289945</v>
      </c>
      <c r="I337" s="39">
        <f t="shared" si="73"/>
        <v>0.31888588432435938</v>
      </c>
      <c r="J337" s="34">
        <f>SUM(J333:J336)</f>
        <v>2999613</v>
      </c>
      <c r="K337" s="39">
        <f t="shared" si="74"/>
        <v>0.14489142561029381</v>
      </c>
      <c r="L337" s="34">
        <f>SUM(L333:L336)</f>
        <v>3919313</v>
      </c>
      <c r="M337" s="39">
        <f t="shared" si="75"/>
        <v>0.18931603776319059</v>
      </c>
      <c r="N337" s="34">
        <f t="shared" si="76"/>
        <v>14407939</v>
      </c>
      <c r="O337" s="39">
        <f t="shared" si="77"/>
        <v>0.69595205175339314</v>
      </c>
      <c r="P337" s="34">
        <f>SUM(P333:P336)</f>
        <v>7908841</v>
      </c>
      <c r="Q337" s="34">
        <f>SUM(Q333:Q336)</f>
        <v>13701158</v>
      </c>
      <c r="R337" s="34">
        <f>SUM(R333:R336)</f>
        <v>20203263</v>
      </c>
      <c r="S337" s="34">
        <f>SUM(S333:S336)</f>
        <v>19331865</v>
      </c>
      <c r="T337" s="39">
        <f t="shared" si="78"/>
        <v>0.9568684523881118</v>
      </c>
      <c r="U337" s="39">
        <f t="shared" si="79"/>
        <v>-0.50443901957315873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2113885510</v>
      </c>
      <c r="E338" s="34">
        <f>SUM(E302,E304:E309,E311:E316,E318:E322,E324:E331,E333:E336)</f>
        <v>2162996036</v>
      </c>
      <c r="F338" s="34">
        <f>SUM(F302,F304:F309,F311:F316,F318:F322,F324:F331,F333:F336)</f>
        <v>446009274</v>
      </c>
      <c r="G338" s="39">
        <f t="shared" si="72"/>
        <v>0.21099026976158231</v>
      </c>
      <c r="H338" s="34">
        <f>SUM(H302,H304:H309,H311:H316,H318:H322,H324:H331,H333:H336)</f>
        <v>504276141</v>
      </c>
      <c r="I338" s="39">
        <f t="shared" si="73"/>
        <v>0.23855414052201909</v>
      </c>
      <c r="J338" s="34">
        <f>SUM(J302,J304:J309,J311:J316,J318:J322,J324:J331,J333:J336)</f>
        <v>442823752</v>
      </c>
      <c r="K338" s="39">
        <f t="shared" si="74"/>
        <v>0.20472702891259484</v>
      </c>
      <c r="L338" s="34">
        <f>SUM(L302,L304:L309,L311:L316,L318:L322,L324:L331,L333:L336)</f>
        <v>537563201</v>
      </c>
      <c r="M338" s="39">
        <f t="shared" si="75"/>
        <v>0.24852713183613065</v>
      </c>
      <c r="N338" s="34">
        <f t="shared" si="76"/>
        <v>1930672368</v>
      </c>
      <c r="O338" s="39">
        <f t="shared" si="77"/>
        <v>0.89259172733869963</v>
      </c>
      <c r="P338" s="34">
        <f>SUM(P302,P304:P309,P311:P316,P318:P322,P324:P331,P333:P336)</f>
        <v>494067903</v>
      </c>
      <c r="Q338" s="34">
        <f>SUM(Q302,Q304:Q309,Q311:Q316,Q318:Q322,Q324:Q331,Q333:Q336)</f>
        <v>2025516771</v>
      </c>
      <c r="R338" s="34">
        <f>SUM(R302,R304:R309,R311:R316,R318:R322,R324:R331,R333:R336)</f>
        <v>2038148662</v>
      </c>
      <c r="S338" s="34">
        <f>SUM(S302,S304:S309,S311:S316,S318:S322,S324:S331,S333:S336)</f>
        <v>1837278435</v>
      </c>
      <c r="T338" s="39">
        <f t="shared" si="78"/>
        <v>0.90144476173642329</v>
      </c>
      <c r="U338" s="39">
        <f t="shared" si="79"/>
        <v>8.8035061043016283E-2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12808845969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13432240662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2378672758</v>
      </c>
      <c r="G339" s="41">
        <f t="shared" si="72"/>
        <v>0.18570546977900035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2929336524</v>
      </c>
      <c r="I339" s="41">
        <f t="shared" si="73"/>
        <v>0.22869636586227887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2739902221</v>
      </c>
      <c r="K339" s="41">
        <f t="shared" si="74"/>
        <v>0.20397953624753185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3120577230</v>
      </c>
      <c r="M339" s="41">
        <f t="shared" si="75"/>
        <v>0.23231993146371754</v>
      </c>
      <c r="N339" s="36">
        <f t="shared" si="76"/>
        <v>11168488733</v>
      </c>
      <c r="O339" s="41">
        <f t="shared" si="77"/>
        <v>0.83146877829518151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2849199064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12144846472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12014355805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10453827773</v>
      </c>
      <c r="T339" s="41">
        <f t="shared" si="78"/>
        <v>0.87011138530202703</v>
      </c>
      <c r="U339" s="41">
        <f t="shared" si="79"/>
        <v>9.524717645351588E-2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0176404-444A-4451-A7FC-7308AE88AF2F}"/>
</file>

<file path=customXml/itemProps2.xml><?xml version="1.0" encoding="utf-8"?>
<ds:datastoreItem xmlns:ds="http://schemas.openxmlformats.org/officeDocument/2006/customXml" ds:itemID="{883479EF-68F9-473C-8B69-2E94D6415171}"/>
</file>

<file path=customXml/itemProps3.xml><?xml version="1.0" encoding="utf-8"?>
<ds:datastoreItem xmlns:ds="http://schemas.openxmlformats.org/officeDocument/2006/customXml" ds:itemID="{9B8B2DB2-21D0-4ACD-BC6E-D188B9F8B2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Sephiri Tlhomeli</cp:lastModifiedBy>
  <dcterms:created xsi:type="dcterms:W3CDTF">2022-08-10T11:48:15Z</dcterms:created>
  <dcterms:modified xsi:type="dcterms:W3CDTF">2022-08-10T11:49:47Z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